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Ranjit\Google Drive\IRENA\ZoningAnalysis\supplyCurves\zoneRankingFinal\Final\"/>
    </mc:Choice>
  </mc:AlternateContent>
  <bookViews>
    <workbookView xWindow="480" yWindow="90" windowWidth="16335" windowHeight="8145" tabRatio="853"/>
  </bookViews>
  <sheets>
    <sheet name="Instructions" sheetId="43" r:id="rId1"/>
    <sheet name="PV_Zone_Ranking" sheetId="35" r:id="rId2"/>
    <sheet name="PV_Data_Calc" sheetId="36" r:id="rId3"/>
    <sheet name="burundi_PV" sheetId="42" r:id="rId4"/>
  </sheets>
  <definedNames>
    <definedName name="_xlnm._FilterDatabase" localSheetId="2" hidden="1">PV_Data_Calc!$DJ$15:$DL$15</definedName>
    <definedName name="_xlnm.Database">#REF!</definedName>
  </definedNames>
  <calcPr calcId="152511"/>
</workbook>
</file>

<file path=xl/calcChain.xml><?xml version="1.0" encoding="utf-8"?>
<calcChain xmlns="http://schemas.openxmlformats.org/spreadsheetml/2006/main">
  <c r="L30" i="35" l="1"/>
  <c r="L28" i="35"/>
  <c r="K30" i="35"/>
  <c r="K28" i="35"/>
  <c r="BO353" i="35"/>
  <c r="AS671" i="35"/>
  <c r="AT671" i="35"/>
  <c r="AU671" i="35"/>
  <c r="AV671" i="35"/>
  <c r="AW671" i="35"/>
  <c r="AX671" i="35"/>
  <c r="AZ671" i="35"/>
  <c r="AS672" i="35"/>
  <c r="AT672" i="35"/>
  <c r="AU672" i="35"/>
  <c r="AV672" i="35"/>
  <c r="AW672" i="35"/>
  <c r="AX672" i="35"/>
  <c r="AZ672" i="35"/>
  <c r="BA672" i="35" s="1"/>
  <c r="AS673" i="35"/>
  <c r="AT673" i="35"/>
  <c r="AU673" i="35"/>
  <c r="AV673" i="35"/>
  <c r="AW673" i="35"/>
  <c r="AX673" i="35"/>
  <c r="AZ673" i="35"/>
  <c r="AS674" i="35"/>
  <c r="AT674" i="35"/>
  <c r="AU674" i="35"/>
  <c r="AV674" i="35"/>
  <c r="AW674" i="35"/>
  <c r="AX674" i="35"/>
  <c r="AZ674" i="35"/>
  <c r="BA674" i="35" s="1"/>
  <c r="AS675" i="35"/>
  <c r="AT675" i="35"/>
  <c r="AU675" i="35"/>
  <c r="AV675" i="35"/>
  <c r="AW675" i="35"/>
  <c r="AX675" i="35"/>
  <c r="AZ675" i="35"/>
  <c r="AS676" i="35"/>
  <c r="AT676" i="35"/>
  <c r="AU676" i="35"/>
  <c r="AV676" i="35"/>
  <c r="AW676" i="35"/>
  <c r="AX676" i="35"/>
  <c r="AZ676" i="35"/>
  <c r="BA676" i="35" s="1"/>
  <c r="AS677" i="35"/>
  <c r="AT677" i="35"/>
  <c r="AU677" i="35"/>
  <c r="AV677" i="35"/>
  <c r="AW677" i="35"/>
  <c r="AX677" i="35"/>
  <c r="AZ677" i="35"/>
  <c r="AS678" i="35"/>
  <c r="AT678" i="35"/>
  <c r="AU678" i="35"/>
  <c r="AV678" i="35"/>
  <c r="AW678" i="35"/>
  <c r="AX678" i="35"/>
  <c r="AZ678" i="35"/>
  <c r="BA678" i="35" s="1"/>
  <c r="AS679" i="35"/>
  <c r="AT679" i="35"/>
  <c r="AU679" i="35"/>
  <c r="AV679" i="35"/>
  <c r="AW679" i="35"/>
  <c r="AX679" i="35"/>
  <c r="AZ679" i="35"/>
  <c r="AS680" i="35"/>
  <c r="AT680" i="35"/>
  <c r="AU680" i="35"/>
  <c r="AV680" i="35"/>
  <c r="AW680" i="35"/>
  <c r="AX680" i="35"/>
  <c r="AZ680" i="35"/>
  <c r="BA680" i="35" s="1"/>
  <c r="AS681" i="35"/>
  <c r="AT681" i="35"/>
  <c r="AU681" i="35"/>
  <c r="AV681" i="35"/>
  <c r="AW681" i="35"/>
  <c r="AX681" i="35"/>
  <c r="AZ681" i="35"/>
  <c r="AS682" i="35"/>
  <c r="AT682" i="35"/>
  <c r="AU682" i="35"/>
  <c r="AV682" i="35"/>
  <c r="AW682" i="35"/>
  <c r="AX682" i="35"/>
  <c r="AZ682" i="35"/>
  <c r="BA682" i="35" s="1"/>
  <c r="AS683" i="35"/>
  <c r="AT683" i="35"/>
  <c r="AU683" i="35"/>
  <c r="AV683" i="35"/>
  <c r="AW683" i="35"/>
  <c r="AX683" i="35"/>
  <c r="AZ683" i="35"/>
  <c r="AS613" i="35"/>
  <c r="AT613" i="35"/>
  <c r="AU613" i="35"/>
  <c r="AV613" i="35"/>
  <c r="AW613" i="35"/>
  <c r="AX613" i="35"/>
  <c r="AZ613" i="35" s="1"/>
  <c r="BD613" i="35" s="1"/>
  <c r="BA613" i="35"/>
  <c r="BC613" i="35"/>
  <c r="BH613" i="35"/>
  <c r="BI613" i="35"/>
  <c r="AS614" i="35"/>
  <c r="AT614" i="35"/>
  <c r="AU614" i="35"/>
  <c r="AV614" i="35"/>
  <c r="AW614" i="35"/>
  <c r="AX614" i="35"/>
  <c r="AZ614" i="35"/>
  <c r="BA614" i="35"/>
  <c r="BI614" i="35"/>
  <c r="AS615" i="35"/>
  <c r="AT615" i="35"/>
  <c r="AU615" i="35"/>
  <c r="AV615" i="35"/>
  <c r="AW615" i="35"/>
  <c r="AX615" i="35"/>
  <c r="AZ615" i="35" s="1"/>
  <c r="BD615" i="35" s="1"/>
  <c r="BA615" i="35"/>
  <c r="BC615" i="35"/>
  <c r="BG615" i="35"/>
  <c r="BH615" i="35"/>
  <c r="BI615" i="35"/>
  <c r="AS616" i="35"/>
  <c r="AT616" i="35"/>
  <c r="AU616" i="35"/>
  <c r="AV616" i="35"/>
  <c r="AW616" i="35"/>
  <c r="AX616" i="35"/>
  <c r="AZ616" i="35"/>
  <c r="BI616" i="35" s="1"/>
  <c r="AS617" i="35"/>
  <c r="AT617" i="35"/>
  <c r="AU617" i="35"/>
  <c r="AV617" i="35"/>
  <c r="AW617" i="35"/>
  <c r="AX617" i="35"/>
  <c r="AZ617" i="35" s="1"/>
  <c r="BD617" i="35" s="1"/>
  <c r="BA617" i="35"/>
  <c r="BC617" i="35"/>
  <c r="BG617" i="35"/>
  <c r="BH617" i="35"/>
  <c r="BI617" i="35"/>
  <c r="AS618" i="35"/>
  <c r="AT618" i="35"/>
  <c r="AU618" i="35"/>
  <c r="AV618" i="35"/>
  <c r="AW618" i="35"/>
  <c r="AX618" i="35"/>
  <c r="AZ618" i="35"/>
  <c r="BA618" i="35" s="1"/>
  <c r="AS619" i="35"/>
  <c r="AT619" i="35"/>
  <c r="AU619" i="35"/>
  <c r="AV619" i="35"/>
  <c r="AW619" i="35"/>
  <c r="AX619" i="35"/>
  <c r="AZ619" i="35" s="1"/>
  <c r="BD619" i="35" s="1"/>
  <c r="AS620" i="35"/>
  <c r="AT620" i="35"/>
  <c r="AU620" i="35"/>
  <c r="AV620" i="35"/>
  <c r="AW620" i="35"/>
  <c r="AX620" i="35"/>
  <c r="AZ620" i="35"/>
  <c r="BA620" i="35" s="1"/>
  <c r="AS621" i="35"/>
  <c r="AT621" i="35"/>
  <c r="AU621" i="35"/>
  <c r="AV621" i="35"/>
  <c r="AW621" i="35"/>
  <c r="AX621" i="35"/>
  <c r="AZ621" i="35" s="1"/>
  <c r="BD621" i="35"/>
  <c r="BG621" i="35"/>
  <c r="AS622" i="35"/>
  <c r="AT622" i="35"/>
  <c r="AU622" i="35"/>
  <c r="AV622" i="35"/>
  <c r="AW622" i="35"/>
  <c r="AX622" i="35"/>
  <c r="AZ622" i="35"/>
  <c r="BA622" i="35" s="1"/>
  <c r="AS623" i="35"/>
  <c r="AT623" i="35"/>
  <c r="AU623" i="35"/>
  <c r="AV623" i="35"/>
  <c r="AW623" i="35"/>
  <c r="AX623" i="35"/>
  <c r="AZ623" i="35" s="1"/>
  <c r="AS624" i="35"/>
  <c r="AT624" i="35"/>
  <c r="AU624" i="35"/>
  <c r="AV624" i="35"/>
  <c r="AW624" i="35"/>
  <c r="AX624" i="35"/>
  <c r="AZ624" i="35"/>
  <c r="BI624" i="35" s="1"/>
  <c r="AS625" i="35"/>
  <c r="AT625" i="35"/>
  <c r="AU625" i="35"/>
  <c r="AV625" i="35"/>
  <c r="AW625" i="35"/>
  <c r="AX625" i="35"/>
  <c r="AZ625" i="35" s="1"/>
  <c r="AS626" i="35"/>
  <c r="AT626" i="35"/>
  <c r="AU626" i="35"/>
  <c r="AV626" i="35"/>
  <c r="AW626" i="35"/>
  <c r="AX626" i="35"/>
  <c r="AZ626" i="35"/>
  <c r="BA626" i="35" s="1"/>
  <c r="BI626" i="35"/>
  <c r="AS627" i="35"/>
  <c r="AT627" i="35"/>
  <c r="AU627" i="35"/>
  <c r="AV627" i="35"/>
  <c r="AW627" i="35"/>
  <c r="AX627" i="35"/>
  <c r="AZ627" i="35" s="1"/>
  <c r="BC627" i="35" s="1"/>
  <c r="BG627" i="35"/>
  <c r="BI627" i="35"/>
  <c r="AS628" i="35"/>
  <c r="AT628" i="35"/>
  <c r="AU628" i="35"/>
  <c r="AV628" i="35"/>
  <c r="AW628" i="35"/>
  <c r="AX628" i="35"/>
  <c r="AZ628" i="35"/>
  <c r="BA628" i="35" s="1"/>
  <c r="AS629" i="35"/>
  <c r="AT629" i="35"/>
  <c r="AU629" i="35"/>
  <c r="AV629" i="35"/>
  <c r="AW629" i="35"/>
  <c r="AX629" i="35"/>
  <c r="AZ629" i="35" s="1"/>
  <c r="BD629" i="35" s="1"/>
  <c r="BG629" i="35"/>
  <c r="BH629" i="35"/>
  <c r="AS630" i="35"/>
  <c r="AT630" i="35"/>
  <c r="AU630" i="35"/>
  <c r="AV630" i="35"/>
  <c r="AW630" i="35"/>
  <c r="AX630" i="35"/>
  <c r="AZ630" i="35"/>
  <c r="BD630" i="35" s="1"/>
  <c r="BI630" i="35"/>
  <c r="AS631" i="35"/>
  <c r="AT631" i="35"/>
  <c r="AU631" i="35"/>
  <c r="AV631" i="35"/>
  <c r="AW631" i="35"/>
  <c r="AX631" i="35"/>
  <c r="AZ631" i="35" s="1"/>
  <c r="BA631" i="35"/>
  <c r="BC631" i="35"/>
  <c r="BD631" i="35"/>
  <c r="BG631" i="35"/>
  <c r="BH631" i="35"/>
  <c r="BI631" i="35"/>
  <c r="AS632" i="35"/>
  <c r="AT632" i="35"/>
  <c r="AU632" i="35"/>
  <c r="AV632" i="35"/>
  <c r="AW632" i="35"/>
  <c r="AX632" i="35"/>
  <c r="AZ632" i="35"/>
  <c r="BI632" i="35"/>
  <c r="AS633" i="35"/>
  <c r="AT633" i="35"/>
  <c r="AU633" i="35"/>
  <c r="AV633" i="35"/>
  <c r="AW633" i="35"/>
  <c r="AX633" i="35"/>
  <c r="AZ633" i="35" s="1"/>
  <c r="BA633" i="35"/>
  <c r="BC633" i="35"/>
  <c r="BD633" i="35"/>
  <c r="BG633" i="35"/>
  <c r="BH633" i="35"/>
  <c r="BI633" i="35"/>
  <c r="AS634" i="35"/>
  <c r="AT634" i="35"/>
  <c r="AU634" i="35"/>
  <c r="AV634" i="35"/>
  <c r="AW634" i="35"/>
  <c r="AX634" i="35"/>
  <c r="AZ634" i="35"/>
  <c r="BI634" i="35" s="1"/>
  <c r="BA634" i="35"/>
  <c r="AS635" i="35"/>
  <c r="AT635" i="35"/>
  <c r="AU635" i="35"/>
  <c r="AV635" i="35"/>
  <c r="AW635" i="35"/>
  <c r="AX635" i="35"/>
  <c r="AZ635" i="35" s="1"/>
  <c r="BD635" i="35" s="1"/>
  <c r="BA635" i="35"/>
  <c r="BH635" i="35"/>
  <c r="BI635" i="35"/>
  <c r="AS636" i="35"/>
  <c r="AT636" i="35"/>
  <c r="AU636" i="35"/>
  <c r="AV636" i="35"/>
  <c r="AW636" i="35"/>
  <c r="AX636" i="35"/>
  <c r="AZ636" i="35"/>
  <c r="BD636" i="35" s="1"/>
  <c r="AS637" i="35"/>
  <c r="AT637" i="35"/>
  <c r="AU637" i="35"/>
  <c r="AV637" i="35"/>
  <c r="AW637" i="35"/>
  <c r="AX637" i="35"/>
  <c r="AZ637" i="35" s="1"/>
  <c r="BC637" i="35"/>
  <c r="BI637" i="35"/>
  <c r="AS638" i="35"/>
  <c r="AT638" i="35"/>
  <c r="AU638" i="35"/>
  <c r="AV638" i="35"/>
  <c r="AW638" i="35"/>
  <c r="AX638" i="35"/>
  <c r="AZ638" i="35"/>
  <c r="BA638" i="35" s="1"/>
  <c r="AS639" i="35"/>
  <c r="AT639" i="35"/>
  <c r="AU639" i="35"/>
  <c r="AV639" i="35"/>
  <c r="AW639" i="35"/>
  <c r="AX639" i="35"/>
  <c r="AZ639" i="35" s="1"/>
  <c r="BH639" i="35"/>
  <c r="AS640" i="35"/>
  <c r="AT640" i="35"/>
  <c r="AU640" i="35"/>
  <c r="AV640" i="35"/>
  <c r="AW640" i="35"/>
  <c r="AX640" i="35"/>
  <c r="AZ640" i="35"/>
  <c r="BI640" i="35" s="1"/>
  <c r="AS641" i="35"/>
  <c r="AT641" i="35"/>
  <c r="AU641" i="35"/>
  <c r="AV641" i="35"/>
  <c r="AW641" i="35"/>
  <c r="AX641" i="35"/>
  <c r="AZ641" i="35" s="1"/>
  <c r="BA641" i="35" s="1"/>
  <c r="AS642" i="35"/>
  <c r="AT642" i="35"/>
  <c r="AU642" i="35"/>
  <c r="AV642" i="35"/>
  <c r="AW642" i="35"/>
  <c r="AX642" i="35"/>
  <c r="AZ642" i="35"/>
  <c r="BA642" i="35" s="1"/>
  <c r="AS643" i="35"/>
  <c r="AT643" i="35"/>
  <c r="AU643" i="35"/>
  <c r="AV643" i="35"/>
  <c r="AW643" i="35"/>
  <c r="AX643" i="35"/>
  <c r="AZ643" i="35" s="1"/>
  <c r="BC643" i="35" s="1"/>
  <c r="AS644" i="35"/>
  <c r="AT644" i="35"/>
  <c r="AU644" i="35"/>
  <c r="AV644" i="35"/>
  <c r="AW644" i="35"/>
  <c r="AX644" i="35"/>
  <c r="AZ644" i="35"/>
  <c r="BA644" i="35"/>
  <c r="BD644" i="35"/>
  <c r="BI644" i="35"/>
  <c r="AS645" i="35"/>
  <c r="AT645" i="35"/>
  <c r="AU645" i="35"/>
  <c r="AV645" i="35"/>
  <c r="AW645" i="35"/>
  <c r="AX645" i="35"/>
  <c r="AZ645" i="35" s="1"/>
  <c r="BD645" i="35" s="1"/>
  <c r="BA645" i="35"/>
  <c r="BH645" i="35"/>
  <c r="AS646" i="35"/>
  <c r="AT646" i="35"/>
  <c r="AU646" i="35"/>
  <c r="AV646" i="35"/>
  <c r="AW646" i="35"/>
  <c r="AX646" i="35"/>
  <c r="AZ646" i="35"/>
  <c r="BD646" i="35" s="1"/>
  <c r="AS647" i="35"/>
  <c r="AT647" i="35"/>
  <c r="AU647" i="35"/>
  <c r="AV647" i="35"/>
  <c r="AW647" i="35"/>
  <c r="AX647" i="35"/>
  <c r="AZ647" i="35" s="1"/>
  <c r="BA647" i="35" s="1"/>
  <c r="BG647" i="35"/>
  <c r="AS648" i="35"/>
  <c r="AT648" i="35"/>
  <c r="AU648" i="35"/>
  <c r="AV648" i="35"/>
  <c r="AW648" i="35"/>
  <c r="AX648" i="35"/>
  <c r="AZ648" i="35"/>
  <c r="BI648" i="35" s="1"/>
  <c r="AS649" i="35"/>
  <c r="AT649" i="35"/>
  <c r="AU649" i="35"/>
  <c r="AV649" i="35"/>
  <c r="AW649" i="35"/>
  <c r="AX649" i="35"/>
  <c r="AZ649" i="35" s="1"/>
  <c r="BA649" i="35" s="1"/>
  <c r="AS650" i="35"/>
  <c r="AT650" i="35"/>
  <c r="AU650" i="35"/>
  <c r="AV650" i="35"/>
  <c r="AW650" i="35"/>
  <c r="AX650" i="35"/>
  <c r="AZ650" i="35"/>
  <c r="BA650" i="35" s="1"/>
  <c r="AS651" i="35"/>
  <c r="AT651" i="35"/>
  <c r="AU651" i="35"/>
  <c r="AV651" i="35"/>
  <c r="AW651" i="35"/>
  <c r="AX651" i="35"/>
  <c r="AZ651" i="35" s="1"/>
  <c r="BD651" i="35" s="1"/>
  <c r="BG651" i="35"/>
  <c r="BH651" i="35"/>
  <c r="AS652" i="35"/>
  <c r="AT652" i="35"/>
  <c r="AU652" i="35"/>
  <c r="AV652" i="35"/>
  <c r="AW652" i="35"/>
  <c r="AX652" i="35"/>
  <c r="AZ652" i="35"/>
  <c r="BD652" i="35" s="1"/>
  <c r="AS653" i="35"/>
  <c r="AT653" i="35"/>
  <c r="AU653" i="35"/>
  <c r="AV653" i="35"/>
  <c r="AW653" i="35"/>
  <c r="AX653" i="35"/>
  <c r="AZ653" i="35" s="1"/>
  <c r="BC653" i="35" s="1"/>
  <c r="BG653" i="35"/>
  <c r="BI653" i="35"/>
  <c r="AS654" i="35"/>
  <c r="AT654" i="35"/>
  <c r="AU654" i="35"/>
  <c r="AV654" i="35"/>
  <c r="AW654" i="35"/>
  <c r="AX654" i="35"/>
  <c r="AZ654" i="35"/>
  <c r="BA654" i="35" s="1"/>
  <c r="AS655" i="35"/>
  <c r="AT655" i="35"/>
  <c r="AU655" i="35"/>
  <c r="AV655" i="35"/>
  <c r="AW655" i="35"/>
  <c r="AX655" i="35"/>
  <c r="AZ655" i="35" s="1"/>
  <c r="BA655" i="35"/>
  <c r="BD655" i="35"/>
  <c r="BF655" i="35"/>
  <c r="BH655" i="35"/>
  <c r="BI655" i="35"/>
  <c r="AS656" i="35"/>
  <c r="AX656" i="35"/>
  <c r="AZ656" i="35" s="1"/>
  <c r="AS657" i="35"/>
  <c r="AX657" i="35"/>
  <c r="AZ657" i="35" s="1"/>
  <c r="BD657" i="35" s="1"/>
  <c r="AS659" i="35"/>
  <c r="AS387" i="35"/>
  <c r="AT387" i="35"/>
  <c r="AU387" i="35"/>
  <c r="AV387" i="35"/>
  <c r="AW387" i="35"/>
  <c r="AX387" i="35"/>
  <c r="AZ387" i="35"/>
  <c r="BA387" i="35" s="1"/>
  <c r="AS388" i="35"/>
  <c r="AT388" i="35"/>
  <c r="AU388" i="35"/>
  <c r="AV388" i="35"/>
  <c r="AW388" i="35"/>
  <c r="AX388" i="35"/>
  <c r="AZ388" i="35" s="1"/>
  <c r="BC388" i="35" s="1"/>
  <c r="AS389" i="35"/>
  <c r="AT389" i="35"/>
  <c r="AU389" i="35"/>
  <c r="AV389" i="35"/>
  <c r="AW389" i="35"/>
  <c r="AX389" i="35"/>
  <c r="AZ389" i="35" s="1"/>
  <c r="BA389" i="35" s="1"/>
  <c r="AS390" i="35"/>
  <c r="AT390" i="35"/>
  <c r="AU390" i="35"/>
  <c r="AV390" i="35"/>
  <c r="AW390" i="35"/>
  <c r="AX390" i="35"/>
  <c r="AZ390" i="35" s="1"/>
  <c r="AS391" i="35"/>
  <c r="AT391" i="35"/>
  <c r="AU391" i="35"/>
  <c r="AV391" i="35"/>
  <c r="AW391" i="35"/>
  <c r="AX391" i="35"/>
  <c r="AZ391" i="35"/>
  <c r="BA391" i="35" s="1"/>
  <c r="AS392" i="35"/>
  <c r="AT392" i="35"/>
  <c r="AU392" i="35"/>
  <c r="AV392" i="35"/>
  <c r="AW392" i="35"/>
  <c r="AX392" i="35"/>
  <c r="AZ392" i="35" s="1"/>
  <c r="BC392" i="35" s="1"/>
  <c r="BH392" i="35"/>
  <c r="BI392" i="35"/>
  <c r="AS393" i="35"/>
  <c r="AT393" i="35"/>
  <c r="AU393" i="35"/>
  <c r="AV393" i="35"/>
  <c r="AW393" i="35"/>
  <c r="AX393" i="35"/>
  <c r="AZ393" i="35" s="1"/>
  <c r="BA393" i="35"/>
  <c r="AS394" i="35"/>
  <c r="AT394" i="35"/>
  <c r="AU394" i="35"/>
  <c r="AV394" i="35"/>
  <c r="AW394" i="35"/>
  <c r="AX394" i="35"/>
  <c r="AZ394" i="35" s="1"/>
  <c r="BI394" i="35"/>
  <c r="AS395" i="35"/>
  <c r="AT395" i="35"/>
  <c r="AU395" i="35"/>
  <c r="AV395" i="35"/>
  <c r="AW395" i="35"/>
  <c r="AX395" i="35"/>
  <c r="AZ395" i="35"/>
  <c r="BA395" i="35"/>
  <c r="AS396" i="35"/>
  <c r="AT396" i="35"/>
  <c r="AU396" i="35"/>
  <c r="AV396" i="35"/>
  <c r="AW396" i="35"/>
  <c r="AX396" i="35"/>
  <c r="AZ396" i="35" s="1"/>
  <c r="BC396" i="35" s="1"/>
  <c r="BH396" i="35"/>
  <c r="AS397" i="35"/>
  <c r="AT397" i="35"/>
  <c r="AU397" i="35"/>
  <c r="AV397" i="35"/>
  <c r="AW397" i="35"/>
  <c r="AX397" i="35"/>
  <c r="AZ397" i="35" s="1"/>
  <c r="BA397" i="35"/>
  <c r="AS398" i="35"/>
  <c r="AT398" i="35"/>
  <c r="AU398" i="35"/>
  <c r="AV398" i="35"/>
  <c r="AW398" i="35"/>
  <c r="AX398" i="35"/>
  <c r="AZ398" i="35" s="1"/>
  <c r="BI398" i="35" s="1"/>
  <c r="AS399" i="35"/>
  <c r="AT399" i="35"/>
  <c r="AU399" i="35"/>
  <c r="AV399" i="35"/>
  <c r="AW399" i="35"/>
  <c r="AX399" i="35"/>
  <c r="AZ399" i="35"/>
  <c r="BA399" i="35" s="1"/>
  <c r="AS400" i="35"/>
  <c r="AT400" i="35"/>
  <c r="AU400" i="35"/>
  <c r="AV400" i="35"/>
  <c r="AW400" i="35"/>
  <c r="AX400" i="35"/>
  <c r="AZ400" i="35" s="1"/>
  <c r="BA400" i="35" s="1"/>
  <c r="AS401" i="35"/>
  <c r="AT401" i="35"/>
  <c r="AU401" i="35"/>
  <c r="AV401" i="35"/>
  <c r="AW401" i="35"/>
  <c r="AX401" i="35"/>
  <c r="AZ401" i="35" s="1"/>
  <c r="BA401" i="35" s="1"/>
  <c r="AS402" i="35"/>
  <c r="AT402" i="35"/>
  <c r="AU402" i="35"/>
  <c r="AV402" i="35"/>
  <c r="AW402" i="35"/>
  <c r="AX402" i="35"/>
  <c r="AZ402" i="35" s="1"/>
  <c r="BI402" i="35" s="1"/>
  <c r="AS403" i="35"/>
  <c r="AT403" i="35"/>
  <c r="AU403" i="35"/>
  <c r="AV403" i="35"/>
  <c r="AW403" i="35"/>
  <c r="AX403" i="35"/>
  <c r="AZ403" i="35"/>
  <c r="BA403" i="35" s="1"/>
  <c r="AS404" i="35"/>
  <c r="AT404" i="35"/>
  <c r="AU404" i="35"/>
  <c r="AV404" i="35"/>
  <c r="AW404" i="35"/>
  <c r="AX404" i="35"/>
  <c r="AZ404" i="35" s="1"/>
  <c r="BG404" i="35" s="1"/>
  <c r="AS405" i="35"/>
  <c r="AT405" i="35"/>
  <c r="AU405" i="35"/>
  <c r="AV405" i="35"/>
  <c r="AW405" i="35"/>
  <c r="AX405" i="35"/>
  <c r="AZ405" i="35" s="1"/>
  <c r="BA405" i="35"/>
  <c r="AS406" i="35"/>
  <c r="AT406" i="35"/>
  <c r="AU406" i="35"/>
  <c r="AV406" i="35"/>
  <c r="AW406" i="35"/>
  <c r="AX406" i="35"/>
  <c r="AZ406" i="35" s="1"/>
  <c r="AS407" i="35"/>
  <c r="AT407" i="35"/>
  <c r="AU407" i="35"/>
  <c r="AV407" i="35"/>
  <c r="AW407" i="35"/>
  <c r="AX407" i="35"/>
  <c r="AZ407" i="35"/>
  <c r="BA407" i="35" s="1"/>
  <c r="AS408" i="35"/>
  <c r="AT408" i="35"/>
  <c r="AU408" i="35"/>
  <c r="AV408" i="35"/>
  <c r="AW408" i="35"/>
  <c r="AX408" i="35"/>
  <c r="AZ408" i="35" s="1"/>
  <c r="BG408" i="35" s="1"/>
  <c r="BA408" i="35"/>
  <c r="BI408" i="35"/>
  <c r="AS409" i="35"/>
  <c r="AT409" i="35"/>
  <c r="AU409" i="35"/>
  <c r="AV409" i="35"/>
  <c r="AW409" i="35"/>
  <c r="AX409" i="35"/>
  <c r="AZ409" i="35" s="1"/>
  <c r="BA409" i="35"/>
  <c r="AS410" i="35"/>
  <c r="AT410" i="35"/>
  <c r="AU410" i="35"/>
  <c r="AV410" i="35"/>
  <c r="AW410" i="35"/>
  <c r="AX410" i="35"/>
  <c r="AZ410" i="35" s="1"/>
  <c r="BI410" i="35" s="1"/>
  <c r="AS411" i="35"/>
  <c r="AT411" i="35"/>
  <c r="AU411" i="35"/>
  <c r="AV411" i="35"/>
  <c r="AW411" i="35"/>
  <c r="AX411" i="35"/>
  <c r="AZ411" i="35"/>
  <c r="BA411" i="35" s="1"/>
  <c r="AS412" i="35"/>
  <c r="AT412" i="35"/>
  <c r="AU412" i="35"/>
  <c r="AV412" i="35"/>
  <c r="AW412" i="35"/>
  <c r="AX412" i="35"/>
  <c r="AZ412" i="35" s="1"/>
  <c r="BC412" i="35" s="1"/>
  <c r="BA412" i="35"/>
  <c r="BG412" i="35"/>
  <c r="BI412" i="35"/>
  <c r="AS413" i="35"/>
  <c r="AT413" i="35"/>
  <c r="AU413" i="35"/>
  <c r="AV413" i="35"/>
  <c r="AW413" i="35"/>
  <c r="AX413" i="35"/>
  <c r="AZ413" i="35" s="1"/>
  <c r="BA413" i="35" s="1"/>
  <c r="AS414" i="35"/>
  <c r="AT414" i="35"/>
  <c r="AU414" i="35"/>
  <c r="AV414" i="35"/>
  <c r="AW414" i="35"/>
  <c r="AX414" i="35"/>
  <c r="AZ414" i="35" s="1"/>
  <c r="BI414" i="35" s="1"/>
  <c r="AS415" i="35"/>
  <c r="AT415" i="35"/>
  <c r="AU415" i="35"/>
  <c r="AV415" i="35"/>
  <c r="AW415" i="35"/>
  <c r="AX415" i="35"/>
  <c r="AZ415" i="35"/>
  <c r="BA415" i="35" s="1"/>
  <c r="AS416" i="35"/>
  <c r="AT416" i="35"/>
  <c r="AU416" i="35"/>
  <c r="AV416" i="35"/>
  <c r="AW416" i="35"/>
  <c r="AX416" i="35"/>
  <c r="AZ416" i="35" s="1"/>
  <c r="BH416" i="35" s="1"/>
  <c r="BC416" i="35"/>
  <c r="BG416" i="35"/>
  <c r="AS417" i="35"/>
  <c r="AT417" i="35"/>
  <c r="AU417" i="35"/>
  <c r="AV417" i="35"/>
  <c r="AW417" i="35"/>
  <c r="AX417" i="35"/>
  <c r="AZ417" i="35" s="1"/>
  <c r="BA417" i="35" s="1"/>
  <c r="AS418" i="35"/>
  <c r="AT418" i="35"/>
  <c r="AU418" i="35"/>
  <c r="AV418" i="35"/>
  <c r="AW418" i="35"/>
  <c r="AX418" i="35"/>
  <c r="AZ418" i="35" s="1"/>
  <c r="BI418" i="35"/>
  <c r="AS419" i="35"/>
  <c r="AT419" i="35"/>
  <c r="AU419" i="35"/>
  <c r="AV419" i="35"/>
  <c r="AW419" i="35"/>
  <c r="AX419" i="35"/>
  <c r="AZ419" i="35"/>
  <c r="BA419" i="35"/>
  <c r="AS420" i="35"/>
  <c r="AT420" i="35"/>
  <c r="AU420" i="35"/>
  <c r="AV420" i="35"/>
  <c r="AW420" i="35"/>
  <c r="AX420" i="35"/>
  <c r="AZ420" i="35" s="1"/>
  <c r="BA420" i="35"/>
  <c r="BC420" i="35"/>
  <c r="BG420" i="35"/>
  <c r="BH420" i="35"/>
  <c r="BI420" i="35"/>
  <c r="AS421" i="35"/>
  <c r="AT421" i="35"/>
  <c r="AU421" i="35"/>
  <c r="AV421" i="35"/>
  <c r="AW421" i="35"/>
  <c r="AX421" i="35"/>
  <c r="AZ421" i="35" s="1"/>
  <c r="BA421" i="35" s="1"/>
  <c r="AS422" i="35"/>
  <c r="AT422" i="35"/>
  <c r="AU422" i="35"/>
  <c r="AV422" i="35"/>
  <c r="AW422" i="35"/>
  <c r="AX422" i="35"/>
  <c r="AZ422" i="35" s="1"/>
  <c r="AS423" i="35"/>
  <c r="AT423" i="35"/>
  <c r="AU423" i="35"/>
  <c r="AV423" i="35"/>
  <c r="AW423" i="35"/>
  <c r="AX423" i="35"/>
  <c r="AZ423" i="35"/>
  <c r="BA423" i="35" s="1"/>
  <c r="AS424" i="35"/>
  <c r="AT424" i="35"/>
  <c r="AU424" i="35"/>
  <c r="AV424" i="35"/>
  <c r="AW424" i="35"/>
  <c r="AX424" i="35"/>
  <c r="AZ424" i="35" s="1"/>
  <c r="BA424" i="35" s="1"/>
  <c r="AS425" i="35"/>
  <c r="AT425" i="35"/>
  <c r="AU425" i="35"/>
  <c r="AV425" i="35"/>
  <c r="AW425" i="35"/>
  <c r="AX425" i="35"/>
  <c r="AZ425" i="35" s="1"/>
  <c r="BA425" i="35" s="1"/>
  <c r="AS426" i="35"/>
  <c r="AT426" i="35"/>
  <c r="AU426" i="35"/>
  <c r="AV426" i="35"/>
  <c r="AW426" i="35"/>
  <c r="AX426" i="35"/>
  <c r="AZ426" i="35" s="1"/>
  <c r="BI426" i="35" s="1"/>
  <c r="AS427" i="35"/>
  <c r="AT427" i="35"/>
  <c r="AU427" i="35"/>
  <c r="AV427" i="35"/>
  <c r="AW427" i="35"/>
  <c r="AX427" i="35"/>
  <c r="AZ427" i="35"/>
  <c r="BA427" i="35" s="1"/>
  <c r="AS428" i="35"/>
  <c r="AT428" i="35"/>
  <c r="AU428" i="35"/>
  <c r="AV428" i="35"/>
  <c r="AW428" i="35"/>
  <c r="AX428" i="35"/>
  <c r="AZ428" i="35" s="1"/>
  <c r="BG428" i="35" s="1"/>
  <c r="BA428" i="35"/>
  <c r="BI428" i="35"/>
  <c r="AS429" i="35"/>
  <c r="AT429" i="35"/>
  <c r="AU429" i="35"/>
  <c r="AV429" i="35"/>
  <c r="AW429" i="35"/>
  <c r="AX429" i="35"/>
  <c r="AZ429" i="35" s="1"/>
  <c r="BA429" i="35"/>
  <c r="AS430" i="35"/>
  <c r="AU430" i="35"/>
  <c r="AS431" i="35"/>
  <c r="AU431" i="35"/>
  <c r="BU682" i="35"/>
  <c r="BV682" i="35"/>
  <c r="BW682" i="35"/>
  <c r="BX682" i="35"/>
  <c r="BY682" i="35"/>
  <c r="BZ682" i="35"/>
  <c r="CB682" i="35"/>
  <c r="CD682" i="35" s="1"/>
  <c r="CC682" i="35"/>
  <c r="CF682" i="35"/>
  <c r="CG682" i="35"/>
  <c r="CJ682" i="35"/>
  <c r="CK682" i="35"/>
  <c r="BU683" i="35"/>
  <c r="BV683" i="35"/>
  <c r="BW683" i="35"/>
  <c r="BX683" i="35"/>
  <c r="BY683" i="35"/>
  <c r="BZ683" i="35"/>
  <c r="CB683" i="35"/>
  <c r="CD683" i="35" s="1"/>
  <c r="CC683" i="35"/>
  <c r="CF683" i="35"/>
  <c r="CG683" i="35"/>
  <c r="CJ683" i="35"/>
  <c r="CK683" i="35"/>
  <c r="BU203" i="35"/>
  <c r="BU204" i="35"/>
  <c r="BU206" i="35"/>
  <c r="J376" i="35"/>
  <c r="J377" i="35"/>
  <c r="J378" i="35"/>
  <c r="J379" i="35"/>
  <c r="J360" i="35"/>
  <c r="J361" i="35"/>
  <c r="J362" i="35"/>
  <c r="J363" i="35"/>
  <c r="J364" i="35"/>
  <c r="J365" i="35"/>
  <c r="J366" i="35"/>
  <c r="J367" i="35"/>
  <c r="J368" i="35"/>
  <c r="J369" i="35"/>
  <c r="J370" i="35"/>
  <c r="J371" i="35"/>
  <c r="J372" i="35"/>
  <c r="J373" i="35"/>
  <c r="J374" i="35"/>
  <c r="J375" i="35"/>
  <c r="J266" i="35"/>
  <c r="J267" i="35"/>
  <c r="J268" i="35"/>
  <c r="J269" i="35"/>
  <c r="J270" i="35"/>
  <c r="J271" i="35"/>
  <c r="J272" i="35"/>
  <c r="J273" i="35"/>
  <c r="J274" i="35"/>
  <c r="J275" i="35"/>
  <c r="J276" i="35"/>
  <c r="J277" i="35"/>
  <c r="J278" i="35"/>
  <c r="J279" i="35"/>
  <c r="J280" i="35"/>
  <c r="J281" i="35"/>
  <c r="J282" i="35"/>
  <c r="J283" i="35"/>
  <c r="J284" i="35"/>
  <c r="J285" i="35"/>
  <c r="J286" i="35"/>
  <c r="J287" i="35"/>
  <c r="J288" i="35"/>
  <c r="J289" i="35"/>
  <c r="J290" i="35"/>
  <c r="J291" i="35"/>
  <c r="J292" i="35"/>
  <c r="J293" i="35"/>
  <c r="J294" i="35"/>
  <c r="J295" i="35"/>
  <c r="J296" i="35"/>
  <c r="J297" i="35"/>
  <c r="J298" i="35"/>
  <c r="J299" i="35"/>
  <c r="J300" i="35"/>
  <c r="J301" i="35"/>
  <c r="J302" i="35"/>
  <c r="J303" i="35"/>
  <c r="J304" i="35"/>
  <c r="J305" i="35"/>
  <c r="J306" i="35"/>
  <c r="J307" i="35"/>
  <c r="J308" i="35"/>
  <c r="J309" i="35"/>
  <c r="J310" i="35"/>
  <c r="J311" i="35"/>
  <c r="J312" i="35"/>
  <c r="J313" i="35"/>
  <c r="J314" i="35"/>
  <c r="J315" i="35"/>
  <c r="J316" i="35"/>
  <c r="J317" i="35"/>
  <c r="J318" i="35"/>
  <c r="J319" i="35"/>
  <c r="J320" i="35"/>
  <c r="J321" i="35"/>
  <c r="J322" i="35"/>
  <c r="J323" i="35"/>
  <c r="J324" i="35"/>
  <c r="J325" i="35"/>
  <c r="J326" i="35"/>
  <c r="J327" i="35"/>
  <c r="J328" i="35"/>
  <c r="J329" i="35"/>
  <c r="J330" i="35"/>
  <c r="J331" i="35"/>
  <c r="J332" i="35"/>
  <c r="J333" i="35"/>
  <c r="J334" i="35"/>
  <c r="J335" i="35"/>
  <c r="J336" i="35"/>
  <c r="J337" i="35"/>
  <c r="J338" i="35"/>
  <c r="J339" i="35"/>
  <c r="J340" i="35"/>
  <c r="J341" i="35"/>
  <c r="J342" i="35"/>
  <c r="J343" i="35"/>
  <c r="J344" i="35"/>
  <c r="J345" i="35"/>
  <c r="J346" i="35"/>
  <c r="J347" i="35"/>
  <c r="J348" i="35"/>
  <c r="J349" i="35"/>
  <c r="J350" i="35"/>
  <c r="J351" i="35"/>
  <c r="J352" i="35"/>
  <c r="J353" i="35"/>
  <c r="J354" i="35"/>
  <c r="J355" i="35"/>
  <c r="J356" i="35"/>
  <c r="J357" i="35"/>
  <c r="J358" i="35"/>
  <c r="J359" i="35"/>
  <c r="T352" i="35"/>
  <c r="AA352" i="35"/>
  <c r="T345" i="35"/>
  <c r="AA345" i="35"/>
  <c r="T346" i="35"/>
  <c r="AA346" i="35"/>
  <c r="T347" i="35"/>
  <c r="AA347" i="35"/>
  <c r="T348" i="35"/>
  <c r="AA348" i="35"/>
  <c r="T349" i="35"/>
  <c r="AA349" i="35"/>
  <c r="T350" i="35"/>
  <c r="AA350" i="35"/>
  <c r="T351" i="35"/>
  <c r="AA351" i="35"/>
  <c r="T205" i="35"/>
  <c r="AA205" i="35"/>
  <c r="T206" i="35"/>
  <c r="AA206" i="35"/>
  <c r="T207" i="35"/>
  <c r="AA207" i="35"/>
  <c r="T208" i="35"/>
  <c r="AA208" i="35"/>
  <c r="T209" i="35"/>
  <c r="AA209" i="35"/>
  <c r="T210" i="35"/>
  <c r="AA210" i="35"/>
  <c r="T211" i="35"/>
  <c r="AA211" i="35"/>
  <c r="T212" i="35"/>
  <c r="AA212" i="35"/>
  <c r="T213" i="35"/>
  <c r="AA213" i="35"/>
  <c r="T214" i="35"/>
  <c r="AA214" i="35"/>
  <c r="T215" i="35"/>
  <c r="AA215" i="35"/>
  <c r="T216" i="35"/>
  <c r="AA216" i="35"/>
  <c r="T217" i="35"/>
  <c r="AA217" i="35"/>
  <c r="T218" i="35"/>
  <c r="AA218" i="35"/>
  <c r="T219" i="35"/>
  <c r="AA219" i="35"/>
  <c r="T220" i="35"/>
  <c r="AA220" i="35"/>
  <c r="T221" i="35"/>
  <c r="AA221" i="35"/>
  <c r="T222" i="35"/>
  <c r="AA222" i="35"/>
  <c r="T223" i="35"/>
  <c r="AA223" i="35"/>
  <c r="T224" i="35"/>
  <c r="AA224" i="35"/>
  <c r="T225" i="35"/>
  <c r="AA225" i="35"/>
  <c r="T226" i="35"/>
  <c r="AA226" i="35"/>
  <c r="T227" i="35"/>
  <c r="AA227" i="35"/>
  <c r="T228" i="35"/>
  <c r="AA228" i="35"/>
  <c r="T229" i="35"/>
  <c r="AA229" i="35"/>
  <c r="T230" i="35"/>
  <c r="AA230" i="35"/>
  <c r="T231" i="35"/>
  <c r="AA231" i="35"/>
  <c r="T232" i="35"/>
  <c r="AA232" i="35"/>
  <c r="T233" i="35"/>
  <c r="AA233" i="35"/>
  <c r="T234" i="35"/>
  <c r="AA234" i="35"/>
  <c r="T235" i="35"/>
  <c r="AA235" i="35"/>
  <c r="T236" i="35"/>
  <c r="AA236" i="35"/>
  <c r="T237" i="35"/>
  <c r="AA237" i="35"/>
  <c r="T238" i="35"/>
  <c r="AA238" i="35"/>
  <c r="T239" i="35"/>
  <c r="AA239" i="35"/>
  <c r="T240" i="35"/>
  <c r="AA240" i="35"/>
  <c r="T241" i="35"/>
  <c r="AA241" i="35"/>
  <c r="T242" i="35"/>
  <c r="AA242" i="35"/>
  <c r="T243" i="35"/>
  <c r="AA243" i="35"/>
  <c r="T244" i="35"/>
  <c r="AA244" i="35"/>
  <c r="T245" i="35"/>
  <c r="AA245" i="35"/>
  <c r="T246" i="35"/>
  <c r="AA246" i="35"/>
  <c r="T247" i="35"/>
  <c r="AA247" i="35"/>
  <c r="T248" i="35"/>
  <c r="AA248" i="35"/>
  <c r="T249" i="35"/>
  <c r="AA249" i="35"/>
  <c r="T250" i="35"/>
  <c r="AA250" i="35"/>
  <c r="T251" i="35"/>
  <c r="AA251" i="35"/>
  <c r="T252" i="35"/>
  <c r="AA252" i="35"/>
  <c r="T253" i="35"/>
  <c r="AA253" i="35"/>
  <c r="T254" i="35"/>
  <c r="AA254" i="35"/>
  <c r="T255" i="35"/>
  <c r="AA255" i="35"/>
  <c r="T256" i="35"/>
  <c r="AA256" i="35"/>
  <c r="T257" i="35"/>
  <c r="AA257" i="35"/>
  <c r="T258" i="35"/>
  <c r="AA258" i="35"/>
  <c r="T259" i="35"/>
  <c r="AA259" i="35"/>
  <c r="T260" i="35"/>
  <c r="AA260" i="35"/>
  <c r="T261" i="35"/>
  <c r="AA261" i="35"/>
  <c r="T262" i="35"/>
  <c r="AA262" i="35"/>
  <c r="T263" i="35"/>
  <c r="AA263" i="35"/>
  <c r="T264" i="35"/>
  <c r="AA264" i="35"/>
  <c r="T265" i="35"/>
  <c r="AA265" i="35"/>
  <c r="T266" i="35"/>
  <c r="AA266" i="35"/>
  <c r="T267" i="35"/>
  <c r="AA267" i="35"/>
  <c r="T268" i="35"/>
  <c r="AA268" i="35"/>
  <c r="T269" i="35"/>
  <c r="AA269" i="35"/>
  <c r="T270" i="35"/>
  <c r="AA270" i="35"/>
  <c r="T271" i="35"/>
  <c r="AA271" i="35"/>
  <c r="T272" i="35"/>
  <c r="AA272" i="35"/>
  <c r="T273" i="35"/>
  <c r="AA273" i="35"/>
  <c r="T274" i="35"/>
  <c r="AA274" i="35"/>
  <c r="T275" i="35"/>
  <c r="AA275" i="35"/>
  <c r="T276" i="35"/>
  <c r="AA276" i="35"/>
  <c r="T277" i="35"/>
  <c r="AA277" i="35"/>
  <c r="T278" i="35"/>
  <c r="AA278" i="35"/>
  <c r="T279" i="35"/>
  <c r="AA279" i="35"/>
  <c r="T280" i="35"/>
  <c r="AA280" i="35"/>
  <c r="T281" i="35"/>
  <c r="AA281" i="35"/>
  <c r="T282" i="35"/>
  <c r="AA282" i="35"/>
  <c r="T283" i="35"/>
  <c r="AA283" i="35"/>
  <c r="T284" i="35"/>
  <c r="AA284" i="35"/>
  <c r="T285" i="35"/>
  <c r="AA285" i="35"/>
  <c r="T286" i="35"/>
  <c r="AA286" i="35"/>
  <c r="T287" i="35"/>
  <c r="AA287" i="35"/>
  <c r="T288" i="35"/>
  <c r="AA288" i="35"/>
  <c r="T289" i="35"/>
  <c r="AA289" i="35"/>
  <c r="T290" i="35"/>
  <c r="AA290" i="35"/>
  <c r="T291" i="35"/>
  <c r="AA291" i="35"/>
  <c r="T292" i="35"/>
  <c r="AA292" i="35"/>
  <c r="T293" i="35"/>
  <c r="AA293" i="35"/>
  <c r="T294" i="35"/>
  <c r="AA294" i="35"/>
  <c r="T295" i="35"/>
  <c r="AA295" i="35"/>
  <c r="T296" i="35"/>
  <c r="AA296" i="35"/>
  <c r="T297" i="35"/>
  <c r="AA297" i="35"/>
  <c r="T298" i="35"/>
  <c r="AA298" i="35"/>
  <c r="T299" i="35"/>
  <c r="AA299" i="35"/>
  <c r="T300" i="35"/>
  <c r="AA300" i="35"/>
  <c r="T301" i="35"/>
  <c r="AA301" i="35"/>
  <c r="T302" i="35"/>
  <c r="AA302" i="35"/>
  <c r="T303" i="35"/>
  <c r="AA303" i="35"/>
  <c r="T304" i="35"/>
  <c r="AA304" i="35"/>
  <c r="T305" i="35"/>
  <c r="AA305" i="35"/>
  <c r="T306" i="35"/>
  <c r="AA306" i="35"/>
  <c r="T307" i="35"/>
  <c r="AA307" i="35"/>
  <c r="T308" i="35"/>
  <c r="AA308" i="35"/>
  <c r="T309" i="35"/>
  <c r="AA309" i="35"/>
  <c r="T310" i="35"/>
  <c r="AA310" i="35"/>
  <c r="T311" i="35"/>
  <c r="AA311" i="35"/>
  <c r="T312" i="35"/>
  <c r="AA312" i="35"/>
  <c r="T313" i="35"/>
  <c r="AA313" i="35"/>
  <c r="T314" i="35"/>
  <c r="AA314" i="35"/>
  <c r="T315" i="35"/>
  <c r="AA315" i="35"/>
  <c r="T316" i="35"/>
  <c r="AA316" i="35"/>
  <c r="T317" i="35"/>
  <c r="AA317" i="35"/>
  <c r="T318" i="35"/>
  <c r="AA318" i="35"/>
  <c r="T319" i="35"/>
  <c r="AA319" i="35"/>
  <c r="T320" i="35"/>
  <c r="AA320" i="35"/>
  <c r="T321" i="35"/>
  <c r="AA321" i="35"/>
  <c r="T322" i="35"/>
  <c r="AA322" i="35"/>
  <c r="T323" i="35"/>
  <c r="AA323" i="35"/>
  <c r="T324" i="35"/>
  <c r="AA324" i="35"/>
  <c r="T325" i="35"/>
  <c r="AA325" i="35"/>
  <c r="T326" i="35"/>
  <c r="AA326" i="35"/>
  <c r="T327" i="35"/>
  <c r="AA327" i="35"/>
  <c r="T328" i="35"/>
  <c r="AA328" i="35"/>
  <c r="T329" i="35"/>
  <c r="AA329" i="35"/>
  <c r="T330" i="35"/>
  <c r="AA330" i="35"/>
  <c r="T331" i="35"/>
  <c r="AA331" i="35"/>
  <c r="T332" i="35"/>
  <c r="AA332" i="35"/>
  <c r="T333" i="35"/>
  <c r="AA333" i="35"/>
  <c r="T334" i="35"/>
  <c r="AA334" i="35"/>
  <c r="T335" i="35"/>
  <c r="AA335" i="35"/>
  <c r="T336" i="35"/>
  <c r="AA336" i="35"/>
  <c r="T337" i="35"/>
  <c r="AA337" i="35"/>
  <c r="T338" i="35"/>
  <c r="AA338" i="35"/>
  <c r="T339" i="35"/>
  <c r="AA339" i="35"/>
  <c r="T340" i="35"/>
  <c r="AA340" i="35"/>
  <c r="T341" i="35"/>
  <c r="AA341" i="35"/>
  <c r="T342" i="35"/>
  <c r="AA342" i="35"/>
  <c r="T343" i="35"/>
  <c r="AA343" i="35"/>
  <c r="T344" i="35"/>
  <c r="AA344" i="35"/>
  <c r="DR31" i="36"/>
  <c r="DR20" i="36"/>
  <c r="DS35" i="36"/>
  <c r="BH400" i="35" l="1"/>
  <c r="BG649" i="35"/>
  <c r="BG424" i="35"/>
  <c r="BG400" i="35"/>
  <c r="BG396" i="35"/>
  <c r="BG392" i="35"/>
  <c r="BI388" i="35"/>
  <c r="BG654" i="35"/>
  <c r="BD653" i="35"/>
  <c r="BI652" i="35"/>
  <c r="BC651" i="35"/>
  <c r="BI650" i="35"/>
  <c r="BD649" i="35"/>
  <c r="BD647" i="35"/>
  <c r="BI643" i="35"/>
  <c r="BG641" i="35"/>
  <c r="BG638" i="35"/>
  <c r="BG630" i="35"/>
  <c r="BC629" i="35"/>
  <c r="BI628" i="35"/>
  <c r="BD627" i="35"/>
  <c r="BG622" i="35"/>
  <c r="BG619" i="35"/>
  <c r="BH424" i="35"/>
  <c r="BC424" i="35"/>
  <c r="BH412" i="35"/>
  <c r="BC400" i="35"/>
  <c r="BA392" i="35"/>
  <c r="BA388" i="35"/>
  <c r="BD654" i="35"/>
  <c r="BA652" i="35"/>
  <c r="BI651" i="35"/>
  <c r="BA651" i="35"/>
  <c r="BI649" i="35"/>
  <c r="BC649" i="35"/>
  <c r="BI647" i="35"/>
  <c r="BC647" i="35"/>
  <c r="BA646" i="35"/>
  <c r="BI645" i="35"/>
  <c r="BD641" i="35"/>
  <c r="BD638" i="35"/>
  <c r="BA630" i="35"/>
  <c r="BI629" i="35"/>
  <c r="BA629" i="35"/>
  <c r="BD628" i="35"/>
  <c r="BD622" i="35"/>
  <c r="BC619" i="35"/>
  <c r="BI618" i="35"/>
  <c r="BG613" i="35"/>
  <c r="BH682" i="35"/>
  <c r="BH680" i="35"/>
  <c r="BH678" i="35"/>
  <c r="BH676" i="35"/>
  <c r="BH674" i="35"/>
  <c r="BH672" i="35"/>
  <c r="BI654" i="35"/>
  <c r="BH641" i="35"/>
  <c r="BI638" i="35"/>
  <c r="BI622" i="35"/>
  <c r="BH619" i="35"/>
  <c r="BI424" i="35"/>
  <c r="BI404" i="35"/>
  <c r="BI400" i="35"/>
  <c r="BH649" i="35"/>
  <c r="BH647" i="35"/>
  <c r="BA636" i="35"/>
  <c r="BI619" i="35"/>
  <c r="BA619" i="35"/>
  <c r="BC639" i="35"/>
  <c r="BI639" i="35"/>
  <c r="BC625" i="35"/>
  <c r="BI625" i="35"/>
  <c r="BD625" i="35"/>
  <c r="BC623" i="35"/>
  <c r="BI623" i="35"/>
  <c r="BD623" i="35"/>
  <c r="BB683" i="35"/>
  <c r="BD683" i="35"/>
  <c r="BE683" i="35"/>
  <c r="BB681" i="35"/>
  <c r="BD681" i="35"/>
  <c r="BE681" i="35"/>
  <c r="BB679" i="35"/>
  <c r="BD679" i="35"/>
  <c r="BE679" i="35"/>
  <c r="BB677" i="35"/>
  <c r="BD677" i="35"/>
  <c r="BE677" i="35"/>
  <c r="BB675" i="35"/>
  <c r="BD675" i="35"/>
  <c r="BE675" i="35"/>
  <c r="BB673" i="35"/>
  <c r="BD673" i="35"/>
  <c r="BE673" i="35"/>
  <c r="BB671" i="35"/>
  <c r="BD671" i="35"/>
  <c r="BE671" i="35"/>
  <c r="BH404" i="35"/>
  <c r="BA643" i="35"/>
  <c r="BH643" i="35"/>
  <c r="BG639" i="35"/>
  <c r="BA637" i="35"/>
  <c r="BH637" i="35"/>
  <c r="BH625" i="35"/>
  <c r="BH623" i="35"/>
  <c r="BI683" i="35"/>
  <c r="BI681" i="35"/>
  <c r="BI679" i="35"/>
  <c r="BI677" i="35"/>
  <c r="BI675" i="35"/>
  <c r="BI673" i="35"/>
  <c r="BI671" i="35"/>
  <c r="BH428" i="35"/>
  <c r="BH408" i="35"/>
  <c r="BC404" i="35"/>
  <c r="BH388" i="35"/>
  <c r="BB655" i="35"/>
  <c r="BC655" i="35"/>
  <c r="BG655" i="35"/>
  <c r="BI646" i="35"/>
  <c r="BG645" i="35"/>
  <c r="BG643" i="35"/>
  <c r="BD639" i="35"/>
  <c r="BG637" i="35"/>
  <c r="BG635" i="35"/>
  <c r="BG625" i="35"/>
  <c r="BG623" i="35"/>
  <c r="BD620" i="35"/>
  <c r="BI620" i="35"/>
  <c r="BH683" i="35"/>
  <c r="BB682" i="35"/>
  <c r="BD682" i="35"/>
  <c r="BE682" i="35"/>
  <c r="BH681" i="35"/>
  <c r="BB680" i="35"/>
  <c r="BD680" i="35"/>
  <c r="BE680" i="35"/>
  <c r="BH679" i="35"/>
  <c r="BB678" i="35"/>
  <c r="BD678" i="35"/>
  <c r="BE678" i="35"/>
  <c r="BH677" i="35"/>
  <c r="BB676" i="35"/>
  <c r="BD676" i="35"/>
  <c r="BE676" i="35"/>
  <c r="BH675" i="35"/>
  <c r="BB674" i="35"/>
  <c r="BD674" i="35"/>
  <c r="BE674" i="35"/>
  <c r="BH673" i="35"/>
  <c r="BB672" i="35"/>
  <c r="BD672" i="35"/>
  <c r="BE672" i="35"/>
  <c r="BH671" i="35"/>
  <c r="BC428" i="35"/>
  <c r="BA416" i="35"/>
  <c r="BI416" i="35"/>
  <c r="BC408" i="35"/>
  <c r="BA404" i="35"/>
  <c r="BA396" i="35"/>
  <c r="BI396" i="35"/>
  <c r="BG388" i="35"/>
  <c r="BE655" i="35"/>
  <c r="BA653" i="35"/>
  <c r="BH653" i="35"/>
  <c r="BG646" i="35"/>
  <c r="BC645" i="35"/>
  <c r="BD643" i="35"/>
  <c r="BI642" i="35"/>
  <c r="BC641" i="35"/>
  <c r="BI641" i="35"/>
  <c r="BA639" i="35"/>
  <c r="BD637" i="35"/>
  <c r="BI636" i="35"/>
  <c r="BC635" i="35"/>
  <c r="BA627" i="35"/>
  <c r="BH627" i="35"/>
  <c r="BA625" i="35"/>
  <c r="BA623" i="35"/>
  <c r="BA621" i="35"/>
  <c r="BH621" i="35"/>
  <c r="BC621" i="35"/>
  <c r="BI621" i="35"/>
  <c r="BD614" i="35"/>
  <c r="BG614" i="35"/>
  <c r="BA683" i="35"/>
  <c r="BI682" i="35"/>
  <c r="BA681" i="35"/>
  <c r="BI680" i="35"/>
  <c r="BA679" i="35"/>
  <c r="BI678" i="35"/>
  <c r="BA677" i="35"/>
  <c r="BI676" i="35"/>
  <c r="BA675" i="35"/>
  <c r="BI674" i="35"/>
  <c r="BA673" i="35"/>
  <c r="BI672" i="35"/>
  <c r="BA671" i="35"/>
  <c r="BG683" i="35"/>
  <c r="BC683" i="35"/>
  <c r="BG682" i="35"/>
  <c r="BC682" i="35"/>
  <c r="BG681" i="35"/>
  <c r="BC681" i="35"/>
  <c r="BG680" i="35"/>
  <c r="BC680" i="35"/>
  <c r="BG679" i="35"/>
  <c r="BC679" i="35"/>
  <c r="BG678" i="35"/>
  <c r="BC678" i="35"/>
  <c r="BG677" i="35"/>
  <c r="BC677" i="35"/>
  <c r="BG676" i="35"/>
  <c r="BC676" i="35"/>
  <c r="BG675" i="35"/>
  <c r="BC675" i="35"/>
  <c r="BG674" i="35"/>
  <c r="BC674" i="35"/>
  <c r="BG673" i="35"/>
  <c r="BC673" i="35"/>
  <c r="BG672" i="35"/>
  <c r="BC672" i="35"/>
  <c r="BG671" i="35"/>
  <c r="BC671" i="35"/>
  <c r="BF683" i="35"/>
  <c r="BF682" i="35"/>
  <c r="BF681" i="35"/>
  <c r="BF680" i="35"/>
  <c r="BF679" i="35"/>
  <c r="BF678" i="35"/>
  <c r="BF677" i="35"/>
  <c r="BF676" i="35"/>
  <c r="BF675" i="35"/>
  <c r="BF674" i="35"/>
  <c r="BF673" i="35"/>
  <c r="BF672" i="35"/>
  <c r="BF671" i="35"/>
  <c r="AV659" i="35"/>
  <c r="AT659" i="35"/>
  <c r="AU659" i="35"/>
  <c r="AW659" i="35"/>
  <c r="BA656" i="35"/>
  <c r="BE656" i="35"/>
  <c r="BI656" i="35"/>
  <c r="BF656" i="35"/>
  <c r="BB656" i="35"/>
  <c r="BG656" i="35"/>
  <c r="BC656" i="35"/>
  <c r="BH656" i="35"/>
  <c r="BA657" i="35"/>
  <c r="BE657" i="35"/>
  <c r="BI657" i="35"/>
  <c r="BF657" i="35"/>
  <c r="BB657" i="35"/>
  <c r="BG657" i="35"/>
  <c r="BC657" i="35"/>
  <c r="BH657" i="35"/>
  <c r="AV656" i="35"/>
  <c r="AT656" i="35"/>
  <c r="AU656" i="35"/>
  <c r="AW656" i="35"/>
  <c r="BB640" i="35"/>
  <c r="BF640" i="35"/>
  <c r="BC640" i="35"/>
  <c r="BH640" i="35"/>
  <c r="BE640" i="35"/>
  <c r="BA640" i="35"/>
  <c r="BD640" i="35"/>
  <c r="BG640" i="35"/>
  <c r="BB624" i="35"/>
  <c r="BF624" i="35"/>
  <c r="BC624" i="35"/>
  <c r="BH624" i="35"/>
  <c r="BE624" i="35"/>
  <c r="BA624" i="35"/>
  <c r="BD624" i="35"/>
  <c r="BG624" i="35"/>
  <c r="AS661" i="35"/>
  <c r="AV657" i="35"/>
  <c r="AT657" i="35"/>
  <c r="AU657" i="35"/>
  <c r="AW657" i="35"/>
  <c r="AX659" i="35"/>
  <c r="AZ659" i="35" s="1"/>
  <c r="AS658" i="35"/>
  <c r="BD656" i="35"/>
  <c r="BB648" i="35"/>
  <c r="BF648" i="35"/>
  <c r="BC648" i="35"/>
  <c r="BH648" i="35"/>
  <c r="BE648" i="35"/>
  <c r="BA648" i="35"/>
  <c r="BD648" i="35"/>
  <c r="BG648" i="35"/>
  <c r="BB632" i="35"/>
  <c r="BF632" i="35"/>
  <c r="BC632" i="35"/>
  <c r="BH632" i="35"/>
  <c r="BE632" i="35"/>
  <c r="BA632" i="35"/>
  <c r="BD632" i="35"/>
  <c r="BG632" i="35"/>
  <c r="BB616" i="35"/>
  <c r="BF616" i="35"/>
  <c r="BC616" i="35"/>
  <c r="BH616" i="35"/>
  <c r="BE616" i="35"/>
  <c r="BA616" i="35"/>
  <c r="BD616" i="35"/>
  <c r="BG616" i="35"/>
  <c r="BB650" i="35"/>
  <c r="BF650" i="35"/>
  <c r="BC650" i="35"/>
  <c r="BH650" i="35"/>
  <c r="BE650" i="35"/>
  <c r="BB642" i="35"/>
  <c r="BF642" i="35"/>
  <c r="BC642" i="35"/>
  <c r="BH642" i="35"/>
  <c r="BE642" i="35"/>
  <c r="BB634" i="35"/>
  <c r="BF634" i="35"/>
  <c r="BC634" i="35"/>
  <c r="BH634" i="35"/>
  <c r="BE634" i="35"/>
  <c r="BB626" i="35"/>
  <c r="BF626" i="35"/>
  <c r="BC626" i="35"/>
  <c r="BH626" i="35"/>
  <c r="BE626" i="35"/>
  <c r="BB618" i="35"/>
  <c r="BF618" i="35"/>
  <c r="BC618" i="35"/>
  <c r="BH618" i="35"/>
  <c r="BE618" i="35"/>
  <c r="BB652" i="35"/>
  <c r="BF652" i="35"/>
  <c r="BC652" i="35"/>
  <c r="BH652" i="35"/>
  <c r="BE652" i="35"/>
  <c r="BG650" i="35"/>
  <c r="BB644" i="35"/>
  <c r="BF644" i="35"/>
  <c r="BC644" i="35"/>
  <c r="BH644" i="35"/>
  <c r="BE644" i="35"/>
  <c r="BG642" i="35"/>
  <c r="BB636" i="35"/>
  <c r="BF636" i="35"/>
  <c r="BC636" i="35"/>
  <c r="BH636" i="35"/>
  <c r="BE636" i="35"/>
  <c r="BG634" i="35"/>
  <c r="BB628" i="35"/>
  <c r="BF628" i="35"/>
  <c r="BC628" i="35"/>
  <c r="BH628" i="35"/>
  <c r="BE628" i="35"/>
  <c r="BG626" i="35"/>
  <c r="BB620" i="35"/>
  <c r="BF620" i="35"/>
  <c r="BC620" i="35"/>
  <c r="BH620" i="35"/>
  <c r="BE620" i="35"/>
  <c r="BG618" i="35"/>
  <c r="BB654" i="35"/>
  <c r="BF654" i="35"/>
  <c r="BC654" i="35"/>
  <c r="BH654" i="35"/>
  <c r="BE654" i="35"/>
  <c r="BG652" i="35"/>
  <c r="BD650" i="35"/>
  <c r="BB646" i="35"/>
  <c r="BF646" i="35"/>
  <c r="BC646" i="35"/>
  <c r="BH646" i="35"/>
  <c r="BE646" i="35"/>
  <c r="BG644" i="35"/>
  <c r="BD642" i="35"/>
  <c r="BB638" i="35"/>
  <c r="BF638" i="35"/>
  <c r="BC638" i="35"/>
  <c r="BH638" i="35"/>
  <c r="BE638" i="35"/>
  <c r="BG636" i="35"/>
  <c r="BD634" i="35"/>
  <c r="BB630" i="35"/>
  <c r="BF630" i="35"/>
  <c r="BC630" i="35"/>
  <c r="BH630" i="35"/>
  <c r="BE630" i="35"/>
  <c r="BG628" i="35"/>
  <c r="BD626" i="35"/>
  <c r="BB622" i="35"/>
  <c r="BF622" i="35"/>
  <c r="BC622" i="35"/>
  <c r="BH622" i="35"/>
  <c r="BE622" i="35"/>
  <c r="BG620" i="35"/>
  <c r="BD618" i="35"/>
  <c r="BB614" i="35"/>
  <c r="BF614" i="35"/>
  <c r="BC614" i="35"/>
  <c r="BH614" i="35"/>
  <c r="BE614" i="35"/>
  <c r="BB653" i="35"/>
  <c r="BF653" i="35"/>
  <c r="BE653" i="35"/>
  <c r="BB651" i="35"/>
  <c r="BF651" i="35"/>
  <c r="BE651" i="35"/>
  <c r="BB649" i="35"/>
  <c r="BF649" i="35"/>
  <c r="BE649" i="35"/>
  <c r="BB647" i="35"/>
  <c r="BF647" i="35"/>
  <c r="BE647" i="35"/>
  <c r="BB645" i="35"/>
  <c r="BF645" i="35"/>
  <c r="BE645" i="35"/>
  <c r="BB643" i="35"/>
  <c r="BF643" i="35"/>
  <c r="BE643" i="35"/>
  <c r="BB641" i="35"/>
  <c r="BF641" i="35"/>
  <c r="BE641" i="35"/>
  <c r="BB639" i="35"/>
  <c r="BF639" i="35"/>
  <c r="BE639" i="35"/>
  <c r="BB637" i="35"/>
  <c r="BF637" i="35"/>
  <c r="BE637" i="35"/>
  <c r="BB635" i="35"/>
  <c r="BF635" i="35"/>
  <c r="BE635" i="35"/>
  <c r="BB633" i="35"/>
  <c r="BF633" i="35"/>
  <c r="BE633" i="35"/>
  <c r="BB631" i="35"/>
  <c r="BF631" i="35"/>
  <c r="BE631" i="35"/>
  <c r="BB629" i="35"/>
  <c r="BF629" i="35"/>
  <c r="BE629" i="35"/>
  <c r="BB627" i="35"/>
  <c r="BF627" i="35"/>
  <c r="BE627" i="35"/>
  <c r="BB625" i="35"/>
  <c r="BF625" i="35"/>
  <c r="BE625" i="35"/>
  <c r="BB623" i="35"/>
  <c r="BF623" i="35"/>
  <c r="BE623" i="35"/>
  <c r="BB621" i="35"/>
  <c r="BF621" i="35"/>
  <c r="BE621" i="35"/>
  <c r="BB619" i="35"/>
  <c r="BF619" i="35"/>
  <c r="BE619" i="35"/>
  <c r="BB617" i="35"/>
  <c r="BF617" i="35"/>
  <c r="BE617" i="35"/>
  <c r="BB615" i="35"/>
  <c r="BF615" i="35"/>
  <c r="BE615" i="35"/>
  <c r="BB613" i="35"/>
  <c r="BF613" i="35"/>
  <c r="BE613" i="35"/>
  <c r="BB422" i="35"/>
  <c r="BF422" i="35"/>
  <c r="BE422" i="35"/>
  <c r="BD422" i="35"/>
  <c r="BC422" i="35"/>
  <c r="BA422" i="35"/>
  <c r="BG422" i="35"/>
  <c r="BH422" i="35"/>
  <c r="BB406" i="35"/>
  <c r="BF406" i="35"/>
  <c r="BE406" i="35"/>
  <c r="BD406" i="35"/>
  <c r="BC406" i="35"/>
  <c r="BA406" i="35"/>
  <c r="BG406" i="35"/>
  <c r="BH406" i="35"/>
  <c r="BB390" i="35"/>
  <c r="BF390" i="35"/>
  <c r="BE390" i="35"/>
  <c r="BD390" i="35"/>
  <c r="BC390" i="35"/>
  <c r="BA390" i="35"/>
  <c r="BG390" i="35"/>
  <c r="BH390" i="35"/>
  <c r="BB418" i="35"/>
  <c r="BF418" i="35"/>
  <c r="BE418" i="35"/>
  <c r="BD418" i="35"/>
  <c r="BC418" i="35"/>
  <c r="BA418" i="35"/>
  <c r="BG418" i="35"/>
  <c r="BH418" i="35"/>
  <c r="BB402" i="35"/>
  <c r="BF402" i="35"/>
  <c r="BE402" i="35"/>
  <c r="BD402" i="35"/>
  <c r="BC402" i="35"/>
  <c r="BA402" i="35"/>
  <c r="BG402" i="35"/>
  <c r="BH402" i="35"/>
  <c r="BB414" i="35"/>
  <c r="BF414" i="35"/>
  <c r="BE414" i="35"/>
  <c r="BD414" i="35"/>
  <c r="BC414" i="35"/>
  <c r="BA414" i="35"/>
  <c r="BG414" i="35"/>
  <c r="BH414" i="35"/>
  <c r="BB398" i="35"/>
  <c r="BF398" i="35"/>
  <c r="BE398" i="35"/>
  <c r="BD398" i="35"/>
  <c r="BC398" i="35"/>
  <c r="BA398" i="35"/>
  <c r="BG398" i="35"/>
  <c r="BH398" i="35"/>
  <c r="BB426" i="35"/>
  <c r="BF426" i="35"/>
  <c r="BE426" i="35"/>
  <c r="BD426" i="35"/>
  <c r="BC426" i="35"/>
  <c r="BA426" i="35"/>
  <c r="BG426" i="35"/>
  <c r="BH426" i="35"/>
  <c r="BI422" i="35"/>
  <c r="BB410" i="35"/>
  <c r="BF410" i="35"/>
  <c r="BE410" i="35"/>
  <c r="BD410" i="35"/>
  <c r="BC410" i="35"/>
  <c r="BA410" i="35"/>
  <c r="BG410" i="35"/>
  <c r="BH410" i="35"/>
  <c r="BI406" i="35"/>
  <c r="BB394" i="35"/>
  <c r="BF394" i="35"/>
  <c r="BE394" i="35"/>
  <c r="BD394" i="35"/>
  <c r="BC394" i="35"/>
  <c r="BA394" i="35"/>
  <c r="BG394" i="35"/>
  <c r="BH394" i="35"/>
  <c r="BI390" i="35"/>
  <c r="AT430" i="35"/>
  <c r="AX430" i="35"/>
  <c r="AZ430" i="35" s="1"/>
  <c r="AW430" i="35"/>
  <c r="BB429" i="35"/>
  <c r="BC429" i="35"/>
  <c r="BG429" i="35"/>
  <c r="BD429" i="35"/>
  <c r="BI429" i="35"/>
  <c r="BH429" i="35"/>
  <c r="BB427" i="35"/>
  <c r="BF427" i="35"/>
  <c r="BC427" i="35"/>
  <c r="BH427" i="35"/>
  <c r="BD427" i="35"/>
  <c r="BE427" i="35"/>
  <c r="BB425" i="35"/>
  <c r="BF425" i="35"/>
  <c r="BC425" i="35"/>
  <c r="BH425" i="35"/>
  <c r="BD425" i="35"/>
  <c r="BI425" i="35"/>
  <c r="BB423" i="35"/>
  <c r="BF423" i="35"/>
  <c r="BC423" i="35"/>
  <c r="BH423" i="35"/>
  <c r="BD423" i="35"/>
  <c r="BE423" i="35"/>
  <c r="BB421" i="35"/>
  <c r="BF421" i="35"/>
  <c r="BC421" i="35"/>
  <c r="BH421" i="35"/>
  <c r="BD421" i="35"/>
  <c r="BI421" i="35"/>
  <c r="BB419" i="35"/>
  <c r="BF419" i="35"/>
  <c r="BC419" i="35"/>
  <c r="BH419" i="35"/>
  <c r="BD419" i="35"/>
  <c r="BE419" i="35"/>
  <c r="BB417" i="35"/>
  <c r="BF417" i="35"/>
  <c r="BC417" i="35"/>
  <c r="BH417" i="35"/>
  <c r="BD417" i="35"/>
  <c r="BI417" i="35"/>
  <c r="BB415" i="35"/>
  <c r="BF415" i="35"/>
  <c r="BC415" i="35"/>
  <c r="BH415" i="35"/>
  <c r="BD415" i="35"/>
  <c r="BE415" i="35"/>
  <c r="BB413" i="35"/>
  <c r="BF413" i="35"/>
  <c r="BC413" i="35"/>
  <c r="BH413" i="35"/>
  <c r="BD413" i="35"/>
  <c r="BI413" i="35"/>
  <c r="BB411" i="35"/>
  <c r="BF411" i="35"/>
  <c r="BC411" i="35"/>
  <c r="BH411" i="35"/>
  <c r="BD411" i="35"/>
  <c r="BE411" i="35"/>
  <c r="BB409" i="35"/>
  <c r="BF409" i="35"/>
  <c r="BC409" i="35"/>
  <c r="BH409" i="35"/>
  <c r="BD409" i="35"/>
  <c r="BI409" i="35"/>
  <c r="BB407" i="35"/>
  <c r="BF407" i="35"/>
  <c r="BC407" i="35"/>
  <c r="BH407" i="35"/>
  <c r="BD407" i="35"/>
  <c r="BE407" i="35"/>
  <c r="BB405" i="35"/>
  <c r="BF405" i="35"/>
  <c r="BC405" i="35"/>
  <c r="BH405" i="35"/>
  <c r="BD405" i="35"/>
  <c r="BI405" i="35"/>
  <c r="BB403" i="35"/>
  <c r="BF403" i="35"/>
  <c r="BC403" i="35"/>
  <c r="BH403" i="35"/>
  <c r="BD403" i="35"/>
  <c r="BE403" i="35"/>
  <c r="BB401" i="35"/>
  <c r="BF401" i="35"/>
  <c r="BC401" i="35"/>
  <c r="BH401" i="35"/>
  <c r="BD401" i="35"/>
  <c r="BI401" i="35"/>
  <c r="BB399" i="35"/>
  <c r="BF399" i="35"/>
  <c r="BC399" i="35"/>
  <c r="BH399" i="35"/>
  <c r="BD399" i="35"/>
  <c r="BE399" i="35"/>
  <c r="BB397" i="35"/>
  <c r="BF397" i="35"/>
  <c r="BC397" i="35"/>
  <c r="BH397" i="35"/>
  <c r="BD397" i="35"/>
  <c r="BI397" i="35"/>
  <c r="BB395" i="35"/>
  <c r="BF395" i="35"/>
  <c r="BC395" i="35"/>
  <c r="BH395" i="35"/>
  <c r="BD395" i="35"/>
  <c r="BE395" i="35"/>
  <c r="BB393" i="35"/>
  <c r="BF393" i="35"/>
  <c r="BC393" i="35"/>
  <c r="BH393" i="35"/>
  <c r="BD393" i="35"/>
  <c r="BI393" i="35"/>
  <c r="BB391" i="35"/>
  <c r="BF391" i="35"/>
  <c r="BC391" i="35"/>
  <c r="BH391" i="35"/>
  <c r="BD391" i="35"/>
  <c r="BE391" i="35"/>
  <c r="BB389" i="35"/>
  <c r="BF389" i="35"/>
  <c r="BC389" i="35"/>
  <c r="BH389" i="35"/>
  <c r="BD389" i="35"/>
  <c r="BI389" i="35"/>
  <c r="BB387" i="35"/>
  <c r="BF387" i="35"/>
  <c r="BC387" i="35"/>
  <c r="BH387" i="35"/>
  <c r="BD387" i="35"/>
  <c r="BE387" i="35"/>
  <c r="AT431" i="35"/>
  <c r="AX431" i="35"/>
  <c r="AZ431" i="35" s="1"/>
  <c r="AW431" i="35"/>
  <c r="AV431" i="35"/>
  <c r="AS433" i="35"/>
  <c r="BF429" i="35"/>
  <c r="BI427" i="35"/>
  <c r="BG425" i="35"/>
  <c r="BI423" i="35"/>
  <c r="BG421" i="35"/>
  <c r="BI419" i="35"/>
  <c r="BG417" i="35"/>
  <c r="BI415" i="35"/>
  <c r="BG413" i="35"/>
  <c r="BI411" i="35"/>
  <c r="BG409" i="35"/>
  <c r="BI407" i="35"/>
  <c r="BG405" i="35"/>
  <c r="BI403" i="35"/>
  <c r="BG401" i="35"/>
  <c r="BI399" i="35"/>
  <c r="BG397" i="35"/>
  <c r="BI395" i="35"/>
  <c r="BG393" i="35"/>
  <c r="BI391" i="35"/>
  <c r="BG389" i="35"/>
  <c r="BI387" i="35"/>
  <c r="AS432" i="35"/>
  <c r="AV430" i="35"/>
  <c r="BE429" i="35"/>
  <c r="BG427" i="35"/>
  <c r="BE425" i="35"/>
  <c r="BG423" i="35"/>
  <c r="BE421" i="35"/>
  <c r="BG419" i="35"/>
  <c r="BE417" i="35"/>
  <c r="BG415" i="35"/>
  <c r="BE413" i="35"/>
  <c r="BG411" i="35"/>
  <c r="BE409" i="35"/>
  <c r="BG407" i="35"/>
  <c r="BE405" i="35"/>
  <c r="BG403" i="35"/>
  <c r="BE401" i="35"/>
  <c r="BG399" i="35"/>
  <c r="BE397" i="35"/>
  <c r="BG395" i="35"/>
  <c r="BE393" i="35"/>
  <c r="BG391" i="35"/>
  <c r="BE389" i="35"/>
  <c r="BG387" i="35"/>
  <c r="BB428" i="35"/>
  <c r="BF428" i="35"/>
  <c r="BE428" i="35"/>
  <c r="BD428" i="35"/>
  <c r="BB424" i="35"/>
  <c r="BF424" i="35"/>
  <c r="BE424" i="35"/>
  <c r="BD424" i="35"/>
  <c r="BB420" i="35"/>
  <c r="BF420" i="35"/>
  <c r="BE420" i="35"/>
  <c r="BD420" i="35"/>
  <c r="BB416" i="35"/>
  <c r="BF416" i="35"/>
  <c r="BE416" i="35"/>
  <c r="BD416" i="35"/>
  <c r="BB412" i="35"/>
  <c r="BF412" i="35"/>
  <c r="BE412" i="35"/>
  <c r="BD412" i="35"/>
  <c r="BB408" i="35"/>
  <c r="BF408" i="35"/>
  <c r="BE408" i="35"/>
  <c r="BD408" i="35"/>
  <c r="BB404" i="35"/>
  <c r="BF404" i="35"/>
  <c r="BE404" i="35"/>
  <c r="BD404" i="35"/>
  <c r="BB400" i="35"/>
  <c r="BF400" i="35"/>
  <c r="BE400" i="35"/>
  <c r="BD400" i="35"/>
  <c r="BB396" i="35"/>
  <c r="BF396" i="35"/>
  <c r="BE396" i="35"/>
  <c r="BD396" i="35"/>
  <c r="BB392" i="35"/>
  <c r="BF392" i="35"/>
  <c r="BE392" i="35"/>
  <c r="BD392" i="35"/>
  <c r="BB388" i="35"/>
  <c r="BF388" i="35"/>
  <c r="BE388" i="35"/>
  <c r="BD388" i="35"/>
  <c r="CI683" i="35"/>
  <c r="CE683" i="35"/>
  <c r="CI682" i="35"/>
  <c r="CE682" i="35"/>
  <c r="CH683" i="35"/>
  <c r="CH682" i="35"/>
  <c r="BU205" i="35"/>
  <c r="BU208" i="35"/>
  <c r="DT64" i="36"/>
  <c r="DT63" i="36"/>
  <c r="DW57" i="36"/>
  <c r="DT49" i="36"/>
  <c r="DS49" i="36"/>
  <c r="DT39" i="36"/>
  <c r="DS39" i="36"/>
  <c r="DR39" i="36"/>
  <c r="DT38" i="36"/>
  <c r="DS38" i="36"/>
  <c r="DR38" i="36"/>
  <c r="DT37" i="36"/>
  <c r="DS37" i="36"/>
  <c r="DR37" i="36"/>
  <c r="DT36" i="36"/>
  <c r="DS36" i="36"/>
  <c r="DR36" i="36"/>
  <c r="DT35" i="36"/>
  <c r="DR35" i="36"/>
  <c r="DT34" i="36"/>
  <c r="DS34" i="36"/>
  <c r="DR34" i="36"/>
  <c r="DT33" i="36"/>
  <c r="DS33" i="36"/>
  <c r="DR33" i="36"/>
  <c r="DT32" i="36"/>
  <c r="DS32" i="36"/>
  <c r="DR32" i="36"/>
  <c r="DT31" i="36"/>
  <c r="DS31" i="36"/>
  <c r="DT30" i="36"/>
  <c r="DS30" i="36"/>
  <c r="DR30" i="36"/>
  <c r="DT29" i="36"/>
  <c r="DS29" i="36"/>
  <c r="DR29" i="36"/>
  <c r="DT28" i="36"/>
  <c r="DS28" i="36"/>
  <c r="DR28" i="36"/>
  <c r="DT27" i="36"/>
  <c r="DS27" i="36"/>
  <c r="DR27" i="36"/>
  <c r="DT26" i="36"/>
  <c r="DS26" i="36"/>
  <c r="DR26" i="36"/>
  <c r="DT25" i="36"/>
  <c r="DS25" i="36"/>
  <c r="DR25" i="36"/>
  <c r="DT24" i="36"/>
  <c r="DS24" i="36"/>
  <c r="DR24" i="36"/>
  <c r="DT23" i="36"/>
  <c r="DS23" i="36"/>
  <c r="DR23" i="36"/>
  <c r="DT22" i="36"/>
  <c r="DS22" i="36"/>
  <c r="DR22" i="36"/>
  <c r="DT21" i="36"/>
  <c r="DS21" i="36"/>
  <c r="DR21" i="36"/>
  <c r="DT20" i="36"/>
  <c r="DS20" i="36"/>
  <c r="DT19" i="36"/>
  <c r="DS19" i="36"/>
  <c r="DR19" i="36"/>
  <c r="DT18" i="36"/>
  <c r="DS18" i="36"/>
  <c r="DR18" i="36"/>
  <c r="CC15" i="36"/>
  <c r="CB15" i="36"/>
  <c r="C15" i="36"/>
  <c r="D14" i="36"/>
  <c r="CN12" i="36"/>
  <c r="CJ12" i="36"/>
  <c r="CI12" i="36"/>
  <c r="BW11" i="36"/>
  <c r="BT11" i="36"/>
  <c r="DE9" i="36"/>
  <c r="X5" i="36"/>
  <c r="X4" i="36"/>
  <c r="BU11" i="36" s="1"/>
  <c r="X3" i="36"/>
  <c r="J265" i="35"/>
  <c r="J264" i="35"/>
  <c r="J263" i="35"/>
  <c r="J262" i="35"/>
  <c r="J261" i="35"/>
  <c r="J260" i="35"/>
  <c r="J259" i="35"/>
  <c r="J258" i="35"/>
  <c r="J257" i="35"/>
  <c r="J256" i="35"/>
  <c r="J255" i="35"/>
  <c r="J254" i="35"/>
  <c r="J253" i="35"/>
  <c r="J252" i="35"/>
  <c r="J251" i="35"/>
  <c r="J250" i="35"/>
  <c r="J249" i="35"/>
  <c r="J248" i="35"/>
  <c r="J247" i="35"/>
  <c r="J246" i="35"/>
  <c r="J245" i="35"/>
  <c r="J244" i="35"/>
  <c r="J243" i="35"/>
  <c r="J242" i="35"/>
  <c r="J241" i="35"/>
  <c r="J240" i="35"/>
  <c r="J239" i="35"/>
  <c r="J238" i="35"/>
  <c r="J237" i="35"/>
  <c r="J236" i="35"/>
  <c r="J235" i="35"/>
  <c r="J234" i="35"/>
  <c r="J233" i="35"/>
  <c r="J232" i="35"/>
  <c r="J229" i="35"/>
  <c r="J226" i="35"/>
  <c r="J221" i="35"/>
  <c r="J218" i="35"/>
  <c r="J216" i="35"/>
  <c r="J213" i="35"/>
  <c r="J210" i="35"/>
  <c r="J205" i="35"/>
  <c r="AA204" i="35"/>
  <c r="T204" i="35"/>
  <c r="J231" i="35" s="1"/>
  <c r="J204" i="35"/>
  <c r="AA203" i="35"/>
  <c r="T203" i="35"/>
  <c r="J230" i="35" s="1"/>
  <c r="J203" i="35"/>
  <c r="AA202" i="35"/>
  <c r="T202" i="35"/>
  <c r="J202" i="35"/>
  <c r="AA201" i="35"/>
  <c r="T201" i="35"/>
  <c r="J228" i="35" s="1"/>
  <c r="AA200" i="35"/>
  <c r="T200" i="35"/>
  <c r="J227" i="35" s="1"/>
  <c r="J200" i="35"/>
  <c r="AA199" i="35"/>
  <c r="T199" i="35"/>
  <c r="J199" i="35"/>
  <c r="AA198" i="35"/>
  <c r="T198" i="35"/>
  <c r="J225" i="35" s="1"/>
  <c r="AA197" i="35"/>
  <c r="T197" i="35"/>
  <c r="J224" i="35" s="1"/>
  <c r="AA196" i="35"/>
  <c r="T196" i="35"/>
  <c r="J223" i="35" s="1"/>
  <c r="AA195" i="35"/>
  <c r="T195" i="35"/>
  <c r="J222" i="35" s="1"/>
  <c r="J195" i="35"/>
  <c r="AA194" i="35"/>
  <c r="T194" i="35"/>
  <c r="J194" i="35"/>
  <c r="AA193" i="35"/>
  <c r="T193" i="35"/>
  <c r="J220" i="35" s="1"/>
  <c r="AA192" i="35"/>
  <c r="T192" i="35"/>
  <c r="J219" i="35" s="1"/>
  <c r="J192" i="35"/>
  <c r="AA191" i="35"/>
  <c r="T191" i="35"/>
  <c r="J191" i="35"/>
  <c r="AA190" i="35"/>
  <c r="T190" i="35"/>
  <c r="J217" i="35" s="1"/>
  <c r="AA189" i="35"/>
  <c r="T189" i="35"/>
  <c r="AA188" i="35"/>
  <c r="T188" i="35"/>
  <c r="J215" i="35" s="1"/>
  <c r="AA187" i="35"/>
  <c r="T187" i="35"/>
  <c r="J214" i="35" s="1"/>
  <c r="J187" i="35"/>
  <c r="AA186" i="35"/>
  <c r="T186" i="35"/>
  <c r="J186" i="35"/>
  <c r="AA185" i="35"/>
  <c r="T185" i="35"/>
  <c r="J212" i="35" s="1"/>
  <c r="AA184" i="35"/>
  <c r="T184" i="35"/>
  <c r="J211" i="35" s="1"/>
  <c r="J184" i="35"/>
  <c r="AA183" i="35"/>
  <c r="T183" i="35"/>
  <c r="J183" i="35"/>
  <c r="AA182" i="35"/>
  <c r="T182" i="35"/>
  <c r="J209" i="35" s="1"/>
  <c r="AA181" i="35"/>
  <c r="T181" i="35"/>
  <c r="J208" i="35" s="1"/>
  <c r="AA180" i="35"/>
  <c r="T180" i="35"/>
  <c r="J207" i="35" s="1"/>
  <c r="AA179" i="35"/>
  <c r="T179" i="35"/>
  <c r="J206" i="35" s="1"/>
  <c r="J179" i="35"/>
  <c r="AA178" i="35"/>
  <c r="T178" i="35"/>
  <c r="J178" i="35"/>
  <c r="AA177" i="35"/>
  <c r="T177" i="35"/>
  <c r="AA176" i="35"/>
  <c r="T176" i="35"/>
  <c r="J176" i="35"/>
  <c r="AA175" i="35"/>
  <c r="T175" i="35"/>
  <c r="J175" i="35"/>
  <c r="AA174" i="35"/>
  <c r="T174" i="35"/>
  <c r="J201" i="35" s="1"/>
  <c r="AA173" i="35"/>
  <c r="T173" i="35"/>
  <c r="AA172" i="35"/>
  <c r="T172" i="35"/>
  <c r="AA171" i="35"/>
  <c r="T171" i="35"/>
  <c r="J198" i="35" s="1"/>
  <c r="J171" i="35"/>
  <c r="AA170" i="35"/>
  <c r="T170" i="35"/>
  <c r="J197" i="35" s="1"/>
  <c r="J170" i="35"/>
  <c r="AA169" i="35"/>
  <c r="T169" i="35"/>
  <c r="J196" i="35" s="1"/>
  <c r="AA168" i="35"/>
  <c r="T168" i="35"/>
  <c r="AA167" i="35"/>
  <c r="T167" i="35"/>
  <c r="J167" i="35"/>
  <c r="AA166" i="35"/>
  <c r="T166" i="35"/>
  <c r="J193" i="35" s="1"/>
  <c r="AA165" i="35"/>
  <c r="T165" i="35"/>
  <c r="AA164" i="35"/>
  <c r="T164" i="35"/>
  <c r="AA163" i="35"/>
  <c r="T163" i="35"/>
  <c r="J190" i="35" s="1"/>
  <c r="J163" i="35"/>
  <c r="AA162" i="35"/>
  <c r="T162" i="35"/>
  <c r="J189" i="35" s="1"/>
  <c r="J162" i="35"/>
  <c r="AA161" i="35"/>
  <c r="T161" i="35"/>
  <c r="J188" i="35" s="1"/>
  <c r="AA160" i="35"/>
  <c r="T160" i="35"/>
  <c r="AA159" i="35"/>
  <c r="T159" i="35"/>
  <c r="J159" i="35"/>
  <c r="AA158" i="35"/>
  <c r="T158" i="35"/>
  <c r="J185" i="35" s="1"/>
  <c r="AA157" i="35"/>
  <c r="T157" i="35"/>
  <c r="AA156" i="35"/>
  <c r="T156" i="35"/>
  <c r="AA155" i="35"/>
  <c r="T155" i="35"/>
  <c r="J182" i="35" s="1"/>
  <c r="J155" i="35"/>
  <c r="AA154" i="35"/>
  <c r="T154" i="35"/>
  <c r="J181" i="35" s="1"/>
  <c r="J154" i="35"/>
  <c r="AA153" i="35"/>
  <c r="T153" i="35"/>
  <c r="J180" i="35" s="1"/>
  <c r="AA152" i="35"/>
  <c r="T152" i="35"/>
  <c r="AA151" i="35"/>
  <c r="T151" i="35"/>
  <c r="J151" i="35"/>
  <c r="AA150" i="35"/>
  <c r="T150" i="35"/>
  <c r="J177" i="35" s="1"/>
  <c r="AA149" i="35"/>
  <c r="T149" i="35"/>
  <c r="AA148" i="35"/>
  <c r="T148" i="35"/>
  <c r="J148" i="35"/>
  <c r="AA147" i="35"/>
  <c r="T147" i="35"/>
  <c r="J174" i="35" s="1"/>
  <c r="J147" i="35"/>
  <c r="AA146" i="35"/>
  <c r="T146" i="35"/>
  <c r="J173" i="35" s="1"/>
  <c r="AA145" i="35"/>
  <c r="T145" i="35"/>
  <c r="J172" i="35" s="1"/>
  <c r="AA144" i="35"/>
  <c r="T144" i="35"/>
  <c r="J144" i="35"/>
  <c r="AA143" i="35"/>
  <c r="T143" i="35"/>
  <c r="J143" i="35"/>
  <c r="AA142" i="35"/>
  <c r="T142" i="35"/>
  <c r="J169" i="35" s="1"/>
  <c r="AA141" i="35"/>
  <c r="T141" i="35"/>
  <c r="J168" i="35" s="1"/>
  <c r="AA140" i="35"/>
  <c r="T140" i="35"/>
  <c r="AA139" i="35"/>
  <c r="T139" i="35"/>
  <c r="J166" i="35" s="1"/>
  <c r="AA138" i="35"/>
  <c r="T138" i="35"/>
  <c r="J165" i="35" s="1"/>
  <c r="AA137" i="35"/>
  <c r="T137" i="35"/>
  <c r="J164" i="35" s="1"/>
  <c r="AA136" i="35"/>
  <c r="T136" i="35"/>
  <c r="AA135" i="35"/>
  <c r="T135" i="35"/>
  <c r="AA134" i="35"/>
  <c r="T134" i="35"/>
  <c r="J161" i="35" s="1"/>
  <c r="AA133" i="35"/>
  <c r="T133" i="35"/>
  <c r="J160" i="35" s="1"/>
  <c r="AA132" i="35"/>
  <c r="T132" i="35"/>
  <c r="AA131" i="35"/>
  <c r="T131" i="35"/>
  <c r="J158" i="35" s="1"/>
  <c r="AA130" i="35"/>
  <c r="T130" i="35"/>
  <c r="J157" i="35" s="1"/>
  <c r="AA129" i="35"/>
  <c r="T129" i="35"/>
  <c r="J156" i="35" s="1"/>
  <c r="AA128" i="35"/>
  <c r="T128" i="35"/>
  <c r="AA127" i="35"/>
  <c r="T127" i="35"/>
  <c r="AA126" i="35"/>
  <c r="T126" i="35"/>
  <c r="J153" i="35" s="1"/>
  <c r="AA125" i="35"/>
  <c r="T125" i="35"/>
  <c r="J152" i="35" s="1"/>
  <c r="AA124" i="35"/>
  <c r="T124" i="35"/>
  <c r="AA123" i="35"/>
  <c r="T123" i="35"/>
  <c r="J150" i="35" s="1"/>
  <c r="AA122" i="35"/>
  <c r="T122" i="35"/>
  <c r="J149" i="35" s="1"/>
  <c r="J122" i="35"/>
  <c r="AA121" i="35"/>
  <c r="T121" i="35"/>
  <c r="AA120" i="35"/>
  <c r="T120" i="35"/>
  <c r="J120" i="35"/>
  <c r="AA119" i="35"/>
  <c r="T119" i="35"/>
  <c r="J146" i="35" s="1"/>
  <c r="J119" i="35"/>
  <c r="AA118" i="35"/>
  <c r="T118" i="35"/>
  <c r="J145" i="35" s="1"/>
  <c r="AA117" i="35"/>
  <c r="T117" i="35"/>
  <c r="AA116" i="35"/>
  <c r="T116" i="35"/>
  <c r="AA115" i="35"/>
  <c r="T115" i="35"/>
  <c r="J142" i="35" s="1"/>
  <c r="AA114" i="35"/>
  <c r="T114" i="35"/>
  <c r="J141" i="35" s="1"/>
  <c r="AA113" i="35"/>
  <c r="T113" i="35"/>
  <c r="J140" i="35" s="1"/>
  <c r="AA112" i="35"/>
  <c r="T112" i="35"/>
  <c r="J139" i="35" s="1"/>
  <c r="J112" i="35"/>
  <c r="AA111" i="35"/>
  <c r="T111" i="35"/>
  <c r="J138" i="35" s="1"/>
  <c r="AA110" i="35"/>
  <c r="T110" i="35"/>
  <c r="J137" i="35" s="1"/>
  <c r="AA109" i="35"/>
  <c r="T109" i="35"/>
  <c r="J136" i="35" s="1"/>
  <c r="AA108" i="35"/>
  <c r="T108" i="35"/>
  <c r="J135" i="35" s="1"/>
  <c r="AA107" i="35"/>
  <c r="T107" i="35"/>
  <c r="J134" i="35" s="1"/>
  <c r="AA106" i="35"/>
  <c r="T106" i="35"/>
  <c r="J133" i="35" s="1"/>
  <c r="J106" i="35"/>
  <c r="AA105" i="35"/>
  <c r="T105" i="35"/>
  <c r="J132" i="35" s="1"/>
  <c r="AA104" i="35"/>
  <c r="T104" i="35"/>
  <c r="J131" i="35" s="1"/>
  <c r="J104" i="35"/>
  <c r="AA103" i="35"/>
  <c r="T103" i="35"/>
  <c r="J130" i="35" s="1"/>
  <c r="AA102" i="35"/>
  <c r="T102" i="35"/>
  <c r="J129" i="35" s="1"/>
  <c r="AA101" i="35"/>
  <c r="T101" i="35"/>
  <c r="J128" i="35" s="1"/>
  <c r="AA100" i="35"/>
  <c r="T100" i="35"/>
  <c r="J127" i="35" s="1"/>
  <c r="AA99" i="35"/>
  <c r="T99" i="35"/>
  <c r="J126" i="35" s="1"/>
  <c r="AA98" i="35"/>
  <c r="T98" i="35"/>
  <c r="J125" i="35" s="1"/>
  <c r="J98" i="35"/>
  <c r="AA97" i="35"/>
  <c r="T97" i="35"/>
  <c r="J124" i="35" s="1"/>
  <c r="AA96" i="35"/>
  <c r="T96" i="35"/>
  <c r="J123" i="35" s="1"/>
  <c r="J96" i="35"/>
  <c r="AA95" i="35"/>
  <c r="T95" i="35"/>
  <c r="AA94" i="35"/>
  <c r="T94" i="35"/>
  <c r="J121" i="35" s="1"/>
  <c r="AA93" i="35"/>
  <c r="T93" i="35"/>
  <c r="AA92" i="35"/>
  <c r="T92" i="35"/>
  <c r="AA91" i="35"/>
  <c r="T91" i="35"/>
  <c r="J118" i="35" s="1"/>
  <c r="AA90" i="35"/>
  <c r="T90" i="35"/>
  <c r="J117" i="35" s="1"/>
  <c r="J90" i="35"/>
  <c r="AA89" i="35"/>
  <c r="T89" i="35"/>
  <c r="J116" i="35" s="1"/>
  <c r="AA88" i="35"/>
  <c r="T88" i="35"/>
  <c r="J115" i="35" s="1"/>
  <c r="J88" i="35"/>
  <c r="AA87" i="35"/>
  <c r="T87" i="35"/>
  <c r="J114" i="35" s="1"/>
  <c r="AA86" i="35"/>
  <c r="T86" i="35"/>
  <c r="J113" i="35" s="1"/>
  <c r="AA85" i="35"/>
  <c r="T85" i="35"/>
  <c r="AA84" i="35"/>
  <c r="T84" i="35"/>
  <c r="J111" i="35" s="1"/>
  <c r="AA83" i="35"/>
  <c r="T83" i="35"/>
  <c r="J110" i="35" s="1"/>
  <c r="J83" i="35"/>
  <c r="AA82" i="35"/>
  <c r="T82" i="35"/>
  <c r="J109" i="35" s="1"/>
  <c r="AA81" i="35"/>
  <c r="T81" i="35"/>
  <c r="J108" i="35" s="1"/>
  <c r="AA80" i="35"/>
  <c r="T80" i="35"/>
  <c r="J107" i="35" s="1"/>
  <c r="AA79" i="35"/>
  <c r="T79" i="35"/>
  <c r="J79" i="35"/>
  <c r="AA78" i="35"/>
  <c r="T78" i="35"/>
  <c r="J105" i="35" s="1"/>
  <c r="AA77" i="35"/>
  <c r="T77" i="35"/>
  <c r="AA76" i="35"/>
  <c r="T76" i="35"/>
  <c r="J103" i="35" s="1"/>
  <c r="AA75" i="35"/>
  <c r="T75" i="35"/>
  <c r="J102" i="35" s="1"/>
  <c r="AA74" i="35"/>
  <c r="T74" i="35"/>
  <c r="J101" i="35" s="1"/>
  <c r="AA73" i="35"/>
  <c r="T73" i="35"/>
  <c r="J100" i="35" s="1"/>
  <c r="AA72" i="35"/>
  <c r="T72" i="35"/>
  <c r="J99" i="35" s="1"/>
  <c r="AA71" i="35"/>
  <c r="T71" i="35"/>
  <c r="AA70" i="35"/>
  <c r="T70" i="35"/>
  <c r="J97" i="35" s="1"/>
  <c r="AA69" i="35"/>
  <c r="T69" i="35"/>
  <c r="AA68" i="35"/>
  <c r="T68" i="35"/>
  <c r="J95" i="35" s="1"/>
  <c r="AA67" i="35"/>
  <c r="T67" i="35"/>
  <c r="J94" i="35" s="1"/>
  <c r="AA66" i="35"/>
  <c r="T66" i="35"/>
  <c r="J93" i="35" s="1"/>
  <c r="AA65" i="35"/>
  <c r="T65" i="35"/>
  <c r="J92" i="35" s="1"/>
  <c r="AA64" i="35"/>
  <c r="T64" i="35"/>
  <c r="J91" i="35" s="1"/>
  <c r="AA63" i="35"/>
  <c r="T63" i="35"/>
  <c r="AA62" i="35"/>
  <c r="T62" i="35"/>
  <c r="J89" i="35" s="1"/>
  <c r="AA61" i="35"/>
  <c r="T61" i="35"/>
  <c r="AA60" i="35"/>
  <c r="T60" i="35"/>
  <c r="J87" i="35" s="1"/>
  <c r="AA59" i="35"/>
  <c r="T59" i="35"/>
  <c r="J86" i="35" s="1"/>
  <c r="AA58" i="35"/>
  <c r="T58" i="35"/>
  <c r="J85" i="35" s="1"/>
  <c r="J58" i="35"/>
  <c r="AA57" i="35"/>
  <c r="T57" i="35"/>
  <c r="J84" i="35" s="1"/>
  <c r="AA56" i="35"/>
  <c r="T56" i="35"/>
  <c r="J56" i="35"/>
  <c r="AA55" i="35"/>
  <c r="T55" i="35"/>
  <c r="J82" i="35" s="1"/>
  <c r="AA54" i="35"/>
  <c r="T54" i="35"/>
  <c r="J81" i="35" s="1"/>
  <c r="AA53" i="35"/>
  <c r="T53" i="35"/>
  <c r="J80" i="35" s="1"/>
  <c r="AA52" i="35"/>
  <c r="T52" i="35"/>
  <c r="AA51" i="35"/>
  <c r="T51" i="35"/>
  <c r="J78" i="35" s="1"/>
  <c r="AA50" i="35"/>
  <c r="T50" i="35"/>
  <c r="J77" i="35" s="1"/>
  <c r="AA49" i="35"/>
  <c r="T49" i="35"/>
  <c r="J76" i="35" s="1"/>
  <c r="AA48" i="35"/>
  <c r="T48" i="35"/>
  <c r="J75" i="35" s="1"/>
  <c r="AA47" i="35"/>
  <c r="T47" i="35"/>
  <c r="J74" i="35" s="1"/>
  <c r="AA46" i="35"/>
  <c r="T46" i="35"/>
  <c r="J73" i="35" s="1"/>
  <c r="AA45" i="35"/>
  <c r="T45" i="35"/>
  <c r="J72" i="35" s="1"/>
  <c r="AA44" i="35"/>
  <c r="T44" i="35"/>
  <c r="J71" i="35" s="1"/>
  <c r="AA43" i="35"/>
  <c r="T43" i="35"/>
  <c r="J70" i="35" s="1"/>
  <c r="AA42" i="35"/>
  <c r="T42" i="35"/>
  <c r="J69" i="35" s="1"/>
  <c r="G42" i="35"/>
  <c r="E42" i="35"/>
  <c r="AA41" i="35"/>
  <c r="T41" i="35"/>
  <c r="J68" i="35" s="1"/>
  <c r="E41" i="35"/>
  <c r="AA40" i="35"/>
  <c r="T40" i="35"/>
  <c r="J67" i="35" s="1"/>
  <c r="E40" i="35"/>
  <c r="AA39" i="35"/>
  <c r="T39" i="35"/>
  <c r="J66" i="35" s="1"/>
  <c r="E39" i="35"/>
  <c r="AA38" i="35"/>
  <c r="T38" i="35"/>
  <c r="J65" i="35" s="1"/>
  <c r="E38" i="35"/>
  <c r="B38" i="35"/>
  <c r="AA37" i="35"/>
  <c r="T37" i="35"/>
  <c r="J64" i="35" s="1"/>
  <c r="E37" i="35"/>
  <c r="B37" i="35"/>
  <c r="AA36" i="35"/>
  <c r="T36" i="35"/>
  <c r="J63" i="35" s="1"/>
  <c r="E36" i="35"/>
  <c r="AA35" i="35"/>
  <c r="T35" i="35"/>
  <c r="J62" i="35" s="1"/>
  <c r="E35" i="35"/>
  <c r="AA34" i="35"/>
  <c r="T34" i="35"/>
  <c r="J61" i="35" s="1"/>
  <c r="E34" i="35"/>
  <c r="B34" i="35"/>
  <c r="AA33" i="35"/>
  <c r="T33" i="35"/>
  <c r="J60" i="35" s="1"/>
  <c r="E33" i="35"/>
  <c r="AA32" i="35"/>
  <c r="T32" i="35"/>
  <c r="J59" i="35" s="1"/>
  <c r="AA31" i="35"/>
  <c r="T31" i="35"/>
  <c r="AA30" i="35"/>
  <c r="T30" i="35"/>
  <c r="J57" i="35" s="1"/>
  <c r="E30" i="35"/>
  <c r="D30" i="35"/>
  <c r="AA29" i="35"/>
  <c r="T29" i="35"/>
  <c r="E29" i="35"/>
  <c r="D29" i="35"/>
  <c r="B29" i="35"/>
  <c r="AA28" i="35"/>
  <c r="T28" i="35"/>
  <c r="J55" i="35" s="1"/>
  <c r="E28" i="35"/>
  <c r="D28" i="35"/>
  <c r="AA27" i="35"/>
  <c r="T27" i="35"/>
  <c r="J54" i="35" s="1"/>
  <c r="BU26" i="35"/>
  <c r="AS26" i="35"/>
  <c r="AS28" i="35" s="1"/>
  <c r="AA26" i="35"/>
  <c r="T26" i="35"/>
  <c r="J53" i="35" s="1"/>
  <c r="E26" i="35"/>
  <c r="B26" i="35"/>
  <c r="BU25" i="35"/>
  <c r="AS25" i="35"/>
  <c r="AS27" i="35" s="1"/>
  <c r="AA25" i="35"/>
  <c r="T25" i="35"/>
  <c r="J52" i="35" s="1"/>
  <c r="AA24" i="35"/>
  <c r="T24" i="35"/>
  <c r="J51" i="35" s="1"/>
  <c r="CB23" i="35"/>
  <c r="AZ23" i="35"/>
  <c r="AA23" i="35"/>
  <c r="T23" i="35"/>
  <c r="J50" i="35" s="1"/>
  <c r="AF22" i="35"/>
  <c r="BZ22" i="35" s="1"/>
  <c r="AE22" i="35"/>
  <c r="BY22" i="35" s="1"/>
  <c r="AD22" i="35"/>
  <c r="BX22" i="35" s="1"/>
  <c r="AC22" i="35"/>
  <c r="BW22" i="35" s="1"/>
  <c r="AB22" i="35"/>
  <c r="BV22" i="35" s="1"/>
  <c r="AA22" i="35"/>
  <c r="BU22" i="35" s="1"/>
  <c r="Y22" i="35"/>
  <c r="AX22" i="35" s="1"/>
  <c r="X22" i="35"/>
  <c r="AW22" i="35" s="1"/>
  <c r="W22" i="35"/>
  <c r="AV22" i="35" s="1"/>
  <c r="V22" i="35"/>
  <c r="AU22" i="35" s="1"/>
  <c r="U22" i="35"/>
  <c r="AT22" i="35" s="1"/>
  <c r="T22" i="35"/>
  <c r="AS22" i="35" s="1"/>
  <c r="AN19" i="35"/>
  <c r="AO19" i="35" s="1"/>
  <c r="AM19" i="35"/>
  <c r="AN18" i="35"/>
  <c r="AO18" i="35" s="1"/>
  <c r="AM18" i="35"/>
  <c r="C10" i="35" s="1"/>
  <c r="AK18" i="35"/>
  <c r="AJ18" i="35"/>
  <c r="B3" i="36" s="1"/>
  <c r="AN17" i="35"/>
  <c r="AO17" i="35" s="1"/>
  <c r="D16" i="35"/>
  <c r="C16" i="35"/>
  <c r="B16" i="35"/>
  <c r="D15" i="35"/>
  <c r="C15" i="35"/>
  <c r="B15" i="35"/>
  <c r="B11" i="35"/>
  <c r="L26" i="35" l="1"/>
  <c r="K26" i="35"/>
  <c r="L29" i="35"/>
  <c r="K29" i="35"/>
  <c r="AV658" i="35"/>
  <c r="AT658" i="35"/>
  <c r="AU658" i="35"/>
  <c r="AW658" i="35"/>
  <c r="AX658" i="35"/>
  <c r="AZ658" i="35" s="1"/>
  <c r="AS660" i="35"/>
  <c r="BA659" i="35"/>
  <c r="BE659" i="35"/>
  <c r="BI659" i="35"/>
  <c r="BF659" i="35"/>
  <c r="BB659" i="35"/>
  <c r="BG659" i="35"/>
  <c r="BC659" i="35"/>
  <c r="BH659" i="35"/>
  <c r="BD659" i="35"/>
  <c r="AV661" i="35"/>
  <c r="AT661" i="35"/>
  <c r="AU661" i="35"/>
  <c r="AW661" i="35"/>
  <c r="AX661" i="35"/>
  <c r="AZ661" i="35" s="1"/>
  <c r="AS663" i="35"/>
  <c r="BC431" i="35"/>
  <c r="BG431" i="35"/>
  <c r="BD431" i="35"/>
  <c r="BI431" i="35"/>
  <c r="BE431" i="35"/>
  <c r="BA431" i="35"/>
  <c r="BB431" i="35"/>
  <c r="BF431" i="35"/>
  <c r="BH431" i="35"/>
  <c r="AT433" i="35"/>
  <c r="AX433" i="35"/>
  <c r="AZ433" i="35" s="1"/>
  <c r="AW433" i="35"/>
  <c r="AV433" i="35"/>
  <c r="AS435" i="35"/>
  <c r="AU433" i="35"/>
  <c r="AT432" i="35"/>
  <c r="AX432" i="35"/>
  <c r="AZ432" i="35" s="1"/>
  <c r="AW432" i="35"/>
  <c r="AU432" i="35"/>
  <c r="AV432" i="35"/>
  <c r="AS434" i="35"/>
  <c r="BC430" i="35"/>
  <c r="BG430" i="35"/>
  <c r="BD430" i="35"/>
  <c r="BI430" i="35"/>
  <c r="BF430" i="35"/>
  <c r="BH430" i="35"/>
  <c r="BA430" i="35"/>
  <c r="BB430" i="35"/>
  <c r="BE430" i="35"/>
  <c r="BU210" i="35"/>
  <c r="BU207" i="35"/>
  <c r="AS29" i="35"/>
  <c r="AS30" i="35"/>
  <c r="DT47" i="36"/>
  <c r="BQ14" i="36"/>
  <c r="BR14" i="36"/>
  <c r="DT48" i="36"/>
  <c r="BS14" i="36"/>
  <c r="DT52" i="36"/>
  <c r="BZ14" i="36"/>
  <c r="DT58" i="36"/>
  <c r="CG14" i="36"/>
  <c r="E43" i="35"/>
  <c r="DT50" i="36"/>
  <c r="BX14" i="36"/>
  <c r="DT51" i="36"/>
  <c r="BY14" i="36"/>
  <c r="DT57" i="36"/>
  <c r="CE14" i="36"/>
  <c r="BU27" i="35"/>
  <c r="BU28" i="35"/>
  <c r="DT56" i="36"/>
  <c r="CD14" i="36"/>
  <c r="AL17" i="35"/>
  <c r="DT45" i="36"/>
  <c r="BU14" i="36"/>
  <c r="BV14" i="36"/>
  <c r="BT14" i="36"/>
  <c r="DT46" i="36"/>
  <c r="DT53" i="36"/>
  <c r="CA14" i="36"/>
  <c r="DT54" i="36"/>
  <c r="CB14" i="36"/>
  <c r="CC14" i="36"/>
  <c r="DT55" i="36"/>
  <c r="DT59" i="36"/>
  <c r="CF14" i="36"/>
  <c r="BV11" i="36"/>
  <c r="CI11" i="36"/>
  <c r="BA661" i="35" l="1"/>
  <c r="BE661" i="35"/>
  <c r="BI661" i="35"/>
  <c r="BF661" i="35"/>
  <c r="BB661" i="35"/>
  <c r="BG661" i="35"/>
  <c r="BC661" i="35"/>
  <c r="BH661" i="35"/>
  <c r="BD661" i="35"/>
  <c r="AV660" i="35"/>
  <c r="AT660" i="35"/>
  <c r="AU660" i="35"/>
  <c r="AW660" i="35"/>
  <c r="AS662" i="35"/>
  <c r="AX660" i="35"/>
  <c r="AZ660" i="35" s="1"/>
  <c r="AV663" i="35"/>
  <c r="AT663" i="35"/>
  <c r="AU663" i="35"/>
  <c r="AW663" i="35"/>
  <c r="AX663" i="35"/>
  <c r="AZ663" i="35" s="1"/>
  <c r="AS665" i="35"/>
  <c r="BA658" i="35"/>
  <c r="BE658" i="35"/>
  <c r="BI658" i="35"/>
  <c r="BF658" i="35"/>
  <c r="BB658" i="35"/>
  <c r="BG658" i="35"/>
  <c r="BC658" i="35"/>
  <c r="BH658" i="35"/>
  <c r="BD658" i="35"/>
  <c r="BC433" i="35"/>
  <c r="BG433" i="35"/>
  <c r="BD433" i="35"/>
  <c r="BI433" i="35"/>
  <c r="BA433" i="35"/>
  <c r="BH433" i="35"/>
  <c r="BF433" i="35"/>
  <c r="BB433" i="35"/>
  <c r="BE433" i="35"/>
  <c r="AT435" i="35"/>
  <c r="AX435" i="35"/>
  <c r="AZ435" i="35" s="1"/>
  <c r="AW435" i="35"/>
  <c r="AV435" i="35"/>
  <c r="AS437" i="35"/>
  <c r="AU435" i="35"/>
  <c r="AT434" i="35"/>
  <c r="AX434" i="35"/>
  <c r="AZ434" i="35" s="1"/>
  <c r="AW434" i="35"/>
  <c r="AU434" i="35"/>
  <c r="AS436" i="35"/>
  <c r="AV434" i="35"/>
  <c r="BC432" i="35"/>
  <c r="BG432" i="35"/>
  <c r="BD432" i="35"/>
  <c r="BI432" i="35"/>
  <c r="BB432" i="35"/>
  <c r="BE432" i="35"/>
  <c r="BF432" i="35"/>
  <c r="BH432" i="35"/>
  <c r="BA432" i="35"/>
  <c r="BU212" i="35"/>
  <c r="BU209" i="35"/>
  <c r="BU30" i="35"/>
  <c r="AS32" i="35"/>
  <c r="BU29" i="35"/>
  <c r="AS31" i="35"/>
  <c r="C43" i="35"/>
  <c r="F43" i="35"/>
  <c r="BA660" i="35" l="1"/>
  <c r="BE660" i="35"/>
  <c r="BI660" i="35"/>
  <c r="BF660" i="35"/>
  <c r="BB660" i="35"/>
  <c r="BG660" i="35"/>
  <c r="BC660" i="35"/>
  <c r="BH660" i="35"/>
  <c r="BD660" i="35"/>
  <c r="AV662" i="35"/>
  <c r="AT662" i="35"/>
  <c r="AU662" i="35"/>
  <c r="AW662" i="35"/>
  <c r="AX662" i="35"/>
  <c r="AZ662" i="35" s="1"/>
  <c r="AS664" i="35"/>
  <c r="BA663" i="35"/>
  <c r="BE663" i="35"/>
  <c r="BI663" i="35"/>
  <c r="BF663" i="35"/>
  <c r="BB663" i="35"/>
  <c r="BG663" i="35"/>
  <c r="BC663" i="35"/>
  <c r="BH663" i="35"/>
  <c r="BD663" i="35"/>
  <c r="AV665" i="35"/>
  <c r="AT665" i="35"/>
  <c r="AU665" i="35"/>
  <c r="AW665" i="35"/>
  <c r="AX665" i="35"/>
  <c r="AZ665" i="35" s="1"/>
  <c r="AS667" i="35"/>
  <c r="BC435" i="35"/>
  <c r="BG435" i="35"/>
  <c r="BD435" i="35"/>
  <c r="BI435" i="35"/>
  <c r="BE435" i="35"/>
  <c r="BB435" i="35"/>
  <c r="BF435" i="35"/>
  <c r="BH435" i="35"/>
  <c r="BA435" i="35"/>
  <c r="AT436" i="35"/>
  <c r="AX436" i="35"/>
  <c r="AZ436" i="35" s="1"/>
  <c r="AW436" i="35"/>
  <c r="AU436" i="35"/>
  <c r="AV436" i="35"/>
  <c r="AS438" i="35"/>
  <c r="AT437" i="35"/>
  <c r="AX437" i="35"/>
  <c r="AZ437" i="35" s="1"/>
  <c r="AW437" i="35"/>
  <c r="AU437" i="35"/>
  <c r="AS439" i="35"/>
  <c r="AV437" i="35"/>
  <c r="BC434" i="35"/>
  <c r="BG434" i="35"/>
  <c r="BD434" i="35"/>
  <c r="BI434" i="35"/>
  <c r="BF434" i="35"/>
  <c r="BA434" i="35"/>
  <c r="BB434" i="35"/>
  <c r="BE434" i="35"/>
  <c r="BH434" i="35"/>
  <c r="BU211" i="35"/>
  <c r="BU214" i="35"/>
  <c r="AS33" i="35"/>
  <c r="BU31" i="35"/>
  <c r="BU32" i="35"/>
  <c r="AS34" i="35"/>
  <c r="AV664" i="35" l="1"/>
  <c r="AT664" i="35"/>
  <c r="AU664" i="35"/>
  <c r="AW664" i="35"/>
  <c r="AS666" i="35"/>
  <c r="AX664" i="35"/>
  <c r="AZ664" i="35" s="1"/>
  <c r="AV667" i="35"/>
  <c r="AT667" i="35"/>
  <c r="AU667" i="35"/>
  <c r="AW667" i="35"/>
  <c r="AX667" i="35"/>
  <c r="AZ667" i="35" s="1"/>
  <c r="AS669" i="35"/>
  <c r="BA662" i="35"/>
  <c r="BE662" i="35"/>
  <c r="BI662" i="35"/>
  <c r="BF662" i="35"/>
  <c r="BB662" i="35"/>
  <c r="BG662" i="35"/>
  <c r="BC662" i="35"/>
  <c r="BH662" i="35"/>
  <c r="BD662" i="35"/>
  <c r="BA665" i="35"/>
  <c r="BE665" i="35"/>
  <c r="BI665" i="35"/>
  <c r="BF665" i="35"/>
  <c r="BB665" i="35"/>
  <c r="BG665" i="35"/>
  <c r="BC665" i="35"/>
  <c r="BH665" i="35"/>
  <c r="BD665" i="35"/>
  <c r="AT438" i="35"/>
  <c r="AX438" i="35"/>
  <c r="AZ438" i="35" s="1"/>
  <c r="AW438" i="35"/>
  <c r="AU438" i="35"/>
  <c r="AV438" i="35"/>
  <c r="AS440" i="35"/>
  <c r="BC436" i="35"/>
  <c r="BG436" i="35"/>
  <c r="BD436" i="35"/>
  <c r="BI436" i="35"/>
  <c r="BB436" i="35"/>
  <c r="BF436" i="35"/>
  <c r="BH436" i="35"/>
  <c r="BA436" i="35"/>
  <c r="BE436" i="35"/>
  <c r="AT439" i="35"/>
  <c r="AX439" i="35"/>
  <c r="AZ439" i="35" s="1"/>
  <c r="AW439" i="35"/>
  <c r="AV439" i="35"/>
  <c r="AS441" i="35"/>
  <c r="AU439" i="35"/>
  <c r="BC437" i="35"/>
  <c r="BG437" i="35"/>
  <c r="BD437" i="35"/>
  <c r="BI437" i="35"/>
  <c r="BA437" i="35"/>
  <c r="BH437" i="35"/>
  <c r="BB437" i="35"/>
  <c r="BE437" i="35"/>
  <c r="BF437" i="35"/>
  <c r="BU216" i="35"/>
  <c r="BU213" i="35"/>
  <c r="BU33" i="35"/>
  <c r="AS35" i="35"/>
  <c r="AS36" i="35"/>
  <c r="BU34" i="35"/>
  <c r="BA667" i="35" l="1"/>
  <c r="BE667" i="35"/>
  <c r="BI667" i="35"/>
  <c r="BF667" i="35"/>
  <c r="BB667" i="35"/>
  <c r="BG667" i="35"/>
  <c r="BC667" i="35"/>
  <c r="BH667" i="35"/>
  <c r="BD667" i="35"/>
  <c r="AV669" i="35"/>
  <c r="AT669" i="35"/>
  <c r="AU669" i="35"/>
  <c r="AW669" i="35"/>
  <c r="AX669" i="35"/>
  <c r="AZ669" i="35" s="1"/>
  <c r="BA664" i="35"/>
  <c r="BE664" i="35"/>
  <c r="BI664" i="35"/>
  <c r="BF664" i="35"/>
  <c r="BB664" i="35"/>
  <c r="BG664" i="35"/>
  <c r="BC664" i="35"/>
  <c r="BH664" i="35"/>
  <c r="BD664" i="35"/>
  <c r="AV666" i="35"/>
  <c r="AT666" i="35"/>
  <c r="AU666" i="35"/>
  <c r="AW666" i="35"/>
  <c r="AX666" i="35"/>
  <c r="AZ666" i="35" s="1"/>
  <c r="AS668" i="35"/>
  <c r="AT441" i="35"/>
  <c r="AX441" i="35"/>
  <c r="AZ441" i="35" s="1"/>
  <c r="AW441" i="35"/>
  <c r="AU441" i="35"/>
  <c r="AV441" i="35"/>
  <c r="AS443" i="35"/>
  <c r="AT440" i="35"/>
  <c r="AX440" i="35"/>
  <c r="AZ440" i="35" s="1"/>
  <c r="AW440" i="35"/>
  <c r="AU440" i="35"/>
  <c r="AV440" i="35"/>
  <c r="AS442" i="35"/>
  <c r="BC438" i="35"/>
  <c r="BG438" i="35"/>
  <c r="BD438" i="35"/>
  <c r="BI438" i="35"/>
  <c r="BF438" i="35"/>
  <c r="BB438" i="35"/>
  <c r="BE438" i="35"/>
  <c r="BH438" i="35"/>
  <c r="BA438" i="35"/>
  <c r="BC439" i="35"/>
  <c r="BG439" i="35"/>
  <c r="BD439" i="35"/>
  <c r="BI439" i="35"/>
  <c r="BE439" i="35"/>
  <c r="BF439" i="35"/>
  <c r="BH439" i="35"/>
  <c r="BA439" i="35"/>
  <c r="BB439" i="35"/>
  <c r="BU215" i="35"/>
  <c r="BU218" i="35"/>
  <c r="BU36" i="35"/>
  <c r="BU35" i="35"/>
  <c r="AS38" i="35"/>
  <c r="AS37" i="35"/>
  <c r="BA666" i="35" l="1"/>
  <c r="BE666" i="35"/>
  <c r="BI666" i="35"/>
  <c r="BF666" i="35"/>
  <c r="BB666" i="35"/>
  <c r="BG666" i="35"/>
  <c r="BC666" i="35"/>
  <c r="BH666" i="35"/>
  <c r="BD666" i="35"/>
  <c r="BA669" i="35"/>
  <c r="BE669" i="35"/>
  <c r="BI669" i="35"/>
  <c r="BF669" i="35"/>
  <c r="BB669" i="35"/>
  <c r="BG669" i="35"/>
  <c r="BC669" i="35"/>
  <c r="BH669" i="35"/>
  <c r="BD669" i="35"/>
  <c r="AV668" i="35"/>
  <c r="AT668" i="35"/>
  <c r="AU668" i="35"/>
  <c r="AW668" i="35"/>
  <c r="AS670" i="35"/>
  <c r="AX668" i="35"/>
  <c r="AZ668" i="35" s="1"/>
  <c r="AT442" i="35"/>
  <c r="AX442" i="35"/>
  <c r="AZ442" i="35" s="1"/>
  <c r="AW442" i="35"/>
  <c r="AU442" i="35"/>
  <c r="AV442" i="35"/>
  <c r="AS444" i="35"/>
  <c r="BC440" i="35"/>
  <c r="BG440" i="35"/>
  <c r="BD440" i="35"/>
  <c r="BI440" i="35"/>
  <c r="BB440" i="35"/>
  <c r="BH440" i="35"/>
  <c r="BA440" i="35"/>
  <c r="BE440" i="35"/>
  <c r="BF440" i="35"/>
  <c r="AT443" i="35"/>
  <c r="AX443" i="35"/>
  <c r="AZ443" i="35" s="1"/>
  <c r="AW443" i="35"/>
  <c r="AV443" i="35"/>
  <c r="AS445" i="35"/>
  <c r="AU443" i="35"/>
  <c r="BC441" i="35"/>
  <c r="BG441" i="35"/>
  <c r="BD441" i="35"/>
  <c r="BI441" i="35"/>
  <c r="BA441" i="35"/>
  <c r="BH441" i="35"/>
  <c r="BB441" i="35"/>
  <c r="BE441" i="35"/>
  <c r="BF441" i="35"/>
  <c r="BU220" i="35"/>
  <c r="BU217" i="35"/>
  <c r="AS39" i="35"/>
  <c r="BU37" i="35"/>
  <c r="BU38" i="35"/>
  <c r="AS40" i="35"/>
  <c r="BR202" i="36" l="1"/>
  <c r="BR210" i="36"/>
  <c r="BR218" i="36"/>
  <c r="BR226" i="36"/>
  <c r="BR234" i="36"/>
  <c r="BR242" i="36"/>
  <c r="BR250" i="36"/>
  <c r="BR258" i="36"/>
  <c r="BR266" i="36"/>
  <c r="BR274" i="36"/>
  <c r="BR282" i="36"/>
  <c r="BR290" i="36"/>
  <c r="BR298" i="36"/>
  <c r="BR306" i="36"/>
  <c r="BR314" i="36"/>
  <c r="BR322" i="36"/>
  <c r="BR330" i="36"/>
  <c r="BR338" i="36"/>
  <c r="BR203" i="36"/>
  <c r="BR211" i="36"/>
  <c r="BR219" i="36"/>
  <c r="BR227" i="36"/>
  <c r="BR235" i="36"/>
  <c r="BR243" i="36"/>
  <c r="BR251" i="36"/>
  <c r="BR259" i="36"/>
  <c r="BR267" i="36"/>
  <c r="BR275" i="36"/>
  <c r="BR283" i="36"/>
  <c r="BR291" i="36"/>
  <c r="BR299" i="36"/>
  <c r="BR307" i="36"/>
  <c r="BR315" i="36"/>
  <c r="BR323" i="36"/>
  <c r="BR331" i="36"/>
  <c r="BR339" i="36"/>
  <c r="BR190" i="36"/>
  <c r="BR189" i="36"/>
  <c r="BR181" i="36"/>
  <c r="BR204" i="36"/>
  <c r="BR212" i="36"/>
  <c r="BR220" i="36"/>
  <c r="BR228" i="36"/>
  <c r="BR236" i="36"/>
  <c r="BR244" i="36"/>
  <c r="BR252" i="36"/>
  <c r="BR260" i="36"/>
  <c r="BR268" i="36"/>
  <c r="BR276" i="36"/>
  <c r="BR284" i="36"/>
  <c r="BR292" i="36"/>
  <c r="BR300" i="36"/>
  <c r="BR308" i="36"/>
  <c r="BR316" i="36"/>
  <c r="BR324" i="36"/>
  <c r="BR332" i="36"/>
  <c r="BR340" i="36"/>
  <c r="BR205" i="36"/>
  <c r="BR213" i="36"/>
  <c r="BR221" i="36"/>
  <c r="BR229" i="36"/>
  <c r="BR237" i="36"/>
  <c r="BR245" i="36"/>
  <c r="BR253" i="36"/>
  <c r="BR261" i="36"/>
  <c r="BR269" i="36"/>
  <c r="BR277" i="36"/>
  <c r="BR285" i="36"/>
  <c r="BR293" i="36"/>
  <c r="BR301" i="36"/>
  <c r="BR309" i="36"/>
  <c r="BR317" i="36"/>
  <c r="BR325" i="36"/>
  <c r="BR333" i="36"/>
  <c r="BR341" i="36"/>
  <c r="BR194" i="36"/>
  <c r="BR185" i="36"/>
  <c r="BR193" i="36"/>
  <c r="BR182" i="36"/>
  <c r="BR175" i="36"/>
  <c r="BR198" i="36"/>
  <c r="BR206" i="36"/>
  <c r="BR214" i="36"/>
  <c r="BR222" i="36"/>
  <c r="BR230" i="36"/>
  <c r="BR238" i="36"/>
  <c r="BR246" i="36"/>
  <c r="BR254" i="36"/>
  <c r="BR262" i="36"/>
  <c r="BR270" i="36"/>
  <c r="BR278" i="36"/>
  <c r="BR286" i="36"/>
  <c r="BR294" i="36"/>
  <c r="BR302" i="36"/>
  <c r="BR310" i="36"/>
  <c r="BR318" i="36"/>
  <c r="BR326" i="36"/>
  <c r="BR334" i="36"/>
  <c r="BR342" i="36"/>
  <c r="BR199" i="36"/>
  <c r="BR207" i="36"/>
  <c r="BR215" i="36"/>
  <c r="BR223" i="36"/>
  <c r="BR231" i="36"/>
  <c r="BR239" i="36"/>
  <c r="BR247" i="36"/>
  <c r="BR255" i="36"/>
  <c r="BR263" i="36"/>
  <c r="BR271" i="36"/>
  <c r="BR279" i="36"/>
  <c r="BR287" i="36"/>
  <c r="BR295" i="36"/>
  <c r="BR303" i="36"/>
  <c r="BR311" i="36"/>
  <c r="BR319" i="36"/>
  <c r="BR327" i="36"/>
  <c r="BR335" i="36"/>
  <c r="BR343" i="36"/>
  <c r="BR197" i="36"/>
  <c r="BR196" i="36"/>
  <c r="BR192" i="36"/>
  <c r="BR188" i="36"/>
  <c r="BR183" i="36"/>
  <c r="BR186" i="36"/>
  <c r="BR200" i="36"/>
  <c r="BR208" i="36"/>
  <c r="BR216" i="36"/>
  <c r="BR224" i="36"/>
  <c r="BR232" i="36"/>
  <c r="BR240" i="36"/>
  <c r="BR248" i="36"/>
  <c r="BR256" i="36"/>
  <c r="BR264" i="36"/>
  <c r="BR272" i="36"/>
  <c r="BR280" i="36"/>
  <c r="BR288" i="36"/>
  <c r="BR296" i="36"/>
  <c r="BR304" i="36"/>
  <c r="BR312" i="36"/>
  <c r="BR320" i="36"/>
  <c r="BR328" i="36"/>
  <c r="BR336" i="36"/>
  <c r="BR344" i="36"/>
  <c r="BR201" i="36"/>
  <c r="BR209" i="36"/>
  <c r="BR217" i="36"/>
  <c r="BR225" i="36"/>
  <c r="BR233" i="36"/>
  <c r="BR241" i="36"/>
  <c r="BR249" i="36"/>
  <c r="BR257" i="36"/>
  <c r="BR265" i="36"/>
  <c r="BR273" i="36"/>
  <c r="BR281" i="36"/>
  <c r="BR289" i="36"/>
  <c r="BR297" i="36"/>
  <c r="BR305" i="36"/>
  <c r="BR313" i="36"/>
  <c r="BR321" i="36"/>
  <c r="BR329" i="36"/>
  <c r="BR337" i="36"/>
  <c r="BR345" i="36"/>
  <c r="BR195" i="36"/>
  <c r="BR191" i="36"/>
  <c r="BR187" i="36"/>
  <c r="BR184" i="36"/>
  <c r="BR180" i="36"/>
  <c r="BR177" i="36"/>
  <c r="BR174" i="36"/>
  <c r="BR170" i="36"/>
  <c r="BR166" i="36"/>
  <c r="BR178" i="36"/>
  <c r="BR165" i="36"/>
  <c r="BR150" i="36"/>
  <c r="BR159" i="36"/>
  <c r="BR141" i="36"/>
  <c r="BR137" i="36"/>
  <c r="BR122" i="36"/>
  <c r="BR125" i="36"/>
  <c r="BR116" i="36"/>
  <c r="BR107" i="36"/>
  <c r="BR99" i="36"/>
  <c r="BR126" i="36"/>
  <c r="BR103" i="36"/>
  <c r="BR97" i="36"/>
  <c r="BR93" i="36"/>
  <c r="BR89" i="36"/>
  <c r="BR85" i="36"/>
  <c r="BR81" i="36"/>
  <c r="BR135" i="36"/>
  <c r="BR76" i="36"/>
  <c r="BR72" i="36"/>
  <c r="BR68" i="36"/>
  <c r="BR63" i="36"/>
  <c r="BR58" i="36"/>
  <c r="BR53" i="36"/>
  <c r="BR39" i="36"/>
  <c r="BR59" i="36"/>
  <c r="BR45" i="36"/>
  <c r="BR33" i="36"/>
  <c r="BR24" i="36"/>
  <c r="BR88" i="36"/>
  <c r="BR25" i="36"/>
  <c r="BR20" i="36"/>
  <c r="BR35" i="36"/>
  <c r="BR44" i="36"/>
  <c r="BR18" i="36"/>
  <c r="BR30" i="36"/>
  <c r="BR158" i="36"/>
  <c r="BR154" i="36"/>
  <c r="BR163" i="36"/>
  <c r="BR162" i="36"/>
  <c r="BR151" i="36"/>
  <c r="BR147" i="36"/>
  <c r="BR157" i="36"/>
  <c r="BR144" i="36"/>
  <c r="BR140" i="36"/>
  <c r="BR136" i="36"/>
  <c r="BR132" i="36"/>
  <c r="BR128" i="36"/>
  <c r="BR123" i="36"/>
  <c r="BR124" i="36"/>
  <c r="BR127" i="36"/>
  <c r="BR115" i="36"/>
  <c r="BR112" i="36"/>
  <c r="BR108" i="36"/>
  <c r="BR104" i="36"/>
  <c r="BR118" i="36"/>
  <c r="BR98" i="36"/>
  <c r="BR90" i="36"/>
  <c r="BR82" i="36"/>
  <c r="BR96" i="36"/>
  <c r="BR77" i="36"/>
  <c r="BR73" i="36"/>
  <c r="BR69" i="36"/>
  <c r="BR65" i="36"/>
  <c r="BR60" i="36"/>
  <c r="BR51" i="36"/>
  <c r="BR37" i="36"/>
  <c r="BR84" i="36"/>
  <c r="BR54" i="36"/>
  <c r="BR64" i="36"/>
  <c r="BR32" i="36"/>
  <c r="BR31" i="36"/>
  <c r="BR56" i="36"/>
  <c r="BR26" i="36"/>
  <c r="BR16" i="36"/>
  <c r="BR172" i="36"/>
  <c r="BR168" i="36"/>
  <c r="BR164" i="36"/>
  <c r="BR169" i="36"/>
  <c r="BR173" i="36"/>
  <c r="BR152" i="36"/>
  <c r="BR148" i="36"/>
  <c r="BR155" i="36"/>
  <c r="BR133" i="36"/>
  <c r="BR145" i="36"/>
  <c r="BR129" i="36"/>
  <c r="BR120" i="36"/>
  <c r="BR139" i="36"/>
  <c r="BR119" i="36"/>
  <c r="BR131" i="36"/>
  <c r="BR121" i="36"/>
  <c r="BR102" i="36"/>
  <c r="BR111" i="36"/>
  <c r="BR109" i="36"/>
  <c r="BR100" i="36"/>
  <c r="BR95" i="36"/>
  <c r="BR91" i="36"/>
  <c r="BR87" i="36"/>
  <c r="BR83" i="36"/>
  <c r="BR79" i="36"/>
  <c r="BR113" i="36"/>
  <c r="BR94" i="36"/>
  <c r="BR101" i="36"/>
  <c r="BR74" i="36"/>
  <c r="BR70" i="36"/>
  <c r="BR66" i="36"/>
  <c r="BR61" i="36"/>
  <c r="BR57" i="36"/>
  <c r="BR48" i="36"/>
  <c r="BR52" i="36"/>
  <c r="BR41" i="36"/>
  <c r="BR28" i="36"/>
  <c r="BR19" i="36"/>
  <c r="BR42" i="36"/>
  <c r="BR29" i="36"/>
  <c r="BR21" i="36"/>
  <c r="BR17" i="36"/>
  <c r="BR47" i="36"/>
  <c r="BR36" i="36"/>
  <c r="BR80" i="36"/>
  <c r="BR22" i="36"/>
  <c r="BR179" i="36"/>
  <c r="BR171" i="36"/>
  <c r="BR160" i="36"/>
  <c r="BR156" i="36"/>
  <c r="BR167" i="36"/>
  <c r="BR153" i="36"/>
  <c r="BR149" i="36"/>
  <c r="BR161" i="36"/>
  <c r="BR176" i="36"/>
  <c r="BR146" i="36"/>
  <c r="BR142" i="36"/>
  <c r="BR138" i="36"/>
  <c r="BR134" i="36"/>
  <c r="BR130" i="36"/>
  <c r="BR143" i="36"/>
  <c r="BR114" i="36"/>
  <c r="BR110" i="36"/>
  <c r="BR106" i="36"/>
  <c r="BR117" i="36"/>
  <c r="BR86" i="36"/>
  <c r="BR78" i="36"/>
  <c r="BR75" i="36"/>
  <c r="BR71" i="36"/>
  <c r="BR67" i="36"/>
  <c r="BR62" i="36"/>
  <c r="BR55" i="36"/>
  <c r="BR46" i="36"/>
  <c r="BR105" i="36"/>
  <c r="BR50" i="36"/>
  <c r="BR92" i="36"/>
  <c r="BR40" i="36"/>
  <c r="BR38" i="36"/>
  <c r="BR27" i="36"/>
  <c r="BR49" i="36"/>
  <c r="BR23" i="36"/>
  <c r="BR34" i="36"/>
  <c r="BR43" i="36"/>
  <c r="BV199" i="36"/>
  <c r="BV207" i="36"/>
  <c r="BV215" i="36"/>
  <c r="BV223" i="36"/>
  <c r="BV231" i="36"/>
  <c r="BV239" i="36"/>
  <c r="BV247" i="36"/>
  <c r="BV255" i="36"/>
  <c r="BV263" i="36"/>
  <c r="BV271" i="36"/>
  <c r="BV279" i="36"/>
  <c r="BV287" i="36"/>
  <c r="BV295" i="36"/>
  <c r="BV303" i="36"/>
  <c r="BV311" i="36"/>
  <c r="BV319" i="36"/>
  <c r="BV327" i="36"/>
  <c r="BV335" i="36"/>
  <c r="BV343" i="36"/>
  <c r="BV198" i="36"/>
  <c r="BV206" i="36"/>
  <c r="BV214" i="36"/>
  <c r="BV222" i="36"/>
  <c r="BV230" i="36"/>
  <c r="BV238" i="36"/>
  <c r="BV246" i="36"/>
  <c r="BV254" i="36"/>
  <c r="BV262" i="36"/>
  <c r="BV270" i="36"/>
  <c r="BV278" i="36"/>
  <c r="BV286" i="36"/>
  <c r="BV294" i="36"/>
  <c r="BV302" i="36"/>
  <c r="BV310" i="36"/>
  <c r="BV318" i="36"/>
  <c r="BV326" i="36"/>
  <c r="BV334" i="36"/>
  <c r="BV342" i="36"/>
  <c r="BV194" i="36"/>
  <c r="BV193" i="36"/>
  <c r="BV196" i="36"/>
  <c r="BV185" i="36"/>
  <c r="BV182" i="36"/>
  <c r="BV186" i="36"/>
  <c r="BV175" i="36"/>
  <c r="BV178" i="36"/>
  <c r="BV201" i="36"/>
  <c r="BV209" i="36"/>
  <c r="BV217" i="36"/>
  <c r="BV225" i="36"/>
  <c r="BV233" i="36"/>
  <c r="BV241" i="36"/>
  <c r="BV249" i="36"/>
  <c r="BV257" i="36"/>
  <c r="BV265" i="36"/>
  <c r="BV273" i="36"/>
  <c r="BV281" i="36"/>
  <c r="BV289" i="36"/>
  <c r="BV297" i="36"/>
  <c r="BV305" i="36"/>
  <c r="BV313" i="36"/>
  <c r="BV321" i="36"/>
  <c r="BV329" i="36"/>
  <c r="BV337" i="36"/>
  <c r="BV345" i="36"/>
  <c r="BV200" i="36"/>
  <c r="BV208" i="36"/>
  <c r="BV216" i="36"/>
  <c r="BV224" i="36"/>
  <c r="BV232" i="36"/>
  <c r="BV240" i="36"/>
  <c r="BV248" i="36"/>
  <c r="BV256" i="36"/>
  <c r="BV264" i="36"/>
  <c r="BV272" i="36"/>
  <c r="BV280" i="36"/>
  <c r="BV288" i="36"/>
  <c r="BV296" i="36"/>
  <c r="BV304" i="36"/>
  <c r="BV312" i="36"/>
  <c r="BV320" i="36"/>
  <c r="BV328" i="36"/>
  <c r="BV336" i="36"/>
  <c r="BV344" i="36"/>
  <c r="BV192" i="36"/>
  <c r="BV188" i="36"/>
  <c r="BV189" i="36"/>
  <c r="BV183" i="36"/>
  <c r="BV179" i="36"/>
  <c r="BV172" i="36"/>
  <c r="BV203" i="36"/>
  <c r="BV211" i="36"/>
  <c r="BV219" i="36"/>
  <c r="BV227" i="36"/>
  <c r="BV235" i="36"/>
  <c r="BV243" i="36"/>
  <c r="BV251" i="36"/>
  <c r="BV259" i="36"/>
  <c r="BV267" i="36"/>
  <c r="BV275" i="36"/>
  <c r="BV283" i="36"/>
  <c r="BV291" i="36"/>
  <c r="BV299" i="36"/>
  <c r="BV307" i="36"/>
  <c r="BV315" i="36"/>
  <c r="BV323" i="36"/>
  <c r="BV331" i="36"/>
  <c r="BV339" i="36"/>
  <c r="BV202" i="36"/>
  <c r="BV210" i="36"/>
  <c r="BV218" i="36"/>
  <c r="BV226" i="36"/>
  <c r="BV234" i="36"/>
  <c r="BV242" i="36"/>
  <c r="BV250" i="36"/>
  <c r="BV258" i="36"/>
  <c r="BV266" i="36"/>
  <c r="BV274" i="36"/>
  <c r="BV282" i="36"/>
  <c r="BV290" i="36"/>
  <c r="BV298" i="36"/>
  <c r="BV306" i="36"/>
  <c r="BV314" i="36"/>
  <c r="BV322" i="36"/>
  <c r="BV330" i="36"/>
  <c r="BV338" i="36"/>
  <c r="BV187" i="36"/>
  <c r="BV197" i="36"/>
  <c r="BV184" i="36"/>
  <c r="BV180" i="36"/>
  <c r="BV177" i="36"/>
  <c r="BV205" i="36"/>
  <c r="BV213" i="36"/>
  <c r="BV221" i="36"/>
  <c r="BV229" i="36"/>
  <c r="BV237" i="36"/>
  <c r="BV245" i="36"/>
  <c r="BV253" i="36"/>
  <c r="BV261" i="36"/>
  <c r="BV269" i="36"/>
  <c r="BV277" i="36"/>
  <c r="BV285" i="36"/>
  <c r="BV293" i="36"/>
  <c r="BV301" i="36"/>
  <c r="BV309" i="36"/>
  <c r="BV317" i="36"/>
  <c r="BV325" i="36"/>
  <c r="BV333" i="36"/>
  <c r="BV341" i="36"/>
  <c r="BV204" i="36"/>
  <c r="BV212" i="36"/>
  <c r="BV220" i="36"/>
  <c r="BV228" i="36"/>
  <c r="BV236" i="36"/>
  <c r="BV244" i="36"/>
  <c r="BV252" i="36"/>
  <c r="BV260" i="36"/>
  <c r="BV268" i="36"/>
  <c r="BV276" i="36"/>
  <c r="BV284" i="36"/>
  <c r="BV292" i="36"/>
  <c r="BV300" i="36"/>
  <c r="BV308" i="36"/>
  <c r="BV316" i="36"/>
  <c r="BV324" i="36"/>
  <c r="BV332" i="36"/>
  <c r="BV340" i="36"/>
  <c r="BV195" i="36"/>
  <c r="BV190" i="36"/>
  <c r="BV191" i="36"/>
  <c r="BV181" i="36"/>
  <c r="BV169" i="36"/>
  <c r="BV158" i="36"/>
  <c r="BV154" i="36"/>
  <c r="BV165" i="36"/>
  <c r="BV167" i="36"/>
  <c r="BV151" i="36"/>
  <c r="BV147" i="36"/>
  <c r="BV159" i="36"/>
  <c r="BV144" i="36"/>
  <c r="BV140" i="36"/>
  <c r="BV136" i="36"/>
  <c r="BV132" i="36"/>
  <c r="BV128" i="36"/>
  <c r="BV126" i="36"/>
  <c r="BV125" i="36"/>
  <c r="BV141" i="36"/>
  <c r="BV116" i="36"/>
  <c r="BV112" i="36"/>
  <c r="BV108" i="36"/>
  <c r="BV104" i="36"/>
  <c r="BV115" i="36"/>
  <c r="BV102" i="36"/>
  <c r="BV92" i="36"/>
  <c r="BV84" i="36"/>
  <c r="BV99" i="36"/>
  <c r="BV77" i="36"/>
  <c r="BV73" i="36"/>
  <c r="BV69" i="36"/>
  <c r="BV65" i="36"/>
  <c r="BV60" i="36"/>
  <c r="BV51" i="36"/>
  <c r="BV37" i="36"/>
  <c r="BV47" i="36"/>
  <c r="BV36" i="36"/>
  <c r="BV90" i="36"/>
  <c r="BV34" i="36"/>
  <c r="BV22" i="36"/>
  <c r="BV32" i="36"/>
  <c r="BV18" i="36"/>
  <c r="BV31" i="36"/>
  <c r="BV41" i="36"/>
  <c r="BV168" i="36"/>
  <c r="BV164" i="36"/>
  <c r="BV176" i="36"/>
  <c r="BV162" i="36"/>
  <c r="BV152" i="36"/>
  <c r="BV148" i="36"/>
  <c r="BV157" i="36"/>
  <c r="BV139" i="36"/>
  <c r="BV135" i="36"/>
  <c r="BV121" i="36"/>
  <c r="BV145" i="36"/>
  <c r="BV123" i="36"/>
  <c r="BV105" i="36"/>
  <c r="BV97" i="36"/>
  <c r="BV120" i="36"/>
  <c r="BV101" i="36"/>
  <c r="BV95" i="36"/>
  <c r="BV91" i="36"/>
  <c r="BV87" i="36"/>
  <c r="BV83" i="36"/>
  <c r="BV79" i="36"/>
  <c r="BV124" i="36"/>
  <c r="BV74" i="36"/>
  <c r="BV70" i="36"/>
  <c r="BV66" i="36"/>
  <c r="BV61" i="36"/>
  <c r="BV57" i="36"/>
  <c r="BV48" i="36"/>
  <c r="BV56" i="36"/>
  <c r="BV43" i="36"/>
  <c r="BV28" i="36"/>
  <c r="BV19" i="36"/>
  <c r="BV86" i="36"/>
  <c r="BV44" i="36"/>
  <c r="BV29" i="36"/>
  <c r="BV21" i="36"/>
  <c r="BV17" i="36"/>
  <c r="BV103" i="36"/>
  <c r="BV42" i="36"/>
  <c r="BV16" i="36"/>
  <c r="BV27" i="36"/>
  <c r="BV174" i="36"/>
  <c r="BV160" i="36"/>
  <c r="BV156" i="36"/>
  <c r="BV153" i="36"/>
  <c r="BV149" i="36"/>
  <c r="BV163" i="36"/>
  <c r="BV155" i="36"/>
  <c r="BV146" i="36"/>
  <c r="BV142" i="36"/>
  <c r="BV138" i="36"/>
  <c r="BV134" i="36"/>
  <c r="BV130" i="36"/>
  <c r="BV122" i="36"/>
  <c r="BV114" i="36"/>
  <c r="BV110" i="36"/>
  <c r="BV106" i="36"/>
  <c r="BV117" i="36"/>
  <c r="BV96" i="36"/>
  <c r="BV88" i="36"/>
  <c r="BV80" i="36"/>
  <c r="BV75" i="36"/>
  <c r="BV71" i="36"/>
  <c r="BV67" i="36"/>
  <c r="BV62" i="36"/>
  <c r="BV55" i="36"/>
  <c r="BV46" i="36"/>
  <c r="BV82" i="36"/>
  <c r="BV54" i="36"/>
  <c r="BV59" i="36"/>
  <c r="BV30" i="36"/>
  <c r="BV52" i="36"/>
  <c r="BV26" i="36"/>
  <c r="BV45" i="36"/>
  <c r="BV23" i="36"/>
  <c r="BV170" i="36"/>
  <c r="BV166" i="36"/>
  <c r="BV171" i="36"/>
  <c r="BV150" i="36"/>
  <c r="BV161" i="36"/>
  <c r="BV173" i="36"/>
  <c r="BV131" i="36"/>
  <c r="BV143" i="36"/>
  <c r="BV127" i="36"/>
  <c r="BV118" i="36"/>
  <c r="BV137" i="36"/>
  <c r="BV129" i="36"/>
  <c r="BV119" i="36"/>
  <c r="BV113" i="36"/>
  <c r="BV100" i="36"/>
  <c r="BV109" i="36"/>
  <c r="BV133" i="36"/>
  <c r="BV107" i="36"/>
  <c r="BV98" i="36"/>
  <c r="BV93" i="36"/>
  <c r="BV89" i="36"/>
  <c r="BV85" i="36"/>
  <c r="BV81" i="36"/>
  <c r="BV94" i="36"/>
  <c r="BV111" i="36"/>
  <c r="BV78" i="36"/>
  <c r="BV76" i="36"/>
  <c r="BV72" i="36"/>
  <c r="BV68" i="36"/>
  <c r="BV63" i="36"/>
  <c r="BV58" i="36"/>
  <c r="BV53" i="36"/>
  <c r="BV39" i="36"/>
  <c r="BV64" i="36"/>
  <c r="BV49" i="36"/>
  <c r="BV33" i="36"/>
  <c r="BV24" i="36"/>
  <c r="BV40" i="36"/>
  <c r="BV25" i="36"/>
  <c r="BV20" i="36"/>
  <c r="BV35" i="36"/>
  <c r="BV38" i="36"/>
  <c r="BV50" i="36"/>
  <c r="BA668" i="35"/>
  <c r="BE668" i="35"/>
  <c r="BI668" i="35"/>
  <c r="BF668" i="35"/>
  <c r="BB668" i="35"/>
  <c r="BG668" i="35"/>
  <c r="BC668" i="35"/>
  <c r="BH668" i="35"/>
  <c r="BD668" i="35"/>
  <c r="AV670" i="35"/>
  <c r="AT670" i="35"/>
  <c r="AU670" i="35"/>
  <c r="AW670" i="35"/>
  <c r="AX670" i="35"/>
  <c r="AZ670" i="35" s="1"/>
  <c r="AT445" i="35"/>
  <c r="AX445" i="35"/>
  <c r="AZ445" i="35" s="1"/>
  <c r="AW445" i="35"/>
  <c r="AU445" i="35"/>
  <c r="AV445" i="35"/>
  <c r="AS447" i="35"/>
  <c r="AT444" i="35"/>
  <c r="AX444" i="35"/>
  <c r="AZ444" i="35" s="1"/>
  <c r="AW444" i="35"/>
  <c r="AU444" i="35"/>
  <c r="AV444" i="35"/>
  <c r="AS446" i="35"/>
  <c r="BC442" i="35"/>
  <c r="BG442" i="35"/>
  <c r="BD442" i="35"/>
  <c r="BI442" i="35"/>
  <c r="BF442" i="35"/>
  <c r="BE442" i="35"/>
  <c r="BH442" i="35"/>
  <c r="BA442" i="35"/>
  <c r="BB442" i="35"/>
  <c r="BC443" i="35"/>
  <c r="BG443" i="35"/>
  <c r="BD443" i="35"/>
  <c r="BI443" i="35"/>
  <c r="BE443" i="35"/>
  <c r="BH443" i="35"/>
  <c r="BA443" i="35"/>
  <c r="BB443" i="35"/>
  <c r="BF443" i="35"/>
  <c r="BU219" i="35"/>
  <c r="BU222" i="35"/>
  <c r="AS41" i="35"/>
  <c r="AS42" i="35"/>
  <c r="BU40" i="35"/>
  <c r="BU39" i="35"/>
  <c r="AS214" i="36"/>
  <c r="G250" i="36"/>
  <c r="AE212" i="36"/>
  <c r="BF310" i="36"/>
  <c r="N202" i="36"/>
  <c r="AN238" i="36"/>
  <c r="AY282" i="36"/>
  <c r="AH300" i="36"/>
  <c r="AL201" i="36"/>
  <c r="AO227" i="36"/>
  <c r="V209" i="36"/>
  <c r="AX250" i="36"/>
  <c r="AD259" i="36"/>
  <c r="AX336" i="36"/>
  <c r="AH236" i="36"/>
  <c r="AW234" i="36"/>
  <c r="R322" i="36"/>
  <c r="BD298" i="36"/>
  <c r="P227" i="36"/>
  <c r="AO219" i="36"/>
  <c r="Q210" i="36"/>
  <c r="S260" i="36"/>
  <c r="R274" i="36"/>
  <c r="BB215" i="36"/>
  <c r="X249" i="36"/>
  <c r="BC204" i="36"/>
  <c r="T211" i="36"/>
  <c r="Q252" i="36"/>
  <c r="BB260" i="36"/>
  <c r="AZ337" i="36"/>
  <c r="AJ237" i="36"/>
  <c r="AQ236" i="36"/>
  <c r="K215" i="36"/>
  <c r="AN225" i="36"/>
  <c r="Y259" i="36"/>
  <c r="J273" i="36"/>
  <c r="F203" i="36"/>
  <c r="P242" i="36"/>
  <c r="AH253" i="36"/>
  <c r="S259" i="36"/>
  <c r="Q202" i="36"/>
  <c r="Q231" i="36"/>
  <c r="BF209" i="36"/>
  <c r="Q283" i="36"/>
  <c r="BJ300" i="36"/>
  <c r="AH260" i="36"/>
  <c r="BB236" i="36"/>
  <c r="BC272" i="36"/>
  <c r="AL290" i="36"/>
  <c r="AA241" i="36"/>
  <c r="BD227" i="36"/>
  <c r="AM264" i="36"/>
  <c r="AY220" i="36"/>
  <c r="H215" i="36"/>
  <c r="J312" i="36"/>
  <c r="D284" i="36"/>
  <c r="AW304" i="36"/>
  <c r="AZ278" i="36"/>
  <c r="BB211" i="36"/>
  <c r="W284" i="36"/>
  <c r="F302" i="36"/>
  <c r="R262" i="36"/>
  <c r="BD237" i="36"/>
  <c r="BE273" i="36"/>
  <c r="BE209" i="36"/>
  <c r="M271" i="36"/>
  <c r="BE288" i="36"/>
  <c r="AO242" i="36"/>
  <c r="Y212" i="36"/>
  <c r="AY260" i="36"/>
  <c r="BI274" i="36"/>
  <c r="AK217" i="36"/>
  <c r="BH227" i="36"/>
  <c r="BB199" i="36"/>
  <c r="M222" i="36"/>
  <c r="AF325" i="36"/>
  <c r="H315" i="36"/>
  <c r="AI227" i="36"/>
  <c r="BB320" i="36"/>
  <c r="T217" i="36"/>
  <c r="AD310" i="36"/>
  <c r="AE246" i="36"/>
  <c r="AH241" i="36"/>
  <c r="AH258" i="36"/>
  <c r="O324" i="36"/>
  <c r="BH228" i="36"/>
  <c r="BD321" i="36"/>
  <c r="BH229" i="36"/>
  <c r="AN291" i="36"/>
  <c r="AZ243" i="36"/>
  <c r="AN229" i="36"/>
  <c r="AO265" i="36"/>
  <c r="H225" i="36"/>
  <c r="AR217" i="36"/>
  <c r="L313" i="36"/>
  <c r="BG285" i="36"/>
  <c r="M306" i="36"/>
  <c r="L203" i="36"/>
  <c r="BG231" i="36"/>
  <c r="N243" i="36"/>
  <c r="BF326" i="36"/>
  <c r="AA200" i="36"/>
  <c r="AL205" i="36"/>
  <c r="N240" i="36"/>
  <c r="F247" i="36"/>
  <c r="AV329" i="36"/>
  <c r="AT209" i="36"/>
  <c r="BC211" i="36"/>
  <c r="AT224" i="36"/>
  <c r="BA231" i="36"/>
  <c r="BG213" i="36"/>
  <c r="AH210" i="36"/>
  <c r="AI204" i="36"/>
  <c r="AD207" i="36"/>
  <c r="AE249" i="36"/>
  <c r="AE268" i="36"/>
  <c r="O201" i="36"/>
  <c r="AP233" i="36"/>
  <c r="BI214" i="36"/>
  <c r="E213" i="36"/>
  <c r="R328" i="36"/>
  <c r="K199" i="36"/>
  <c r="F220" i="36"/>
  <c r="AK201" i="36"/>
  <c r="AH234" i="36"/>
  <c r="S266" i="36"/>
  <c r="R282" i="36"/>
  <c r="BK198" i="36"/>
  <c r="AL228" i="36"/>
  <c r="N213" i="36"/>
  <c r="P311" i="36"/>
  <c r="R214" i="36"/>
  <c r="I245" i="36"/>
  <c r="I283" i="36"/>
  <c r="BB300" i="36"/>
  <c r="R199" i="36"/>
  <c r="AP202" i="36"/>
  <c r="R206" i="36"/>
  <c r="J254" i="36"/>
  <c r="AV262" i="36"/>
  <c r="M198" i="36"/>
  <c r="H235" i="36"/>
  <c r="W239" i="36"/>
  <c r="AT324" i="36"/>
  <c r="AO199" i="36"/>
  <c r="AT222" i="36"/>
  <c r="U224" i="36"/>
  <c r="N222" i="36"/>
  <c r="AU262" i="36"/>
  <c r="AM277" i="36"/>
  <c r="BJ216" i="36"/>
  <c r="AE242" i="36"/>
  <c r="AD204" i="36"/>
  <c r="AS208" i="36"/>
  <c r="AS251" i="36"/>
  <c r="N264" i="36"/>
  <c r="BJ199" i="36"/>
  <c r="N236" i="36"/>
  <c r="S241" i="36"/>
  <c r="AG199" i="36"/>
  <c r="K254" i="36"/>
  <c r="H266" i="36"/>
  <c r="BD343" i="36"/>
  <c r="AJ218" i="36"/>
  <c r="AC245" i="36"/>
  <c r="BH253" i="36"/>
  <c r="AF333" i="36"/>
  <c r="K207" i="36"/>
  <c r="AP206" i="36"/>
  <c r="AF242" i="36"/>
  <c r="AS285" i="36"/>
  <c r="AB303" i="36"/>
  <c r="BH202" i="36"/>
  <c r="AR228" i="36"/>
  <c r="U275" i="36"/>
  <c r="D293" i="36"/>
  <c r="AA202" i="36"/>
  <c r="AR237" i="36"/>
  <c r="E267" i="36"/>
  <c r="V213" i="36"/>
  <c r="K221" i="36"/>
  <c r="AL314" i="36"/>
  <c r="K268" i="36"/>
  <c r="BB299" i="36"/>
  <c r="F208" i="36"/>
  <c r="AO243" i="36"/>
  <c r="AY286" i="36"/>
  <c r="AH304" i="36"/>
  <c r="T204" i="36"/>
  <c r="H230" i="36"/>
  <c r="AA276" i="36"/>
  <c r="AN237" i="36"/>
  <c r="AO273" i="36"/>
  <c r="X291" i="36"/>
  <c r="W243" i="36"/>
  <c r="V224" i="36"/>
  <c r="Q263" i="36"/>
  <c r="U278" i="36"/>
  <c r="AF218" i="36"/>
  <c r="AW219" i="36"/>
  <c r="BA218" i="36"/>
  <c r="AH199" i="36"/>
  <c r="W198" i="36"/>
  <c r="AL285" i="36"/>
  <c r="W227" i="36"/>
  <c r="AC290" i="36"/>
  <c r="AF203" i="36"/>
  <c r="M272" i="36"/>
  <c r="AO281" i="36"/>
  <c r="P246" i="36"/>
  <c r="T333" i="36"/>
  <c r="W202" i="36"/>
  <c r="W229" i="36"/>
  <c r="BB291" i="36"/>
  <c r="BE206" i="36"/>
  <c r="J294" i="36"/>
  <c r="AK198" i="36"/>
  <c r="BH241" i="36"/>
  <c r="BC198" i="36"/>
  <c r="BK218" i="36"/>
  <c r="BK222" i="36"/>
  <c r="AN315" i="36"/>
  <c r="AA272" i="36"/>
  <c r="R301" i="36"/>
  <c r="J208" i="36"/>
  <c r="G236" i="36"/>
  <c r="AN243" i="36"/>
  <c r="P327" i="36"/>
  <c r="H207" i="36"/>
  <c r="AR208" i="36"/>
  <c r="F239" i="36"/>
  <c r="R250" i="36"/>
  <c r="R332" i="36"/>
  <c r="AE237" i="36"/>
  <c r="AI222" i="36"/>
  <c r="V199" i="36"/>
  <c r="AJ315" i="36"/>
  <c r="BF228" i="36"/>
  <c r="L305" i="36"/>
  <c r="AI220" i="36"/>
  <c r="BE217" i="36"/>
  <c r="R253" i="36"/>
  <c r="AK207" i="36"/>
  <c r="BF230" i="36"/>
  <c r="AP316" i="36"/>
  <c r="BD202" i="36"/>
  <c r="AB245" i="36"/>
  <c r="AL328" i="36"/>
  <c r="U218" i="36"/>
  <c r="AV226" i="36"/>
  <c r="V207" i="36"/>
  <c r="F223" i="36"/>
  <c r="AM266" i="36"/>
  <c r="AS282" i="36"/>
  <c r="AN222" i="36"/>
  <c r="F206" i="36"/>
  <c r="AD308" i="36"/>
  <c r="AR273" i="36"/>
  <c r="AL203" i="36"/>
  <c r="W280" i="36"/>
  <c r="F298" i="36"/>
  <c r="W255" i="36"/>
  <c r="F236" i="36"/>
  <c r="J222" i="36"/>
  <c r="AA248" i="36"/>
  <c r="AZ257" i="36"/>
  <c r="AD336" i="36"/>
  <c r="AM208" i="36"/>
  <c r="AB236" i="36"/>
  <c r="BJ243" i="36"/>
  <c r="AF327" i="36"/>
  <c r="Y216" i="36"/>
  <c r="W225" i="36"/>
  <c r="AL202" i="36"/>
  <c r="AN218" i="36"/>
  <c r="AG265" i="36"/>
  <c r="T281" i="36"/>
  <c r="H224" i="36"/>
  <c r="AD203" i="36"/>
  <c r="L223" i="36"/>
  <c r="AC249" i="36"/>
  <c r="O257" i="36"/>
  <c r="AF337" i="36"/>
  <c r="D210" i="36"/>
  <c r="BA237" i="36"/>
  <c r="BK211" i="36"/>
  <c r="L220" i="36"/>
  <c r="E259" i="36"/>
  <c r="AT272" i="36"/>
  <c r="BJ207" i="36"/>
  <c r="AL242" i="36"/>
  <c r="M250" i="36"/>
  <c r="AX258" i="36"/>
  <c r="U203" i="36"/>
  <c r="V234" i="36"/>
  <c r="R222" i="36"/>
  <c r="AY280" i="36"/>
  <c r="AH298" i="36"/>
  <c r="BK259" i="36"/>
  <c r="BA208" i="36"/>
  <c r="AA270" i="36"/>
  <c r="BB287" i="36"/>
  <c r="AQ240" i="36"/>
  <c r="AO216" i="36"/>
  <c r="K262" i="36"/>
  <c r="AU209" i="36"/>
  <c r="BK220" i="36"/>
  <c r="H226" i="36"/>
  <c r="X317" i="36"/>
  <c r="W304" i="36"/>
  <c r="Q278" i="36"/>
  <c r="T223" i="36"/>
  <c r="BA281" i="36"/>
  <c r="AJ299" i="36"/>
  <c r="AU261" i="36"/>
  <c r="O210" i="36"/>
  <c r="AC271" i="36"/>
  <c r="J204" i="36"/>
  <c r="E237" i="36"/>
  <c r="AE276" i="36"/>
  <c r="N294" i="36"/>
  <c r="N205" i="36"/>
  <c r="AP221" i="36"/>
  <c r="G266" i="36"/>
  <c r="BK281" i="36"/>
  <c r="AI213" i="36"/>
  <c r="Q201" i="36"/>
  <c r="AN227" i="36"/>
  <c r="BA240" i="36"/>
  <c r="E222" i="36"/>
  <c r="BI218" i="36"/>
  <c r="F318" i="36"/>
  <c r="AK221" i="36"/>
  <c r="AN307" i="36"/>
  <c r="AI206" i="36"/>
  <c r="BH199" i="36"/>
  <c r="L329" i="36"/>
  <c r="AZ343" i="36"/>
  <c r="AF229" i="36"/>
  <c r="H319" i="36"/>
  <c r="BI222" i="36"/>
  <c r="L289" i="36"/>
  <c r="P243" i="36"/>
  <c r="AC218" i="36"/>
  <c r="M263" i="36"/>
  <c r="BK213" i="36"/>
  <c r="BG223" i="36"/>
  <c r="I228" i="36"/>
  <c r="AD318" i="36"/>
  <c r="AU305" i="36"/>
  <c r="BA203" i="36"/>
  <c r="BB234" i="36"/>
  <c r="AZ238" i="36"/>
  <c r="AD324" i="36"/>
  <c r="BI298" i="36"/>
  <c r="AE210" i="36"/>
  <c r="AJ241" i="36"/>
  <c r="AT243" i="36"/>
  <c r="T327" i="36"/>
  <c r="AP305" i="36"/>
  <c r="V328" i="36"/>
  <c r="BD317" i="36"/>
  <c r="BC222" i="36"/>
  <c r="BK289" i="36"/>
  <c r="AC287" i="36"/>
  <c r="AN271" i="36"/>
  <c r="M279" i="36"/>
  <c r="BG244" i="36"/>
  <c r="BJ332" i="36"/>
  <c r="AO324" i="36"/>
  <c r="AQ224" i="36"/>
  <c r="AA291" i="36"/>
  <c r="AI288" i="36"/>
  <c r="AV325" i="36"/>
  <c r="AU200" i="36"/>
  <c r="AL226" i="36"/>
  <c r="W226" i="36"/>
  <c r="V226" i="36"/>
  <c r="AW263" i="36"/>
  <c r="F279" i="36"/>
  <c r="K220" i="36"/>
  <c r="BH305" i="36"/>
  <c r="AJ295" i="36"/>
  <c r="U245" i="36"/>
  <c r="T232" i="36"/>
  <c r="Z212" i="36"/>
  <c r="BE280" i="36"/>
  <c r="AA246" i="36"/>
  <c r="AS233" i="36"/>
  <c r="AB269" i="36"/>
  <c r="AR329" i="36"/>
  <c r="G248" i="36"/>
  <c r="BJ235" i="36"/>
  <c r="AZ224" i="36"/>
  <c r="D317" i="36"/>
  <c r="I249" i="36"/>
  <c r="Z237" i="36"/>
  <c r="AZ293" i="36"/>
  <c r="AJ281" i="36"/>
  <c r="BD235" i="36"/>
  <c r="AF225" i="36"/>
  <c r="AW252" i="36"/>
  <c r="G200" i="36"/>
  <c r="U226" i="36"/>
  <c r="J318" i="36"/>
  <c r="T234" i="36"/>
  <c r="Z215" i="36"/>
  <c r="G245" i="36"/>
  <c r="Q249" i="36"/>
  <c r="H258" i="36"/>
  <c r="W250" i="36"/>
  <c r="BI221" i="36"/>
  <c r="J219" i="36"/>
  <c r="AK244" i="36"/>
  <c r="BF200" i="36"/>
  <c r="AO235" i="36"/>
  <c r="Y275" i="36"/>
  <c r="H293" i="36"/>
  <c r="BD198" i="36"/>
  <c r="T208" i="36"/>
  <c r="AD235" i="36"/>
  <c r="AA280" i="36"/>
  <c r="D323" i="36"/>
  <c r="AP312" i="36"/>
  <c r="I227" i="36"/>
  <c r="BH285" i="36"/>
  <c r="J210" i="36"/>
  <c r="I272" i="36"/>
  <c r="AS243" i="36"/>
  <c r="BF237" i="36"/>
  <c r="BH299" i="36"/>
  <c r="AI242" i="36"/>
  <c r="AG228" i="36"/>
  <c r="AA287" i="36"/>
  <c r="F228" i="36"/>
  <c r="AE248" i="36"/>
  <c r="X220" i="36"/>
  <c r="E220" i="36"/>
  <c r="AX269" i="36"/>
  <c r="O208" i="36"/>
  <c r="AC219" i="36"/>
  <c r="J296" i="36"/>
  <c r="AM281" i="36"/>
  <c r="BK248" i="36"/>
  <c r="AZ309" i="36"/>
  <c r="O237" i="36"/>
  <c r="AM216" i="36"/>
  <c r="AF315" i="36"/>
  <c r="AB223" i="36"/>
  <c r="AS249" i="36"/>
  <c r="BF257" i="36"/>
  <c r="AV337" i="36"/>
  <c r="Q213" i="36"/>
  <c r="AI211" i="36"/>
  <c r="BC246" i="36"/>
  <c r="AZ203" i="36"/>
  <c r="AR307" i="36"/>
  <c r="AH207" i="36"/>
  <c r="U234" i="36"/>
  <c r="AK279" i="36"/>
  <c r="T297" i="36"/>
  <c r="AX202" i="36"/>
  <c r="BK221" i="36"/>
  <c r="G202" i="36"/>
  <c r="P229" i="36"/>
  <c r="AZ228" i="36"/>
  <c r="BB318" i="36"/>
  <c r="M285" i="36"/>
  <c r="AK305" i="36"/>
  <c r="AK212" i="36"/>
  <c r="BE247" i="36"/>
  <c r="I207" i="36"/>
  <c r="AX308" i="36"/>
  <c r="AJ208" i="36"/>
  <c r="AY235" i="36"/>
  <c r="AQ280" i="36"/>
  <c r="Z298" i="36"/>
  <c r="BE203" i="36"/>
  <c r="AO224" i="36"/>
  <c r="J198" i="36"/>
  <c r="V230" i="36"/>
  <c r="AU230" i="36"/>
  <c r="AV216" i="36"/>
  <c r="BK246" i="36"/>
  <c r="BK284" i="36"/>
  <c r="AT302" i="36"/>
  <c r="AG198" i="36"/>
  <c r="AF234" i="36"/>
  <c r="AM274" i="36"/>
  <c r="V292" i="36"/>
  <c r="P206" i="36"/>
  <c r="AD201" i="36"/>
  <c r="BJ236" i="36"/>
  <c r="AN242" i="36"/>
  <c r="AL326" i="36"/>
  <c r="Y199" i="36"/>
  <c r="AN221" i="36"/>
  <c r="BC223" i="36"/>
  <c r="N316" i="36"/>
  <c r="AE225" i="36"/>
  <c r="AM244" i="36"/>
  <c r="BF227" i="36"/>
  <c r="N344" i="36"/>
  <c r="BA247" i="36"/>
  <c r="AO245" i="36"/>
  <c r="X301" i="36"/>
  <c r="BC249" i="36"/>
  <c r="H273" i="36"/>
  <c r="AS254" i="36"/>
  <c r="Z257" i="36"/>
  <c r="AI243" i="36"/>
  <c r="AI200" i="36"/>
  <c r="P278" i="36"/>
  <c r="AE252" i="36"/>
  <c r="BH244" i="36"/>
  <c r="R344" i="36"/>
  <c r="AZ333" i="36"/>
  <c r="G286" i="36"/>
  <c r="AO275" i="36"/>
  <c r="BG200" i="36"/>
  <c r="AW284" i="36"/>
  <c r="I287" i="36"/>
  <c r="D204" i="36"/>
  <c r="E201" i="36"/>
  <c r="Y210" i="36"/>
  <c r="P216" i="36"/>
  <c r="Q211" i="36"/>
  <c r="R285" i="36"/>
  <c r="AU276" i="36"/>
  <c r="BI201" i="36"/>
  <c r="J290" i="36"/>
  <c r="BH321" i="36"/>
  <c r="E243" i="36"/>
  <c r="J227" i="36"/>
  <c r="J310" i="36"/>
  <c r="Q320" i="36"/>
  <c r="T323" i="36"/>
  <c r="AG214" i="36"/>
  <c r="BD283" i="36"/>
  <c r="AB344" i="36"/>
  <c r="Y208" i="36"/>
  <c r="K270" i="36"/>
  <c r="AF287" i="36"/>
  <c r="E240" i="36"/>
  <c r="AY207" i="36"/>
  <c r="BK210" i="36"/>
  <c r="AQ242" i="36"/>
  <c r="AU280" i="36"/>
  <c r="BG299" i="36"/>
  <c r="BI284" i="36"/>
  <c r="O266" i="36"/>
  <c r="M226" i="36"/>
  <c r="AW255" i="36"/>
  <c r="AB343" i="36"/>
  <c r="AT248" i="36"/>
  <c r="U277" i="36"/>
  <c r="AT253" i="36"/>
  <c r="AL248" i="36"/>
  <c r="Q267" i="36"/>
  <c r="AO228" i="36"/>
  <c r="BC256" i="36"/>
  <c r="BF278" i="36"/>
  <c r="AG213" i="36"/>
  <c r="Y280" i="36"/>
  <c r="AE273" i="36"/>
  <c r="AY244" i="36"/>
  <c r="V239" i="36"/>
  <c r="D301" i="36"/>
  <c r="Y244" i="36"/>
  <c r="M287" i="36"/>
  <c r="L271" i="36"/>
  <c r="AN208" i="36"/>
  <c r="AV222" i="36"/>
  <c r="V211" i="36"/>
  <c r="AV211" i="36"/>
  <c r="AL252" i="36"/>
  <c r="R261" i="36"/>
  <c r="J338" i="36"/>
  <c r="BH239" i="36"/>
  <c r="H223" i="36"/>
  <c r="W252" i="36"/>
  <c r="BF204" i="36"/>
  <c r="F308" i="36"/>
  <c r="BJ209" i="36"/>
  <c r="AM241" i="36"/>
  <c r="BE279" i="36"/>
  <c r="AN297" i="36"/>
  <c r="Q218" i="36"/>
  <c r="AN230" i="36"/>
  <c r="BE200" i="36"/>
  <c r="T224" i="36"/>
  <c r="N233" i="36"/>
  <c r="T321" i="36"/>
  <c r="BF302" i="36"/>
  <c r="AL280" i="36"/>
  <c r="N224" i="36"/>
  <c r="I200" i="36"/>
  <c r="I208" i="36"/>
  <c r="H309" i="36"/>
  <c r="X211" i="36"/>
  <c r="BK242" i="36"/>
  <c r="BK280" i="36"/>
  <c r="AT298" i="36"/>
  <c r="W219" i="36"/>
  <c r="D232" i="36"/>
  <c r="R202" i="36"/>
  <c r="BC225" i="36"/>
  <c r="BK234" i="36"/>
  <c r="L221" i="36"/>
  <c r="AS279" i="36"/>
  <c r="AB297" i="36"/>
  <c r="F258" i="36"/>
  <c r="BG206" i="36"/>
  <c r="U269" i="36"/>
  <c r="Z286" i="36"/>
  <c r="Y238" i="36"/>
  <c r="AE213" i="36"/>
  <c r="AH205" i="36"/>
  <c r="AV234" i="36"/>
  <c r="E246" i="36"/>
  <c r="D329" i="36"/>
  <c r="AI202" i="36"/>
  <c r="AM210" i="36"/>
  <c r="AE228" i="36"/>
  <c r="BH327" i="36"/>
  <c r="E253" i="36"/>
  <c r="V300" i="36"/>
  <c r="AA254" i="36"/>
  <c r="AA201" i="36"/>
  <c r="AB253" i="36"/>
  <c r="BC280" i="36"/>
  <c r="X256" i="36"/>
  <c r="P225" i="36"/>
  <c r="AQ210" i="36"/>
  <c r="S288" i="36"/>
  <c r="BA277" i="36"/>
  <c r="M207" i="36"/>
  <c r="AH203" i="36"/>
  <c r="AY202" i="36"/>
  <c r="M265" i="36"/>
  <c r="AL208" i="36"/>
  <c r="AR204" i="36"/>
  <c r="AM256" i="36"/>
  <c r="BF246" i="36"/>
  <c r="J218" i="36"/>
  <c r="BB201" i="36"/>
  <c r="AT201" i="36"/>
  <c r="AD225" i="36"/>
  <c r="AH219" i="36"/>
  <c r="AL204" i="36"/>
  <c r="K276" i="36"/>
  <c r="AS265" i="36"/>
  <c r="AZ229" i="36"/>
  <c r="AA232" i="36"/>
  <c r="BC201" i="36"/>
  <c r="M234" i="36"/>
  <c r="K208" i="36"/>
  <c r="AE227" i="36"/>
  <c r="R236" i="36"/>
  <c r="BJ217" i="36"/>
  <c r="AL332" i="36"/>
  <c r="AH320" i="36"/>
  <c r="F242" i="36"/>
  <c r="AJ321" i="36"/>
  <c r="T229" i="36"/>
  <c r="AT275" i="36"/>
  <c r="K251" i="36"/>
  <c r="AF202" i="36"/>
  <c r="W228" i="36"/>
  <c r="E275" i="36"/>
  <c r="AX292" i="36"/>
  <c r="BI199" i="36"/>
  <c r="BJ226" i="36"/>
  <c r="BD241" i="36"/>
  <c r="BE277" i="36"/>
  <c r="O236" i="36"/>
  <c r="AB216" i="36"/>
  <c r="AG210" i="36"/>
  <c r="M282" i="36"/>
  <c r="J221" i="36"/>
  <c r="V268" i="36"/>
  <c r="BA205" i="36"/>
  <c r="D218" i="36"/>
  <c r="D295" i="36"/>
  <c r="AP279" i="36"/>
  <c r="P231" i="36"/>
  <c r="AN283" i="36"/>
  <c r="AN204" i="36"/>
  <c r="X199" i="36"/>
  <c r="D265" i="36"/>
  <c r="BC224" i="36"/>
  <c r="AO259" i="36"/>
  <c r="AE206" i="36"/>
  <c r="T203" i="36"/>
  <c r="U283" i="36"/>
  <c r="P287" i="36"/>
  <c r="AP228" i="36"/>
  <c r="BF304" i="36"/>
  <c r="Y217" i="36"/>
  <c r="W207" i="36"/>
  <c r="J298" i="36"/>
  <c r="BG208" i="36"/>
  <c r="AQ246" i="36"/>
  <c r="BK252" i="36"/>
  <c r="BJ264" i="36"/>
  <c r="J207" i="36"/>
  <c r="BH236" i="36"/>
  <c r="AL217" i="36"/>
  <c r="AG287" i="36"/>
  <c r="P305" i="36"/>
  <c r="H268" i="36"/>
  <c r="H241" i="36"/>
  <c r="I277" i="36"/>
  <c r="BB294" i="36"/>
  <c r="AT249" i="36"/>
  <c r="BB232" i="36"/>
  <c r="BC268" i="36"/>
  <c r="AP230" i="36"/>
  <c r="M224" i="36"/>
  <c r="Z316" i="36"/>
  <c r="F291" i="36"/>
  <c r="AA310" i="36"/>
  <c r="AO311" i="36"/>
  <c r="AB219" i="36"/>
  <c r="AM288" i="36"/>
  <c r="V306" i="36"/>
  <c r="BK269" i="36"/>
  <c r="N242" i="36"/>
  <c r="O278" i="36"/>
  <c r="BD295" i="36"/>
  <c r="AF251" i="36"/>
  <c r="BD233" i="36"/>
  <c r="BE269" i="36"/>
  <c r="AR231" i="36"/>
  <c r="O226" i="36"/>
  <c r="Q205" i="36"/>
  <c r="G241" i="36"/>
  <c r="AQ284" i="36"/>
  <c r="Z302" i="36"/>
  <c r="H201" i="36"/>
  <c r="S227" i="36"/>
  <c r="S274" i="36"/>
  <c r="BH291" i="36"/>
  <c r="U201" i="36"/>
  <c r="AB233" i="36"/>
  <c r="Z238" i="36"/>
  <c r="P238" i="36"/>
  <c r="J324" i="36"/>
  <c r="W301" i="36"/>
  <c r="AT226" i="36"/>
  <c r="D219" i="36"/>
  <c r="AR313" i="36"/>
  <c r="AS263" i="36"/>
  <c r="AY246" i="36"/>
  <c r="AY264" i="36"/>
  <c r="D273" i="36"/>
  <c r="E205" i="36"/>
  <c r="AX204" i="36"/>
  <c r="AL298" i="36"/>
  <c r="BA274" i="36"/>
  <c r="AH211" i="36"/>
  <c r="AE202" i="36"/>
  <c r="L327" i="36"/>
  <c r="BI203" i="36"/>
  <c r="X293" i="36"/>
  <c r="AU229" i="36"/>
  <c r="F216" i="36"/>
  <c r="BB274" i="36"/>
  <c r="Y240" i="36"/>
  <c r="BJ233" i="36"/>
  <c r="V290" i="36"/>
  <c r="AC275" i="36"/>
  <c r="BK268" i="36"/>
  <c r="BB200" i="36"/>
  <c r="G270" i="36"/>
  <c r="AM282" i="36"/>
  <c r="AA278" i="36"/>
  <c r="AM199" i="36"/>
  <c r="P209" i="36"/>
  <c r="AL238" i="36"/>
  <c r="AB267" i="36"/>
  <c r="K249" i="36"/>
  <c r="AM228" i="36"/>
  <c r="AU285" i="36"/>
  <c r="AA269" i="36"/>
  <c r="BJ250" i="36"/>
  <c r="BK229" i="36"/>
  <c r="BD299" i="36"/>
  <c r="AF289" i="36"/>
  <c r="BD238" i="36"/>
  <c r="BK224" i="36"/>
  <c r="BF247" i="36"/>
  <c r="AO283" i="36"/>
  <c r="X307" i="36"/>
  <c r="H199" i="36"/>
  <c r="AY210" i="36"/>
  <c r="BA278" i="36"/>
  <c r="BD219" i="36"/>
  <c r="Y249" i="36"/>
  <c r="Y287" i="36"/>
  <c r="H305" i="36"/>
  <c r="BI208" i="36"/>
  <c r="AQ208" i="36"/>
  <c r="X214" i="36"/>
  <c r="BA255" i="36"/>
  <c r="AB268" i="36"/>
  <c r="AV204" i="36"/>
  <c r="X239" i="36"/>
  <c r="BH245" i="36"/>
  <c r="BJ328" i="36"/>
  <c r="P199" i="36"/>
  <c r="H231" i="36"/>
  <c r="L232" i="36"/>
  <c r="BJ230" i="36"/>
  <c r="BK266" i="36"/>
  <c r="S283" i="36"/>
  <c r="D228" i="36"/>
  <c r="Z250" i="36"/>
  <c r="BC209" i="36"/>
  <c r="W216" i="36"/>
  <c r="BG256" i="36"/>
  <c r="BC269" i="36"/>
  <c r="BB205" i="36"/>
  <c r="AD240" i="36"/>
  <c r="AA247" i="36"/>
  <c r="F330" i="36"/>
  <c r="AO200" i="36"/>
  <c r="N232" i="36"/>
  <c r="BK233" i="36"/>
  <c r="F232" i="36"/>
  <c r="G268" i="36"/>
  <c r="AW205" i="36"/>
  <c r="S244" i="36"/>
  <c r="D256" i="36"/>
  <c r="AX261" i="36"/>
  <c r="AY201" i="36"/>
  <c r="BD230" i="36"/>
  <c r="BB241" i="36"/>
  <c r="J326" i="36"/>
  <c r="AS201" i="36"/>
  <c r="AY203" i="36"/>
  <c r="AT238" i="36"/>
  <c r="AU274" i="36"/>
  <c r="AD292" i="36"/>
  <c r="V245" i="36"/>
  <c r="X227" i="36"/>
  <c r="W264" i="36"/>
  <c r="AV279" i="36"/>
  <c r="K213" i="36"/>
  <c r="AS198" i="36"/>
  <c r="AT200" i="36"/>
  <c r="R306" i="36"/>
  <c r="AR221" i="36"/>
  <c r="R219" i="36"/>
  <c r="AP254" i="36"/>
  <c r="AJ211" i="36"/>
  <c r="S218" i="36"/>
  <c r="V271" i="36"/>
  <c r="AF241" i="36"/>
  <c r="BC260" i="36"/>
  <c r="AD298" i="36"/>
  <c r="M220" i="36"/>
  <c r="U229" i="36"/>
  <c r="AO234" i="36"/>
  <c r="N322" i="36"/>
  <c r="P201" i="36"/>
  <c r="AW198" i="36"/>
  <c r="BJ211" i="36"/>
  <c r="R330" i="36"/>
  <c r="AQ198" i="36"/>
  <c r="E265" i="36"/>
  <c r="Z199" i="36"/>
  <c r="Q273" i="36"/>
  <c r="AW199" i="36"/>
  <c r="BC262" i="36"/>
  <c r="U210" i="36"/>
  <c r="AS207" i="36"/>
  <c r="AI286" i="36"/>
  <c r="AD300" i="36"/>
  <c r="BE220" i="36"/>
  <c r="W274" i="36"/>
  <c r="AA199" i="36"/>
  <c r="BE263" i="36"/>
  <c r="AA211" i="36"/>
  <c r="K209" i="36"/>
  <c r="AK287" i="36"/>
  <c r="AQ262" i="36"/>
  <c r="AR222" i="36"/>
  <c r="Y207" i="36"/>
  <c r="BG342" i="36"/>
  <c r="AR235" i="36"/>
  <c r="BF272" i="36"/>
  <c r="X217" i="36"/>
  <c r="AD294" i="36"/>
  <c r="AS250" i="36"/>
  <c r="T300" i="36"/>
  <c r="AL236" i="36"/>
  <c r="AS219" i="36"/>
  <c r="BJ222" i="36"/>
  <c r="AM258" i="36"/>
  <c r="AE281" i="36"/>
  <c r="W233" i="36"/>
  <c r="AH344" i="36"/>
  <c r="AQ213" i="36"/>
  <c r="H275" i="36"/>
  <c r="AJ264" i="36"/>
  <c r="E285" i="36"/>
  <c r="AQ274" i="36"/>
  <c r="AA266" i="36"/>
  <c r="AN321" i="36"/>
  <c r="K286" i="36"/>
  <c r="AS275" i="36"/>
  <c r="AC267" i="36"/>
  <c r="AZ207" i="36"/>
  <c r="AV235" i="36"/>
  <c r="X225" i="36"/>
  <c r="X329" i="36"/>
  <c r="AJ317" i="36"/>
  <c r="AJ221" i="36"/>
  <c r="O221" i="36"/>
  <c r="AU271" i="36"/>
  <c r="AZ210" i="36"/>
  <c r="L293" i="36"/>
  <c r="AF281" i="36"/>
  <c r="R212" i="36"/>
  <c r="AM284" i="36"/>
  <c r="V302" i="36"/>
  <c r="AT262" i="36"/>
  <c r="V240" i="36"/>
  <c r="Z226" i="36"/>
  <c r="AQ252" i="36"/>
  <c r="BC261" i="36"/>
  <c r="AT340" i="36"/>
  <c r="W214" i="36"/>
  <c r="E242" i="36"/>
  <c r="AP249" i="36"/>
  <c r="AV331" i="36"/>
  <c r="AE199" i="36"/>
  <c r="F231" i="36"/>
  <c r="AU213" i="36"/>
  <c r="L228" i="36"/>
  <c r="AW269" i="36"/>
  <c r="F287" i="36"/>
  <c r="F259" i="36"/>
  <c r="AX218" i="36"/>
  <c r="AB227" i="36"/>
  <c r="AS253" i="36"/>
  <c r="V263" i="36"/>
  <c r="AV341" i="36"/>
  <c r="AV215" i="36"/>
  <c r="U243" i="36"/>
  <c r="H251" i="36"/>
  <c r="BB332" i="36"/>
  <c r="BE202" i="36"/>
  <c r="AE232" i="36"/>
  <c r="AW216" i="36"/>
  <c r="AK229" i="36"/>
  <c r="BC270" i="36"/>
  <c r="E207" i="36"/>
  <c r="Z249" i="36"/>
  <c r="BK257" i="36"/>
  <c r="AR335" i="36"/>
  <c r="AB235" i="36"/>
  <c r="BI232" i="36"/>
  <c r="L321" i="36"/>
  <c r="AE297" i="36"/>
  <c r="F224" i="36"/>
  <c r="I206" i="36"/>
  <c r="AC238" i="36"/>
  <c r="AG277" i="36"/>
  <c r="P295" i="36"/>
  <c r="J199" i="36"/>
  <c r="Y224" i="36"/>
  <c r="I267" i="36"/>
  <c r="AB204" i="36"/>
  <c r="O211" i="36"/>
  <c r="AW279" i="36"/>
  <c r="Q212" i="36"/>
  <c r="AL273" i="36"/>
  <c r="S280" i="36"/>
  <c r="BI245" i="36"/>
  <c r="F334" i="36"/>
  <c r="BE210" i="36"/>
  <c r="BI257" i="36"/>
  <c r="BD206" i="36"/>
  <c r="AN212" i="36"/>
  <c r="R310" i="36"/>
  <c r="AM202" i="36"/>
  <c r="AV229" i="36"/>
  <c r="AY229" i="36"/>
  <c r="X319" i="36"/>
  <c r="O292" i="36"/>
  <c r="BB208" i="36"/>
  <c r="N230" i="36"/>
  <c r="BK208" i="36"/>
  <c r="T202" i="36"/>
  <c r="V210" i="36"/>
  <c r="AF228" i="36"/>
  <c r="AU232" i="36"/>
  <c r="BJ290" i="36"/>
  <c r="AB241" i="36"/>
  <c r="AX277" i="36"/>
  <c r="BI247" i="36"/>
  <c r="Y243" i="36"/>
  <c r="R304" i="36"/>
  <c r="N250" i="36"/>
  <c r="K234" i="36"/>
  <c r="F292" i="36"/>
  <c r="AT206" i="36"/>
  <c r="P279" i="36"/>
  <c r="E249" i="36"/>
  <c r="P263" i="36"/>
  <c r="AV303" i="36"/>
  <c r="AA220" i="36"/>
  <c r="AV202" i="36"/>
  <c r="AM272" i="36"/>
  <c r="J228" i="36"/>
  <c r="AW214" i="36"/>
  <c r="H250" i="36"/>
  <c r="AY204" i="36"/>
  <c r="AX302" i="36"/>
  <c r="AQ219" i="36"/>
  <c r="AZ303" i="36"/>
  <c r="AS220" i="36"/>
  <c r="AW271" i="36"/>
  <c r="BC215" i="36"/>
  <c r="BH214" i="36"/>
  <c r="AY212" i="36"/>
  <c r="AT312" i="36"/>
  <c r="BE243" i="36"/>
  <c r="AX304" i="36"/>
  <c r="R233" i="36"/>
  <c r="Q253" i="36"/>
  <c r="D341" i="36"/>
  <c r="AG242" i="36"/>
  <c r="AM304" i="36"/>
  <c r="AS227" i="36"/>
  <c r="AI264" i="36"/>
  <c r="U227" i="36"/>
  <c r="BA219" i="36"/>
  <c r="AE254" i="36"/>
  <c r="J342" i="36"/>
  <c r="F244" i="36"/>
  <c r="AL330" i="36"/>
  <c r="AS229" i="36"/>
  <c r="AK265" i="36"/>
  <c r="BJ203" i="36"/>
  <c r="W261" i="36"/>
  <c r="F234" i="36"/>
  <c r="AN323" i="36"/>
  <c r="AO217" i="36"/>
  <c r="S272" i="36"/>
  <c r="AS244" i="36"/>
  <c r="BA261" i="36"/>
  <c r="AC201" i="36"/>
  <c r="X254" i="36"/>
  <c r="BH205" i="36"/>
  <c r="BD250" i="36"/>
  <c r="AH228" i="36"/>
  <c r="N217" i="36"/>
  <c r="Z278" i="36"/>
  <c r="M225" i="36"/>
  <c r="AZ321" i="36"/>
  <c r="AL224" i="36"/>
  <c r="E204" i="36"/>
  <c r="U220" i="36"/>
  <c r="AE270" i="36"/>
  <c r="G260" i="36"/>
  <c r="Z254" i="36"/>
  <c r="S261" i="36"/>
  <c r="AG271" i="36"/>
  <c r="I261" i="36"/>
  <c r="O252" i="36"/>
  <c r="BG202" i="36"/>
  <c r="AH277" i="36"/>
  <c r="AY216" i="36"/>
  <c r="P270" i="36"/>
  <c r="BB242" i="36"/>
  <c r="AT199" i="36"/>
  <c r="BH274" i="36"/>
  <c r="BG278" i="36"/>
  <c r="BD301" i="36"/>
  <c r="AR202" i="36"/>
  <c r="W236" i="36"/>
  <c r="AW200" i="36"/>
  <c r="M230" i="36"/>
  <c r="BH240" i="36"/>
  <c r="AJ325" i="36"/>
  <c r="BH319" i="36"/>
  <c r="BC312" i="36"/>
  <c r="AS203" i="36"/>
  <c r="AB237" i="36"/>
  <c r="P218" i="36"/>
  <c r="X313" i="36"/>
  <c r="I217" i="36"/>
  <c r="Q247" i="36"/>
  <c r="Q285" i="36"/>
  <c r="BH339" i="36"/>
  <c r="N303" i="36"/>
  <c r="AW281" i="36"/>
  <c r="Y271" i="36"/>
  <c r="AK216" i="36"/>
  <c r="E262" i="36"/>
  <c r="BC282" i="36"/>
  <c r="AE272" i="36"/>
  <c r="I205" i="36"/>
  <c r="AT202" i="36"/>
  <c r="AU242" i="36"/>
  <c r="AF286" i="36"/>
  <c r="AO272" i="36"/>
  <c r="Q215" i="36"/>
  <c r="AE250" i="36"/>
  <c r="BI241" i="36"/>
  <c r="AZ329" i="36"/>
  <c r="BA221" i="36"/>
  <c r="AG251" i="36"/>
  <c r="AK266" i="36"/>
  <c r="AE278" i="36"/>
  <c r="AO241" i="36"/>
  <c r="AD288" i="36"/>
  <c r="AP220" i="36"/>
  <c r="Z334" i="36"/>
  <c r="Q220" i="36"/>
  <c r="BI269" i="36"/>
  <c r="AE204" i="36"/>
  <c r="AL284" i="36"/>
  <c r="BJ205" i="36"/>
  <c r="AV270" i="36"/>
  <c r="AX224" i="36"/>
  <c r="M219" i="36"/>
  <c r="BC286" i="36"/>
  <c r="AP259" i="36"/>
  <c r="AD206" i="36"/>
  <c r="E286" i="36"/>
  <c r="G201" i="36"/>
  <c r="N272" i="36"/>
  <c r="AZ225" i="36"/>
  <c r="AN220" i="36"/>
  <c r="BE287" i="36"/>
  <c r="I265" i="36"/>
  <c r="AM223" i="36"/>
  <c r="AU254" i="36"/>
  <c r="Z342" i="36"/>
  <c r="U198" i="36"/>
  <c r="AJ215" i="36"/>
  <c r="AP215" i="36"/>
  <c r="O284" i="36"/>
  <c r="BF334" i="36"/>
  <c r="AX236" i="36"/>
  <c r="O235" i="36"/>
  <c r="BG205" i="36"/>
  <c r="AY268" i="36"/>
  <c r="AR285" i="36"/>
  <c r="K237" i="36"/>
  <c r="R264" i="36"/>
  <c r="E230" i="36"/>
  <c r="BK219" i="36"/>
  <c r="AU258" i="36"/>
  <c r="T272" i="36"/>
  <c r="AN200" i="36"/>
  <c r="AQ207" i="36"/>
  <c r="AU249" i="36"/>
  <c r="AI248" i="36"/>
  <c r="AM236" i="36"/>
  <c r="AH225" i="36"/>
  <c r="BA252" i="36"/>
  <c r="AP231" i="36"/>
  <c r="U204" i="36"/>
  <c r="T271" i="36"/>
  <c r="AZ254" i="36"/>
  <c r="AP302" i="36"/>
  <c r="AC230" i="36"/>
  <c r="AL234" i="36"/>
  <c r="AW218" i="36"/>
  <c r="AI217" i="36"/>
  <c r="S209" i="36"/>
  <c r="AV313" i="36"/>
  <c r="X303" i="36"/>
  <c r="L239" i="36"/>
  <c r="AJ339" i="36"/>
  <c r="BB314" i="36"/>
  <c r="BH301" i="36"/>
  <c r="V216" i="36"/>
  <c r="AC226" i="36"/>
  <c r="AD217" i="36"/>
  <c r="AV220" i="36"/>
  <c r="L315" i="36"/>
  <c r="AV287" i="36"/>
  <c r="J229" i="36"/>
  <c r="AX324" i="36"/>
  <c r="AH230" i="36"/>
  <c r="Z314" i="36"/>
  <c r="Q245" i="36"/>
  <c r="G208" i="36"/>
  <c r="BB263" i="36"/>
  <c r="BC325" i="36"/>
  <c r="AI230" i="36"/>
  <c r="AZ325" i="36"/>
  <c r="AX234" i="36"/>
  <c r="AB315" i="36"/>
  <c r="W246" i="36"/>
  <c r="R210" i="36"/>
  <c r="AE217" i="36"/>
  <c r="AF230" i="36"/>
  <c r="AD224" i="36"/>
  <c r="BF208" i="36"/>
  <c r="AM214" i="36"/>
  <c r="AU221" i="36"/>
  <c r="AM325" i="36"/>
  <c r="V322" i="36"/>
  <c r="BB210" i="36"/>
  <c r="X323" i="36"/>
  <c r="AM212" i="36"/>
  <c r="BG207" i="36"/>
  <c r="BJ344" i="36"/>
  <c r="AD283" i="36"/>
  <c r="BA215" i="36"/>
  <c r="AO247" i="36"/>
  <c r="AH308" i="36"/>
  <c r="AI257" i="36"/>
  <c r="BB239" i="36"/>
  <c r="V296" i="36"/>
  <c r="BI225" i="36"/>
  <c r="AN339" i="36"/>
  <c r="AC281" i="36"/>
  <c r="AY262" i="36"/>
  <c r="AI282" i="36"/>
  <c r="BH204" i="36"/>
  <c r="AY274" i="36"/>
  <c r="W269" i="36"/>
  <c r="BK244" i="36"/>
  <c r="X327" i="36"/>
  <c r="G246" i="36"/>
  <c r="AB244" i="36"/>
  <c r="BJ248" i="36"/>
  <c r="R302" i="36"/>
  <c r="AW231" i="36"/>
  <c r="AH238" i="36"/>
  <c r="AS199" i="36"/>
  <c r="O206" i="36"/>
  <c r="F205" i="36"/>
  <c r="AG275" i="36"/>
  <c r="AY200" i="36"/>
  <c r="AN207" i="36"/>
  <c r="AX247" i="36"/>
  <c r="BD335" i="36"/>
  <c r="AZ200" i="36"/>
  <c r="V219" i="36"/>
  <c r="L307" i="36"/>
  <c r="AP207" i="36"/>
  <c r="AK261" i="36"/>
  <c r="H303" i="36"/>
  <c r="N200" i="36"/>
  <c r="Q217" i="36"/>
  <c r="I225" i="36"/>
  <c r="BB316" i="36"/>
  <c r="AN223" i="36"/>
  <c r="BC252" i="36"/>
  <c r="AK210" i="36"/>
  <c r="S248" i="36"/>
  <c r="BC254" i="36"/>
  <c r="H267" i="36"/>
  <c r="AV311" i="36"/>
  <c r="AU332" i="36"/>
  <c r="AM246" i="36"/>
  <c r="AT255" i="36"/>
  <c r="R230" i="36"/>
  <c r="L241" i="36"/>
  <c r="BG219" i="36"/>
  <c r="AU224" i="36"/>
  <c r="AY240" i="36"/>
  <c r="U214" i="36"/>
  <c r="AA215" i="36"/>
  <c r="AR255" i="36"/>
  <c r="S252" i="36"/>
  <c r="AH214" i="36"/>
  <c r="AW233" i="36"/>
  <c r="BF215" i="36"/>
  <c r="AK235" i="36"/>
  <c r="G239" i="36"/>
  <c r="I229" i="36"/>
  <c r="AU234" i="36"/>
  <c r="E199" i="36"/>
  <c r="AG250" i="36"/>
  <c r="K282" i="36"/>
  <c r="L262" i="36"/>
  <c r="BG211" i="36"/>
  <c r="O256" i="36"/>
  <c r="BF207" i="36"/>
  <c r="O249" i="36"/>
  <c r="Q203" i="36"/>
  <c r="Y200" i="36"/>
  <c r="AC269" i="36"/>
  <c r="BH297" i="36"/>
  <c r="BI212" i="36"/>
  <c r="Q257" i="36"/>
  <c r="BH208" i="36"/>
  <c r="AN250" i="36"/>
  <c r="AH198" i="36"/>
  <c r="AU201" i="36"/>
  <c r="AI270" i="36"/>
  <c r="U247" i="36"/>
  <c r="X335" i="36"/>
  <c r="BG234" i="36"/>
  <c r="AD326" i="36"/>
  <c r="J205" i="36"/>
  <c r="M277" i="36"/>
  <c r="K202" i="36"/>
  <c r="AY266" i="36"/>
  <c r="AQ268" i="36"/>
  <c r="AS269" i="36"/>
  <c r="AX241" i="36"/>
  <c r="AI259" i="36"/>
  <c r="AI252" i="36"/>
  <c r="BK202" i="36"/>
  <c r="AX280" i="36"/>
  <c r="O225" i="36"/>
  <c r="AW291" i="36"/>
  <c r="BC219" i="36"/>
  <c r="BF344" i="36"/>
  <c r="AT280" i="36"/>
  <c r="BG287" i="36"/>
  <c r="BK273" i="36"/>
  <c r="D223" i="36"/>
  <c r="O287" i="36"/>
  <c r="P289" i="36"/>
  <c r="AD275" i="36"/>
  <c r="J224" i="36"/>
  <c r="AU217" i="36"/>
  <c r="F284" i="36"/>
  <c r="BG250" i="36"/>
  <c r="F342" i="36"/>
  <c r="AY215" i="36"/>
  <c r="BB214" i="36"/>
  <c r="N204" i="36"/>
  <c r="BA283" i="36"/>
  <c r="AS256" i="36"/>
  <c r="N209" i="36"/>
  <c r="AQ270" i="36"/>
  <c r="AS205" i="36"/>
  <c r="P234" i="36"/>
  <c r="AG241" i="36"/>
  <c r="BD325" i="36"/>
  <c r="BJ338" i="36"/>
  <c r="U313" i="36"/>
  <c r="AO218" i="36"/>
  <c r="H205" i="36"/>
  <c r="J308" i="36"/>
  <c r="BF276" i="36"/>
  <c r="AB221" i="36"/>
  <c r="BI279" i="36"/>
  <c r="BG214" i="36"/>
  <c r="AR239" i="36"/>
  <c r="AB231" i="36"/>
  <c r="AF299" i="36"/>
  <c r="H289" i="36"/>
  <c r="AT208" i="36"/>
  <c r="P265" i="36"/>
  <c r="AL300" i="36"/>
  <c r="N300" i="36"/>
  <c r="N238" i="36"/>
  <c r="BH235" i="36"/>
  <c r="Z300" i="36"/>
  <c r="AG233" i="36"/>
  <c r="BF202" i="36"/>
  <c r="AI224" i="36"/>
  <c r="AE288" i="36"/>
  <c r="T206" i="36"/>
  <c r="AF262" i="36"/>
  <c r="AJ226" i="36"/>
  <c r="V201" i="36"/>
  <c r="AS211" i="36"/>
  <c r="Z207" i="36"/>
  <c r="AJ248" i="36"/>
  <c r="AL244" i="36"/>
  <c r="J274" i="36"/>
  <c r="E214" i="36"/>
  <c r="AN295" i="36"/>
  <c r="V287" i="36"/>
  <c r="AC225" i="36"/>
  <c r="AP290" i="36"/>
  <c r="BE224" i="36"/>
  <c r="W277" i="36"/>
  <c r="AO211" i="36"/>
  <c r="Z211" i="36"/>
  <c r="AV301" i="36"/>
  <c r="AR280" i="36"/>
  <c r="BA226" i="36"/>
  <c r="AR291" i="36"/>
  <c r="AY206" i="36"/>
  <c r="AV278" i="36"/>
  <c r="Y213" i="36"/>
  <c r="J213" i="36"/>
  <c r="W205" i="36"/>
  <c r="BE267" i="36"/>
  <c r="S213" i="36"/>
  <c r="AG257" i="36"/>
  <c r="AI203" i="36"/>
  <c r="D224" i="36"/>
  <c r="AF309" i="36"/>
  <c r="BK205" i="36"/>
  <c r="H299" i="36"/>
  <c r="AO198" i="36"/>
  <c r="X235" i="36"/>
  <c r="AY239" i="36"/>
  <c r="P235" i="36"/>
  <c r="Q271" i="36"/>
  <c r="BJ288" i="36"/>
  <c r="BG237" i="36"/>
  <c r="BJ257" i="36"/>
  <c r="I214" i="36"/>
  <c r="K223" i="36"/>
  <c r="M261" i="36"/>
  <c r="AI275" i="36"/>
  <c r="AS200" i="36"/>
  <c r="AG204" i="36"/>
  <c r="G253" i="36"/>
  <c r="I255" i="36"/>
  <c r="BB247" i="36"/>
  <c r="L198" i="36"/>
  <c r="AL232" i="36"/>
  <c r="AZ209" i="36"/>
  <c r="AZ307" i="36"/>
  <c r="AB202" i="36"/>
  <c r="AN233" i="36"/>
  <c r="AJ258" i="36"/>
  <c r="AS271" i="36"/>
  <c r="AT235" i="36"/>
  <c r="V231" i="36"/>
  <c r="L237" i="36"/>
  <c r="BG246" i="36"/>
  <c r="R283" i="36"/>
  <c r="AN264" i="36"/>
  <c r="AS239" i="36"/>
  <c r="G198" i="36"/>
  <c r="J285" i="36"/>
  <c r="BF306" i="36"/>
  <c r="L236" i="36"/>
  <c r="AQ271" i="36"/>
  <c r="BK203" i="36"/>
  <c r="BJ267" i="36"/>
  <c r="AU215" i="36"/>
  <c r="AY217" i="36"/>
  <c r="AM230" i="36"/>
  <c r="AT295" i="36"/>
  <c r="E209" i="36"/>
  <c r="AB279" i="36"/>
  <c r="AC283" i="36"/>
  <c r="M249" i="36"/>
  <c r="P337" i="36"/>
  <c r="X330" i="36"/>
  <c r="AG232" i="36"/>
  <c r="J297" i="36"/>
  <c r="AB211" i="36"/>
  <c r="X281" i="36"/>
  <c r="AI284" i="36"/>
  <c r="S250" i="36"/>
  <c r="BB224" i="36"/>
  <c r="BJ316" i="36"/>
  <c r="BE219" i="36"/>
  <c r="AL306" i="36"/>
  <c r="M204" i="36"/>
  <c r="M255" i="36"/>
  <c r="BB271" i="36"/>
  <c r="Y218" i="36"/>
  <c r="AG260" i="36"/>
  <c r="H203" i="36"/>
  <c r="Z198" i="36"/>
  <c r="AZ202" i="36"/>
  <c r="BI219" i="36"/>
  <c r="AO221" i="36"/>
  <c r="G256" i="36"/>
  <c r="BA285" i="36"/>
  <c r="BE268" i="36"/>
  <c r="AH263" i="36"/>
  <c r="AW275" i="36"/>
  <c r="T247" i="36"/>
  <c r="Y265" i="36"/>
  <c r="AO240" i="36"/>
  <c r="AC202" i="36"/>
  <c r="BJ210" i="36"/>
  <c r="AO203" i="36"/>
  <c r="E234" i="36"/>
  <c r="AN201" i="36"/>
  <c r="AR223" i="36"/>
  <c r="AZ305" i="36"/>
  <c r="AI314" i="36"/>
  <c r="I264" i="36"/>
  <c r="AL213" i="36"/>
  <c r="H307" i="36"/>
  <c r="H290" i="36"/>
  <c r="I238" i="36"/>
  <c r="BB218" i="36"/>
  <c r="AF223" i="36"/>
  <c r="L211" i="36"/>
  <c r="AN239" i="36"/>
  <c r="P293" i="36"/>
  <c r="T231" i="36"/>
  <c r="BH212" i="36"/>
  <c r="L252" i="36"/>
  <c r="AM253" i="36"/>
  <c r="H209" i="36"/>
  <c r="V294" i="36"/>
  <c r="J289" i="36"/>
  <c r="AM215" i="36"/>
  <c r="Y285" i="36"/>
  <c r="L331" i="36"/>
  <c r="AP226" i="36"/>
  <c r="BJ213" i="36"/>
  <c r="AJ311" i="36"/>
  <c r="K283" i="36"/>
  <c r="D227" i="36"/>
  <c r="AK285" i="36"/>
  <c r="D225" i="36"/>
  <c r="U251" i="36"/>
  <c r="F260" i="36"/>
  <c r="X339" i="36"/>
  <c r="X226" i="36"/>
  <c r="M333" i="36"/>
  <c r="AJ202" i="36"/>
  <c r="BE332" i="36"/>
  <c r="AU218" i="36"/>
  <c r="Z232" i="36"/>
  <c r="BE207" i="36"/>
  <c r="S282" i="36"/>
  <c r="AR199" i="36"/>
  <c r="BD199" i="36"/>
  <c r="P203" i="36"/>
  <c r="AF246" i="36"/>
  <c r="N310" i="36"/>
  <c r="AJ223" i="36"/>
  <c r="AB213" i="36"/>
  <c r="BB268" i="36"/>
  <c r="AB331" i="36"/>
  <c r="K210" i="36"/>
  <c r="AO208" i="36"/>
  <c r="U270" i="36"/>
  <c r="AH332" i="36"/>
  <c r="AS217" i="36"/>
  <c r="AD256" i="36"/>
  <c r="Y242" i="36"/>
  <c r="K231" i="36"/>
  <c r="AP236" i="36"/>
  <c r="BJ251" i="36"/>
  <c r="AR198" i="36"/>
  <c r="BB342" i="36"/>
  <c r="L231" i="36"/>
  <c r="AW220" i="36"/>
  <c r="U263" i="36"/>
  <c r="R208" i="36"/>
  <c r="T299" i="36"/>
  <c r="G214" i="36"/>
  <c r="AQ282" i="36"/>
  <c r="AR227" i="36"/>
  <c r="BF218" i="36"/>
  <c r="BH311" i="36"/>
  <c r="AJ301" i="36"/>
  <c r="E229" i="36"/>
  <c r="AF233" i="36"/>
  <c r="H323" i="36"/>
  <c r="AS306" i="36"/>
  <c r="AB214" i="36"/>
  <c r="D313" i="36"/>
  <c r="AC241" i="36"/>
  <c r="AV263" i="36"/>
  <c r="AW243" i="36"/>
  <c r="AH242" i="36"/>
  <c r="BC244" i="36"/>
  <c r="L259" i="36"/>
  <c r="BE233" i="36"/>
  <c r="BK258" i="36"/>
  <c r="P221" i="36"/>
  <c r="K247" i="36"/>
  <c r="V222" i="36"/>
  <c r="Q243" i="36"/>
  <c r="AD328" i="36"/>
  <c r="AQ247" i="36"/>
  <c r="AT213" i="36"/>
  <c r="BG272" i="36"/>
  <c r="AI262" i="36"/>
  <c r="S254" i="36"/>
  <c r="BB261" i="36"/>
  <c r="BI273" i="36"/>
  <c r="AK263" i="36"/>
  <c r="U255" i="36"/>
  <c r="AM225" i="36"/>
  <c r="W200" i="36"/>
  <c r="AK242" i="36"/>
  <c r="AL275" i="36"/>
  <c r="AL334" i="36"/>
  <c r="AW236" i="36"/>
  <c r="AX233" i="36"/>
  <c r="AV291" i="36"/>
  <c r="R229" i="36"/>
  <c r="S256" i="36"/>
  <c r="R198" i="36"/>
  <c r="AK247" i="36"/>
  <c r="AZ206" i="36"/>
  <c r="AT296" i="36"/>
  <c r="G217" i="36"/>
  <c r="AV297" i="36"/>
  <c r="AJ210" i="36"/>
  <c r="S243" i="36"/>
  <c r="V276" i="36"/>
  <c r="AO285" i="36"/>
  <c r="AA302" i="36"/>
  <c r="AU286" i="36"/>
  <c r="P204" i="36"/>
  <c r="AD290" i="36"/>
  <c r="W270" i="36"/>
  <c r="AZ319" i="36"/>
  <c r="AB309" i="36"/>
  <c r="BF222" i="36"/>
  <c r="M221" i="36"/>
  <c r="BF320" i="36"/>
  <c r="AH310" i="36"/>
  <c r="BH223" i="36"/>
  <c r="V225" i="36"/>
  <c r="BC288" i="36"/>
  <c r="F199" i="36"/>
  <c r="AT232" i="36"/>
  <c r="AV233" i="36"/>
  <c r="BA212" i="36"/>
  <c r="AA255" i="36"/>
  <c r="T227" i="36"/>
  <c r="W293" i="36"/>
  <c r="AF293" i="36"/>
  <c r="AK251" i="36"/>
  <c r="K198" i="36"/>
  <c r="J262" i="36"/>
  <c r="M200" i="36"/>
  <c r="AV237" i="36"/>
  <c r="J242" i="36"/>
  <c r="BE303" i="36"/>
  <c r="S199" i="36"/>
  <c r="BB279" i="36"/>
  <c r="AF239" i="36"/>
  <c r="O281" i="36"/>
  <c r="BI216" i="36"/>
  <c r="AF227" i="36"/>
  <c r="G242" i="36"/>
  <c r="F276" i="36"/>
  <c r="D239" i="36"/>
  <c r="AH316" i="36"/>
  <c r="Y247" i="36"/>
  <c r="D212" i="36"/>
  <c r="AN266" i="36"/>
  <c r="AW328" i="36"/>
  <c r="P313" i="36"/>
  <c r="AP306" i="36"/>
  <c r="AP209" i="36"/>
  <c r="AR319" i="36"/>
  <c r="BA217" i="36"/>
  <c r="AC278" i="36"/>
  <c r="AQ342" i="36"/>
  <c r="AB229" i="36"/>
  <c r="F255" i="36"/>
  <c r="E231" i="36"/>
  <c r="BA242" i="36"/>
  <c r="AO264" i="36"/>
  <c r="G206" i="36"/>
  <c r="AK215" i="36"/>
  <c r="AX228" i="36"/>
  <c r="BH203" i="36"/>
  <c r="AT334" i="36"/>
  <c r="O282" i="36"/>
  <c r="H343" i="36"/>
  <c r="AR233" i="36"/>
  <c r="E287" i="36"/>
  <c r="BF216" i="36"/>
  <c r="AX240" i="36"/>
  <c r="AH232" i="36"/>
  <c r="D280" i="36"/>
  <c r="BC218" i="36"/>
  <c r="AZ241" i="36"/>
  <c r="AJ233" i="36"/>
  <c r="H200" i="36"/>
  <c r="E203" i="36"/>
  <c r="AM198" i="36"/>
  <c r="BH289" i="36"/>
  <c r="AB276" i="36"/>
  <c r="U259" i="36"/>
  <c r="AU272" i="36"/>
  <c r="V204" i="36"/>
  <c r="G234" i="36"/>
  <c r="BJ201" i="36"/>
  <c r="J202" i="36"/>
  <c r="AK208" i="36"/>
  <c r="BH255" i="36"/>
  <c r="J212" i="36"/>
  <c r="AZ239" i="36"/>
  <c r="M257" i="36"/>
  <c r="AO204" i="36"/>
  <c r="N220" i="36"/>
  <c r="S257" i="36"/>
  <c r="I273" i="36"/>
  <c r="E232" i="36"/>
  <c r="AW296" i="36"/>
  <c r="R317" i="36"/>
  <c r="AK211" i="36"/>
  <c r="AJ277" i="36"/>
  <c r="AE282" i="36"/>
  <c r="AS240" i="36"/>
  <c r="BC217" i="36"/>
  <c r="AU216" i="36"/>
  <c r="G219" i="36"/>
  <c r="AU237" i="36"/>
  <c r="X233" i="36"/>
  <c r="K212" i="36"/>
  <c r="N306" i="36"/>
  <c r="AF318" i="36"/>
  <c r="AD304" i="36"/>
  <c r="R240" i="36"/>
  <c r="AV218" i="36"/>
  <c r="W258" i="36"/>
  <c r="AO214" i="36"/>
  <c r="M235" i="36"/>
  <c r="AX206" i="36"/>
  <c r="BC248" i="36"/>
  <c r="X255" i="36"/>
  <c r="AW237" i="36"/>
  <c r="J211" i="36"/>
  <c r="BE249" i="36"/>
  <c r="AZ280" i="36"/>
  <c r="BD266" i="36"/>
  <c r="L233" i="36"/>
  <c r="O246" i="36"/>
  <c r="BC203" i="36"/>
  <c r="F200" i="36"/>
  <c r="AS273" i="36"/>
  <c r="D315" i="36"/>
  <c r="S217" i="36"/>
  <c r="AG261" i="36"/>
  <c r="J206" i="36"/>
  <c r="Y256" i="36"/>
  <c r="Z330" i="36"/>
  <c r="AM268" i="36"/>
  <c r="AD276" i="36"/>
  <c r="AO269" i="36"/>
  <c r="AK203" i="36"/>
  <c r="O272" i="36"/>
  <c r="I209" i="36"/>
  <c r="X241" i="36"/>
  <c r="AX214" i="36"/>
  <c r="BD265" i="36"/>
  <c r="BD272" i="36"/>
  <c r="BF242" i="36"/>
  <c r="T201" i="36"/>
  <c r="S198" i="36"/>
  <c r="BG209" i="36"/>
  <c r="M251" i="36"/>
  <c r="W201" i="36"/>
  <c r="U199" i="36"/>
  <c r="BI210" i="36"/>
  <c r="U253" i="36"/>
  <c r="AV319" i="36"/>
  <c r="X309" i="36"/>
  <c r="K260" i="36"/>
  <c r="BD311" i="36"/>
  <c r="BJ312" i="36"/>
  <c r="G211" i="36"/>
  <c r="AK214" i="36"/>
  <c r="S206" i="36"/>
  <c r="BH207" i="36"/>
  <c r="AU206" i="36"/>
  <c r="AT330" i="36"/>
  <c r="H277" i="36"/>
  <c r="D202" i="36"/>
  <c r="BH237" i="36"/>
  <c r="R242" i="36"/>
  <c r="AM233" i="36"/>
  <c r="AP340" i="36"/>
  <c r="AN313" i="36"/>
  <c r="BI253" i="36"/>
  <c r="AX246" i="36"/>
  <c r="E255" i="36"/>
  <c r="Y255" i="36"/>
  <c r="G277" i="36"/>
  <c r="AN213" i="36"/>
  <c r="BJ219" i="36"/>
  <c r="AZ219" i="36"/>
  <c r="AU283" i="36"/>
  <c r="G288" i="36"/>
  <c r="AV254" i="36"/>
  <c r="AR339" i="36"/>
  <c r="Z200" i="36"/>
  <c r="L202" i="36"/>
  <c r="AI298" i="36"/>
  <c r="T237" i="36"/>
  <c r="AM200" i="36"/>
  <c r="AH226" i="36"/>
  <c r="AJ227" i="36"/>
  <c r="AP258" i="36"/>
  <c r="AC266" i="36"/>
  <c r="L222" i="36"/>
  <c r="AZ299" i="36"/>
  <c r="AK249" i="36"/>
  <c r="BK237" i="36"/>
  <c r="BG226" i="36"/>
  <c r="AK286" i="36"/>
  <c r="AQ250" i="36"/>
  <c r="AA239" i="36"/>
  <c r="AB228" i="36"/>
  <c r="D221" i="36"/>
  <c r="AS206" i="36"/>
  <c r="BE212" i="36"/>
  <c r="BF294" i="36"/>
  <c r="BI282" i="36"/>
  <c r="L311" i="36"/>
  <c r="AP321" i="36"/>
  <c r="AO263" i="36"/>
  <c r="BF316" i="36"/>
  <c r="AT308" i="36"/>
  <c r="AD234" i="36"/>
  <c r="BI213" i="36"/>
  <c r="AF235" i="36"/>
  <c r="BH215" i="36"/>
  <c r="AK267" i="36"/>
  <c r="AQ263" i="36"/>
  <c r="AT205" i="36"/>
  <c r="D240" i="36"/>
  <c r="W203" i="36"/>
  <c r="X202" i="36"/>
  <c r="U236" i="36"/>
  <c r="BA230" i="36"/>
  <c r="BA216" i="36"/>
  <c r="Z217" i="36"/>
  <c r="AM205" i="36"/>
  <c r="BG284" i="36"/>
  <c r="AB325" i="36"/>
  <c r="S230" i="36"/>
  <c r="AX312" i="36"/>
  <c r="AQ231" i="36"/>
  <c r="O274" i="36"/>
  <c r="Y269" i="36"/>
  <c r="AR205" i="36"/>
  <c r="T210" i="36"/>
  <c r="AW210" i="36"/>
  <c r="P307" i="36"/>
  <c r="U237" i="36"/>
  <c r="AF297" i="36"/>
  <c r="AK200" i="36"/>
  <c r="BB223" i="36"/>
  <c r="AE215" i="36"/>
  <c r="AK206" i="36"/>
  <c r="G284" i="36"/>
  <c r="AH200" i="36"/>
  <c r="BG198" i="36"/>
  <c r="BI207" i="36"/>
  <c r="I285" i="36"/>
  <c r="AG284" i="36"/>
  <c r="AP270" i="36"/>
  <c r="M209" i="36"/>
  <c r="Y281" i="36"/>
  <c r="D209" i="36"/>
  <c r="AO220" i="36"/>
  <c r="G274" i="36"/>
  <c r="U289" i="36"/>
  <c r="AB198" i="36"/>
  <c r="BH268" i="36"/>
  <c r="T221" i="36"/>
  <c r="BA210" i="36"/>
  <c r="BF201" i="36"/>
  <c r="AB285" i="36"/>
  <c r="F299" i="36"/>
  <c r="AR297" i="36"/>
  <c r="AM207" i="36"/>
  <c r="BD289" i="36"/>
  <c r="L219" i="36"/>
  <c r="Y277" i="36"/>
  <c r="AM221" i="36"/>
  <c r="AZ208" i="36"/>
  <c r="AZ213" i="36"/>
  <c r="AA258" i="36"/>
  <c r="J234" i="36"/>
  <c r="AZ205" i="36"/>
  <c r="BF224" i="36"/>
  <c r="AJ256" i="36"/>
  <c r="L235" i="36"/>
  <c r="S212" i="36"/>
  <c r="BH225" i="36"/>
  <c r="O200" i="36"/>
  <c r="E289" i="36"/>
  <c r="AB270" i="36"/>
  <c r="AF311" i="36"/>
  <c r="AL214" i="36"/>
  <c r="AJ216" i="36"/>
  <c r="AI267" i="36"/>
  <c r="Q199" i="36"/>
  <c r="AJ303" i="36"/>
  <c r="AV239" i="36"/>
  <c r="X229" i="36"/>
  <c r="BB198" i="36"/>
  <c r="AI201" i="36"/>
  <c r="BJ227" i="36"/>
  <c r="R316" i="36"/>
  <c r="T317" i="36"/>
  <c r="AM276" i="36"/>
  <c r="N201" i="36"/>
  <c r="S220" i="36"/>
  <c r="BF265" i="36"/>
  <c r="V265" i="36"/>
  <c r="I266" i="36"/>
  <c r="N290" i="36"/>
  <c r="AP338" i="36"/>
  <c r="AP237" i="36"/>
  <c r="L264" i="36"/>
  <c r="AB224" i="36"/>
  <c r="E212" i="36"/>
  <c r="BF206" i="36"/>
  <c r="AI254" i="36"/>
  <c r="Z214" i="36"/>
  <c r="S211" i="36"/>
  <c r="F285" i="36"/>
  <c r="L245" i="36"/>
  <c r="AK246" i="36"/>
  <c r="AM250" i="36"/>
  <c r="AN267" i="36"/>
  <c r="AE243" i="36"/>
  <c r="AN219" i="36"/>
  <c r="W268" i="36"/>
  <c r="J314" i="36"/>
  <c r="AS204" i="36"/>
  <c r="BB304" i="36"/>
  <c r="Z292" i="36"/>
  <c r="AA208" i="36"/>
  <c r="AY219" i="36"/>
  <c r="BA220" i="36"/>
  <c r="I216" i="36"/>
  <c r="AJ201" i="36"/>
  <c r="AK281" i="36"/>
  <c r="P208" i="36"/>
  <c r="BF234" i="36"/>
  <c r="AL310" i="36"/>
  <c r="BC200" i="36"/>
  <c r="I198" i="36"/>
  <c r="AD242" i="36"/>
  <c r="BI267" i="36"/>
  <c r="E269" i="36"/>
  <c r="U219" i="36"/>
  <c r="AO232" i="36"/>
  <c r="J236" i="36"/>
  <c r="BK278" i="36"/>
  <c r="W238" i="36"/>
  <c r="H216" i="36"/>
  <c r="AD239" i="36"/>
  <c r="Z241" i="36"/>
  <c r="AC207" i="36"/>
  <c r="BG229" i="36"/>
  <c r="AM278" i="36"/>
  <c r="N283" i="36"/>
  <c r="F324" i="36"/>
  <c r="AJ236" i="36"/>
  <c r="BJ238" i="36"/>
  <c r="AA263" i="36"/>
  <c r="N317" i="36"/>
  <c r="Q229" i="36"/>
  <c r="AP326" i="36"/>
  <c r="V232" i="36"/>
  <c r="V334" i="36"/>
  <c r="E281" i="36"/>
  <c r="AX298" i="36"/>
  <c r="Z260" i="36"/>
  <c r="BI211" i="36"/>
  <c r="AY272" i="36"/>
  <c r="Y209" i="36"/>
  <c r="BF199" i="36"/>
  <c r="AG202" i="36"/>
  <c r="BD208" i="36"/>
  <c r="K287" i="36"/>
  <c r="G267" i="36"/>
  <c r="U215" i="36"/>
  <c r="AR226" i="36"/>
  <c r="BH276" i="36"/>
  <c r="I220" i="36"/>
  <c r="AC255" i="36"/>
  <c r="BD267" i="36"/>
  <c r="P345" i="36"/>
  <c r="AP222" i="36"/>
  <c r="BG248" i="36"/>
  <c r="AA216" i="36"/>
  <c r="AU246" i="36"/>
  <c r="AR213" i="36"/>
  <c r="X218" i="36"/>
  <c r="BG242" i="36"/>
  <c r="BD234" i="36"/>
  <c r="BE285" i="36"/>
  <c r="AY236" i="36"/>
  <c r="BK286" i="36"/>
  <c r="O248" i="36"/>
  <c r="H274" i="36"/>
  <c r="Q260" i="36"/>
  <c r="N219" i="36"/>
  <c r="BJ218" i="36"/>
  <c r="F306" i="36"/>
  <c r="X288" i="36"/>
  <c r="AJ232" i="36"/>
  <c r="BH295" i="36"/>
  <c r="BF240" i="36"/>
  <c r="AB260" i="36"/>
  <c r="BC236" i="36"/>
  <c r="AU199" i="36"/>
  <c r="S238" i="36"/>
  <c r="BH335" i="36"/>
  <c r="BA269" i="36"/>
  <c r="AI256" i="36"/>
  <c r="AQ209" i="36"/>
  <c r="AY243" i="36"/>
  <c r="AS210" i="36"/>
  <c r="AW239" i="36"/>
  <c r="E279" i="36"/>
  <c r="S271" i="36"/>
  <c r="AN231" i="36"/>
  <c r="BJ202" i="36"/>
  <c r="AU212" i="36"/>
  <c r="AD213" i="36"/>
  <c r="BB338" i="36"/>
  <c r="AG239" i="36"/>
  <c r="AC239" i="36"/>
  <c r="AX216" i="36"/>
  <c r="G276" i="36"/>
  <c r="Q261" i="36"/>
  <c r="I234" i="36"/>
  <c r="AJ207" i="36"/>
  <c r="AE238" i="36"/>
  <c r="BA201" i="36"/>
  <c r="O250" i="36"/>
  <c r="R326" i="36"/>
  <c r="G209" i="36"/>
  <c r="AT214" i="36"/>
  <c r="BK264" i="36"/>
  <c r="AO280" i="36"/>
  <c r="AC212" i="36"/>
  <c r="K250" i="36"/>
  <c r="M210" i="36"/>
  <c r="AG245" i="36"/>
  <c r="AQ288" i="36"/>
  <c r="Z306" i="36"/>
  <c r="BJ308" i="36"/>
  <c r="BB253" i="36"/>
  <c r="R226" i="36"/>
  <c r="BG291" i="36"/>
  <c r="AI331" i="36"/>
  <c r="N332" i="36"/>
  <c r="AJ333" i="36"/>
  <c r="AY288" i="36"/>
  <c r="O265" i="36"/>
  <c r="U225" i="36"/>
  <c r="AT203" i="36"/>
  <c r="S251" i="36"/>
  <c r="AZ288" i="36"/>
  <c r="AH222" i="36"/>
  <c r="N251" i="36"/>
  <c r="AY259" i="36"/>
  <c r="D337" i="36"/>
  <c r="BF238" i="36"/>
  <c r="O239" i="36"/>
  <c r="AJ209" i="36"/>
  <c r="AT251" i="36"/>
  <c r="L253" i="36"/>
  <c r="AR229" i="36"/>
  <c r="F290" i="36"/>
  <c r="AY273" i="36"/>
  <c r="BD204" i="36"/>
  <c r="I281" i="36"/>
  <c r="AP322" i="36"/>
  <c r="Z222" i="36"/>
  <c r="AQ201" i="36"/>
  <c r="T307" i="36"/>
  <c r="AE275" i="36"/>
  <c r="AX222" i="36"/>
  <c r="U281" i="36"/>
  <c r="AT220" i="36"/>
  <c r="E247" i="36"/>
  <c r="Y198" i="36"/>
  <c r="AD205" i="36"/>
  <c r="BE251" i="36"/>
  <c r="AX199" i="36"/>
  <c r="AW253" i="36"/>
  <c r="BD269" i="36"/>
  <c r="AT204" i="36"/>
  <c r="BH286" i="36"/>
  <c r="AS287" i="36"/>
  <c r="AC253" i="36"/>
  <c r="AF341" i="36"/>
  <c r="G336" i="36"/>
  <c r="Q240" i="36"/>
  <c r="AV302" i="36"/>
  <c r="AG221" i="36"/>
  <c r="V238" i="36"/>
  <c r="R252" i="36"/>
  <c r="Z236" i="36"/>
  <c r="Q254" i="36"/>
  <c r="AD236" i="36"/>
  <c r="Y203" i="36"/>
  <c r="L205" i="36"/>
  <c r="BF300" i="36"/>
  <c r="P343" i="36"/>
  <c r="AW260" i="36"/>
  <c r="T209" i="36"/>
  <c r="AR284" i="36"/>
  <c r="AD266" i="36"/>
  <c r="AC237" i="36"/>
  <c r="G218" i="36"/>
  <c r="T218" i="36"/>
  <c r="AF213" i="36"/>
  <c r="BF329" i="36"/>
  <c r="Y248" i="36"/>
  <c r="V320" i="36"/>
  <c r="S207" i="36"/>
  <c r="AZ256" i="36"/>
  <c r="BG274" i="36"/>
  <c r="P331" i="36"/>
  <c r="AU264" i="36"/>
  <c r="E273" i="36"/>
  <c r="AW217" i="36"/>
  <c r="AN275" i="36"/>
  <c r="AH213" i="36"/>
  <c r="AA209" i="36"/>
  <c r="AA279" i="36"/>
  <c r="G244" i="36"/>
  <c r="AV299" i="36"/>
  <c r="AC233" i="36"/>
  <c r="Y227" i="36"/>
  <c r="AB323" i="36"/>
  <c r="BE308" i="36"/>
  <c r="X286" i="36"/>
  <c r="R232" i="36"/>
  <c r="AV207" i="36"/>
  <c r="AO282" i="36"/>
  <c r="AY270" i="36"/>
  <c r="Z234" i="36"/>
  <c r="AH282" i="36"/>
  <c r="AM217" i="36"/>
  <c r="O198" i="36"/>
  <c r="BD258" i="36"/>
  <c r="BD319" i="36"/>
  <c r="AX219" i="36"/>
  <c r="AB277" i="36"/>
  <c r="AR238" i="36"/>
  <c r="AS301" i="36"/>
  <c r="AU223" i="36"/>
  <c r="AA262" i="36"/>
  <c r="AJ259" i="36"/>
  <c r="K256" i="36"/>
  <c r="J249" i="36"/>
  <c r="AT211" i="36"/>
  <c r="V332" i="36"/>
  <c r="AJ246" i="36"/>
  <c r="AZ233" i="36"/>
  <c r="BB315" i="36"/>
  <c r="G299" i="36"/>
  <c r="D222" i="36"/>
  <c r="AY298" i="36"/>
  <c r="AW282" i="36"/>
  <c r="AC299" i="36"/>
  <c r="AL225" i="36"/>
  <c r="BE258" i="36"/>
  <c r="AA238" i="36"/>
  <c r="BI326" i="36"/>
  <c r="AL250" i="36"/>
  <c r="T305" i="36"/>
  <c r="AT318" i="36"/>
  <c r="AK236" i="36"/>
  <c r="X221" i="36"/>
  <c r="T257" i="36"/>
  <c r="AJ323" i="36"/>
  <c r="AG274" i="36"/>
  <c r="Z290" i="36"/>
  <c r="AA314" i="36"/>
  <c r="O318" i="36"/>
  <c r="AZ253" i="36"/>
  <c r="BJ253" i="36"/>
  <c r="BE331" i="36"/>
  <c r="AH319" i="36"/>
  <c r="F338" i="36"/>
  <c r="BI341" i="36"/>
  <c r="AI299" i="36"/>
  <c r="U261" i="36"/>
  <c r="AB293" i="36"/>
  <c r="AR206" i="36"/>
  <c r="BH256" i="36"/>
  <c r="AR252" i="36"/>
  <c r="S258" i="36"/>
  <c r="AA217" i="36"/>
  <c r="AG238" i="36"/>
  <c r="D307" i="36"/>
  <c r="AP320" i="36"/>
  <c r="Z208" i="36"/>
  <c r="BB213" i="36"/>
  <c r="AL316" i="36"/>
  <c r="AP304" i="36"/>
  <c r="AK257" i="36"/>
  <c r="AQ258" i="36"/>
  <c r="X203" i="36"/>
  <c r="AF226" i="36"/>
  <c r="BJ275" i="36"/>
  <c r="W260" i="36"/>
  <c r="AW261" i="36"/>
  <c r="BI275" i="36"/>
  <c r="AJ220" i="36"/>
  <c r="AO222" i="36"/>
  <c r="G213" i="36"/>
  <c r="AI246" i="36"/>
  <c r="O268" i="36"/>
  <c r="AQ234" i="36"/>
  <c r="AA264" i="36"/>
  <c r="AQ217" i="36"/>
  <c r="F314" i="36"/>
  <c r="AI216" i="36"/>
  <c r="R296" i="36"/>
  <c r="S215" i="36"/>
  <c r="AD264" i="36"/>
  <c r="S246" i="36"/>
  <c r="BK206" i="36"/>
  <c r="AG283" i="36"/>
  <c r="P301" i="36"/>
  <c r="BJ260" i="36"/>
  <c r="P239" i="36"/>
  <c r="Q275" i="36"/>
  <c r="D237" i="36"/>
  <c r="BI202" i="36"/>
  <c r="F198" i="36"/>
  <c r="I257" i="36"/>
  <c r="AL276" i="36"/>
  <c r="BC259" i="36"/>
  <c r="BH231" i="36"/>
  <c r="S262" i="36"/>
  <c r="AN301" i="36"/>
  <c r="BK209" i="36"/>
  <c r="BE257" i="36"/>
  <c r="P271" i="36"/>
  <c r="AJ345" i="36"/>
  <c r="X210" i="36"/>
  <c r="AI251" i="36"/>
  <c r="BD220" i="36"/>
  <c r="AC279" i="36"/>
  <c r="Y264" i="36"/>
  <c r="AJ265" i="36"/>
  <c r="L343" i="36"/>
  <c r="L296" i="36"/>
  <c r="BD251" i="36"/>
  <c r="AK297" i="36"/>
  <c r="W253" i="36"/>
  <c r="D309" i="36"/>
  <c r="H198" i="36"/>
  <c r="AX220" i="36"/>
  <c r="AG253" i="36"/>
  <c r="I253" i="36"/>
  <c r="BB308" i="36"/>
  <c r="BJ262" i="36"/>
  <c r="U273" i="36"/>
  <c r="AR246" i="36"/>
  <c r="BG262" i="36"/>
  <c r="BD212" i="36"/>
  <c r="L299" i="36"/>
  <c r="AR201" i="36"/>
  <c r="R300" i="36"/>
  <c r="AZ237" i="36"/>
  <c r="E270" i="36"/>
  <c r="L200" i="36"/>
  <c r="K288" i="36"/>
  <c r="AT256" i="36"/>
  <c r="BE198" i="36"/>
  <c r="BH206" i="36"/>
  <c r="BH325" i="36"/>
  <c r="L268" i="36"/>
  <c r="F233" i="36"/>
  <c r="V212" i="36"/>
  <c r="Z206" i="36"/>
  <c r="AH224" i="36"/>
  <c r="AR214" i="36"/>
  <c r="W278" i="36"/>
  <c r="W211" i="36"/>
  <c r="AJ225" i="36"/>
  <c r="BB216" i="36"/>
  <c r="O218" i="36"/>
  <c r="AF215" i="36"/>
  <c r="AZ291" i="36"/>
  <c r="D300" i="36"/>
  <c r="BJ220" i="36"/>
  <c r="D242" i="36"/>
  <c r="AN282" i="36"/>
  <c r="AL206" i="36"/>
  <c r="AS259" i="36"/>
  <c r="AJ273" i="36"/>
  <c r="S214" i="36"/>
  <c r="BF226" i="36"/>
  <c r="M253" i="36"/>
  <c r="AV221" i="36"/>
  <c r="BK250" i="36"/>
  <c r="BK288" i="36"/>
  <c r="AT306" i="36"/>
  <c r="AL274" i="36"/>
  <c r="O259" i="36"/>
  <c r="AY284" i="36"/>
  <c r="AK334" i="36"/>
  <c r="AW245" i="36"/>
  <c r="M293" i="36"/>
  <c r="AX314" i="36"/>
  <c r="R228" i="36"/>
  <c r="AT322" i="36"/>
  <c r="E252" i="36"/>
  <c r="AP199" i="36"/>
  <c r="I271" i="36"/>
  <c r="BE278" i="36"/>
  <c r="BJ232" i="36"/>
  <c r="AF254" i="36"/>
  <c r="K263" i="36"/>
  <c r="Y202" i="36"/>
  <c r="AF237" i="36"/>
  <c r="AD243" i="36"/>
  <c r="X237" i="36"/>
  <c r="BF235" i="36"/>
  <c r="BE237" i="36"/>
  <c r="AA213" i="36"/>
  <c r="AA271" i="36"/>
  <c r="Y327" i="36"/>
  <c r="Y205" i="36"/>
  <c r="AC235" i="36"/>
  <c r="AJ205" i="36"/>
  <c r="AT234" i="36"/>
  <c r="BA209" i="36"/>
  <c r="AV309" i="36"/>
  <c r="I276" i="36"/>
  <c r="BH210" i="36"/>
  <c r="AW283" i="36"/>
  <c r="AA206" i="36"/>
  <c r="Q251" i="36"/>
  <c r="AG267" i="36"/>
  <c r="Y221" i="36"/>
  <c r="P303" i="36"/>
  <c r="M223" i="36"/>
  <c r="BB220" i="36"/>
  <c r="M216" i="36"/>
  <c r="AC243" i="36"/>
  <c r="M214" i="36"/>
  <c r="AM209" i="36"/>
  <c r="AQ256" i="36"/>
  <c r="AE231" i="36"/>
  <c r="AJ206" i="36"/>
  <c r="AF247" i="36"/>
  <c r="AV198" i="36"/>
  <c r="Y230" i="36"/>
  <c r="BD327" i="36"/>
  <c r="K266" i="36"/>
  <c r="H313" i="36"/>
  <c r="M267" i="36"/>
  <c r="AU241" i="36"/>
  <c r="BA271" i="36"/>
  <c r="AL216" i="36"/>
  <c r="BC214" i="36"/>
  <c r="BD221" i="36"/>
  <c r="BD339" i="36"/>
  <c r="BB238" i="36"/>
  <c r="BF330" i="36"/>
  <c r="AV294" i="36"/>
  <c r="AR323" i="36"/>
  <c r="T313" i="36"/>
  <c r="BE261" i="36"/>
  <c r="AH285" i="36"/>
  <c r="AV315" i="36"/>
  <c r="AV225" i="36"/>
  <c r="AI212" i="36"/>
  <c r="BC202" i="36"/>
  <c r="E200" i="36"/>
  <c r="AT215" i="36"/>
  <c r="J252" i="36"/>
  <c r="E254" i="36"/>
  <c r="N246" i="36"/>
  <c r="AO251" i="36"/>
  <c r="I232" i="36"/>
  <c r="Z322" i="36"/>
  <c r="BB226" i="36"/>
  <c r="AF331" i="36"/>
  <c r="Q279" i="36"/>
  <c r="X253" i="36"/>
  <c r="BK270" i="36"/>
  <c r="P228" i="36"/>
  <c r="BC293" i="36"/>
  <c r="AC314" i="36"/>
  <c r="AG289" i="36"/>
  <c r="AL268" i="36"/>
  <c r="Q255" i="36"/>
  <c r="H202" i="36"/>
  <c r="P255" i="36"/>
  <c r="AD227" i="36"/>
  <c r="U286" i="36"/>
  <c r="BH233" i="36"/>
  <c r="F213" i="36"/>
  <c r="AD223" i="36"/>
  <c r="M240" i="36"/>
  <c r="Z240" i="36"/>
  <c r="R293" i="36"/>
  <c r="Z246" i="36"/>
  <c r="AJ200" i="36"/>
  <c r="AQ202" i="36"/>
  <c r="AM293" i="36"/>
  <c r="R241" i="36"/>
  <c r="AW268" i="36"/>
  <c r="AN241" i="36"/>
  <c r="X250" i="36"/>
  <c r="BA222" i="36"/>
  <c r="AI261" i="36"/>
  <c r="AK255" i="36"/>
  <c r="AX323" i="36"/>
  <c r="BE274" i="36"/>
  <c r="AJ280" i="36"/>
  <c r="AI271" i="36"/>
  <c r="AE247" i="36"/>
  <c r="AA275" i="36"/>
  <c r="L317" i="36"/>
  <c r="AY223" i="36"/>
  <c r="V337" i="36"/>
  <c r="AA228" i="36"/>
  <c r="BB230" i="36"/>
  <c r="BF289" i="36"/>
  <c r="AP238" i="36"/>
  <c r="H221" i="36"/>
  <c r="D249" i="36"/>
  <c r="AJ293" i="36"/>
  <c r="AC301" i="36"/>
  <c r="AG331" i="36"/>
  <c r="BD337" i="36"/>
  <c r="G205" i="36"/>
  <c r="H211" i="36"/>
  <c r="J265" i="36"/>
  <c r="AH266" i="36"/>
  <c r="V237" i="36"/>
  <c r="AF208" i="36"/>
  <c r="AV271" i="36"/>
  <c r="AE244" i="36"/>
  <c r="AP296" i="36"/>
  <c r="T335" i="36"/>
  <c r="I251" i="36"/>
  <c r="BJ302" i="36"/>
  <c r="BE235" i="36"/>
  <c r="AU282" i="36"/>
  <c r="E251" i="36"/>
  <c r="K252" i="36"/>
  <c r="V312" i="36"/>
  <c r="AB291" i="36"/>
  <c r="AI244" i="36"/>
  <c r="G280" i="36"/>
  <c r="J214" i="36"/>
  <c r="P254" i="36"/>
  <c r="I204" i="36"/>
  <c r="AG205" i="36"/>
  <c r="BJ283" i="36"/>
  <c r="U212" i="36"/>
  <c r="E271" i="36"/>
  <c r="R340" i="36"/>
  <c r="U246" i="36"/>
  <c r="BK332" i="36"/>
  <c r="AH218" i="36"/>
  <c r="AB307" i="36"/>
  <c r="Q227" i="36"/>
  <c r="AO210" i="36"/>
  <c r="AH309" i="36"/>
  <c r="BH219" i="36"/>
  <c r="W215" i="36"/>
  <c r="BI285" i="36"/>
  <c r="AR303" i="36"/>
  <c r="AP205" i="36"/>
  <c r="BB231" i="36"/>
  <c r="D199" i="36"/>
  <c r="BI283" i="36"/>
  <c r="AI198" i="36"/>
  <c r="J281" i="36"/>
  <c r="Z228" i="36"/>
  <c r="V338" i="36"/>
  <c r="J267" i="36"/>
  <c r="AJ224" i="36"/>
  <c r="BE283" i="36"/>
  <c r="AZ292" i="36"/>
  <c r="BC206" i="36"/>
  <c r="AA260" i="36"/>
  <c r="AC274" i="36"/>
  <c r="AP203" i="36"/>
  <c r="AG207" i="36"/>
  <c r="BA254" i="36"/>
  <c r="O207" i="36"/>
  <c r="AN206" i="36"/>
  <c r="AH340" i="36"/>
  <c r="AM211" i="36"/>
  <c r="AF231" i="36"/>
  <c r="AQ214" i="36"/>
  <c r="AJ337" i="36"/>
  <c r="P217" i="36"/>
  <c r="O216" i="36"/>
  <c r="BI238" i="36"/>
  <c r="BA200" i="36"/>
  <c r="AE211" i="36"/>
  <c r="AI258" i="36"/>
  <c r="W288" i="36"/>
  <c r="AI269" i="36"/>
  <c r="L206" i="36"/>
  <c r="S278" i="36"/>
  <c r="P198" i="36"/>
  <c r="BA267" i="36"/>
  <c r="T248" i="36"/>
  <c r="U221" i="36"/>
  <c r="V310" i="36"/>
  <c r="I224" i="36"/>
  <c r="N237" i="36"/>
  <c r="BG266" i="36"/>
  <c r="K200" i="36"/>
  <c r="AX207" i="36"/>
  <c r="M201" i="36"/>
  <c r="AY267" i="36"/>
  <c r="AL240" i="36"/>
  <c r="AJ309" i="36"/>
  <c r="AW258" i="36"/>
  <c r="P321" i="36"/>
  <c r="BB310" i="36"/>
  <c r="AC259" i="36"/>
  <c r="AY250" i="36"/>
  <c r="AA242" i="36"/>
  <c r="F296" i="36"/>
  <c r="AI260" i="36"/>
  <c r="BA251" i="36"/>
  <c r="AT198" i="36"/>
  <c r="F202" i="36"/>
  <c r="Y261" i="36"/>
  <c r="AH292" i="36"/>
  <c r="V267" i="36"/>
  <c r="AH240" i="36"/>
  <c r="AI266" i="36"/>
  <c r="BD305" i="36"/>
  <c r="J230" i="36"/>
  <c r="O262" i="36"/>
  <c r="BB276" i="36"/>
  <c r="N215" i="36"/>
  <c r="BH217" i="36"/>
  <c r="BE253" i="36"/>
  <c r="L225" i="36"/>
  <c r="AS283" i="36"/>
  <c r="AB301" i="36"/>
  <c r="BI264" i="36"/>
  <c r="AI290" i="36"/>
  <c r="AX259" i="36"/>
  <c r="AH302" i="36"/>
  <c r="AB259" i="36"/>
  <c r="BE232" i="36"/>
  <c r="BI255" i="36"/>
  <c r="BH288" i="36"/>
  <c r="BI251" i="36"/>
  <c r="AT263" i="36"/>
  <c r="AV208" i="36"/>
  <c r="BF229" i="36"/>
  <c r="L309" i="36"/>
  <c r="AP201" i="36"/>
  <c r="AK245" i="36"/>
  <c r="AU257" i="36"/>
  <c r="AL263" i="36"/>
  <c r="D206" i="36"/>
  <c r="AI235" i="36"/>
  <c r="AR203" i="36"/>
  <c r="AB265" i="36"/>
  <c r="BC213" i="36"/>
  <c r="BB284" i="36"/>
  <c r="AU248" i="36"/>
  <c r="M298" i="36"/>
  <c r="AS231" i="36"/>
  <c r="P226" i="36"/>
  <c r="Z270" i="36"/>
  <c r="BA256" i="36"/>
  <c r="BK215" i="36"/>
  <c r="AB215" i="36"/>
  <c r="R312" i="36"/>
  <c r="X207" i="36"/>
  <c r="I243" i="36"/>
  <c r="AD199" i="36"/>
  <c r="K203" i="36"/>
  <c r="BF286" i="36"/>
  <c r="Q204" i="36"/>
  <c r="AF221" i="36"/>
  <c r="Q206" i="36"/>
  <c r="AL222" i="36"/>
  <c r="AF288" i="36"/>
  <c r="AE260" i="36"/>
  <c r="BF254" i="36"/>
  <c r="L229" i="36"/>
  <c r="L227" i="36"/>
  <c r="BF262" i="36"/>
  <c r="N231" i="36"/>
  <c r="AB239" i="36"/>
  <c r="L325" i="36"/>
  <c r="BB228" i="36"/>
  <c r="AF212" i="36"/>
  <c r="F230" i="36"/>
  <c r="BG230" i="36"/>
  <c r="AR270" i="36"/>
  <c r="AR261" i="36"/>
  <c r="V236" i="36"/>
  <c r="Y214" i="36"/>
  <c r="T311" i="36"/>
  <c r="N212" i="36"/>
  <c r="Z312" i="36"/>
  <c r="K216" i="36"/>
  <c r="K274" i="36"/>
  <c r="AW270" i="36"/>
  <c r="AW203" i="36"/>
  <c r="K217" i="36"/>
  <c r="AW208" i="36"/>
  <c r="AG276" i="36"/>
  <c r="N229" i="36"/>
  <c r="AH314" i="36"/>
  <c r="AS212" i="36"/>
  <c r="BG247" i="36"/>
  <c r="H282" i="36"/>
  <c r="AJ289" i="36"/>
  <c r="H206" i="36"/>
  <c r="P294" i="36"/>
  <c r="L339" i="36"/>
  <c r="P240" i="36"/>
  <c r="AV293" i="36"/>
  <c r="M199" i="36"/>
  <c r="T319" i="36"/>
  <c r="AS241" i="36"/>
  <c r="Z205" i="36"/>
  <c r="G282" i="36"/>
  <c r="Y220" i="36"/>
  <c r="AG203" i="36"/>
  <c r="BE236" i="36"/>
  <c r="AB311" i="36"/>
  <c r="J217" i="36"/>
  <c r="AB294" i="36"/>
  <c r="T233" i="36"/>
  <c r="AX296" i="36"/>
  <c r="AP204" i="36"/>
  <c r="AD314" i="36"/>
  <c r="AE266" i="36"/>
  <c r="AZ226" i="36"/>
  <c r="O258" i="36"/>
  <c r="BJ256" i="36"/>
  <c r="AQ254" i="36"/>
  <c r="Z336" i="36"/>
  <c r="R231" i="36"/>
  <c r="BG204" i="36"/>
  <c r="Z324" i="36"/>
  <c r="Z230" i="36"/>
  <c r="O217" i="36"/>
  <c r="AK294" i="36"/>
  <c r="X297" i="36"/>
  <c r="N207" i="36"/>
  <c r="U242" i="36"/>
  <c r="AD280" i="36"/>
  <c r="F326" i="36"/>
  <c r="BA321" i="36"/>
  <c r="AT290" i="36"/>
  <c r="N245" i="36"/>
  <c r="BC299" i="36"/>
  <c r="S303" i="36"/>
  <c r="AT276" i="36"/>
  <c r="AT287" i="36"/>
  <c r="P300" i="36"/>
  <c r="I292" i="36"/>
  <c r="AG230" i="36"/>
  <c r="AM316" i="36"/>
  <c r="M246" i="36"/>
  <c r="BD231" i="36"/>
  <c r="D213" i="36"/>
  <c r="AU270" i="36"/>
  <c r="AE262" i="36"/>
  <c r="BA275" i="36"/>
  <c r="P315" i="36"/>
  <c r="BH345" i="36"/>
  <c r="AJ203" i="36"/>
  <c r="AP227" i="36"/>
  <c r="R271" i="36"/>
  <c r="N321" i="36"/>
  <c r="T279" i="36"/>
  <c r="BF259" i="36"/>
  <c r="G273" i="36"/>
  <c r="AM322" i="36"/>
  <c r="BA233" i="36"/>
  <c r="P200" i="36"/>
  <c r="BF309" i="36"/>
  <c r="BI209" i="36"/>
  <c r="R211" i="36"/>
  <c r="H237" i="36"/>
  <c r="AN317" i="36"/>
  <c r="AR260" i="36"/>
  <c r="BF324" i="36"/>
  <c r="H210" i="36"/>
  <c r="AC265" i="36"/>
  <c r="AV345" i="36"/>
  <c r="W248" i="36"/>
  <c r="K239" i="36"/>
  <c r="Q224" i="36"/>
  <c r="BE245" i="36"/>
  <c r="AU260" i="36"/>
  <c r="BE204" i="36"/>
  <c r="AF201" i="36"/>
  <c r="BH281" i="36"/>
  <c r="D229" i="36"/>
  <c r="AT212" i="36"/>
  <c r="AC220" i="36"/>
  <c r="BA207" i="36"/>
  <c r="BF225" i="36"/>
  <c r="BG199" i="36"/>
  <c r="X259" i="36"/>
  <c r="AE286" i="36"/>
  <c r="AL342" i="36"/>
  <c r="Q304" i="36"/>
  <c r="W209" i="36"/>
  <c r="O286" i="36"/>
  <c r="BK254" i="36"/>
  <c r="AS341" i="36"/>
  <c r="W217" i="36"/>
  <c r="AQ248" i="36"/>
  <c r="AL239" i="36"/>
  <c r="AQ215" i="36"/>
  <c r="U257" i="36"/>
  <c r="S216" i="36"/>
  <c r="AB205" i="36"/>
  <c r="Q208" i="36"/>
  <c r="AH274" i="36"/>
  <c r="AH269" i="36"/>
  <c r="L218" i="36"/>
  <c r="AK277" i="36"/>
  <c r="AP224" i="36"/>
  <c r="Y279" i="36"/>
  <c r="O244" i="36"/>
  <c r="BK256" i="36"/>
  <c r="BE240" i="36"/>
  <c r="AS230" i="36"/>
  <c r="AF217" i="36"/>
  <c r="AH318" i="36"/>
  <c r="Z289" i="36"/>
  <c r="Q269" i="36"/>
  <c r="BA204" i="36"/>
  <c r="T329" i="36"/>
  <c r="P237" i="36"/>
  <c r="X345" i="36"/>
  <c r="BK275" i="36"/>
  <c r="Z276" i="36"/>
  <c r="BE229" i="36"/>
  <c r="AD209" i="36"/>
  <c r="AU252" i="36"/>
  <c r="N253" i="36"/>
  <c r="AG254" i="36"/>
  <c r="AP253" i="36"/>
  <c r="AA342" i="36"/>
  <c r="T320" i="36"/>
  <c r="X343" i="36"/>
  <c r="AG211" i="36"/>
  <c r="Z223" i="36"/>
  <c r="J320" i="36"/>
  <c r="H208" i="36"/>
  <c r="AU284" i="36"/>
  <c r="AL299" i="36"/>
  <c r="I340" i="36"/>
  <c r="AS267" i="36"/>
  <c r="BB288" i="36"/>
  <c r="BI234" i="36"/>
  <c r="BF328" i="36"/>
  <c r="W230" i="36"/>
  <c r="S341" i="36"/>
  <c r="AL235" i="36"/>
  <c r="AO287" i="36"/>
  <c r="AK326" i="36"/>
  <c r="BA308" i="36"/>
  <c r="AQ329" i="36"/>
  <c r="BE211" i="36"/>
  <c r="AB328" i="36"/>
  <c r="AR310" i="36"/>
  <c r="AC331" i="36"/>
  <c r="AY233" i="36"/>
  <c r="O260" i="36"/>
  <c r="AU345" i="36"/>
  <c r="O309" i="36"/>
  <c r="Y320" i="36"/>
  <c r="O233" i="36"/>
  <c r="X198" i="36"/>
  <c r="AK309" i="36"/>
  <c r="AU320" i="36"/>
  <c r="AD332" i="36"/>
  <c r="V200" i="36"/>
  <c r="BA234" i="36"/>
  <c r="T292" i="36"/>
  <c r="T250" i="36"/>
  <c r="AB327" i="36"/>
  <c r="AO274" i="36"/>
  <c r="AY325" i="36"/>
  <c r="K241" i="36"/>
  <c r="AU292" i="36"/>
  <c r="AG303" i="36"/>
  <c r="BD282" i="36"/>
  <c r="L286" i="36"/>
  <c r="BB303" i="36"/>
  <c r="BC242" i="36"/>
  <c r="U326" i="36"/>
  <c r="I282" i="36"/>
  <c r="AO304" i="36"/>
  <c r="BD297" i="36"/>
  <c r="L328" i="36"/>
  <c r="AJ284" i="36"/>
  <c r="AA306" i="36"/>
  <c r="AG255" i="36"/>
  <c r="M247" i="36"/>
  <c r="AD222" i="36"/>
  <c r="T240" i="36"/>
  <c r="R294" i="36"/>
  <c r="I275" i="36"/>
  <c r="S284" i="36"/>
  <c r="AS228" i="36"/>
  <c r="AP262" i="36"/>
  <c r="BC271" i="36"/>
  <c r="N304" i="36"/>
  <c r="AZ289" i="36"/>
  <c r="J263" i="36"/>
  <c r="AU244" i="36"/>
  <c r="BH220" i="36"/>
  <c r="AS281" i="36"/>
  <c r="AN199" i="36"/>
  <c r="AL199" i="36"/>
  <c r="AN232" i="36"/>
  <c r="AP213" i="36"/>
  <c r="AC257" i="36"/>
  <c r="AO254" i="36"/>
  <c r="L201" i="36"/>
  <c r="BF308" i="36"/>
  <c r="X204" i="36"/>
  <c r="Y288" i="36"/>
  <c r="BI263" i="36"/>
  <c r="D226" i="36"/>
  <c r="AS255" i="36"/>
  <c r="AK220" i="36"/>
  <c r="AO201" i="36"/>
  <c r="AL324" i="36"/>
  <c r="AQ278" i="36"/>
  <c r="AI207" i="36"/>
  <c r="BA246" i="36"/>
  <c r="AA219" i="36"/>
  <c r="BD203" i="36"/>
  <c r="T200" i="36"/>
  <c r="AO279" i="36"/>
  <c r="BJ340" i="36"/>
  <c r="I235" i="36"/>
  <c r="AR305" i="36"/>
  <c r="BE259" i="36"/>
  <c r="AZ211" i="36"/>
  <c r="AJ319" i="36"/>
  <c r="AZ269" i="36"/>
  <c r="BE323" i="36"/>
  <c r="D215" i="36"/>
  <c r="BF345" i="36"/>
  <c r="AA303" i="36"/>
  <c r="Q324" i="36"/>
  <c r="J322" i="36"/>
  <c r="AK313" i="36"/>
  <c r="R265" i="36"/>
  <c r="BE291" i="36"/>
  <c r="BG271" i="36"/>
  <c r="R207" i="36"/>
  <c r="G233" i="36"/>
  <c r="AR216" i="36"/>
  <c r="BD215" i="36"/>
  <c r="AB261" i="36"/>
  <c r="N268" i="36"/>
  <c r="AL198" i="36"/>
  <c r="Z219" i="36"/>
  <c r="Y296" i="36"/>
  <c r="AO307" i="36"/>
  <c r="AH206" i="36"/>
  <c r="R333" i="36"/>
  <c r="AU296" i="36"/>
  <c r="BJ307" i="36"/>
  <c r="AW299" i="36"/>
  <c r="P272" i="36"/>
  <c r="F256" i="36"/>
  <c r="O271" i="36"/>
  <c r="AE208" i="36"/>
  <c r="AY205" i="36"/>
  <c r="H287" i="36"/>
  <c r="AQ200" i="36"/>
  <c r="J237" i="36"/>
  <c r="AN299" i="36"/>
  <c r="AH328" i="36"/>
  <c r="AM344" i="36"/>
  <c r="AM234" i="36"/>
  <c r="E300" i="36"/>
  <c r="BG316" i="36"/>
  <c r="AD342" i="36"/>
  <c r="BC317" i="36"/>
  <c r="I306" i="36"/>
  <c r="Y317" i="36"/>
  <c r="R263" i="36"/>
  <c r="R256" i="36"/>
  <c r="Y215" i="36"/>
  <c r="AO326" i="36"/>
  <c r="AP272" i="36"/>
  <c r="AR258" i="36"/>
  <c r="AE233" i="36"/>
  <c r="F333" i="36"/>
  <c r="BG212" i="36"/>
  <c r="D345" i="36"/>
  <c r="BD240" i="36"/>
  <c r="J269" i="36"/>
  <c r="AF263" i="36"/>
  <c r="AR265" i="36"/>
  <c r="AP241" i="36"/>
  <c r="AL269" i="36"/>
  <c r="Z304" i="36"/>
  <c r="BE214" i="36"/>
  <c r="D230" i="36"/>
  <c r="AC312" i="36"/>
  <c r="AU228" i="36"/>
  <c r="BJ325" i="36"/>
  <c r="K261" i="36"/>
  <c r="AV244" i="36"/>
  <c r="AM326" i="36"/>
  <c r="BI271" i="36"/>
  <c r="BE290" i="36"/>
  <c r="BC313" i="36"/>
  <c r="H280" i="36"/>
  <c r="R291" i="36"/>
  <c r="P314" i="36"/>
  <c r="BE234" i="36"/>
  <c r="AA251" i="36"/>
  <c r="BH232" i="36"/>
  <c r="P250" i="36"/>
  <c r="AT284" i="36"/>
  <c r="AN253" i="36"/>
  <c r="D236" i="36"/>
  <c r="AP252" i="36"/>
  <c r="AX242" i="36"/>
  <c r="H219" i="36"/>
  <c r="O254" i="36"/>
  <c r="AE200" i="36"/>
  <c r="AH217" i="36"/>
  <c r="AR209" i="36"/>
  <c r="AW213" i="36"/>
  <c r="I202" i="36"/>
  <c r="AT264" i="36"/>
  <c r="AV206" i="36"/>
  <c r="D201" i="36"/>
  <c r="AB222" i="36"/>
  <c r="BC228" i="36"/>
  <c r="AF317" i="36"/>
  <c r="BE248" i="36"/>
  <c r="AS257" i="36"/>
  <c r="W286" i="36"/>
  <c r="L204" i="36"/>
  <c r="BG286" i="36"/>
  <c r="AR317" i="36"/>
  <c r="BD274" i="36"/>
  <c r="AU240" i="36"/>
  <c r="AB201" i="36"/>
  <c r="AB319" i="36"/>
  <c r="BD223" i="36"/>
  <c r="D291" i="36"/>
  <c r="AT288" i="36"/>
  <c r="AS232" i="36"/>
  <c r="AJ198" i="36"/>
  <c r="AQ294" i="36"/>
  <c r="AF207" i="36"/>
  <c r="AF206" i="36"/>
  <c r="H306" i="36"/>
  <c r="AZ214" i="36"/>
  <c r="X215" i="36"/>
  <c r="BD303" i="36"/>
  <c r="BF266" i="36"/>
  <c r="AB203" i="36"/>
  <c r="U208" i="36"/>
  <c r="K255" i="36"/>
  <c r="Z203" i="36"/>
  <c r="X209" i="36"/>
  <c r="BB298" i="36"/>
  <c r="AL312" i="36"/>
  <c r="BI243" i="36"/>
  <c r="BJ241" i="36"/>
  <c r="AP318" i="36"/>
  <c r="AL331" i="36"/>
  <c r="BI266" i="36"/>
  <c r="AB200" i="36"/>
  <c r="AL247" i="36"/>
  <c r="AO255" i="36"/>
  <c r="AD214" i="36"/>
  <c r="BK217" i="36"/>
  <c r="AD277" i="36"/>
  <c r="BA263" i="36"/>
  <c r="BJ296" i="36"/>
  <c r="L333" i="36"/>
  <c r="BB202" i="36"/>
  <c r="AS216" i="36"/>
  <c r="AF198" i="36"/>
  <c r="AL223" i="36"/>
  <c r="AV241" i="36"/>
  <c r="Y235" i="36"/>
  <c r="AT303" i="36"/>
  <c r="N265" i="36"/>
  <c r="BB217" i="36"/>
  <c r="T222" i="36"/>
  <c r="I301" i="36"/>
  <c r="P297" i="36"/>
  <c r="BD217" i="36"/>
  <c r="R258" i="36"/>
  <c r="S320" i="36"/>
  <c r="BE341" i="36"/>
  <c r="BF244" i="36"/>
  <c r="X311" i="36"/>
  <c r="BK265" i="36"/>
  <c r="G296" i="36"/>
  <c r="BK232" i="36"/>
  <c r="AX322" i="36"/>
  <c r="AX266" i="36"/>
  <c r="AV251" i="36"/>
  <c r="F322" i="36"/>
  <c r="W297" i="36"/>
  <c r="AN265" i="36"/>
  <c r="D333" i="36"/>
  <c r="AG237" i="36"/>
  <c r="AE320" i="36"/>
  <c r="AP267" i="36"/>
  <c r="X305" i="36"/>
  <c r="AN330" i="36"/>
  <c r="AU287" i="36"/>
  <c r="BH308" i="36"/>
  <c r="AT310" i="36"/>
  <c r="Y332" i="36"/>
  <c r="BC289" i="36"/>
  <c r="AS310" i="36"/>
  <c r="AJ239" i="36"/>
  <c r="M274" i="36"/>
  <c r="AK319" i="36"/>
  <c r="U340" i="36"/>
  <c r="BB255" i="36"/>
  <c r="AP337" i="36"/>
  <c r="BF319" i="36"/>
  <c r="AQ340" i="36"/>
  <c r="AU208" i="36"/>
  <c r="AT231" i="36"/>
  <c r="W256" i="36"/>
  <c r="AY228" i="36"/>
  <c r="M262" i="36"/>
  <c r="G207" i="36"/>
  <c r="AH301" i="36"/>
  <c r="BI304" i="36"/>
  <c r="BK255" i="36"/>
  <c r="AQ223" i="36"/>
  <c r="D340" i="36"/>
  <c r="R246" i="36"/>
  <c r="BJ334" i="36"/>
  <c r="Y340" i="36"/>
  <c r="AT246" i="36"/>
  <c r="AP342" i="36"/>
  <c r="AV326" i="36"/>
  <c r="BK314" i="36"/>
  <c r="Q326" i="36"/>
  <c r="L217" i="36"/>
  <c r="AM328" i="36"/>
  <c r="AV316" i="36"/>
  <c r="BK327" i="36"/>
  <c r="H325" i="36"/>
  <c r="J304" i="36"/>
  <c r="AA250" i="36"/>
  <c r="AD330" i="36"/>
  <c r="AH202" i="36"/>
  <c r="BD275" i="36"/>
  <c r="AV247" i="36"/>
  <c r="BE205" i="36"/>
  <c r="D241" i="36"/>
  <c r="P223" i="36"/>
  <c r="K244" i="36"/>
  <c r="BJ212" i="36"/>
  <c r="AQ233" i="36"/>
  <c r="G264" i="36"/>
  <c r="K219" i="36"/>
  <c r="AH294" i="36"/>
  <c r="AE205" i="36"/>
  <c r="R200" i="36"/>
  <c r="AI237" i="36"/>
  <c r="BB336" i="36"/>
  <c r="Q287" i="36"/>
  <c r="BG288" i="36"/>
  <c r="P317" i="36"/>
  <c r="R204" i="36"/>
  <c r="AJ219" i="36"/>
  <c r="AP334" i="36"/>
  <c r="BG268" i="36"/>
  <c r="AM213" i="36"/>
  <c r="AQ260" i="36"/>
  <c r="BF322" i="36"/>
  <c r="BJ224" i="36"/>
  <c r="E225" i="36"/>
  <c r="AM262" i="36"/>
  <c r="Y201" i="36"/>
  <c r="BB326" i="36"/>
  <c r="AT228" i="36"/>
  <c r="AD228" i="36"/>
  <c r="AX203" i="36"/>
  <c r="BG201" i="36"/>
  <c r="AJ217" i="36"/>
  <c r="M275" i="36"/>
  <c r="AF329" i="36"/>
  <c r="AR243" i="36"/>
  <c r="W267" i="36"/>
  <c r="AO223" i="36"/>
  <c r="Q334" i="36"/>
  <c r="AA345" i="36"/>
  <c r="BD247" i="36"/>
  <c r="AJ199" i="36"/>
  <c r="AM334" i="36"/>
  <c r="AW345" i="36"/>
  <c r="AF339" i="36"/>
  <c r="BK313" i="36"/>
  <c r="Q302" i="36"/>
  <c r="AA313" i="36"/>
  <c r="I295" i="36"/>
  <c r="AE224" i="36"/>
  <c r="AG273" i="36"/>
  <c r="AY198" i="36"/>
  <c r="AQ255" i="36"/>
  <c r="BE241" i="36"/>
  <c r="E297" i="36"/>
  <c r="G225" i="36"/>
  <c r="AN234" i="36"/>
  <c r="AK327" i="36"/>
  <c r="W282" i="36"/>
  <c r="AZ324" i="36"/>
  <c r="G307" i="36"/>
  <c r="BF327" i="36"/>
  <c r="AH209" i="36"/>
  <c r="BA294" i="36"/>
  <c r="AE277" i="36"/>
  <c r="AK295" i="36"/>
  <c r="AG343" i="36"/>
  <c r="BE218" i="36"/>
  <c r="I199" i="36"/>
  <c r="AE229" i="36"/>
  <c r="J240" i="36"/>
  <c r="BE281" i="36"/>
  <c r="AR327" i="36"/>
  <c r="AD245" i="36"/>
  <c r="AA233" i="36"/>
  <c r="AX309" i="36"/>
  <c r="AQ283" i="36"/>
  <c r="O296" i="36"/>
  <c r="AX338" i="36"/>
  <c r="BF321" i="36"/>
  <c r="N284" i="36"/>
  <c r="AJ296" i="36"/>
  <c r="Q288" i="36"/>
  <c r="BB256" i="36"/>
  <c r="AB240" i="36"/>
  <c r="BC255" i="36"/>
  <c r="M290" i="36"/>
  <c r="V259" i="36"/>
  <c r="AH243" i="36"/>
  <c r="Q258" i="36"/>
  <c r="E206" i="36"/>
  <c r="L230" i="36"/>
  <c r="BF284" i="36"/>
  <c r="AP295" i="36"/>
  <c r="AN298" i="36"/>
  <c r="N271" i="36"/>
  <c r="AR286" i="36"/>
  <c r="BK295" i="36"/>
  <c r="T270" i="36"/>
  <c r="BG227" i="36"/>
  <c r="BH343" i="36"/>
  <c r="AL259" i="36"/>
  <c r="I260" i="36"/>
  <c r="P202" i="36"/>
  <c r="AK268" i="36"/>
  <c r="W315" i="36"/>
  <c r="Y260" i="36"/>
  <c r="AH326" i="36"/>
  <c r="BI235" i="36"/>
  <c r="AD212" i="36"/>
  <c r="AL304" i="36"/>
  <c r="AD267" i="36"/>
  <c r="AG285" i="36"/>
  <c r="K272" i="36"/>
  <c r="AE214" i="36"/>
  <c r="BG217" i="36"/>
  <c r="F304" i="36"/>
  <c r="AK273" i="36"/>
  <c r="AV200" i="36"/>
  <c r="N203" i="36"/>
  <c r="BD207" i="36"/>
  <c r="AT207" i="36"/>
  <c r="BK279" i="36"/>
  <c r="AO257" i="36"/>
  <c r="U207" i="36"/>
  <c r="M218" i="36"/>
  <c r="K294" i="36"/>
  <c r="BJ223" i="36"/>
  <c r="W241" i="36"/>
  <c r="H278" i="36"/>
  <c r="R336" i="36"/>
  <c r="BA286" i="36"/>
  <c r="AJ235" i="36"/>
  <c r="AQ264" i="36"/>
  <c r="AA256" i="36"/>
  <c r="AI265" i="36"/>
  <c r="E217" i="36"/>
  <c r="AN258" i="36"/>
  <c r="BD259" i="36"/>
  <c r="AT336" i="36"/>
  <c r="N247" i="36"/>
  <c r="AT267" i="36"/>
  <c r="E216" i="36"/>
  <c r="AZ218" i="36"/>
  <c r="BJ259" i="36"/>
  <c r="AI209" i="36"/>
  <c r="AG249" i="36"/>
  <c r="Q236" i="36"/>
  <c r="AI276" i="36"/>
  <c r="W272" i="36"/>
  <c r="AR225" i="36"/>
  <c r="AT227" i="36"/>
  <c r="AT314" i="36"/>
  <c r="S298" i="36"/>
  <c r="BI242" i="36"/>
  <c r="BI306" i="36"/>
  <c r="BJ234" i="36"/>
  <c r="BJ304" i="36"/>
  <c r="AR241" i="36"/>
  <c r="AC214" i="36"/>
  <c r="Z296" i="36"/>
  <c r="AX238" i="36"/>
  <c r="BC264" i="36"/>
  <c r="R334" i="36"/>
  <c r="X277" i="36"/>
  <c r="O231" i="36"/>
  <c r="U279" i="36"/>
  <c r="AB335" i="36"/>
  <c r="AO236" i="36"/>
  <c r="AT285" i="36"/>
  <c r="Q237" i="36"/>
  <c r="W242" i="36"/>
  <c r="AO330" i="36"/>
  <c r="G321" i="36"/>
  <c r="N256" i="36"/>
  <c r="X331" i="36"/>
  <c r="S219" i="36"/>
  <c r="X219" i="36"/>
  <c r="AQ235" i="36"/>
  <c r="E278" i="36"/>
  <c r="X244" i="36"/>
  <c r="L320" i="36"/>
  <c r="F316" i="36"/>
  <c r="BJ214" i="36"/>
  <c r="X236" i="36"/>
  <c r="AH270" i="36"/>
  <c r="Q238" i="36"/>
  <c r="AW215" i="36"/>
  <c r="BI236" i="36"/>
  <c r="Y222" i="36"/>
  <c r="F331" i="36"/>
  <c r="U319" i="36"/>
  <c r="AE330" i="36"/>
  <c r="AW225" i="36"/>
  <c r="AZ332" i="36"/>
  <c r="F321" i="36"/>
  <c r="P332" i="36"/>
  <c r="BG215" i="36"/>
  <c r="AH330" i="36"/>
  <c r="AV298" i="36"/>
  <c r="AL319" i="36"/>
  <c r="BJ336" i="36"/>
  <c r="AM341" i="36"/>
  <c r="N299" i="36"/>
  <c r="BG319" i="36"/>
  <c r="T309" i="36"/>
  <c r="BG315" i="36"/>
  <c r="AZ297" i="36"/>
  <c r="AU245" i="36"/>
  <c r="L246" i="36"/>
  <c r="X336" i="36"/>
  <c r="AS322" i="36"/>
  <c r="X318" i="36"/>
  <c r="AN273" i="36"/>
  <c r="AR245" i="36"/>
  <c r="Y206" i="36"/>
  <c r="BK306" i="36"/>
  <c r="U223" i="36"/>
  <c r="AB207" i="36"/>
  <c r="W307" i="36"/>
  <c r="BD306" i="36"/>
  <c r="AY330" i="36"/>
  <c r="S294" i="36"/>
  <c r="AC305" i="36"/>
  <c r="AQ203" i="36"/>
  <c r="AJ332" i="36"/>
  <c r="D296" i="36"/>
  <c r="S307" i="36"/>
  <c r="K246" i="36"/>
  <c r="T345" i="36"/>
  <c r="BH269" i="36"/>
  <c r="AA226" i="36"/>
  <c r="T295" i="36"/>
  <c r="M283" i="36"/>
  <c r="Z281" i="36"/>
  <c r="AC203" i="36"/>
  <c r="X212" i="36"/>
  <c r="BH277" i="36"/>
  <c r="AV201" i="36"/>
  <c r="O213" i="36"/>
  <c r="E337" i="36"/>
  <c r="T249" i="36"/>
  <c r="AG231" i="36"/>
  <c r="AB299" i="36"/>
  <c r="K226" i="36"/>
  <c r="X231" i="36"/>
  <c r="BJ320" i="36"/>
  <c r="Y308" i="36"/>
  <c r="AJ267" i="36"/>
  <c r="AP242" i="36"/>
  <c r="V223" i="36"/>
  <c r="AV335" i="36"/>
  <c r="D248" i="36"/>
  <c r="AE218" i="36"/>
  <c r="V279" i="36"/>
  <c r="AZ201" i="36"/>
  <c r="F226" i="36"/>
  <c r="U337" i="36"/>
  <c r="F210" i="36"/>
  <c r="AU198" i="36"/>
  <c r="N320" i="36"/>
  <c r="Q239" i="36"/>
  <c r="AN329" i="36"/>
  <c r="Q228" i="36"/>
  <c r="R225" i="36"/>
  <c r="G279" i="36"/>
  <c r="BG252" i="36"/>
  <c r="AQ244" i="36"/>
  <c r="AP246" i="36"/>
  <c r="L284" i="36"/>
  <c r="Q296" i="36"/>
  <c r="V208" i="36"/>
  <c r="BK226" i="36"/>
  <c r="AC313" i="36"/>
  <c r="AR324" i="36"/>
  <c r="AG240" i="36"/>
  <c r="U213" i="36"/>
  <c r="AX313" i="36"/>
  <c r="E325" i="36"/>
  <c r="AZ335" i="36"/>
  <c r="BI317" i="36"/>
  <c r="BB278" i="36"/>
  <c r="AR292" i="36"/>
  <c r="AG259" i="36"/>
  <c r="U262" i="36"/>
  <c r="P291" i="36"/>
  <c r="AP219" i="36"/>
  <c r="AJ288" i="36"/>
  <c r="BF280" i="36"/>
  <c r="I327" i="36"/>
  <c r="AK239" i="36"/>
  <c r="T238" i="36"/>
  <c r="AV306" i="36"/>
  <c r="F300" i="36"/>
  <c r="BC328" i="36"/>
  <c r="AI285" i="36"/>
  <c r="N307" i="36"/>
  <c r="BE264" i="36"/>
  <c r="J266" i="36"/>
  <c r="Q242" i="36"/>
  <c r="I270" i="36"/>
  <c r="D272" i="36"/>
  <c r="V324" i="36"/>
  <c r="AC247" i="36"/>
  <c r="BF239" i="36"/>
  <c r="AA198" i="36"/>
  <c r="Q244" i="36"/>
  <c r="Z209" i="36"/>
  <c r="AZ276" i="36"/>
  <c r="AD232" i="36"/>
  <c r="W344" i="36"/>
  <c r="K316" i="36"/>
  <c r="AB252" i="36"/>
  <c r="AE313" i="36"/>
  <c r="AU295" i="36"/>
  <c r="AF316" i="36"/>
  <c r="AN316" i="36"/>
  <c r="AT281" i="36"/>
  <c r="T262" i="36"/>
  <c r="W283" i="36"/>
  <c r="BJ329" i="36"/>
  <c r="BH283" i="36"/>
  <c r="AH264" i="36"/>
  <c r="BK291" i="36"/>
  <c r="BI295" i="36"/>
  <c r="Y257" i="36"/>
  <c r="AC232" i="36"/>
  <c r="L255" i="36"/>
  <c r="Q270" i="36"/>
  <c r="AA299" i="36"/>
  <c r="AX271" i="36"/>
  <c r="AN255" i="36"/>
  <c r="AS270" i="36"/>
  <c r="AV259" i="36"/>
  <c r="AF305" i="36"/>
  <c r="W237" i="36"/>
  <c r="V314" i="36"/>
  <c r="D281" i="36"/>
  <c r="BD243" i="36"/>
  <c r="N327" i="36"/>
  <c r="AU328" i="36"/>
  <c r="T318" i="36"/>
  <c r="AL255" i="36"/>
  <c r="BD228" i="36"/>
  <c r="S286" i="36"/>
  <c r="BJ335" i="36"/>
  <c r="AM229" i="36"/>
  <c r="AG272" i="36"/>
  <c r="X245" i="36"/>
  <c r="F212" i="36"/>
  <c r="G249" i="36"/>
  <c r="H295" i="36"/>
  <c r="AY247" i="36"/>
  <c r="R216" i="36"/>
  <c r="AJ251" i="36"/>
  <c r="Y245" i="36"/>
  <c r="AK209" i="36"/>
  <c r="AJ287" i="36"/>
  <c r="R203" i="36"/>
  <c r="AG244" i="36"/>
  <c r="M238" i="36"/>
  <c r="BG318" i="36"/>
  <c r="AJ327" i="36"/>
  <c r="AJ204" i="36"/>
  <c r="G285" i="36"/>
  <c r="BF232" i="36"/>
  <c r="AN251" i="36"/>
  <c r="BA202" i="36"/>
  <c r="AF200" i="36"/>
  <c r="Y284" i="36"/>
  <c r="AX211" i="36"/>
  <c r="AM248" i="36"/>
  <c r="J330" i="36"/>
  <c r="H220" i="36"/>
  <c r="BA287" i="36"/>
  <c r="AY222" i="36"/>
  <c r="BF260" i="36"/>
  <c r="V227" i="36"/>
  <c r="BK337" i="36"/>
  <c r="L214" i="36"/>
  <c r="AD302" i="36"/>
  <c r="AF330" i="36"/>
  <c r="BA330" i="36"/>
  <c r="AF298" i="36"/>
  <c r="W300" i="36"/>
  <c r="BG329" i="36"/>
  <c r="T330" i="36"/>
  <c r="Z332" i="36"/>
  <c r="AK233" i="36"/>
  <c r="BA295" i="36"/>
  <c r="I315" i="36"/>
  <c r="O280" i="36"/>
  <c r="BC345" i="36"/>
  <c r="AM203" i="36"/>
  <c r="E210" i="36"/>
  <c r="BH261" i="36"/>
  <c r="AT252" i="36"/>
  <c r="BC309" i="36"/>
  <c r="S314" i="36"/>
  <c r="AC222" i="36"/>
  <c r="AL230" i="36"/>
  <c r="X228" i="36"/>
  <c r="AP210" i="36"/>
  <c r="Y232" i="36"/>
  <c r="BC341" i="36"/>
  <c r="I308" i="36"/>
  <c r="I239" i="36"/>
  <c r="AD312" i="36"/>
  <c r="AE311" i="36"/>
  <c r="AI317" i="36"/>
  <c r="AX288" i="36"/>
  <c r="J292" i="36"/>
  <c r="N258" i="36"/>
  <c r="AA295" i="36"/>
  <c r="AW295" i="36"/>
  <c r="BD254" i="36"/>
  <c r="P257" i="36"/>
  <c r="BC294" i="36"/>
  <c r="O295" i="36"/>
  <c r="O270" i="36"/>
  <c r="AW241" i="36"/>
  <c r="E326" i="36"/>
  <c r="X321" i="36"/>
  <c r="AJ306" i="36"/>
  <c r="AW250" i="36"/>
  <c r="I310" i="36"/>
  <c r="D253" i="36"/>
  <c r="BD316" i="36"/>
  <c r="V228" i="36"/>
  <c r="L244" i="36"/>
  <c r="AA223" i="36"/>
  <c r="V344" i="36"/>
  <c r="AS247" i="36"/>
  <c r="AR295" i="36"/>
  <c r="AY248" i="36"/>
  <c r="P333" i="36"/>
  <c r="N324" i="36"/>
  <c r="Z224" i="36"/>
  <c r="H283" i="36"/>
  <c r="AH245" i="36"/>
  <c r="AT332" i="36"/>
  <c r="AM231" i="36"/>
  <c r="AQ266" i="36"/>
  <c r="H232" i="36"/>
  <c r="Y225" i="36"/>
  <c r="BG224" i="36"/>
  <c r="M203" i="36"/>
  <c r="I218" i="36"/>
  <c r="N257" i="36"/>
  <c r="AU281" i="36"/>
  <c r="BD222" i="36"/>
  <c r="AX320" i="36"/>
  <c r="BH198" i="36"/>
  <c r="AR301" i="36"/>
  <c r="AB284" i="36"/>
  <c r="H248" i="36"/>
  <c r="AQ239" i="36"/>
  <c r="T207" i="36"/>
  <c r="AC277" i="36"/>
  <c r="D200" i="36"/>
  <c r="BE199" i="36"/>
  <c r="BA198" i="36"/>
  <c r="AT210" i="36"/>
  <c r="AE265" i="36"/>
  <c r="P215" i="36"/>
  <c r="AP212" i="36"/>
  <c r="U305" i="36"/>
  <c r="BA345" i="36"/>
  <c r="K230" i="36"/>
  <c r="Z295" i="36"/>
  <c r="AH244" i="36"/>
  <c r="R277" i="36"/>
  <c r="AI240" i="36"/>
  <c r="J203" i="36"/>
  <c r="AA218" i="36"/>
  <c r="AT240" i="36"/>
  <c r="AV231" i="36"/>
  <c r="M212" i="36"/>
  <c r="BE271" i="36"/>
  <c r="BH230" i="36"/>
  <c r="BA227" i="36"/>
  <c r="AK259" i="36"/>
  <c r="AT292" i="36"/>
  <c r="AD286" i="36"/>
  <c r="AZ273" i="36"/>
  <c r="AO322" i="36"/>
  <c r="O322" i="36"/>
  <c r="O289" i="36"/>
  <c r="F289" i="36"/>
  <c r="AI239" i="36"/>
  <c r="S200" i="36"/>
  <c r="H291" i="36"/>
  <c r="AI327" i="36"/>
  <c r="AX276" i="36"/>
  <c r="BD333" i="36"/>
  <c r="AW294" i="36"/>
  <c r="Z338" i="36"/>
  <c r="P322" i="36"/>
  <c r="AR343" i="36"/>
  <c r="G254" i="36"/>
  <c r="M211" i="36"/>
  <c r="AI210" i="36"/>
  <c r="AB234" i="36"/>
  <c r="R267" i="36"/>
  <c r="AU263" i="36"/>
  <c r="AU267" i="36"/>
  <c r="AL210" i="36"/>
  <c r="AC217" i="36"/>
  <c r="F215" i="36"/>
  <c r="AI221" i="36"/>
  <c r="N267" i="36"/>
  <c r="BJ331" i="36"/>
  <c r="AX265" i="36"/>
  <c r="AB199" i="36"/>
  <c r="BD214" i="36"/>
  <c r="J226" i="36"/>
  <c r="AL243" i="36"/>
  <c r="K331" i="36"/>
  <c r="AS261" i="36"/>
  <c r="AN247" i="36"/>
  <c r="AB336" i="36"/>
  <c r="S267" i="36"/>
  <c r="AK306" i="36"/>
  <c r="AM249" i="36"/>
  <c r="AB308" i="36"/>
  <c r="AM280" i="36"/>
  <c r="AN331" i="36"/>
  <c r="AD233" i="36"/>
  <c r="AI263" i="36"/>
  <c r="BB322" i="36"/>
  <c r="H260" i="36"/>
  <c r="D234" i="36"/>
  <c r="BK263" i="36"/>
  <c r="AJ291" i="36"/>
  <c r="AX200" i="36"/>
  <c r="AY328" i="36"/>
  <c r="BC210" i="36"/>
  <c r="BF296" i="36"/>
  <c r="AO207" i="36"/>
  <c r="AJ330" i="36"/>
  <c r="L215" i="36"/>
  <c r="Q230" i="36"/>
  <c r="AO225" i="36"/>
  <c r="K245" i="36"/>
  <c r="F273" i="36"/>
  <c r="AP268" i="36"/>
  <c r="AK219" i="36"/>
  <c r="J223" i="36"/>
  <c r="AB330" i="36"/>
  <c r="AR340" i="36"/>
  <c r="K259" i="36"/>
  <c r="AK304" i="36"/>
  <c r="AK237" i="36"/>
  <c r="AQ286" i="36"/>
  <c r="AH334" i="36"/>
  <c r="AK280" i="36"/>
  <c r="AN293" i="36"/>
  <c r="N282" i="36"/>
  <c r="K337" i="36"/>
  <c r="BD225" i="36"/>
  <c r="AZ223" i="36"/>
  <c r="G203" i="36"/>
  <c r="BE256" i="36"/>
  <c r="I254" i="36"/>
  <c r="R324" i="36"/>
  <c r="J201" i="36"/>
  <c r="AV203" i="36"/>
  <c r="AY227" i="36"/>
  <c r="M241" i="36"/>
  <c r="G272" i="36"/>
  <c r="D343" i="36"/>
  <c r="BJ245" i="36"/>
  <c r="AW336" i="36"/>
  <c r="M336" i="36"/>
  <c r="AR253" i="36"/>
  <c r="AL207" i="36"/>
  <c r="V280" i="36"/>
  <c r="AZ232" i="36"/>
  <c r="AB212" i="36"/>
  <c r="U205" i="36"/>
  <c r="Z213" i="36"/>
  <c r="Q315" i="36"/>
  <c r="W318" i="36"/>
  <c r="AK232" i="36"/>
  <c r="AH233" i="36"/>
  <c r="X240" i="36"/>
  <c r="Z283" i="36"/>
  <c r="K334" i="36"/>
  <c r="BI318" i="36"/>
  <c r="AR344" i="36"/>
  <c r="AK234" i="36"/>
  <c r="AN335" i="36"/>
  <c r="BI277" i="36"/>
  <c r="X208" i="36"/>
  <c r="BC233" i="36"/>
  <c r="N261" i="36"/>
  <c r="AK254" i="36"/>
  <c r="AP198" i="36"/>
  <c r="BJ322" i="36"/>
  <c r="P220" i="36"/>
  <c r="BF249" i="36"/>
  <c r="AA212" i="36"/>
  <c r="AD301" i="36"/>
  <c r="AN319" i="36"/>
  <c r="M232" i="36"/>
  <c r="AE219" i="36"/>
  <c r="AI205" i="36"/>
  <c r="Y273" i="36"/>
  <c r="AP214" i="36"/>
  <c r="AV219" i="36"/>
  <c r="AB283" i="36"/>
  <c r="BI309" i="36"/>
  <c r="BF283" i="36"/>
  <c r="AL241" i="36"/>
  <c r="H240" i="36"/>
  <c r="H297" i="36"/>
  <c r="AG296" i="36"/>
  <c r="AS274" i="36"/>
  <c r="I316" i="36"/>
  <c r="BA325" i="36"/>
  <c r="BC296" i="36"/>
  <c r="AW278" i="36"/>
  <c r="AN262" i="36"/>
  <c r="BD310" i="36"/>
  <c r="F272" i="36"/>
  <c r="AO312" i="36"/>
  <c r="AQ206" i="36"/>
  <c r="W342" i="36"/>
  <c r="L260" i="36"/>
  <c r="AR342" i="36"/>
  <c r="AG209" i="36"/>
  <c r="K280" i="36"/>
  <c r="AE267" i="36"/>
  <c r="AR345" i="36"/>
  <c r="I298" i="36"/>
  <c r="AU253" i="36"/>
  <c r="AY231" i="36"/>
  <c r="AX284" i="36"/>
  <c r="N211" i="36"/>
  <c r="R209" i="36"/>
  <c r="AG215" i="36"/>
  <c r="AK213" i="36"/>
  <c r="X251" i="36"/>
  <c r="AC341" i="36"/>
  <c r="BE304" i="36"/>
  <c r="L316" i="36"/>
  <c r="BG225" i="36"/>
  <c r="AX341" i="36"/>
  <c r="R305" i="36"/>
  <c r="AG316" i="36"/>
  <c r="T308" i="36"/>
  <c r="I210" i="36"/>
  <c r="E226" i="36"/>
  <c r="D207" i="36"/>
  <c r="BA245" i="36"/>
  <c r="AL286" i="36"/>
  <c r="AQ229" i="36"/>
  <c r="O288" i="36"/>
  <c r="AS215" i="36"/>
  <c r="J257" i="36"/>
  <c r="K240" i="36"/>
  <c r="BA257" i="36"/>
  <c r="AZ231" i="36"/>
  <c r="AX232" i="36"/>
  <c r="N235" i="36"/>
  <c r="AD261" i="36"/>
  <c r="H252" i="36"/>
  <c r="I341" i="36"/>
  <c r="J231" i="36"/>
  <c r="AB337" i="36"/>
  <c r="L270" i="36"/>
  <c r="Z272" i="36"/>
  <c r="AU309" i="36"/>
  <c r="AG311" i="36"/>
  <c r="N341" i="36"/>
  <c r="AI341" i="36"/>
  <c r="AS260" i="36"/>
  <c r="AF258" i="36"/>
  <c r="AQ314" i="36"/>
  <c r="X322" i="36"/>
  <c r="I324" i="36"/>
  <c r="N326" i="36"/>
  <c r="Z210" i="36"/>
  <c r="AX290" i="36"/>
  <c r="BH213" i="36"/>
  <c r="AI268" i="36"/>
  <c r="AV261" i="36"/>
  <c r="AR220" i="36"/>
  <c r="AB225" i="36"/>
  <c r="Q256" i="36"/>
  <c r="O240" i="36"/>
  <c r="AO267" i="36"/>
  <c r="BH266" i="36"/>
  <c r="K324" i="36"/>
  <c r="AS291" i="36"/>
  <c r="AQ199" i="36"/>
  <c r="AT294" i="36"/>
  <c r="X328" i="36"/>
  <c r="AS328" i="36"/>
  <c r="X296" i="36"/>
  <c r="D325" i="36"/>
  <c r="AQ315" i="36"/>
  <c r="M258" i="36"/>
  <c r="AL302" i="36"/>
  <c r="BD307" i="36"/>
  <c r="BI300" i="36"/>
  <c r="D342" i="36"/>
  <c r="AU342" i="36"/>
  <c r="L256" i="36"/>
  <c r="AL272" i="36"/>
  <c r="J293" i="36"/>
  <c r="BF305" i="36"/>
  <c r="AZ247" i="36"/>
  <c r="AG256" i="36"/>
  <c r="I313" i="36"/>
  <c r="BF258" i="36"/>
  <c r="BC319" i="36"/>
  <c r="O205" i="36"/>
  <c r="AY225" i="36"/>
  <c r="E264" i="36"/>
  <c r="AX318" i="36"/>
  <c r="X266" i="36"/>
  <c r="K232" i="36"/>
  <c r="F240" i="36"/>
  <c r="Y233" i="36"/>
  <c r="AR248" i="36"/>
  <c r="AW223" i="36"/>
  <c r="AG201" i="36"/>
  <c r="F252" i="36"/>
  <c r="U200" i="36"/>
  <c r="I203" i="36"/>
  <c r="AK271" i="36"/>
  <c r="AH306" i="36"/>
  <c r="BB222" i="36"/>
  <c r="AW308" i="36"/>
  <c r="AB329" i="36"/>
  <c r="BB302" i="36"/>
  <c r="V198" i="36"/>
  <c r="V260" i="36"/>
  <c r="S223" i="36"/>
  <c r="X290" i="36"/>
  <c r="S203" i="36"/>
  <c r="AE240" i="36"/>
  <c r="E221" i="36"/>
  <c r="AX223" i="36"/>
  <c r="AW259" i="36"/>
  <c r="AV199" i="36"/>
  <c r="R290" i="36"/>
  <c r="AI219" i="36"/>
  <c r="BE216" i="36"/>
  <c r="D319" i="36"/>
  <c r="AB313" i="36"/>
  <c r="T341" i="36"/>
  <c r="AS238" i="36"/>
  <c r="D327" i="36"/>
  <c r="AB289" i="36"/>
  <c r="AT266" i="36"/>
  <c r="F268" i="36"/>
  <c r="F303" i="36"/>
  <c r="R295" i="36"/>
  <c r="L216" i="36"/>
  <c r="AD246" i="36"/>
  <c r="M326" i="36"/>
  <c r="AN327" i="36"/>
  <c r="AU219" i="36"/>
  <c r="AA203" i="36"/>
  <c r="AG252" i="36"/>
  <c r="D274" i="36"/>
  <c r="BB292" i="36"/>
  <c r="AY290" i="36"/>
  <c r="AO295" i="36"/>
  <c r="AT230" i="36"/>
  <c r="R201" i="36"/>
  <c r="I213" i="36"/>
  <c r="V203" i="36"/>
  <c r="BK322" i="36"/>
  <c r="BC263" i="36"/>
  <c r="I290" i="36"/>
  <c r="BI233" i="36"/>
  <c r="BG264" i="36"/>
  <c r="H335" i="36"/>
  <c r="AD216" i="36"/>
  <c r="AY304" i="36"/>
  <c r="AG304" i="36"/>
  <c r="K305" i="36"/>
  <c r="V266" i="36"/>
  <c r="M205" i="36"/>
  <c r="AD320" i="36"/>
  <c r="F218" i="36"/>
  <c r="AM260" i="36"/>
  <c r="H341" i="36"/>
  <c r="Y262" i="36"/>
  <c r="R268" i="36"/>
  <c r="AY269" i="36"/>
  <c r="AT268" i="36"/>
  <c r="AH221" i="36"/>
  <c r="AD219" i="36"/>
  <c r="AV224" i="36"/>
  <c r="G223" i="36"/>
  <c r="AQ238" i="36"/>
  <c r="AI273" i="36"/>
  <c r="G240" i="36"/>
  <c r="AX275" i="36"/>
  <c r="BB240" i="36"/>
  <c r="AV284" i="36"/>
  <c r="AO315" i="36"/>
  <c r="AP282" i="36"/>
  <c r="AR289" i="36"/>
  <c r="AE335" i="36"/>
  <c r="BD256" i="36"/>
  <c r="AG226" i="36"/>
  <c r="E317" i="36"/>
  <c r="BK247" i="36"/>
  <c r="AY318" i="36"/>
  <c r="Z242" i="36"/>
  <c r="AX342" i="36"/>
  <c r="BA260" i="36"/>
  <c r="G291" i="36"/>
  <c r="K291" i="36"/>
  <c r="W265" i="36"/>
  <c r="AL262" i="36"/>
  <c r="AH291" i="36"/>
  <c r="AP247" i="36"/>
  <c r="AV213" i="36"/>
  <c r="G308" i="36"/>
  <c r="AZ328" i="36"/>
  <c r="L257" i="36"/>
  <c r="AX217" i="36"/>
  <c r="BA309" i="36"/>
  <c r="AK330" i="36"/>
  <c r="BD229" i="36"/>
  <c r="AC248" i="36"/>
  <c r="AP283" i="36"/>
  <c r="AE298" i="36"/>
  <c r="AS235" i="36"/>
  <c r="AP329" i="36"/>
  <c r="AA331" i="36"/>
  <c r="AG200" i="36"/>
  <c r="X271" i="36"/>
  <c r="X342" i="36"/>
  <c r="R215" i="36"/>
  <c r="AO277" i="36"/>
  <c r="J256" i="36"/>
  <c r="O316" i="36"/>
  <c r="AH249" i="36"/>
  <c r="Q307" i="36"/>
  <c r="U316" i="36"/>
  <c r="AU250" i="36"/>
  <c r="Z218" i="36"/>
  <c r="BF205" i="36"/>
  <c r="AY234" i="36"/>
  <c r="P233" i="36"/>
  <c r="AV307" i="36"/>
  <c r="BA265" i="36"/>
  <c r="BA214" i="36"/>
  <c r="AP273" i="36"/>
  <c r="P214" i="36"/>
  <c r="T205" i="36"/>
  <c r="M330" i="36"/>
  <c r="AO327" i="36"/>
  <c r="G235" i="36"/>
  <c r="AJ314" i="36"/>
  <c r="P241" i="36"/>
  <c r="X223" i="36"/>
  <c r="BI287" i="36"/>
  <c r="AO300" i="36"/>
  <c r="AX310" i="36"/>
  <c r="AJ214" i="36"/>
  <c r="M217" i="36"/>
  <c r="V215" i="36"/>
  <c r="AT319" i="36"/>
  <c r="J319" i="36"/>
  <c r="W262" i="36"/>
  <c r="X325" i="36"/>
  <c r="L297" i="36"/>
  <c r="L344" i="36"/>
  <c r="V262" i="36"/>
  <c r="AP332" i="36"/>
  <c r="AS297" i="36"/>
  <c r="BG255" i="36"/>
  <c r="BG239" i="36"/>
  <c r="K211" i="36"/>
  <c r="AT328" i="36"/>
  <c r="BI230" i="36"/>
  <c r="BH317" i="36"/>
  <c r="AF210" i="36"/>
  <c r="G228" i="36"/>
  <c r="BK274" i="36"/>
  <c r="BC205" i="36"/>
  <c r="G222" i="36"/>
  <c r="BB321" i="36"/>
  <c r="I291" i="36"/>
  <c r="E294" i="36"/>
  <c r="AG248" i="36"/>
  <c r="W204" i="36"/>
  <c r="BF290" i="36"/>
  <c r="I256" i="36"/>
  <c r="H269" i="36"/>
  <c r="O335" i="36"/>
  <c r="AR299" i="36"/>
  <c r="D255" i="36"/>
  <c r="AM261" i="36"/>
  <c r="E343" i="36"/>
  <c r="AR268" i="36"/>
  <c r="AD220" i="36"/>
  <c r="Z220" i="36"/>
  <c r="AL231" i="36"/>
  <c r="BD309" i="36"/>
  <c r="BG260" i="36"/>
  <c r="AO209" i="36"/>
  <c r="T225" i="36"/>
  <c r="O273" i="36"/>
  <c r="N280" i="36"/>
  <c r="BG294" i="36"/>
  <c r="AN202" i="36"/>
  <c r="AA286" i="36"/>
  <c r="AC261" i="36"/>
  <c r="X213" i="36"/>
  <c r="AI278" i="36"/>
  <c r="BF270" i="36"/>
  <c r="AO205" i="36"/>
  <c r="BA248" i="36"/>
  <c r="Z265" i="36"/>
  <c r="AI214" i="36"/>
  <c r="AQ211" i="36"/>
  <c r="BH263" i="36"/>
  <c r="AW211" i="36"/>
  <c r="AO215" i="36"/>
  <c r="AX230" i="36"/>
  <c r="AK241" i="36"/>
  <c r="V336" i="36"/>
  <c r="O261" i="36"/>
  <c r="BI342" i="36"/>
  <c r="D243" i="36"/>
  <c r="AN304" i="36"/>
  <c r="Y306" i="36"/>
  <c r="BJ318" i="36"/>
  <c r="N330" i="36"/>
  <c r="AD215" i="36"/>
  <c r="AJ305" i="36"/>
  <c r="AA231" i="36"/>
  <c r="AU207" i="36"/>
  <c r="H222" i="36"/>
  <c r="BC277" i="36"/>
  <c r="H243" i="36"/>
  <c r="N226" i="36"/>
  <c r="AH272" i="36"/>
  <c r="AN344" i="36"/>
  <c r="BI344" i="36"/>
  <c r="AN312" i="36"/>
  <c r="AP200" i="36"/>
  <c r="F235" i="36"/>
  <c r="AT218" i="36"/>
  <c r="V299" i="36"/>
  <c r="G301" i="36"/>
  <c r="AN235" i="36"/>
  <c r="BE255" i="36"/>
  <c r="AC317" i="36"/>
  <c r="L251" i="36"/>
  <c r="Z253" i="36"/>
  <c r="AF270" i="36"/>
  <c r="AF294" i="36"/>
  <c r="J253" i="36"/>
  <c r="AT343" i="36"/>
  <c r="R205" i="36"/>
  <c r="O306" i="36"/>
  <c r="F249" i="36"/>
  <c r="R292" i="36"/>
  <c r="W329" i="36"/>
  <c r="L250" i="36"/>
  <c r="N331" i="36"/>
  <c r="D251" i="36"/>
  <c r="AH204" i="36"/>
  <c r="G199" i="36"/>
  <c r="X267" i="36"/>
  <c r="Z308" i="36"/>
  <c r="X238" i="36"/>
  <c r="AH220" i="36"/>
  <c r="AJ331" i="36"/>
  <c r="BG258" i="36"/>
  <c r="T213" i="36"/>
  <c r="AM245" i="36"/>
  <c r="AN211" i="36"/>
  <c r="AP328" i="36"/>
  <c r="AP234" i="36"/>
  <c r="AR200" i="36"/>
  <c r="AX282" i="36"/>
  <c r="AO260" i="36"/>
  <c r="G204" i="36"/>
  <c r="AB206" i="36"/>
  <c r="F320" i="36"/>
  <c r="BF342" i="36"/>
  <c r="M243" i="36"/>
  <c r="AI279" i="36"/>
  <c r="S232" i="36"/>
  <c r="U216" i="36"/>
  <c r="AU211" i="36"/>
  <c r="AJ231" i="36"/>
  <c r="BC220" i="36"/>
  <c r="V331" i="36"/>
  <c r="H236" i="36"/>
  <c r="AX225" i="36"/>
  <c r="L295" i="36"/>
  <c r="BK207" i="36"/>
  <c r="AV223" i="36"/>
  <c r="E257" i="36"/>
  <c r="AX226" i="36"/>
  <c r="BI198" i="36"/>
  <c r="X243" i="36"/>
  <c r="AT283" i="36"/>
  <c r="BE292" i="36"/>
  <c r="AX325" i="36"/>
  <c r="BB281" i="36"/>
  <c r="AB226" i="36"/>
  <c r="AF245" i="36"/>
  <c r="N278" i="36"/>
  <c r="H247" i="36"/>
  <c r="M233" i="36"/>
  <c r="F207" i="36"/>
  <c r="L208" i="36"/>
  <c r="N340" i="36"/>
  <c r="P205" i="36"/>
  <c r="G252" i="36"/>
  <c r="AG216" i="36"/>
  <c r="W210" i="36"/>
  <c r="AK283" i="36"/>
  <c r="AV227" i="36"/>
  <c r="AV242" i="36"/>
  <c r="Y295" i="36"/>
  <c r="AL323" i="36"/>
  <c r="O336" i="36"/>
  <c r="BF269" i="36"/>
  <c r="W199" i="36"/>
  <c r="BF338" i="36"/>
  <c r="AD226" i="36"/>
  <c r="Z273" i="36"/>
  <c r="BB324" i="36"/>
  <c r="AL305" i="36"/>
  <c r="Z284" i="36"/>
  <c r="BG305" i="36"/>
  <c r="AR240" i="36"/>
  <c r="AV277" i="36"/>
  <c r="E218" i="36"/>
  <c r="AL322" i="36"/>
  <c r="AR244" i="36"/>
  <c r="X246" i="36"/>
  <c r="L318" i="36"/>
  <c r="AJ257" i="36"/>
  <c r="BE238" i="36"/>
  <c r="J300" i="36"/>
  <c r="AM331" i="36"/>
  <c r="AB305" i="36"/>
  <c r="AD333" i="36"/>
  <c r="BB335" i="36"/>
  <c r="Q246" i="36"/>
  <c r="T278" i="36"/>
  <c r="AS246" i="36"/>
  <c r="U280" i="36"/>
  <c r="AG279" i="36"/>
  <c r="AZ286" i="36"/>
  <c r="Q299" i="36"/>
  <c r="AU231" i="36"/>
  <c r="G317" i="36"/>
  <c r="BH303" i="36"/>
  <c r="AL249" i="36"/>
  <c r="BB209" i="36"/>
  <c r="AA327" i="36"/>
  <c r="AF214" i="36"/>
  <c r="M329" i="36"/>
  <c r="AW244" i="36"/>
  <c r="Z216" i="36"/>
  <c r="AB249" i="36"/>
  <c r="AK264" i="36"/>
  <c r="N295" i="36"/>
  <c r="BG265" i="36"/>
  <c r="BD249" i="36"/>
  <c r="K265" i="36"/>
  <c r="BG253" i="36"/>
  <c r="AU214" i="36"/>
  <c r="M339" i="36"/>
  <c r="AQ212" i="36"/>
  <c r="AF256" i="36"/>
  <c r="BH218" i="36"/>
  <c r="BG340" i="36"/>
  <c r="BC216" i="36"/>
  <c r="BE265" i="36"/>
  <c r="AZ242" i="36"/>
  <c r="BH258" i="36"/>
  <c r="F274" i="36"/>
  <c r="P212" i="36"/>
  <c r="BE317" i="36"/>
  <c r="AP319" i="36"/>
  <c r="K301" i="36"/>
  <c r="BK334" i="36"/>
  <c r="Q293" i="36"/>
  <c r="BJ221" i="36"/>
  <c r="L319" i="36"/>
  <c r="M276" i="36"/>
  <c r="AO276" i="36"/>
  <c r="P230" i="36"/>
  <c r="E334" i="36"/>
  <c r="G324" i="36"/>
  <c r="BA270" i="36"/>
  <c r="AV282" i="36"/>
  <c r="AW265" i="36"/>
  <c r="BC266" i="36"/>
  <c r="H233" i="36"/>
  <c r="Z201" i="36"/>
  <c r="BC199" i="36"/>
  <c r="N275" i="36"/>
  <c r="AY238" i="36"/>
  <c r="BJ326" i="36"/>
  <c r="BH331" i="36"/>
  <c r="AQ290" i="36"/>
  <c r="F227" i="36"/>
  <c r="AB232" i="36"/>
  <c r="BG324" i="36"/>
  <c r="X205" i="36"/>
  <c r="BH284" i="36"/>
  <c r="O276" i="36"/>
  <c r="F323" i="36"/>
  <c r="AV274" i="36"/>
  <c r="AX294" i="36"/>
  <c r="BB329" i="36"/>
  <c r="Y253" i="36"/>
  <c r="AG297" i="36"/>
  <c r="BC258" i="36"/>
  <c r="AY209" i="36"/>
  <c r="F219" i="36"/>
  <c r="AF278" i="36"/>
  <c r="BJ200" i="36"/>
  <c r="AY307" i="36"/>
  <c r="AW230" i="36"/>
  <c r="L308" i="36"/>
  <c r="AJ222" i="36"/>
  <c r="AE230" i="36"/>
  <c r="R341" i="36"/>
  <c r="AA244" i="36"/>
  <c r="AN289" i="36"/>
  <c r="AY213" i="36"/>
  <c r="V318" i="36"/>
  <c r="AZ313" i="36"/>
  <c r="AY245" i="36"/>
  <c r="AE256" i="36"/>
  <c r="V291" i="36"/>
  <c r="Q265" i="36"/>
  <c r="AE301" i="36"/>
  <c r="AK258" i="36"/>
  <c r="AJ262" i="36"/>
  <c r="BJ319" i="36"/>
  <c r="H229" i="36"/>
  <c r="BF314" i="36"/>
  <c r="AK269" i="36"/>
  <c r="AF268" i="36"/>
  <c r="W309" i="36"/>
  <c r="BI268" i="36"/>
  <c r="AW272" i="36"/>
  <c r="BB219" i="36"/>
  <c r="F222" i="36"/>
  <c r="AK248" i="36"/>
  <c r="AR236" i="36"/>
  <c r="BD291" i="36"/>
  <c r="AG268" i="36"/>
  <c r="Q294" i="36"/>
  <c r="O269" i="36"/>
  <c r="AM294" i="36"/>
  <c r="AM220" i="36"/>
  <c r="AT331" i="36"/>
  <c r="BI223" i="36"/>
  <c r="AC213" i="36"/>
  <c r="AT344" i="36"/>
  <c r="Y237" i="36"/>
  <c r="AW232" i="36"/>
  <c r="BJ237" i="36"/>
  <c r="AI233" i="36"/>
  <c r="AL246" i="36"/>
  <c r="AB217" i="36"/>
  <c r="G339" i="36"/>
  <c r="AA234" i="36"/>
  <c r="U284" i="36"/>
  <c r="L254" i="36"/>
  <c r="T331" i="36"/>
  <c r="AW337" i="36"/>
  <c r="AD254" i="36"/>
  <c r="AH339" i="36"/>
  <c r="T199" i="36"/>
  <c r="AL279" i="36"/>
  <c r="AI294" i="36"/>
  <c r="Y315" i="36"/>
  <c r="AN325" i="36"/>
  <c r="Z337" i="36"/>
  <c r="AS202" i="36"/>
  <c r="AC216" i="36"/>
  <c r="BK262" i="36"/>
  <c r="AJ252" i="36"/>
  <c r="AT244" i="36"/>
  <c r="E342" i="36"/>
  <c r="M296" i="36"/>
  <c r="AV321" i="36"/>
  <c r="T220" i="36"/>
  <c r="P262" i="36"/>
  <c r="BC278" i="36"/>
  <c r="AP271" i="36"/>
  <c r="X270" i="36"/>
  <c r="BI276" i="36"/>
  <c r="X247" i="36"/>
  <c r="V278" i="36"/>
  <c r="AD202" i="36"/>
  <c r="AP281" i="36"/>
  <c r="AP300" i="36"/>
  <c r="AS222" i="36"/>
  <c r="Z328" i="36"/>
  <c r="AD200" i="36"/>
  <c r="BC241" i="36"/>
  <c r="AI272" i="36"/>
  <c r="E235" i="36"/>
  <c r="BJ310" i="36"/>
  <c r="N239" i="36"/>
  <c r="AZ227" i="36"/>
  <c r="AG218" i="36"/>
  <c r="AX209" i="36"/>
  <c r="BA311" i="36"/>
  <c r="M273" i="36"/>
  <c r="BI281" i="36"/>
  <c r="Q282" i="36"/>
  <c r="O219" i="36"/>
  <c r="BC257" i="36"/>
  <c r="AU202" i="36"/>
  <c r="BJ228" i="36"/>
  <c r="X258" i="36"/>
  <c r="R234" i="36"/>
  <c r="W213" i="36"/>
  <c r="AC258" i="36"/>
  <c r="I335" i="36"/>
  <c r="AD230" i="36"/>
  <c r="AD325" i="36"/>
  <c r="M245" i="36"/>
  <c r="BC285" i="36"/>
  <c r="W317" i="36"/>
  <c r="BA253" i="36"/>
  <c r="T239" i="36"/>
  <c r="BC221" i="36"/>
  <c r="T241" i="36"/>
  <c r="AE293" i="36"/>
  <c r="K269" i="36"/>
  <c r="D288" i="36"/>
  <c r="D235" i="36"/>
  <c r="AZ240" i="36"/>
  <c r="T289" i="36"/>
  <c r="D231" i="36"/>
  <c r="AZ315" i="36"/>
  <c r="AR321" i="36"/>
  <c r="O245" i="36"/>
  <c r="AK253" i="36"/>
  <c r="AR341" i="36"/>
  <c r="AR298" i="36"/>
  <c r="AG223" i="36"/>
  <c r="AC210" i="36"/>
  <c r="L212" i="36"/>
  <c r="AL288" i="36"/>
  <c r="AT221" i="36"/>
  <c r="BB289" i="36"/>
  <c r="AL212" i="36"/>
  <c r="AA253" i="36"/>
  <c r="G342" i="36"/>
  <c r="AH321" i="36"/>
  <c r="AF319" i="36"/>
  <c r="AB256" i="36"/>
  <c r="O328" i="36"/>
  <c r="BE270" i="36"/>
  <c r="AB271" i="36"/>
  <c r="AP223" i="36"/>
  <c r="AS226" i="36"/>
  <c r="AF280" i="36"/>
  <c r="F329" i="36"/>
  <c r="BF211" i="36"/>
  <c r="BA290" i="36"/>
  <c r="M266" i="36"/>
  <c r="J286" i="36"/>
  <c r="AF295" i="36"/>
  <c r="BJ244" i="36"/>
  <c r="O209" i="36"/>
  <c r="AD255" i="36"/>
  <c r="H345" i="36"/>
  <c r="Q284" i="36"/>
  <c r="AY254" i="36"/>
  <c r="AM224" i="36"/>
  <c r="AU266" i="36"/>
  <c r="S302" i="36"/>
  <c r="S222" i="36"/>
  <c r="H279" i="36"/>
  <c r="AK238" i="36"/>
  <c r="AM237" i="36"/>
  <c r="I339" i="36"/>
  <c r="AY339" i="36"/>
  <c r="U202" i="36"/>
  <c r="AL221" i="36"/>
  <c r="AV238" i="36"/>
  <c r="AE239" i="36"/>
  <c r="AZ310" i="36"/>
  <c r="AN294" i="36"/>
  <c r="AV304" i="36"/>
  <c r="J345" i="36"/>
  <c r="D203" i="36"/>
  <c r="I240" i="36"/>
  <c r="AT325" i="36"/>
  <c r="S234" i="36"/>
  <c r="BD294" i="36"/>
  <c r="Q337" i="36"/>
  <c r="AD303" i="36"/>
  <c r="AV288" i="36"/>
  <c r="H304" i="36"/>
  <c r="K284" i="36"/>
  <c r="O305" i="36"/>
  <c r="AJ290" i="36"/>
  <c r="BB305" i="36"/>
  <c r="AP229" i="36"/>
  <c r="AM285" i="36"/>
  <c r="Y322" i="36"/>
  <c r="O343" i="36"/>
  <c r="AP324" i="36"/>
  <c r="Y283" i="36"/>
  <c r="AU288" i="36"/>
  <c r="AT297" i="36"/>
  <c r="AF296" i="36"/>
  <c r="AU336" i="36"/>
  <c r="G232" i="36"/>
  <c r="BH307" i="36"/>
  <c r="AN276" i="36"/>
  <c r="AX316" i="36"/>
  <c r="V284" i="36"/>
  <c r="BE275" i="36"/>
  <c r="F238" i="36"/>
  <c r="D233" i="36"/>
  <c r="AI283" i="36"/>
  <c r="AZ248" i="36"/>
  <c r="BD232" i="36"/>
  <c r="G258" i="36"/>
  <c r="H321" i="36"/>
  <c r="L261" i="36"/>
  <c r="AO212" i="36"/>
  <c r="R269" i="36"/>
  <c r="Z321" i="36"/>
  <c r="BJ280" i="36"/>
  <c r="AQ296" i="36"/>
  <c r="W336" i="36"/>
  <c r="AK314" i="36"/>
  <c r="G215" i="36"/>
  <c r="BI259" i="36"/>
  <c r="BD293" i="36"/>
  <c r="T198" i="36"/>
  <c r="K319" i="36"/>
  <c r="BF248" i="36"/>
  <c r="AG319" i="36"/>
  <c r="J340" i="36"/>
  <c r="AH286" i="36"/>
  <c r="Q216" i="36"/>
  <c r="AX205" i="36"/>
  <c r="BK251" i="36"/>
  <c r="N311" i="36"/>
  <c r="BF332" i="36"/>
  <c r="Z221" i="36"/>
  <c r="AF343" i="36"/>
  <c r="BD270" i="36"/>
  <c r="AE287" i="36"/>
  <c r="AC205" i="36"/>
  <c r="BG331" i="36"/>
  <c r="BB286" i="36"/>
  <c r="K289" i="36"/>
  <c r="AF255" i="36"/>
  <c r="V313" i="36"/>
  <c r="P310" i="36"/>
  <c r="AQ313" i="36"/>
  <c r="AY277" i="36"/>
  <c r="L267" i="36"/>
  <c r="P280" i="36"/>
  <c r="T277" i="36"/>
  <c r="L285" i="36"/>
  <c r="AC320" i="36"/>
  <c r="Q264" i="36"/>
  <c r="H310" i="36"/>
  <c r="AN228" i="36"/>
  <c r="AU204" i="36"/>
  <c r="BD224" i="36"/>
  <c r="BA307" i="36"/>
  <c r="X287" i="36"/>
  <c r="T243" i="36"/>
  <c r="L242" i="36"/>
  <c r="S325" i="36"/>
  <c r="AP323" i="36"/>
  <c r="AJ335" i="36"/>
  <c r="AO325" i="36"/>
  <c r="BI324" i="36"/>
  <c r="AG282" i="36"/>
  <c r="AU313" i="36"/>
  <c r="AA273" i="36"/>
  <c r="F288" i="36"/>
  <c r="BH333" i="36"/>
  <c r="AG315" i="36"/>
  <c r="AV275" i="36"/>
  <c r="K290" i="36"/>
  <c r="M259" i="36"/>
  <c r="AH317" i="36"/>
  <c r="AA221" i="36"/>
  <c r="AE241" i="36"/>
  <c r="Q274" i="36"/>
  <c r="R243" i="36"/>
  <c r="K222" i="36"/>
  <c r="H242" i="36"/>
  <c r="AM227" i="36"/>
  <c r="BC333" i="36"/>
  <c r="I322" i="36"/>
  <c r="Y333" i="36"/>
  <c r="AO230" i="36"/>
  <c r="AT335" i="36"/>
  <c r="BC323" i="36"/>
  <c r="J335" i="36"/>
  <c r="AI280" i="36"/>
  <c r="AW331" i="36"/>
  <c r="O234" i="36"/>
  <c r="O251" i="36"/>
  <c r="AN270" i="36"/>
  <c r="T252" i="36"/>
  <c r="U287" i="36"/>
  <c r="I211" i="36"/>
  <c r="I284" i="36"/>
  <c r="AM297" i="36"/>
  <c r="BI297" i="36"/>
  <c r="J284" i="36"/>
  <c r="V297" i="36"/>
  <c r="U233" i="36"/>
  <c r="AU275" i="36"/>
  <c r="I278" i="36"/>
  <c r="BA243" i="36"/>
  <c r="AR207" i="36"/>
  <c r="AR266" i="36"/>
  <c r="BJ208" i="36"/>
  <c r="X216" i="36"/>
  <c r="AA316" i="36"/>
  <c r="W220" i="36"/>
  <c r="Q318" i="36"/>
  <c r="AC263" i="36"/>
  <c r="BK223" i="36"/>
  <c r="F319" i="36"/>
  <c r="M288" i="36"/>
  <c r="BF291" i="36"/>
  <c r="AE292" i="36"/>
  <c r="J287" i="36"/>
  <c r="BG327" i="36"/>
  <c r="J244" i="36"/>
  <c r="AP287" i="36"/>
  <c r="AT236" i="36"/>
  <c r="AR215" i="36"/>
  <c r="BK253" i="36"/>
  <c r="P339" i="36"/>
  <c r="AN216" i="36"/>
  <c r="AB254" i="36"/>
  <c r="AT239" i="36"/>
  <c r="AU306" i="36"/>
  <c r="AN274" i="36"/>
  <c r="AZ215" i="36"/>
  <c r="AP310" i="36"/>
  <c r="E263" i="36"/>
  <c r="BC336" i="36"/>
  <c r="K205" i="36"/>
  <c r="O327" i="36"/>
  <c r="AY276" i="36"/>
  <c r="AN305" i="36"/>
  <c r="BF273" i="36"/>
  <c r="AX340" i="36"/>
  <c r="AF271" i="36"/>
  <c r="F225" i="36"/>
  <c r="BB340" i="36"/>
  <c r="U268" i="36"/>
  <c r="T264" i="36"/>
  <c r="BB212" i="36"/>
  <c r="AP240" i="36"/>
  <c r="AP257" i="36"/>
  <c r="BE215" i="36"/>
  <c r="AE300" i="36"/>
  <c r="Q214" i="36"/>
  <c r="BI220" i="36"/>
  <c r="S264" i="36"/>
  <c r="BC245" i="36"/>
  <c r="AM219" i="36"/>
  <c r="AH271" i="36"/>
  <c r="H204" i="36"/>
  <c r="U230" i="36"/>
  <c r="N308" i="36"/>
  <c r="AR256" i="36"/>
  <c r="AN261" i="36"/>
  <c r="BA264" i="36"/>
  <c r="BD211" i="36"/>
  <c r="BK297" i="36"/>
  <c r="M260" i="36"/>
  <c r="T337" i="36"/>
  <c r="AN285" i="36"/>
  <c r="AD273" i="36"/>
  <c r="S224" i="36"/>
  <c r="D290" i="36"/>
  <c r="AE290" i="36"/>
  <c r="AC318" i="36"/>
  <c r="O320" i="36"/>
  <c r="AQ297" i="36"/>
  <c r="AZ330" i="36"/>
  <c r="I247" i="36"/>
  <c r="R248" i="36"/>
  <c r="R245" i="36"/>
  <c r="I201" i="36"/>
  <c r="BA249" i="36"/>
  <c r="T332" i="36"/>
  <c r="BH260" i="36"/>
  <c r="P340" i="36"/>
  <c r="BD315" i="36"/>
  <c r="M318" i="36"/>
  <c r="T280" i="36"/>
  <c r="AS338" i="36"/>
  <c r="D208" i="36"/>
  <c r="AB264" i="36"/>
  <c r="AY242" i="36"/>
  <c r="AZ282" i="36"/>
  <c r="V235" i="36"/>
  <c r="BB203" i="36"/>
  <c r="G293" i="36"/>
  <c r="R251" i="36"/>
  <c r="AL253" i="36"/>
  <c r="BG254" i="36"/>
  <c r="U272" i="36"/>
  <c r="K225" i="36"/>
  <c r="AD313" i="36"/>
  <c r="S210" i="36"/>
  <c r="F281" i="36"/>
  <c r="Z327" i="36"/>
  <c r="K329" i="36"/>
  <c r="T256" i="36"/>
  <c r="H336" i="36"/>
  <c r="W333" i="36"/>
  <c r="G326" i="36"/>
  <c r="AY278" i="36"/>
  <c r="AL277" i="36"/>
  <c r="AV253" i="36"/>
  <c r="V281" i="36"/>
  <c r="AZ301" i="36"/>
  <c r="J280" i="36"/>
  <c r="BJ255" i="36"/>
  <c r="AX283" i="36"/>
  <c r="AE209" i="36"/>
  <c r="Z251" i="36"/>
  <c r="AP301" i="36"/>
  <c r="AA322" i="36"/>
  <c r="BI227" i="36"/>
  <c r="M325" i="36"/>
  <c r="BG326" i="36"/>
  <c r="BC337" i="36"/>
  <c r="V229" i="36"/>
  <c r="F241" i="36"/>
  <c r="BE344" i="36"/>
  <c r="AG220" i="36"/>
  <c r="BG238" i="36"/>
  <c r="AY311" i="36"/>
  <c r="AF243" i="36"/>
  <c r="AG247" i="36"/>
  <c r="D217" i="36"/>
  <c r="W254" i="36"/>
  <c r="N314" i="36"/>
  <c r="BK201" i="36"/>
  <c r="AC251" i="36"/>
  <c r="Y204" i="36"/>
  <c r="T235" i="36"/>
  <c r="X230" i="36"/>
  <c r="E198" i="36"/>
  <c r="BD239" i="36"/>
  <c r="BK272" i="36"/>
  <c r="K323" i="36"/>
  <c r="X300" i="36"/>
  <c r="AU340" i="36"/>
  <c r="AD315" i="36"/>
  <c r="D297" i="36"/>
  <c r="AW249" i="36"/>
  <c r="BK276" i="36"/>
  <c r="AZ264" i="36"/>
  <c r="AH329" i="36"/>
  <c r="N216" i="36"/>
  <c r="BC329" i="36"/>
  <c r="S319" i="36"/>
  <c r="AH297" i="36"/>
  <c r="V202" i="36"/>
  <c r="AM240" i="36"/>
  <c r="BB252" i="36"/>
  <c r="W312" i="36"/>
  <c r="H314" i="36"/>
  <c r="BE335" i="36"/>
  <c r="Y319" i="36"/>
  <c r="AL338" i="36"/>
  <c r="BK325" i="36"/>
  <c r="AX328" i="36"/>
  <c r="AL327" i="36"/>
  <c r="AR302" i="36"/>
  <c r="AC304" i="36"/>
  <c r="AV318" i="36"/>
  <c r="I314" i="36"/>
  <c r="F315" i="36"/>
  <c r="AE314" i="36"/>
  <c r="AO252" i="36"/>
  <c r="AK315" i="36"/>
  <c r="BB254" i="36"/>
  <c r="Q322" i="36"/>
  <c r="Z204" i="36"/>
  <c r="Q321" i="36"/>
  <c r="AM333" i="36"/>
  <c r="J323" i="36"/>
  <c r="BI272" i="36"/>
  <c r="AD229" i="36"/>
  <c r="V289" i="36"/>
  <c r="P275" i="36"/>
  <c r="AK292" i="36"/>
  <c r="H253" i="36"/>
  <c r="BJ294" i="36"/>
  <c r="N208" i="36"/>
  <c r="BJ291" i="36"/>
  <c r="Y343" i="36"/>
  <c r="U211" i="36"/>
  <c r="W292" i="36"/>
  <c r="AQ307" i="36"/>
  <c r="T284" i="36"/>
  <c r="U308" i="36"/>
  <c r="R221" i="36"/>
  <c r="AC309" i="36"/>
  <c r="L288" i="36"/>
  <c r="L310" i="36"/>
  <c r="Z291" i="36"/>
  <c r="BE272" i="36"/>
  <c r="Q248" i="36"/>
  <c r="AR212" i="36"/>
  <c r="N286" i="36"/>
  <c r="AX267" i="36"/>
  <c r="AS248" i="36"/>
  <c r="G216" i="36"/>
  <c r="V288" i="36"/>
  <c r="H218" i="36"/>
  <c r="BF337" i="36"/>
  <c r="Z301" i="36"/>
  <c r="AJ312" i="36"/>
  <c r="BG221" i="36"/>
  <c r="AQ339" i="36"/>
  <c r="K303" i="36"/>
  <c r="U314" i="36"/>
  <c r="R298" i="36"/>
  <c r="AB257" i="36"/>
  <c r="O263" i="36"/>
  <c r="BF315" i="36"/>
  <c r="N293" i="36"/>
  <c r="AI328" i="36"/>
  <c r="S306" i="36"/>
  <c r="D308" i="36"/>
  <c r="BA259" i="36"/>
  <c r="AZ339" i="36"/>
  <c r="BA289" i="36"/>
  <c r="F229" i="36"/>
  <c r="AJ240" i="36"/>
  <c r="AF248" i="36"/>
  <c r="AX251" i="36"/>
  <c r="M254" i="36"/>
  <c r="D331" i="36"/>
  <c r="AW229" i="36"/>
  <c r="AP225" i="36"/>
  <c r="AA230" i="36"/>
  <c r="AW323" i="36"/>
  <c r="BC326" i="36"/>
  <c r="AH325" i="36"/>
  <c r="AN328" i="36"/>
  <c r="AS224" i="36"/>
  <c r="AJ242" i="36"/>
  <c r="H301" i="36"/>
  <c r="AA341" i="36"/>
  <c r="M303" i="36"/>
  <c r="Q200" i="36"/>
  <c r="N338" i="36"/>
  <c r="BB290" i="36"/>
  <c r="AY344" i="36"/>
  <c r="BI280" i="36"/>
  <c r="Q277" i="36"/>
  <c r="AE220" i="36"/>
  <c r="AS312" i="36"/>
  <c r="J243" i="36"/>
  <c r="Q221" i="36"/>
  <c r="F313" i="36"/>
  <c r="BF336" i="36"/>
  <c r="AG336" i="36"/>
  <c r="BJ299" i="36"/>
  <c r="K311" i="36"/>
  <c r="BG218" i="36"/>
  <c r="S338" i="36"/>
  <c r="AU301" i="36"/>
  <c r="BE312" i="36"/>
  <c r="AO261" i="36"/>
  <c r="AO237" i="36"/>
  <c r="H257" i="36"/>
  <c r="Q272" i="36"/>
  <c r="AZ300" i="36"/>
  <c r="AT273" i="36"/>
  <c r="AL257" i="36"/>
  <c r="AS272" i="36"/>
  <c r="AF261" i="36"/>
  <c r="AI226" i="36"/>
  <c r="BD344" i="36"/>
  <c r="BH224" i="36"/>
  <c r="AZ263" i="36"/>
  <c r="AA229" i="36"/>
  <c r="BH201" i="36"/>
  <c r="BK227" i="36"/>
  <c r="BK282" i="36"/>
  <c r="AX257" i="36"/>
  <c r="AV266" i="36"/>
  <c r="AB281" i="36"/>
  <c r="BE201" i="36"/>
  <c r="Q336" i="36"/>
  <c r="AD257" i="36"/>
  <c r="AZ259" i="36"/>
  <c r="AY296" i="36"/>
  <c r="K297" i="36"/>
  <c r="AL200" i="36"/>
  <c r="AQ267" i="36"/>
  <c r="AD265" i="36"/>
  <c r="E335" i="36"/>
  <c r="AE303" i="36"/>
  <c r="Q305" i="36"/>
  <c r="R309" i="36"/>
  <c r="Z293" i="36"/>
  <c r="I319" i="36"/>
  <c r="AU293" i="36"/>
  <c r="K253" i="36"/>
  <c r="N252" i="36"/>
  <c r="AE255" i="36"/>
  <c r="AH254" i="36"/>
  <c r="BI322" i="36"/>
  <c r="AG300" i="36"/>
  <c r="G297" i="36"/>
  <c r="AC256" i="36"/>
  <c r="AL335" i="36"/>
  <c r="AN343" i="36"/>
  <c r="BC310" i="36"/>
  <c r="AX268" i="36"/>
  <c r="Y223" i="36"/>
  <c r="BJ246" i="36"/>
  <c r="BI250" i="36"/>
  <c r="AP335" i="36"/>
  <c r="BK326" i="36"/>
  <c r="O313" i="36"/>
  <c r="BK335" i="36"/>
  <c r="U328" i="36"/>
  <c r="T214" i="36"/>
  <c r="I333" i="36"/>
  <c r="BF220" i="36"/>
  <c r="AR309" i="36"/>
  <c r="AL218" i="36"/>
  <c r="BC334" i="36"/>
  <c r="L224" i="36"/>
  <c r="AM338" i="36"/>
  <c r="AF279" i="36"/>
  <c r="O298" i="36"/>
  <c r="E319" i="36"/>
  <c r="AU256" i="36"/>
  <c r="T316" i="36"/>
  <c r="AJ298" i="36"/>
  <c r="Z319" i="36"/>
  <c r="AV328" i="36"/>
  <c r="X285" i="36"/>
  <c r="D266" i="36"/>
  <c r="BE282" i="36"/>
  <c r="Y305" i="36"/>
  <c r="AY287" i="36"/>
  <c r="AD268" i="36"/>
  <c r="R287" i="36"/>
  <c r="BE318" i="36"/>
  <c r="BG270" i="36"/>
  <c r="AO340" i="36"/>
  <c r="AI296" i="36"/>
  <c r="T298" i="36"/>
  <c r="AY271" i="36"/>
  <c r="X272" i="36"/>
  <c r="G269" i="36"/>
  <c r="AR296" i="36"/>
  <c r="BB313" i="36"/>
  <c r="AU302" i="36"/>
  <c r="AG280" i="36"/>
  <c r="BF282" i="36"/>
  <c r="AU239" i="36"/>
  <c r="AJ254" i="36"/>
  <c r="AA240" i="36"/>
  <c r="P256" i="36"/>
  <c r="O332" i="36"/>
  <c r="BA306" i="36"/>
  <c r="BI333" i="36"/>
  <c r="AR308" i="36"/>
  <c r="F250" i="36"/>
  <c r="AN292" i="36"/>
  <c r="AI307" i="36"/>
  <c r="AY316" i="36"/>
  <c r="AA267" i="36"/>
  <c r="Z294" i="36"/>
  <c r="AN249" i="36"/>
  <c r="U325" i="36"/>
  <c r="AD244" i="36"/>
  <c r="AL291" i="36"/>
  <c r="E211" i="36"/>
  <c r="BG243" i="36"/>
  <c r="X337" i="36"/>
  <c r="AT338" i="36"/>
  <c r="AW247" i="36"/>
  <c r="BI294" i="36"/>
  <c r="BF251" i="36"/>
  <c r="BB319" i="36"/>
  <c r="AM321" i="36"/>
  <c r="V285" i="36"/>
  <c r="AG293" i="36"/>
  <c r="AZ294" i="36"/>
  <c r="U285" i="36"/>
  <c r="AL307" i="36"/>
  <c r="U238" i="36"/>
  <c r="U240" i="36"/>
  <c r="D304" i="36"/>
  <c r="Q266" i="36"/>
  <c r="AW288" i="36"/>
  <c r="AS316" i="36"/>
  <c r="AZ244" i="36"/>
  <c r="AM318" i="36"/>
  <c r="AO246" i="36"/>
  <c r="AF273" i="36"/>
  <c r="BH318" i="36"/>
  <c r="AP248" i="36"/>
  <c r="AA339" i="36"/>
  <c r="AQ321" i="36"/>
  <c r="AG342" i="36"/>
  <c r="K271" i="36"/>
  <c r="M341" i="36"/>
  <c r="AC323" i="36"/>
  <c r="S344" i="36"/>
  <c r="AK299" i="36"/>
  <c r="AF313" i="36"/>
  <c r="AB282" i="36"/>
  <c r="AM307" i="36"/>
  <c r="AF205" i="36"/>
  <c r="V307" i="36"/>
  <c r="AA283" i="36"/>
  <c r="BI307" i="36"/>
  <c r="AB280" i="36"/>
  <c r="M270" i="36"/>
  <c r="F251" i="36"/>
  <c r="Y234" i="36"/>
  <c r="AM295" i="36"/>
  <c r="AB272" i="36"/>
  <c r="S253" i="36"/>
  <c r="AP245" i="36"/>
  <c r="W303" i="36"/>
  <c r="Z262" i="36"/>
  <c r="BJ293" i="36"/>
  <c r="AU314" i="36"/>
  <c r="AV246" i="36"/>
  <c r="BF317" i="36"/>
  <c r="AC284" i="36"/>
  <c r="AW286" i="36"/>
  <c r="BE310" i="36"/>
  <c r="X340" i="36"/>
  <c r="AQ301" i="36"/>
  <c r="R313" i="36"/>
  <c r="N281" i="36"/>
  <c r="AY331" i="36"/>
  <c r="AS333" i="36"/>
  <c r="AI335" i="36"/>
  <c r="AD296" i="36"/>
  <c r="AM301" i="36"/>
  <c r="AG262" i="36"/>
  <c r="BB264" i="36"/>
  <c r="AV317" i="36"/>
  <c r="K295" i="36"/>
  <c r="AS295" i="36"/>
  <c r="T226" i="36"/>
  <c r="AE259" i="36"/>
  <c r="AC200" i="36"/>
  <c r="AO206" i="36"/>
  <c r="AT329" i="36"/>
  <c r="R218" i="36"/>
  <c r="AY321" i="36"/>
  <c r="AC221" i="36"/>
  <c r="M252" i="36"/>
  <c r="AJ340" i="36"/>
  <c r="U342" i="36"/>
  <c r="BE276" i="36"/>
  <c r="AX286" i="36"/>
  <c r="BF288" i="36"/>
  <c r="AA296" i="36"/>
  <c r="AL254" i="36"/>
  <c r="T343" i="36"/>
  <c r="AP344" i="36"/>
  <c r="AA343" i="36"/>
  <c r="T219" i="36"/>
  <c r="AE341" i="36"/>
  <c r="V253" i="36"/>
  <c r="S270" i="36"/>
  <c r="O275" i="36"/>
  <c r="AJ324" i="36"/>
  <c r="AU338" i="36"/>
  <c r="AF340" i="36"/>
  <c r="BF303" i="36"/>
  <c r="S304" i="36"/>
  <c r="BB273" i="36"/>
  <c r="D276" i="36"/>
  <c r="E311" i="36"/>
  <c r="BK323" i="36"/>
  <c r="Y297" i="36"/>
  <c r="AG333" i="36"/>
  <c r="BC300" i="36"/>
  <c r="AQ261" i="36"/>
  <c r="H264" i="36"/>
  <c r="D294" i="36"/>
  <c r="T326" i="36"/>
  <c r="X284" i="36"/>
  <c r="L330" i="36"/>
  <c r="Y293" i="36"/>
  <c r="AZ320" i="36"/>
  <c r="AK322" i="36"/>
  <c r="N214" i="36"/>
  <c r="BG325" i="36"/>
  <c r="U217" i="36"/>
  <c r="AH279" i="36"/>
  <c r="R254" i="36"/>
  <c r="P342" i="36"/>
  <c r="G344" i="36"/>
  <c r="U296" i="36"/>
  <c r="G311" i="36"/>
  <c r="AY313" i="36"/>
  <c r="BE213" i="36"/>
  <c r="AE304" i="36"/>
  <c r="Z255" i="36"/>
  <c r="BG333" i="36"/>
  <c r="H308" i="36"/>
  <c r="AX321" i="36"/>
  <c r="K322" i="36"/>
  <c r="AX289" i="36"/>
  <c r="AO291" i="36"/>
  <c r="Y307" i="36"/>
  <c r="BK261" i="36"/>
  <c r="O330" i="36"/>
  <c r="BI331" i="36"/>
  <c r="Z307" i="36"/>
  <c r="J315" i="36"/>
  <c r="AC316" i="36"/>
  <c r="BC276" i="36"/>
  <c r="BF287" i="36"/>
  <c r="AY224" i="36"/>
  <c r="Z225" i="36"/>
  <c r="BI323" i="36"/>
  <c r="F261" i="36"/>
  <c r="AT309" i="36"/>
  <c r="AJ328" i="36"/>
  <c r="N292" i="36"/>
  <c r="BD286" i="36"/>
  <c r="AJ228" i="36"/>
  <c r="O300" i="36"/>
  <c r="S287" i="36"/>
  <c r="S229" i="36"/>
  <c r="AV260" i="36"/>
  <c r="L249" i="36"/>
  <c r="AT219" i="36"/>
  <c r="BE289" i="36"/>
  <c r="AO270" i="36"/>
  <c r="AH251" i="36"/>
  <c r="BK236" i="36"/>
  <c r="O215" i="36"/>
  <c r="I215" i="36"/>
  <c r="AK243" i="36"/>
  <c r="T288" i="36"/>
  <c r="Q323" i="36"/>
  <c r="BB339" i="36"/>
  <c r="P244" i="36"/>
  <c r="AO335" i="36"/>
  <c r="AV323" i="36"/>
  <c r="AW201" i="36"/>
  <c r="AI234" i="36"/>
  <c r="U329" i="36"/>
  <c r="AH201" i="36"/>
  <c r="AF276" i="36"/>
  <c r="P309" i="36"/>
  <c r="R259" i="36"/>
  <c r="AZ341" i="36"/>
  <c r="O232" i="36"/>
  <c r="AF204" i="36"/>
  <c r="BA229" i="36"/>
  <c r="Z282" i="36"/>
  <c r="F214" i="36"/>
  <c r="AE198" i="36"/>
  <c r="T301" i="36"/>
  <c r="AS225" i="36"/>
  <c r="U267" i="36"/>
  <c r="BK345" i="36"/>
  <c r="Z252" i="36"/>
  <c r="BG282" i="36"/>
  <c r="AK226" i="36"/>
  <c r="AW305" i="36"/>
  <c r="AF321" i="36"/>
  <c r="Y324" i="36"/>
  <c r="O247" i="36"/>
  <c r="J302" i="36"/>
  <c r="BD253" i="36"/>
  <c r="BA343" i="36"/>
  <c r="BC321" i="36"/>
  <c r="BC226" i="36"/>
  <c r="BA335" i="36"/>
  <c r="BI329" i="36"/>
  <c r="AY332" i="36"/>
  <c r="AW333" i="36"/>
  <c r="AM329" i="36"/>
  <c r="AD331" i="36"/>
  <c r="U209" i="36"/>
  <c r="G212" i="36"/>
  <c r="I236" i="36"/>
  <c r="AM243" i="36"/>
  <c r="P323" i="36"/>
  <c r="BC232" i="36"/>
  <c r="BI252" i="36"/>
  <c r="Z335" i="36"/>
  <c r="D275" i="36"/>
  <c r="AV343" i="36"/>
  <c r="Z229" i="36"/>
  <c r="O340" i="36"/>
  <c r="G220" i="36"/>
  <c r="AE201" i="36"/>
  <c r="BA213" i="36"/>
  <c r="AP263" i="36"/>
  <c r="AQ272" i="36"/>
  <c r="Z233" i="36"/>
  <c r="AA284" i="36"/>
  <c r="BA276" i="36"/>
  <c r="K275" i="36"/>
  <c r="Y228" i="36"/>
  <c r="Z231" i="36"/>
  <c r="AS314" i="36"/>
  <c r="BC240" i="36"/>
  <c r="AW287" i="36"/>
  <c r="AY326" i="36"/>
  <c r="J275" i="36"/>
  <c r="AK324" i="36"/>
  <c r="BI206" i="36"/>
  <c r="AP211" i="36"/>
  <c r="AY322" i="36"/>
  <c r="BD336" i="36"/>
  <c r="BA337" i="36"/>
  <c r="AC336" i="36"/>
  <c r="AH296" i="36"/>
  <c r="F283" i="36"/>
  <c r="AT293" i="36"/>
  <c r="BD304" i="36"/>
  <c r="AD334" i="36"/>
  <c r="S285" i="36"/>
  <c r="AE295" i="36"/>
  <c r="AO306" i="36"/>
  <c r="AQ226" i="36"/>
  <c r="T215" i="36"/>
  <c r="AV332" i="36"/>
  <c r="BK343" i="36"/>
  <c r="AX339" i="36"/>
  <c r="AC307" i="36"/>
  <c r="S309" i="36"/>
  <c r="AR283" i="36"/>
  <c r="AY329" i="36"/>
  <c r="O222" i="36"/>
  <c r="O224" i="36"/>
  <c r="AU265" i="36"/>
  <c r="BA340" i="36"/>
  <c r="AX262" i="36"/>
  <c r="AP208" i="36"/>
  <c r="AW251" i="36"/>
  <c r="S235" i="36"/>
  <c r="AS258" i="36"/>
  <c r="H239" i="36"/>
  <c r="AX235" i="36"/>
  <c r="AG329" i="36"/>
  <c r="AN311" i="36"/>
  <c r="T291" i="36"/>
  <c r="L199" i="36"/>
  <c r="AE258" i="36"/>
  <c r="L277" i="36"/>
  <c r="H228" i="36"/>
  <c r="BB277" i="36"/>
  <c r="AD322" i="36"/>
  <c r="BA293" i="36"/>
  <c r="V242" i="36"/>
  <c r="S268" i="36"/>
  <c r="V252" i="36"/>
  <c r="BC301" i="36"/>
  <c r="R276" i="36"/>
  <c r="U330" i="36"/>
  <c r="AG225" i="36"/>
  <c r="AQ330" i="36"/>
  <c r="AQ323" i="36"/>
  <c r="U298" i="36"/>
  <c r="AF307" i="36"/>
  <c r="Y263" i="36"/>
  <c r="AG318" i="36"/>
  <c r="AD271" i="36"/>
  <c r="BC273" i="36"/>
  <c r="M307" i="36"/>
  <c r="AH307" i="36"/>
  <c r="J270" i="36"/>
  <c r="AQ326" i="36"/>
  <c r="Q327" i="36"/>
  <c r="BD285" i="36"/>
  <c r="BA279" i="36"/>
  <c r="BI260" i="36"/>
  <c r="AF292" i="36"/>
  <c r="AF240" i="36"/>
  <c r="BA292" i="36"/>
  <c r="AY305" i="36"/>
  <c r="AD258" i="36"/>
  <c r="AJ318" i="36"/>
  <c r="BE260" i="36"/>
  <c r="V325" i="36"/>
  <c r="AM299" i="36"/>
  <c r="BK260" i="36"/>
  <c r="W308" i="36"/>
  <c r="U333" i="36"/>
  <c r="BD324" i="36"/>
  <c r="T269" i="36"/>
  <c r="Y294" i="36"/>
  <c r="AN236" i="36"/>
  <c r="AC223" i="36"/>
  <c r="BK240" i="36"/>
  <c r="AP297" i="36"/>
  <c r="BJ277" i="36"/>
  <c r="AQ279" i="36"/>
  <c r="AZ255" i="36"/>
  <c r="Y278" i="36"/>
  <c r="S242" i="36"/>
  <c r="AG307" i="36"/>
  <c r="W259" i="36"/>
  <c r="D287" i="36"/>
  <c r="AP314" i="36"/>
  <c r="BG310" i="36"/>
  <c r="AY261" i="36"/>
  <c r="W289" i="36"/>
  <c r="F217" i="36"/>
  <c r="AV212" i="36"/>
  <c r="AU343" i="36"/>
  <c r="BI239" i="36"/>
  <c r="AZ265" i="36"/>
  <c r="Z235" i="36"/>
  <c r="H344" i="36"/>
  <c r="AK240" i="36"/>
  <c r="AF219" i="36"/>
  <c r="AE329" i="36"/>
  <c r="AU311" i="36"/>
  <c r="AF332" i="36"/>
  <c r="AL229" i="36"/>
  <c r="Q331" i="36"/>
  <c r="AG313" i="36"/>
  <c r="W334" i="36"/>
  <c r="BH252" i="36"/>
  <c r="AH259" i="36"/>
  <c r="AX213" i="36"/>
  <c r="I250" i="36"/>
  <c r="BI293" i="36"/>
  <c r="AG208" i="36"/>
  <c r="R239" i="36"/>
  <c r="AM291" i="36"/>
  <c r="K285" i="36"/>
  <c r="AQ318" i="36"/>
  <c r="V323" i="36"/>
  <c r="AJ268" i="36"/>
  <c r="AH322" i="36"/>
  <c r="F270" i="36"/>
  <c r="BH270" i="36"/>
  <c r="AE279" i="36"/>
  <c r="AX281" i="36"/>
  <c r="BK283" i="36"/>
  <c r="S231" i="36"/>
  <c r="I233" i="36"/>
  <c r="BE231" i="36"/>
  <c r="Q328" i="36"/>
  <c r="AP327" i="36"/>
  <c r="BK329" i="36"/>
  <c r="AA329" i="36"/>
  <c r="AB320" i="36"/>
  <c r="AV243" i="36"/>
  <c r="BK285" i="36"/>
  <c r="AQ325" i="36"/>
  <c r="O331" i="36"/>
  <c r="X295" i="36"/>
  <c r="AA300" i="36"/>
  <c r="K227" i="36"/>
  <c r="AW326" i="36"/>
  <c r="AB266" i="36"/>
  <c r="AF274" i="36"/>
  <c r="AI301" i="36"/>
  <c r="H326" i="36"/>
  <c r="AP250" i="36"/>
  <c r="BE301" i="36"/>
  <c r="AC326" i="36"/>
  <c r="G328" i="36"/>
  <c r="W310" i="36"/>
  <c r="G331" i="36"/>
  <c r="BB221" i="36"/>
  <c r="BA329" i="36"/>
  <c r="H312" i="36"/>
  <c r="BA332" i="36"/>
  <c r="AB243" i="36"/>
  <c r="L276" i="36"/>
  <c r="AD278" i="36"/>
  <c r="S296" i="36"/>
  <c r="BG344" i="36"/>
  <c r="BJ295" i="36"/>
  <c r="BH278" i="36"/>
  <c r="AN296" i="36"/>
  <c r="AO345" i="36"/>
  <c r="H255" i="36"/>
  <c r="Q233" i="36"/>
  <c r="L324" i="36"/>
  <c r="AI232" i="36"/>
  <c r="AH257" i="36"/>
  <c r="AE236" i="36"/>
  <c r="BF325" i="36"/>
  <c r="AP244" i="36"/>
  <c r="AT300" i="36"/>
  <c r="AZ287" i="36"/>
  <c r="Z303" i="36"/>
  <c r="AS277" i="36"/>
  <c r="AN257" i="36"/>
  <c r="R339" i="36"/>
  <c r="T285" i="36"/>
  <c r="AH287" i="36"/>
  <c r="AO317" i="36"/>
  <c r="BJ317" i="36"/>
  <c r="AH324" i="36"/>
  <c r="BF279" i="36"/>
  <c r="AR334" i="36"/>
  <c r="AT326" i="36"/>
  <c r="X333" i="36"/>
  <c r="X206" i="36"/>
  <c r="L266" i="36"/>
  <c r="T325" i="36"/>
  <c r="AO266" i="36"/>
  <c r="F294" i="36"/>
  <c r="AH215" i="36"/>
  <c r="X299" i="36"/>
  <c r="AR219" i="36"/>
  <c r="BF198" i="36"/>
  <c r="AP275" i="36"/>
  <c r="D262" i="36"/>
  <c r="AJ212" i="36"/>
  <c r="E236" i="36"/>
  <c r="X261" i="36"/>
  <c r="N234" i="36"/>
  <c r="BG273" i="36"/>
  <c r="H338" i="36"/>
  <c r="BG241" i="36"/>
  <c r="BD200" i="36"/>
  <c r="AV236" i="36"/>
  <c r="S279" i="36"/>
  <c r="D321" i="36"/>
  <c r="BD205" i="36"/>
  <c r="P281" i="36"/>
  <c r="AV289" i="36"/>
  <c r="W223" i="36"/>
  <c r="T312" i="36"/>
  <c r="BH209" i="36"/>
  <c r="BD279" i="36"/>
  <c r="Y226" i="36"/>
  <c r="E314" i="36"/>
  <c r="AA227" i="36"/>
  <c r="AC199" i="36"/>
  <c r="AJ272" i="36"/>
  <c r="AV273" i="36"/>
  <c r="P298" i="36"/>
  <c r="AM269" i="36"/>
  <c r="W320" i="36"/>
  <c r="N274" i="36"/>
  <c r="AK298" i="36"/>
  <c r="H311" i="36"/>
  <c r="AT254" i="36"/>
  <c r="BD226" i="36"/>
  <c r="AL258" i="36"/>
  <c r="AD316" i="36"/>
  <c r="G257" i="36"/>
  <c r="G230" i="36"/>
  <c r="H261" i="36"/>
  <c r="U206" i="36"/>
  <c r="AD344" i="36"/>
  <c r="E340" i="36"/>
  <c r="AS307" i="36"/>
  <c r="AI309" i="36"/>
  <c r="AZ296" i="36"/>
  <c r="M297" i="36"/>
  <c r="I320" i="36"/>
  <c r="AK282" i="36"/>
  <c r="AA301" i="36"/>
  <c r="AT274" i="36"/>
  <c r="AO308" i="36"/>
  <c r="AF216" i="36"/>
  <c r="U317" i="36"/>
  <c r="AB296" i="36"/>
  <c r="AP317" i="36"/>
  <c r="BB296" i="36"/>
  <c r="H284" i="36"/>
  <c r="N302" i="36"/>
  <c r="AB286" i="36"/>
  <c r="AS218" i="36"/>
  <c r="AB324" i="36"/>
  <c r="BH234" i="36"/>
  <c r="BI330" i="36"/>
  <c r="AP341" i="36"/>
  <c r="BJ306" i="36"/>
  <c r="AD340" i="36"/>
  <c r="BG337" i="36"/>
  <c r="AR287" i="36"/>
  <c r="AZ258" i="36"/>
  <c r="T261" i="36"/>
  <c r="AK345" i="36"/>
  <c r="AI343" i="36"/>
  <c r="I311" i="36"/>
  <c r="BH312" i="36"/>
  <c r="N296" i="36"/>
  <c r="W305" i="36"/>
  <c r="AQ336" i="36"/>
  <c r="I331" i="36"/>
  <c r="P207" i="36"/>
  <c r="T344" i="36"/>
  <c r="AR211" i="36"/>
  <c r="AX215" i="36"/>
  <c r="E277" i="36"/>
  <c r="BJ198" i="36"/>
  <c r="AL256" i="36"/>
  <c r="Z344" i="36"/>
  <c r="Q241" i="36"/>
  <c r="AC325" i="36"/>
  <c r="M208" i="36"/>
  <c r="BB244" i="36"/>
  <c r="S263" i="36"/>
  <c r="S326" i="36"/>
  <c r="P286" i="36"/>
  <c r="AS330" i="36"/>
  <c r="AN326" i="36"/>
  <c r="AB321" i="36"/>
  <c r="AD343" i="36"/>
  <c r="BH300" i="36"/>
  <c r="AS321" i="36"/>
  <c r="S208" i="36"/>
  <c r="O345" i="36"/>
  <c r="AS302" i="36"/>
  <c r="AI323" i="36"/>
  <c r="BI265" i="36"/>
  <c r="BB282" i="36"/>
  <c r="Y258" i="36"/>
  <c r="M286" i="36"/>
  <c r="R308" i="36"/>
  <c r="AY306" i="36"/>
  <c r="BA258" i="36"/>
  <c r="AO286" i="36"/>
  <c r="BJ272" i="36"/>
  <c r="AJ238" i="36"/>
  <c r="BB345" i="36"/>
  <c r="AP243" i="36"/>
  <c r="I280" i="36"/>
  <c r="BF241" i="36"/>
  <c r="AA205" i="36"/>
  <c r="BB245" i="36"/>
  <c r="E202" i="36"/>
  <c r="Q281" i="36"/>
  <c r="BH267" i="36"/>
  <c r="BK293" i="36"/>
  <c r="U228" i="36"/>
  <c r="AS309" i="36"/>
  <c r="BB330" i="36"/>
  <c r="M332" i="36"/>
  <c r="AR332" i="36"/>
  <c r="AW332" i="36"/>
  <c r="BE230" i="36"/>
  <c r="AM313" i="36"/>
  <c r="I294" i="36"/>
  <c r="I258" i="36"/>
  <c r="BI315" i="36"/>
  <c r="AY317" i="36"/>
  <c r="BJ285" i="36"/>
  <c r="Y286" i="36"/>
  <c r="Z243" i="36"/>
  <c r="AT245" i="36"/>
  <c r="D286" i="36"/>
  <c r="F254" i="36"/>
  <c r="BG317" i="36"/>
  <c r="AM311" i="36"/>
  <c r="AJ274" i="36"/>
  <c r="Z227" i="36"/>
  <c r="AJ230" i="36"/>
  <c r="X264" i="36"/>
  <c r="BK341" i="36"/>
  <c r="BE254" i="36"/>
  <c r="BH306" i="36"/>
  <c r="AA330" i="36"/>
  <c r="E298" i="36"/>
  <c r="BE299" i="36"/>
  <c r="N337" i="36"/>
  <c r="BD340" i="36"/>
  <c r="AQ341" i="36"/>
  <c r="S345" i="36"/>
  <c r="AM232" i="36"/>
  <c r="BJ327" i="36"/>
  <c r="AU329" i="36"/>
  <c r="F317" i="36"/>
  <c r="AW206" i="36"/>
  <c r="S265" i="36"/>
  <c r="AU205" i="36"/>
  <c r="R327" i="36"/>
  <c r="AZ327" i="36"/>
  <c r="AT341" i="36"/>
  <c r="AN309" i="36"/>
  <c r="S290" i="36"/>
  <c r="AG234" i="36"/>
  <c r="N228" i="36"/>
  <c r="BC339" i="36"/>
  <c r="J332" i="36"/>
  <c r="V282" i="36"/>
  <c r="AY293" i="36"/>
  <c r="E219" i="36"/>
  <c r="AB306" i="36"/>
  <c r="E241" i="36"/>
  <c r="BB307" i="36"/>
  <c r="S311" i="36"/>
  <c r="W208" i="36"/>
  <c r="S328" i="36"/>
  <c r="Q309" i="36"/>
  <c r="E290" i="36"/>
  <c r="AL215" i="36"/>
  <c r="BE227" i="36"/>
  <c r="P273" i="36"/>
  <c r="O304" i="36"/>
  <c r="W234" i="36"/>
  <c r="T265" i="36"/>
  <c r="AT311" i="36"/>
  <c r="AB318" i="36"/>
  <c r="AA285" i="36"/>
  <c r="BH302" i="36"/>
  <c r="AV330" i="36"/>
  <c r="G310" i="36"/>
  <c r="BH323" i="36"/>
  <c r="AB316" i="36"/>
  <c r="Z261" i="36"/>
  <c r="AE308" i="36"/>
  <c r="AI311" i="36"/>
  <c r="AB247" i="36"/>
  <c r="AR242" i="36"/>
  <c r="AC333" i="36"/>
  <c r="S335" i="36"/>
  <c r="P285" i="36"/>
  <c r="P325" i="36"/>
  <c r="AP285" i="36"/>
  <c r="AD270" i="36"/>
  <c r="D338" i="36"/>
  <c r="D306" i="36"/>
  <c r="K345" i="36"/>
  <c r="AC337" i="36"/>
  <c r="E303" i="36"/>
  <c r="AF301" i="36"/>
  <c r="D332" i="36"/>
  <c r="X310" i="36"/>
  <c r="AX333" i="36"/>
  <c r="I312" i="36"/>
  <c r="AS213" i="36"/>
  <c r="H271" i="36"/>
  <c r="AL267" i="36"/>
  <c r="AJ271" i="36"/>
  <c r="AN217" i="36"/>
  <c r="AI223" i="36"/>
  <c r="AY221" i="36"/>
  <c r="AM226" i="36"/>
  <c r="E260" i="36"/>
  <c r="Z280" i="36"/>
  <c r="U249" i="36"/>
  <c r="Z310" i="36"/>
  <c r="Y251" i="36"/>
  <c r="AP261" i="36"/>
  <c r="AC227" i="36"/>
  <c r="AH283" i="36"/>
  <c r="AZ279" i="36"/>
  <c r="R280" i="36"/>
  <c r="AA235" i="36"/>
  <c r="AB238" i="36"/>
  <c r="R289" i="36"/>
  <c r="BA298" i="36"/>
  <c r="AI208" i="36"/>
  <c r="AR251" i="36"/>
  <c r="BA303" i="36"/>
  <c r="AA261" i="36"/>
  <c r="BB249" i="36"/>
  <c r="AI291" i="36"/>
  <c r="K224" i="36"/>
  <c r="AE222" i="36"/>
  <c r="E227" i="36"/>
  <c r="AI225" i="36"/>
  <c r="AH341" i="36"/>
  <c r="BA319" i="36"/>
  <c r="AW320" i="36"/>
  <c r="M320" i="36"/>
  <c r="N260" i="36"/>
  <c r="BJ284" i="36"/>
  <c r="AH262" i="36"/>
  <c r="AN288" i="36"/>
  <c r="E223" i="36"/>
  <c r="AL336" i="36"/>
  <c r="BG263" i="36"/>
  <c r="L247" i="36"/>
  <c r="AV310" i="36"/>
  <c r="AJ308" i="36"/>
  <c r="AQ327" i="36"/>
  <c r="D328" i="36"/>
  <c r="AQ295" i="36"/>
  <c r="AC297" i="36"/>
  <c r="AE226" i="36"/>
  <c r="U309" i="36"/>
  <c r="R249" i="36"/>
  <c r="N198" i="36"/>
  <c r="F243" i="36"/>
  <c r="W331" i="36"/>
  <c r="W299" i="36"/>
  <c r="H330" i="36"/>
  <c r="AF249" i="36"/>
  <c r="BH257" i="36"/>
  <c r="J271" i="36"/>
  <c r="AY258" i="36"/>
  <c r="Q235" i="36"/>
  <c r="AB341" i="36"/>
  <c r="AA292" i="36"/>
  <c r="M237" i="36"/>
  <c r="AX221" i="36"/>
  <c r="K277" i="36"/>
  <c r="BE343" i="36"/>
  <c r="U343" i="36"/>
  <c r="AP345" i="36"/>
  <c r="F345" i="36"/>
  <c r="AC298" i="36"/>
  <c r="AA308" i="36"/>
  <c r="AW307" i="36"/>
  <c r="AV308" i="36"/>
  <c r="BI244" i="36"/>
  <c r="S292" i="36"/>
  <c r="AD247" i="36"/>
  <c r="AU299" i="36"/>
  <c r="AE324" i="36"/>
  <c r="AH315" i="36"/>
  <c r="AQ310" i="36"/>
  <c r="BF299" i="36"/>
  <c r="AC240" i="36"/>
  <c r="AN278" i="36"/>
  <c r="Q313" i="36"/>
  <c r="AJ338" i="36"/>
  <c r="W302" i="36"/>
  <c r="AO331" i="36"/>
  <c r="U256" i="36"/>
  <c r="P302" i="36"/>
  <c r="AQ265" i="36"/>
  <c r="AI236" i="36"/>
  <c r="AS332" i="36"/>
  <c r="L314" i="36"/>
  <c r="AO320" i="36"/>
  <c r="O333" i="36"/>
  <c r="AH337" i="36"/>
  <c r="AD291" i="36"/>
  <c r="AB248" i="36"/>
  <c r="AU331" i="36"/>
  <c r="AW315" i="36"/>
  <c r="S324" i="36"/>
  <c r="G229" i="36"/>
  <c r="AQ324" i="36"/>
  <c r="AK341" i="36"/>
  <c r="AX293" i="36"/>
  <c r="AX331" i="36"/>
  <c r="AT237" i="36"/>
  <c r="AK256" i="36"/>
  <c r="AO292" i="36"/>
  <c r="BD264" i="36"/>
  <c r="BF341" i="36"/>
  <c r="K317" i="36"/>
  <c r="K320" i="36"/>
  <c r="AJ282" i="36"/>
  <c r="AN269" i="36"/>
  <c r="AH268" i="36"/>
  <c r="K336" i="36"/>
  <c r="AI305" i="36"/>
  <c r="AS292" i="36"/>
  <c r="X275" i="36"/>
  <c r="W326" i="36"/>
  <c r="T228" i="36"/>
  <c r="AV320" i="36"/>
  <c r="AL295" i="36"/>
  <c r="AA307" i="36"/>
  <c r="AM290" i="36"/>
  <c r="AE264" i="36"/>
  <c r="D205" i="36"/>
  <c r="T275" i="36"/>
  <c r="AW285" i="36"/>
  <c r="I328" i="36"/>
  <c r="AM206" i="36"/>
  <c r="AB218" i="36"/>
  <c r="W319" i="36"/>
  <c r="AN324" i="36"/>
  <c r="D303" i="36"/>
  <c r="AA252" i="36"/>
  <c r="AK335" i="36"/>
  <c r="AK275" i="36"/>
  <c r="AQ221" i="36"/>
  <c r="BD320" i="36"/>
  <c r="V330" i="36"/>
  <c r="AF300" i="36"/>
  <c r="AV264" i="36"/>
  <c r="AQ204" i="36"/>
  <c r="AK270" i="36"/>
  <c r="AU243" i="36"/>
  <c r="V241" i="36"/>
  <c r="AL209" i="36"/>
  <c r="I246" i="36"/>
  <c r="E244" i="36"/>
  <c r="X222" i="36"/>
  <c r="BH315" i="36"/>
  <c r="AO309" i="36"/>
  <c r="Y330" i="36"/>
  <c r="AG206" i="36"/>
  <c r="AT327" i="36"/>
  <c r="BJ309" i="36"/>
  <c r="AU330" i="36"/>
  <c r="AX229" i="36"/>
  <c r="AU297" i="36"/>
  <c r="AA281" i="36"/>
  <c r="Y298" i="36"/>
  <c r="T216" i="36"/>
  <c r="AG299" i="36"/>
  <c r="AV283" i="36"/>
  <c r="K300" i="36"/>
  <c r="AO249" i="36"/>
  <c r="BA262" i="36"/>
  <c r="AQ316" i="36"/>
  <c r="AG337" i="36"/>
  <c r="P247" i="36"/>
  <c r="E283" i="36"/>
  <c r="AA288" i="36"/>
  <c r="AR232" i="36"/>
  <c r="BB269" i="36"/>
  <c r="AQ317" i="36"/>
  <c r="K341" i="36"/>
  <c r="AL220" i="36"/>
  <c r="BC342" i="36"/>
  <c r="AL318" i="36"/>
  <c r="AU337" i="36"/>
  <c r="AG339" i="36"/>
  <c r="Y252" i="36"/>
  <c r="R275" i="36"/>
  <c r="AI228" i="36"/>
  <c r="AI231" i="36"/>
  <c r="BG280" i="36"/>
  <c r="Q286" i="36"/>
  <c r="BJ289" i="36"/>
  <c r="AP331" i="36"/>
  <c r="D298" i="36"/>
  <c r="AK325" i="36"/>
  <c r="V327" i="36"/>
  <c r="H292" i="36"/>
  <c r="AI334" i="36"/>
  <c r="I221" i="36"/>
  <c r="AK328" i="36"/>
  <c r="AV252" i="36"/>
  <c r="BK340" i="36"/>
  <c r="AV342" i="36"/>
  <c r="L226" i="36"/>
  <c r="AS236" i="36"/>
  <c r="AO238" i="36"/>
  <c r="AY249" i="36"/>
  <c r="AZ216" i="36"/>
  <c r="AI319" i="36"/>
  <c r="U321" i="36"/>
  <c r="BI334" i="36"/>
  <c r="AT216" i="36"/>
  <c r="AT223" i="36"/>
  <c r="M342" i="36"/>
  <c r="AJ300" i="36"/>
  <c r="AZ204" i="36"/>
  <c r="AZ220" i="36"/>
  <c r="BK317" i="36"/>
  <c r="AW319" i="36"/>
  <c r="G281" i="36"/>
  <c r="AI281" i="36"/>
  <c r="F237" i="36"/>
  <c r="S240" i="36"/>
  <c r="P290" i="36"/>
  <c r="L282" i="36"/>
  <c r="S247" i="36"/>
  <c r="AK296" i="36"/>
  <c r="AE333" i="36"/>
  <c r="M316" i="36"/>
  <c r="W330" i="36"/>
  <c r="BD246" i="36"/>
  <c r="AG301" i="36"/>
  <c r="S329" i="36"/>
  <c r="M292" i="36"/>
  <c r="K267" i="36"/>
  <c r="AE216" i="36"/>
  <c r="AQ220" i="36"/>
  <c r="BA333" i="36"/>
  <c r="AO231" i="36"/>
  <c r="M327" i="36"/>
  <c r="BI229" i="36"/>
  <c r="T212" i="36"/>
  <c r="AM204" i="36"/>
  <c r="AF224" i="36"/>
  <c r="AH227" i="36"/>
  <c r="BI320" i="36"/>
  <c r="V321" i="36"/>
  <c r="AM287" i="36"/>
  <c r="T290" i="36"/>
  <c r="X248" i="36"/>
  <c r="BH326" i="36"/>
  <c r="O255" i="36"/>
  <c r="AG264" i="36"/>
  <c r="AY253" i="36"/>
  <c r="AO278" i="36"/>
  <c r="P288" i="36"/>
  <c r="AY289" i="36"/>
  <c r="AP232" i="36"/>
  <c r="AL287" i="36"/>
  <c r="AG227" i="36"/>
  <c r="BE324" i="36"/>
  <c r="AF252" i="36"/>
  <c r="V272" i="36"/>
  <c r="Y299" i="36"/>
  <c r="AU210" i="36"/>
  <c r="AB250" i="36"/>
  <c r="BI328" i="36"/>
  <c r="AS290" i="36"/>
  <c r="W279" i="36"/>
  <c r="V329" i="36"/>
  <c r="AL292" i="36"/>
  <c r="AM273" i="36"/>
  <c r="AO294" i="36"/>
  <c r="AW297" i="36"/>
  <c r="AF302" i="36"/>
  <c r="BB275" i="36"/>
  <c r="R286" i="36"/>
  <c r="AH299" i="36"/>
  <c r="S204" i="36"/>
  <c r="BA302" i="36"/>
  <c r="AL311" i="36"/>
  <c r="AM201" i="36"/>
  <c r="AC268" i="36"/>
  <c r="AK222" i="36"/>
  <c r="BG311" i="36"/>
  <c r="M206" i="36"/>
  <c r="AR276" i="36"/>
  <c r="H322" i="36"/>
  <c r="AH276" i="36"/>
  <c r="AB300" i="36"/>
  <c r="AY283" i="36"/>
  <c r="BB323" i="36"/>
  <c r="AT278" i="36"/>
  <c r="M302" i="36"/>
  <c r="AZ221" i="36"/>
  <c r="BI217" i="36"/>
  <c r="AS318" i="36"/>
  <c r="AM257" i="36"/>
  <c r="AY338" i="36"/>
  <c r="AJ279" i="36"/>
  <c r="BJ281" i="36"/>
  <c r="AU220" i="36"/>
  <c r="P328" i="36"/>
  <c r="BJ337" i="36"/>
  <c r="AX198" i="36"/>
  <c r="AY279" i="36"/>
  <c r="AY230" i="36"/>
  <c r="AX227" i="36"/>
  <c r="AB326" i="36"/>
  <c r="M328" i="36"/>
  <c r="W291" i="36"/>
  <c r="AX291" i="36"/>
  <c r="AA319" i="36"/>
  <c r="M321" i="36"/>
  <c r="AO298" i="36"/>
  <c r="V257" i="36"/>
  <c r="T255" i="36"/>
  <c r="AX274" i="36"/>
  <c r="BF312" i="36"/>
  <c r="R318" i="36"/>
  <c r="Q340" i="36"/>
  <c r="K325" i="36"/>
  <c r="I223" i="36"/>
  <c r="BF275" i="36"/>
  <c r="BJ297" i="36"/>
  <c r="L265" i="36"/>
  <c r="AG308" i="36"/>
  <c r="S310" i="36"/>
  <c r="AE271" i="36"/>
  <c r="BJ279" i="36"/>
  <c r="BG281" i="36"/>
  <c r="AW290" i="36"/>
  <c r="W313" i="36"/>
  <c r="R278" i="36"/>
  <c r="AN280" i="36"/>
  <c r="BC314" i="36"/>
  <c r="BF285" i="36"/>
  <c r="BB325" i="36"/>
  <c r="I259" i="36"/>
  <c r="BD236" i="36"/>
  <c r="BF268" i="36"/>
  <c r="BD302" i="36"/>
  <c r="AQ232" i="36"/>
  <c r="AU235" i="36"/>
  <c r="AI325" i="36"/>
  <c r="BE325" i="36"/>
  <c r="AI293" i="36"/>
  <c r="U295" i="36"/>
  <c r="AK332" i="36"/>
  <c r="BE223" i="36"/>
  <c r="BH264" i="36"/>
  <c r="AU321" i="36"/>
  <c r="AN256" i="36"/>
  <c r="G259" i="36"/>
  <c r="AG341" i="36"/>
  <c r="AS311" i="36"/>
  <c r="Y321" i="36"/>
  <c r="U315" i="36"/>
  <c r="Q325" i="36"/>
  <c r="R257" i="36"/>
  <c r="P274" i="36"/>
  <c r="AD284" i="36"/>
  <c r="S221" i="36"/>
  <c r="AY281" i="36"/>
  <c r="AC345" i="36"/>
  <c r="AG270" i="36"/>
  <c r="Z244" i="36"/>
  <c r="BH334" i="36"/>
  <c r="BH248" i="36"/>
  <c r="AE337" i="36"/>
  <c r="S312" i="36"/>
  <c r="AC332" i="36"/>
  <c r="BB285" i="36"/>
  <c r="BK320" i="36"/>
  <c r="W321" i="36"/>
  <c r="BD288" i="36"/>
  <c r="AV290" i="36"/>
  <c r="H328" i="36"/>
  <c r="H327" i="36"/>
  <c r="K218" i="36"/>
  <c r="I222" i="36"/>
  <c r="BF243" i="36"/>
  <c r="AQ253" i="36"/>
  <c r="AX255" i="36"/>
  <c r="P266" i="36"/>
  <c r="Y272" i="36"/>
  <c r="AL345" i="36"/>
  <c r="BG345" i="36"/>
  <c r="AL313" i="36"/>
  <c r="BK316" i="36"/>
  <c r="BG306" i="36"/>
  <c r="E266" i="36"/>
  <c r="O214" i="36"/>
  <c r="AN336" i="36"/>
  <c r="Y301" i="36"/>
  <c r="BG210" i="36"/>
  <c r="BI336" i="36"/>
  <c r="AT301" i="36"/>
  <c r="M301" i="36"/>
  <c r="G325" i="36"/>
  <c r="U288" i="36"/>
  <c r="AY299" i="36"/>
  <c r="AH342" i="36"/>
  <c r="BA326" i="36"/>
  <c r="U290" i="36"/>
  <c r="AK301" i="36"/>
  <c r="AX212" i="36"/>
  <c r="T340" i="36"/>
  <c r="AY241" i="36"/>
  <c r="AW256" i="36"/>
  <c r="AE289" i="36"/>
  <c r="V258" i="36"/>
  <c r="AB242" i="36"/>
  <c r="W257" i="36"/>
  <c r="AC246" i="36"/>
  <c r="U345" i="36"/>
  <c r="AI333" i="36"/>
  <c r="AS344" i="36"/>
  <c r="AX248" i="36"/>
  <c r="AU203" i="36"/>
  <c r="U335" i="36"/>
  <c r="F201" i="36"/>
  <c r="AC250" i="36"/>
  <c r="AU222" i="36"/>
  <c r="J295" i="36"/>
  <c r="BJ265" i="36"/>
  <c r="AA324" i="36"/>
  <c r="E280" i="36"/>
  <c r="U339" i="36"/>
  <c r="G231" i="36"/>
  <c r="BD300" i="36"/>
  <c r="AM319" i="36"/>
  <c r="BA323" i="36"/>
  <c r="AD345" i="36"/>
  <c r="BK303" i="36"/>
  <c r="M281" i="36"/>
  <c r="Y231" i="36"/>
  <c r="AB310" i="36"/>
  <c r="W337" i="36"/>
  <c r="BK230" i="36"/>
  <c r="L298" i="36"/>
  <c r="BK294" i="36"/>
  <c r="AS336" i="36"/>
  <c r="Z341" i="36"/>
  <c r="AU294" i="36"/>
  <c r="AL343" i="36"/>
  <c r="K94" i="36"/>
  <c r="AO118" i="36"/>
  <c r="AG89" i="36"/>
  <c r="H23" i="36"/>
  <c r="AM40" i="36"/>
  <c r="J197" i="36"/>
  <c r="AY144" i="36"/>
  <c r="D110" i="36"/>
  <c r="F168" i="36"/>
  <c r="AA169" i="36"/>
  <c r="AD143" i="36"/>
  <c r="O35" i="36"/>
  <c r="AX305" i="36"/>
  <c r="AI247" i="36"/>
  <c r="AK323" i="36"/>
  <c r="X200" i="36"/>
  <c r="BC307" i="36"/>
  <c r="W206" i="36"/>
  <c r="AM238" i="36"/>
  <c r="R321" i="36"/>
  <c r="AW227" i="36"/>
  <c r="AP292" i="36"/>
  <c r="AM315" i="36"/>
  <c r="AM267" i="36"/>
  <c r="BG269" i="36"/>
  <c r="D312" i="36"/>
  <c r="D330" i="36"/>
  <c r="BI258" i="36"/>
  <c r="R247" i="36"/>
  <c r="AM263" i="36"/>
  <c r="AG212" i="36"/>
  <c r="J301" i="36"/>
  <c r="AB317" i="36"/>
  <c r="Z277" i="36"/>
  <c r="BA272" i="36"/>
  <c r="V319" i="36"/>
  <c r="AW318" i="36"/>
  <c r="BI301" i="36"/>
  <c r="V340" i="36"/>
  <c r="AV257" i="36"/>
  <c r="BJ242" i="36"/>
  <c r="AN338" i="36"/>
  <c r="BB207" i="36"/>
  <c r="AM317" i="36"/>
  <c r="BG297" i="36"/>
  <c r="AS299" i="36"/>
  <c r="BG322" i="36"/>
  <c r="Y323" i="36"/>
  <c r="BG290" i="36"/>
  <c r="AW292" i="36"/>
  <c r="E330" i="36"/>
  <c r="BD328" i="36"/>
  <c r="F286" i="36"/>
  <c r="AI274" i="36"/>
  <c r="Z320" i="36"/>
  <c r="AE284" i="36"/>
  <c r="E302" i="36"/>
  <c r="BD338" i="36"/>
  <c r="Q259" i="36"/>
  <c r="AP313" i="36"/>
  <c r="AE332" i="36"/>
  <c r="BC331" i="36"/>
  <c r="P334" i="36"/>
  <c r="AT333" i="36"/>
  <c r="BK239" i="36"/>
  <c r="F297" i="36"/>
  <c r="K273" i="36"/>
  <c r="AA297" i="36"/>
  <c r="BA225" i="36"/>
  <c r="X224" i="36"/>
  <c r="AQ228" i="36"/>
  <c r="BA239" i="36"/>
  <c r="AX278" i="36"/>
  <c r="M304" i="36"/>
  <c r="BE338" i="36"/>
  <c r="O308" i="36"/>
  <c r="BD314" i="36"/>
  <c r="AN205" i="36"/>
  <c r="BJ311" i="36"/>
  <c r="G294" i="36"/>
  <c r="AM292" i="36"/>
  <c r="BH292" i="36"/>
  <c r="G251" i="36"/>
  <c r="AI253" i="36"/>
  <c r="AT299" i="36"/>
  <c r="P213" i="36"/>
  <c r="V205" i="36"/>
  <c r="M242" i="36"/>
  <c r="O317" i="36"/>
  <c r="P264" i="36"/>
  <c r="R281" i="36"/>
  <c r="K204" i="36"/>
  <c r="AZ230" i="36"/>
  <c r="AG217" i="36"/>
  <c r="BB233" i="36"/>
  <c r="BG235" i="36"/>
  <c r="AK321" i="36"/>
  <c r="I299" i="36"/>
  <c r="AU324" i="36"/>
  <c r="AD299" i="36"/>
  <c r="AX260" i="36"/>
  <c r="AR259" i="36"/>
  <c r="D263" i="36"/>
  <c r="N262" i="36"/>
  <c r="AS339" i="36"/>
  <c r="M309" i="36"/>
  <c r="BA318" i="36"/>
  <c r="M305" i="36"/>
  <c r="O314" i="36"/>
  <c r="D268" i="36"/>
  <c r="J250" i="36"/>
  <c r="X252" i="36"/>
  <c r="E306" i="36"/>
  <c r="BE307" i="36"/>
  <c r="AI289" i="36"/>
  <c r="J261" i="36"/>
  <c r="BI204" i="36"/>
  <c r="AU290" i="36"/>
  <c r="AY257" i="36"/>
  <c r="AM342" i="36"/>
  <c r="AM310" i="36"/>
  <c r="G283" i="36"/>
  <c r="G226" i="36"/>
  <c r="AW338" i="36"/>
  <c r="BK342" i="36"/>
  <c r="N298" i="36"/>
  <c r="O325" i="36"/>
  <c r="AE345" i="36"/>
  <c r="L300" i="36"/>
  <c r="BB248" i="36"/>
  <c r="AB258" i="36"/>
  <c r="I330" i="36"/>
  <c r="V206" i="36"/>
  <c r="AF322" i="36"/>
  <c r="Y211" i="36"/>
  <c r="W324" i="36"/>
  <c r="V269" i="36"/>
  <c r="L287" i="36"/>
  <c r="Z313" i="36"/>
  <c r="AN287" i="36"/>
  <c r="AL245" i="36"/>
  <c r="AO244" i="36"/>
  <c r="J248" i="36"/>
  <c r="BB246" i="36"/>
  <c r="E313" i="36"/>
  <c r="AY294" i="36"/>
  <c r="AE269" i="36"/>
  <c r="AZ222" i="36"/>
  <c r="AO297" i="36"/>
  <c r="T251" i="36"/>
  <c r="L332" i="36"/>
  <c r="AD274" i="36"/>
  <c r="P249" i="36"/>
  <c r="U276" i="36"/>
  <c r="AX287" i="36"/>
  <c r="AF275" i="36"/>
  <c r="BC231" i="36"/>
  <c r="BA304" i="36"/>
  <c r="BD292" i="36"/>
  <c r="AV333" i="36"/>
  <c r="U231" i="36"/>
  <c r="AV272" i="36"/>
  <c r="AZ284" i="36"/>
  <c r="AN302" i="36"/>
  <c r="AA328" i="36"/>
  <c r="AC319" i="36"/>
  <c r="AQ311" i="36"/>
  <c r="Q226" i="36"/>
  <c r="X234" i="36"/>
  <c r="AW273" i="36"/>
  <c r="D292" i="36"/>
  <c r="AG294" i="36"/>
  <c r="BD216" i="36"/>
  <c r="BD248" i="36"/>
  <c r="BH341" i="36"/>
  <c r="AO262" i="36"/>
  <c r="BI248" i="36"/>
  <c r="J299" i="36"/>
  <c r="AY345" i="36"/>
  <c r="P252" i="36"/>
  <c r="AI304" i="36"/>
  <c r="AB339" i="36"/>
  <c r="AC303" i="36"/>
  <c r="AT260" i="36"/>
  <c r="K233" i="36"/>
  <c r="F310" i="36"/>
  <c r="AF324" i="36"/>
  <c r="BF203" i="36"/>
  <c r="S313" i="36"/>
  <c r="Y310" i="36"/>
  <c r="U291" i="36"/>
  <c r="AZ304" i="36"/>
  <c r="AZ285" i="36"/>
  <c r="F204" i="36"/>
  <c r="BI310" i="36"/>
  <c r="D335" i="36"/>
  <c r="BH251" i="36"/>
  <c r="BE328" i="36"/>
  <c r="V214" i="36"/>
  <c r="AM337" i="36"/>
  <c r="BE321" i="36"/>
  <c r="AH247" i="36"/>
  <c r="E215" i="36"/>
  <c r="U282" i="36"/>
  <c r="AM270" i="36"/>
  <c r="AZ331" i="36"/>
  <c r="R235" i="36"/>
  <c r="AW266" i="36"/>
  <c r="Q280" i="36"/>
  <c r="Q308" i="36"/>
  <c r="S330" i="36"/>
  <c r="BA300" i="36"/>
  <c r="H213" i="36"/>
  <c r="AC344" i="36"/>
  <c r="AJ285" i="36"/>
  <c r="O277" i="36"/>
  <c r="AY199" i="36"/>
  <c r="AQ293" i="36"/>
  <c r="BA199" i="36"/>
  <c r="K279" i="36"/>
  <c r="AP288" i="36"/>
  <c r="AP309" i="36"/>
  <c r="AL308" i="36"/>
  <c r="AQ331" i="36"/>
  <c r="M289" i="36"/>
  <c r="BK309" i="36"/>
  <c r="Q276" i="36"/>
  <c r="H270" i="36"/>
  <c r="D246" i="36"/>
  <c r="BJ273" i="36"/>
  <c r="X283" i="36"/>
  <c r="AC272" i="36"/>
  <c r="Z248" i="36"/>
  <c r="T276" i="36"/>
  <c r="BA206" i="36"/>
  <c r="BJ298" i="36"/>
  <c r="BG295" i="36"/>
  <c r="AW316" i="36"/>
  <c r="AV334" i="36"/>
  <c r="BC304" i="36"/>
  <c r="AN306" i="36"/>
  <c r="AD321" i="36"/>
  <c r="S337" i="36"/>
  <c r="M334" i="36"/>
  <c r="Z333" i="36"/>
  <c r="AE305" i="36"/>
  <c r="W276" i="36"/>
  <c r="BK324" i="36"/>
  <c r="Q295" i="36"/>
  <c r="BK296" i="36"/>
  <c r="AZ250" i="36"/>
  <c r="V251" i="36"/>
  <c r="K340" i="36"/>
  <c r="BJ341" i="36"/>
  <c r="X260" i="36"/>
  <c r="AS288" i="36"/>
  <c r="AV312" i="36"/>
  <c r="AF269" i="36"/>
  <c r="BF212" i="36"/>
  <c r="AC242" i="36"/>
  <c r="AZ252" i="36"/>
  <c r="AX208" i="36"/>
  <c r="AQ273" i="36"/>
  <c r="AS342" i="36"/>
  <c r="AL264" i="36"/>
  <c r="AZ234" i="36"/>
  <c r="Q329" i="36"/>
  <c r="BK330" i="36"/>
  <c r="BC311" i="36"/>
  <c r="BK318" i="36"/>
  <c r="U320" i="36"/>
  <c r="E328" i="36"/>
  <c r="L334" i="36"/>
  <c r="AY301" i="36"/>
  <c r="AK303" i="36"/>
  <c r="AQ275" i="36"/>
  <c r="AC324" i="36"/>
  <c r="G210" i="36"/>
  <c r="AB208" i="36"/>
  <c r="AJ292" i="36"/>
  <c r="AW264" i="36"/>
  <c r="AG288" i="36"/>
  <c r="H254" i="36"/>
  <c r="AR263" i="36"/>
  <c r="BG303" i="36"/>
  <c r="T304" i="36"/>
  <c r="Z266" i="36"/>
  <c r="AN268" i="36"/>
  <c r="F311" i="36"/>
  <c r="O294" i="36"/>
  <c r="AK307" i="36"/>
  <c r="AS317" i="36"/>
  <c r="W287" i="36"/>
  <c r="AK289" i="36"/>
  <c r="AO302" i="36"/>
  <c r="AS319" i="36"/>
  <c r="BB301" i="36"/>
  <c r="AE318" i="36"/>
  <c r="AH212" i="36"/>
  <c r="BD281" i="36"/>
  <c r="AH237" i="36"/>
  <c r="AV240" i="36"/>
  <c r="E272" i="36"/>
  <c r="AU344" i="36"/>
  <c r="BH262" i="36"/>
  <c r="AP311" i="36"/>
  <c r="H331" i="36"/>
  <c r="AX239" i="36"/>
  <c r="AP256" i="36"/>
  <c r="J259" i="36"/>
  <c r="AY341" i="36"/>
  <c r="L342" i="36"/>
  <c r="F221" i="36"/>
  <c r="BH249" i="36"/>
  <c r="AF290" i="36"/>
  <c r="BF301" i="36"/>
  <c r="W245" i="36"/>
  <c r="N319" i="36"/>
  <c r="F328" i="36"/>
  <c r="I323" i="36"/>
  <c r="E274" i="36"/>
  <c r="AW322" i="36"/>
  <c r="AT315" i="36"/>
  <c r="AD282" i="36"/>
  <c r="BE284" i="36"/>
  <c r="S323" i="36"/>
  <c r="F343" i="36"/>
  <c r="AO250" i="36"/>
  <c r="BF221" i="36"/>
  <c r="I269" i="36"/>
  <c r="AW277" i="36"/>
  <c r="Y241" i="36"/>
  <c r="BA235" i="36"/>
  <c r="P253" i="36"/>
  <c r="AD272" i="36"/>
  <c r="T286" i="36"/>
  <c r="AT286" i="36"/>
  <c r="AY303" i="36"/>
  <c r="U303" i="36"/>
  <c r="O204" i="36"/>
  <c r="AD335" i="36"/>
  <c r="AN254" i="36"/>
  <c r="BA280" i="36"/>
  <c r="BH200" i="36"/>
  <c r="N309" i="36"/>
  <c r="BH310" i="36"/>
  <c r="AR281" i="36"/>
  <c r="AZ283" i="36"/>
  <c r="AW311" i="36"/>
  <c r="AH313" i="36"/>
  <c r="BA312" i="36"/>
  <c r="BE306" i="36"/>
  <c r="F282" i="36"/>
  <c r="AJ297" i="36"/>
  <c r="Y338" i="36"/>
  <c r="AX307" i="36"/>
  <c r="AD306" i="36"/>
  <c r="BB229" i="36"/>
  <c r="J313" i="36"/>
  <c r="S315" i="36"/>
  <c r="AH289" i="36"/>
  <c r="BJ314" i="36"/>
  <c r="Y291" i="36"/>
  <c r="AG222" i="36"/>
  <c r="AA243" i="36"/>
  <c r="L269" i="36"/>
  <c r="BC243" i="36"/>
  <c r="AP308" i="36"/>
  <c r="AG334" i="36"/>
  <c r="BH313" i="36"/>
  <c r="S336" i="36"/>
  <c r="AY252" i="36"/>
  <c r="AX252" i="36"/>
  <c r="AM296" i="36"/>
  <c r="D305" i="36"/>
  <c r="Z268" i="36"/>
  <c r="AR322" i="36"/>
  <c r="BK304" i="36"/>
  <c r="L281" i="36"/>
  <c r="I248" i="36"/>
  <c r="AP336" i="36"/>
  <c r="R284" i="36"/>
  <c r="AS286" i="36"/>
  <c r="AA268" i="36"/>
  <c r="AC329" i="36"/>
  <c r="BF307" i="36"/>
  <c r="AG310" i="36"/>
  <c r="AF342" i="36"/>
  <c r="H238" i="36"/>
  <c r="N291" i="36"/>
  <c r="BD261" i="36"/>
  <c r="AL340" i="36"/>
  <c r="AE343" i="36"/>
  <c r="BJ261" i="36"/>
  <c r="Q345" i="36"/>
  <c r="AP218" i="36"/>
  <c r="AK308" i="36"/>
  <c r="AL344" i="36"/>
  <c r="BG308" i="36"/>
  <c r="AJ278" i="36"/>
  <c r="BG240" i="36"/>
  <c r="I286" i="36"/>
  <c r="P251" i="36"/>
  <c r="K242" i="36"/>
  <c r="P335" i="36"/>
  <c r="AW212" i="36"/>
  <c r="BB306" i="36"/>
  <c r="S233" i="36"/>
  <c r="AV281" i="36"/>
  <c r="AY251" i="36"/>
  <c r="T260" i="36"/>
  <c r="AX201" i="36"/>
  <c r="L209" i="36"/>
  <c r="AK278" i="36"/>
  <c r="AU259" i="36"/>
  <c r="BJ206" i="36"/>
  <c r="U311" i="36"/>
  <c r="M291" i="36"/>
  <c r="S245" i="36"/>
  <c r="AS331" i="36"/>
  <c r="N301" i="36"/>
  <c r="K306" i="36"/>
  <c r="AU251" i="36"/>
  <c r="BJ269" i="36"/>
  <c r="AZ249" i="36"/>
  <c r="BE311" i="36"/>
  <c r="Z329" i="36"/>
  <c r="AU327" i="36"/>
  <c r="BC250" i="36"/>
  <c r="AV276" i="36"/>
  <c r="AY237" i="36"/>
  <c r="AU300" i="36"/>
  <c r="E332" i="36"/>
  <c r="BE246" i="36"/>
  <c r="BE333" i="36"/>
  <c r="Q207" i="36"/>
  <c r="Q297" i="36"/>
  <c r="F336" i="36"/>
  <c r="AL297" i="36"/>
  <c r="AK204" i="36"/>
  <c r="J325" i="36"/>
  <c r="P222" i="36"/>
  <c r="BD326" i="36"/>
  <c r="AQ205" i="36"/>
  <c r="X304" i="36"/>
  <c r="S343" i="36"/>
  <c r="AR312" i="36"/>
  <c r="AA338" i="36"/>
  <c r="AM252" i="36"/>
  <c r="BK300" i="36"/>
  <c r="AY336" i="36"/>
  <c r="BJ301" i="36"/>
  <c r="AX329" i="36"/>
  <c r="I309" i="36"/>
  <c r="AX345" i="36"/>
  <c r="X263" i="36"/>
  <c r="X257" i="36"/>
  <c r="BG293" i="36"/>
  <c r="AM235" i="36"/>
  <c r="BD318" i="36"/>
  <c r="AH327" i="36"/>
  <c r="BF333" i="36"/>
  <c r="AY323" i="36"/>
  <c r="O293" i="36"/>
  <c r="AE302" i="36"/>
  <c r="AQ302" i="36"/>
  <c r="Y341" i="36"/>
  <c r="I231" i="36"/>
  <c r="R223" i="36"/>
  <c r="BK321" i="36"/>
  <c r="AQ292" i="36"/>
  <c r="O229" i="36"/>
  <c r="M311" i="36"/>
  <c r="AZ334" i="36"/>
  <c r="K326" i="36"/>
  <c r="AN246" i="36"/>
  <c r="BI308" i="36"/>
  <c r="AS327" i="36"/>
  <c r="K338" i="36"/>
  <c r="BC267" i="36"/>
  <c r="J334" i="36"/>
  <c r="AD241" i="36"/>
  <c r="U341" i="36"/>
  <c r="BE334" i="36"/>
  <c r="AP307" i="36"/>
  <c r="S226" i="36"/>
  <c r="V345" i="36"/>
  <c r="AW325" i="36"/>
  <c r="F309" i="36"/>
  <c r="AW240" i="36"/>
  <c r="V326" i="36"/>
  <c r="AZ275" i="36"/>
  <c r="AF266" i="36"/>
  <c r="AN310" i="36"/>
  <c r="AR333" i="36"/>
  <c r="BE316" i="36"/>
  <c r="Q222" i="36"/>
  <c r="U292" i="36"/>
  <c r="L301" i="36"/>
  <c r="AC308" i="36"/>
  <c r="F246" i="36"/>
  <c r="AX327" i="36"/>
  <c r="AE280" i="36"/>
  <c r="AZ311" i="36"/>
  <c r="BH320" i="36"/>
  <c r="H246" i="36"/>
  <c r="Z317" i="36"/>
  <c r="AI215" i="36"/>
  <c r="M284" i="36"/>
  <c r="M269" i="36"/>
  <c r="AQ230" i="36"/>
  <c r="AM308" i="36"/>
  <c r="BK235" i="36"/>
  <c r="AT323" i="36"/>
  <c r="AS242" i="36"/>
  <c r="S239" i="36"/>
  <c r="AE325" i="36"/>
  <c r="D245" i="36"/>
  <c r="BF236" i="36"/>
  <c r="G271" i="36"/>
  <c r="BK319" i="36"/>
  <c r="M331" i="36"/>
  <c r="AA224" i="36"/>
  <c r="I332" i="36"/>
  <c r="X320" i="36"/>
  <c r="AH331" i="36"/>
  <c r="K302" i="36"/>
  <c r="Z275" i="36"/>
  <c r="Z285" i="36"/>
  <c r="M299" i="36"/>
  <c r="BJ303" i="36"/>
  <c r="AT277" i="36"/>
  <c r="BI288" i="36"/>
  <c r="BG300" i="36"/>
  <c r="E245" i="36"/>
  <c r="AG328" i="36"/>
  <c r="J327" i="36"/>
  <c r="T338" i="36"/>
  <c r="I317" i="36"/>
  <c r="O290" i="36"/>
  <c r="BI291" i="36"/>
  <c r="AC254" i="36"/>
  <c r="AM306" i="36"/>
  <c r="J339" i="36"/>
  <c r="W244" i="36"/>
  <c r="AV327" i="36"/>
  <c r="AT229" i="36"/>
  <c r="BE320" i="36"/>
  <c r="G316" i="36"/>
  <c r="BA317" i="36"/>
  <c r="AG278" i="36"/>
  <c r="BI278" i="36"/>
  <c r="AU233" i="36"/>
  <c r="AZ236" i="36"/>
  <c r="BJ287" i="36"/>
  <c r="AC295" i="36"/>
  <c r="BA282" i="36"/>
  <c r="Z297" i="36"/>
  <c r="F257" i="36"/>
  <c r="AA259" i="36"/>
  <c r="F267" i="36"/>
  <c r="G290" i="36"/>
  <c r="V243" i="36"/>
  <c r="M295" i="36"/>
  <c r="AA336" i="36"/>
  <c r="AQ251" i="36"/>
  <c r="AA340" i="36"/>
  <c r="Q342" i="36"/>
  <c r="Y239" i="36"/>
  <c r="AT250" i="36"/>
  <c r="BF252" i="36"/>
  <c r="Q262" i="36"/>
  <c r="BG222" i="36"/>
  <c r="AJ322" i="36"/>
  <c r="U324" i="36"/>
  <c r="AC340" i="36"/>
  <c r="E258" i="36"/>
  <c r="AX303" i="36"/>
  <c r="AW228" i="36"/>
  <c r="AA207" i="36"/>
  <c r="BH287" i="36"/>
  <c r="BD323" i="36"/>
  <c r="BH304" i="36"/>
  <c r="Q198" i="36"/>
  <c r="AF291" i="36"/>
  <c r="N328" i="36"/>
  <c r="AL260" i="36"/>
  <c r="AF199" i="36"/>
  <c r="G312" i="36"/>
  <c r="BI303" i="36"/>
  <c r="AK223" i="36"/>
  <c r="BI299" i="36"/>
  <c r="BG267" i="36"/>
  <c r="AC270" i="36"/>
  <c r="BF231" i="36"/>
  <c r="AB290" i="36"/>
  <c r="Y329" i="36"/>
  <c r="AV217" i="36"/>
  <c r="BG307" i="36"/>
  <c r="BJ270" i="36"/>
  <c r="W273" i="36"/>
  <c r="BK277" i="36"/>
  <c r="N255" i="36"/>
  <c r="U299" i="36"/>
  <c r="AQ335" i="36"/>
  <c r="U302" i="36"/>
  <c r="M239" i="36"/>
  <c r="AC300" i="36"/>
  <c r="N312" i="36"/>
  <c r="Q223" i="36"/>
  <c r="AK262" i="36"/>
  <c r="AR218" i="36"/>
  <c r="BG228" i="36"/>
  <c r="BI249" i="36"/>
  <c r="AS315" i="36"/>
  <c r="X273" i="36"/>
  <c r="AE309" i="36"/>
  <c r="Q311" i="36"/>
  <c r="K343" i="36"/>
  <c r="O203" i="36"/>
  <c r="AE207" i="36"/>
  <c r="Z318" i="36"/>
  <c r="AX245" i="36"/>
  <c r="AD231" i="36"/>
  <c r="U235" i="36"/>
  <c r="Q303" i="36"/>
  <c r="E321" i="36"/>
  <c r="I338" i="36"/>
  <c r="Q335" i="36"/>
  <c r="AR311" i="36"/>
  <c r="BE315" i="36"/>
  <c r="AU277" i="36"/>
  <c r="P326" i="36"/>
  <c r="Q316" i="36"/>
  <c r="L278" i="36"/>
  <c r="W296" i="36"/>
  <c r="AD279" i="36"/>
  <c r="BI296" i="36"/>
  <c r="J200" i="36"/>
  <c r="H298" i="36"/>
  <c r="BC281" i="36"/>
  <c r="AU298" i="36"/>
  <c r="BF219" i="36"/>
  <c r="G224" i="36"/>
  <c r="AI229" i="36"/>
  <c r="BI321" i="36"/>
  <c r="AD210" i="36"/>
  <c r="AN252" i="36"/>
  <c r="O230" i="36"/>
  <c r="U322" i="36"/>
  <c r="AY214" i="36"/>
  <c r="R342" i="36"/>
  <c r="AF326" i="36"/>
  <c r="BI289" i="36"/>
  <c r="O301" i="36"/>
  <c r="AJ343" i="36"/>
  <c r="W328" i="36"/>
  <c r="AY291" i="36"/>
  <c r="BI302" i="36"/>
  <c r="AE257" i="36"/>
  <c r="X242" i="36"/>
  <c r="G329" i="36"/>
  <c r="I262" i="36"/>
  <c r="J317" i="36"/>
  <c r="V283" i="36"/>
  <c r="AV285" i="36"/>
  <c r="AL293" i="36"/>
  <c r="AG335" i="36"/>
  <c r="AS234" i="36"/>
  <c r="AD311" i="36"/>
  <c r="D322" i="36"/>
  <c r="AJ261" i="36"/>
  <c r="AG291" i="36"/>
  <c r="E238" i="36"/>
  <c r="AT242" i="36"/>
  <c r="AX330" i="36"/>
  <c r="AI303" i="36"/>
  <c r="L335" i="36"/>
  <c r="H227" i="36"/>
  <c r="AG320" i="36"/>
  <c r="BH282" i="36"/>
  <c r="BK315" i="36"/>
  <c r="AN245" i="36"/>
  <c r="BF335" i="36"/>
  <c r="AQ337" i="36"/>
  <c r="AT313" i="36"/>
  <c r="N345" i="36"/>
  <c r="AZ262" i="36"/>
  <c r="BG312" i="36"/>
  <c r="V277" i="36"/>
  <c r="W231" i="36"/>
  <c r="AC234" i="36"/>
  <c r="BC237" i="36"/>
  <c r="D250" i="36"/>
  <c r="AL251" i="36"/>
  <c r="AH265" i="36"/>
  <c r="BG275" i="36"/>
  <c r="X282" i="36"/>
  <c r="X289" i="36"/>
  <c r="BD332" i="36"/>
  <c r="G243" i="36"/>
  <c r="AY297" i="36"/>
  <c r="AS334" i="36"/>
  <c r="AY312" i="36"/>
  <c r="M315" i="36"/>
  <c r="AA257" i="36"/>
  <c r="AT233" i="36"/>
  <c r="BG236" i="36"/>
  <c r="BE239" i="36"/>
  <c r="AA326" i="36"/>
  <c r="AR267" i="36"/>
  <c r="N270" i="36"/>
  <c r="AL278" i="36"/>
  <c r="AC260" i="36"/>
  <c r="AS284" i="36"/>
  <c r="BD277" i="36"/>
  <c r="G300" i="36"/>
  <c r="AK260" i="36"/>
  <c r="G263" i="36"/>
  <c r="R272" i="36"/>
  <c r="G322" i="36"/>
  <c r="AN203" i="36"/>
  <c r="AZ271" i="36"/>
  <c r="R288" i="36"/>
  <c r="P245" i="36"/>
  <c r="AR247" i="36"/>
  <c r="U344" i="36"/>
  <c r="BD268" i="36"/>
  <c r="AH311" i="36"/>
  <c r="AS340" i="36"/>
  <c r="BD290" i="36"/>
  <c r="V248" i="36"/>
  <c r="AV250" i="36"/>
  <c r="BH279" i="36"/>
  <c r="AO226" i="36"/>
  <c r="P258" i="36"/>
  <c r="AP260" i="36"/>
  <c r="BH211" i="36"/>
  <c r="I343" i="36"/>
  <c r="U310" i="36"/>
  <c r="AG312" i="36"/>
  <c r="AF303" i="36"/>
  <c r="F209" i="36"/>
  <c r="BJ266" i="36"/>
  <c r="D216" i="36"/>
  <c r="R220" i="36"/>
  <c r="AX256" i="36"/>
  <c r="U266" i="36"/>
  <c r="T268" i="36"/>
  <c r="AT217" i="36"/>
  <c r="AC306" i="36"/>
  <c r="BB262" i="36"/>
  <c r="AW209" i="36"/>
  <c r="T293" i="36"/>
  <c r="BA266" i="36"/>
  <c r="H320" i="36"/>
  <c r="BA273" i="36"/>
  <c r="AE263" i="36"/>
  <c r="AX297" i="36"/>
  <c r="J316" i="36"/>
  <c r="AS278" i="36"/>
  <c r="K298" i="36"/>
  <c r="BC274" i="36"/>
  <c r="AR320" i="36"/>
  <c r="AP274" i="36"/>
  <c r="BG298" i="36"/>
  <c r="J278" i="36"/>
  <c r="AC322" i="36"/>
  <c r="BJ276" i="36"/>
  <c r="AW300" i="36"/>
  <c r="AG263" i="36"/>
  <c r="T282" i="36"/>
  <c r="O223" i="36"/>
  <c r="AU255" i="36"/>
  <c r="AV305" i="36"/>
  <c r="AH252" i="36"/>
  <c r="BA223" i="36"/>
  <c r="M256" i="36"/>
  <c r="AR269" i="36"/>
  <c r="AZ340" i="36"/>
  <c r="G323" i="36"/>
  <c r="BF343" i="36"/>
  <c r="AW276" i="36"/>
  <c r="AK342" i="36"/>
  <c r="BA324" i="36"/>
  <c r="AQ345" i="36"/>
  <c r="BC284" i="36"/>
  <c r="AH336" i="36"/>
  <c r="AG266" i="36"/>
  <c r="N273" i="36"/>
  <c r="AW339" i="36"/>
  <c r="AN318" i="36"/>
  <c r="K238" i="36"/>
  <c r="BJ274" i="36"/>
  <c r="BI332" i="36"/>
  <c r="U254" i="36"/>
  <c r="AR314" i="36"/>
  <c r="W323" i="36"/>
  <c r="AF344" i="36"/>
  <c r="AJ245" i="36"/>
  <c r="BH296" i="36"/>
  <c r="AU315" i="36"/>
  <c r="AV258" i="36"/>
  <c r="AG298" i="36"/>
  <c r="AR330" i="36"/>
  <c r="BB309" i="36"/>
  <c r="K314" i="36"/>
  <c r="AK284" i="36"/>
  <c r="F325" i="36"/>
  <c r="AS345" i="36"/>
  <c r="AD218" i="36"/>
  <c r="G147" i="36"/>
  <c r="AZ121" i="36"/>
  <c r="AQ165" i="36"/>
  <c r="W46" i="36"/>
  <c r="AG186" i="36"/>
  <c r="I196" i="36"/>
  <c r="AQ92" i="36"/>
  <c r="G157" i="36"/>
  <c r="M96" i="36"/>
  <c r="AL152" i="36"/>
  <c r="R197" i="36"/>
  <c r="AC27" i="36"/>
  <c r="J328" i="36"/>
  <c r="AI318" i="36"/>
  <c r="P324" i="36"/>
  <c r="AU268" i="36"/>
  <c r="AF284" i="36"/>
  <c r="BH309" i="36"/>
  <c r="AN210" i="36"/>
  <c r="J220" i="36"/>
  <c r="AN337" i="36"/>
  <c r="P319" i="36"/>
  <c r="AE234" i="36"/>
  <c r="BG249" i="36"/>
  <c r="AS320" i="36"/>
  <c r="AP291" i="36"/>
  <c r="AS313" i="36"/>
  <c r="BG292" i="36"/>
  <c r="AF283" i="36"/>
  <c r="AN314" i="36"/>
  <c r="BC207" i="36"/>
  <c r="AX306" i="36"/>
  <c r="AQ322" i="36"/>
  <c r="Z287" i="36"/>
  <c r="BD244" i="36"/>
  <c r="AN286" i="36"/>
  <c r="BB265" i="36"/>
  <c r="AK329" i="36"/>
  <c r="AA304" i="36"/>
  <c r="X312" i="36"/>
  <c r="R224" i="36"/>
  <c r="J246" i="36"/>
  <c r="V311" i="36"/>
  <c r="AF272" i="36"/>
  <c r="Q225" i="36"/>
  <c r="AQ281" i="36"/>
  <c r="AR275" i="36"/>
  <c r="N266" i="36"/>
  <c r="BG251" i="36"/>
  <c r="F265" i="36"/>
  <c r="AN215" i="36"/>
  <c r="BF298" i="36"/>
  <c r="Z331" i="36"/>
  <c r="AD281" i="36"/>
  <c r="G238" i="36"/>
  <c r="O341" i="36"/>
  <c r="AW238" i="36"/>
  <c r="BC283" i="36"/>
  <c r="AU317" i="36"/>
  <c r="AE326" i="36"/>
  <c r="O303" i="36"/>
  <c r="AE203" i="36"/>
  <c r="K243" i="36"/>
  <c r="BB225" i="36"/>
  <c r="S299" i="36"/>
  <c r="AO299" i="36"/>
  <c r="BG259" i="36"/>
  <c r="AC262" i="36"/>
  <c r="U306" i="36"/>
  <c r="R307" i="36"/>
  <c r="AX237" i="36"/>
  <c r="F332" i="36"/>
  <c r="AO256" i="36"/>
  <c r="AD339" i="36"/>
  <c r="AL341" i="36"/>
  <c r="BB283" i="36"/>
  <c r="J260" i="36"/>
  <c r="W266" i="36"/>
  <c r="BK333" i="36"/>
  <c r="AP286" i="36"/>
  <c r="BI325" i="36"/>
  <c r="AX279" i="36"/>
  <c r="AG286" i="36"/>
  <c r="AL261" i="36"/>
  <c r="O242" i="36"/>
  <c r="AP299" i="36"/>
  <c r="R255" i="36"/>
  <c r="AY309" i="36"/>
  <c r="V305" i="36"/>
  <c r="BK216" i="36"/>
  <c r="AU291" i="36"/>
  <c r="AY300" i="36"/>
  <c r="R314" i="36"/>
  <c r="AV314" i="36"/>
  <c r="BI290" i="36"/>
  <c r="P210" i="36"/>
  <c r="K308" i="36"/>
  <c r="J305" i="36"/>
  <c r="N244" i="36"/>
  <c r="L274" i="36"/>
  <c r="L273" i="36"/>
  <c r="Y276" i="36"/>
  <c r="AH275" i="36"/>
  <c r="AS268" i="36"/>
  <c r="G221" i="36"/>
  <c r="AE223" i="36"/>
  <c r="AS221" i="36"/>
  <c r="AI322" i="36"/>
  <c r="BG321" i="36"/>
  <c r="T324" i="36"/>
  <c r="AS323" i="36"/>
  <c r="F307" i="36"/>
  <c r="BF233" i="36"/>
  <c r="AH255" i="36"/>
  <c r="AI342" i="36"/>
  <c r="BK307" i="36"/>
  <c r="L337" i="36"/>
  <c r="H262" i="36"/>
  <c r="W339" i="36"/>
  <c r="J303" i="36"/>
  <c r="AT271" i="36"/>
  <c r="BF274" i="36"/>
  <c r="AJ269" i="36"/>
  <c r="AC224" i="36"/>
  <c r="L279" i="36"/>
  <c r="AS262" i="36"/>
  <c r="Q317" i="36"/>
  <c r="AC321" i="36"/>
  <c r="H342" i="36"/>
  <c r="AW204" i="36"/>
  <c r="BA301" i="36"/>
  <c r="AU310" i="36"/>
  <c r="AF259" i="36"/>
  <c r="BC212" i="36"/>
  <c r="BB344" i="36"/>
  <c r="AG236" i="36"/>
  <c r="U294" i="36"/>
  <c r="AE221" i="36"/>
  <c r="Q234" i="36"/>
  <c r="E276" i="36"/>
  <c r="AY232" i="36"/>
  <c r="T242" i="36"/>
  <c r="X334" i="36"/>
  <c r="Z264" i="36"/>
  <c r="N277" i="36"/>
  <c r="Z259" i="36"/>
  <c r="N339" i="36"/>
  <c r="O199" i="36"/>
  <c r="BF311" i="36"/>
  <c r="AC280" i="36"/>
  <c r="P341" i="36"/>
  <c r="BF318" i="36"/>
  <c r="AE338" i="36"/>
  <c r="AK340" i="36"/>
  <c r="Z323" i="36"/>
  <c r="W332" i="36"/>
  <c r="AX344" i="36"/>
  <c r="AU226" i="36"/>
  <c r="AX210" i="36"/>
  <c r="BA331" i="36"/>
  <c r="AA289" i="36"/>
  <c r="N223" i="36"/>
  <c r="Z309" i="36"/>
  <c r="BE298" i="36"/>
  <c r="I263" i="36"/>
  <c r="AQ300" i="36"/>
  <c r="BD334" i="36"/>
  <c r="L263" i="36"/>
  <c r="AN332" i="36"/>
  <c r="AN263" i="36"/>
  <c r="Q333" i="36"/>
  <c r="AA210" i="36"/>
  <c r="BJ323" i="36"/>
  <c r="BF214" i="36"/>
  <c r="AU325" i="36"/>
  <c r="AB251" i="36"/>
  <c r="AZ272" i="36"/>
  <c r="J235" i="36"/>
  <c r="G298" i="36"/>
  <c r="U307" i="36"/>
  <c r="I318" i="36"/>
  <c r="L345" i="36"/>
  <c r="H249" i="36"/>
  <c r="L234" i="36"/>
  <c r="I241" i="36"/>
  <c r="AA293" i="36"/>
  <c r="K296" i="36"/>
  <c r="H187" i="36"/>
  <c r="AC36" i="36"/>
  <c r="BF134" i="36"/>
  <c r="O31" i="36"/>
  <c r="AI133" i="36"/>
  <c r="S82" i="36"/>
  <c r="AX179" i="36"/>
  <c r="BD137" i="36"/>
  <c r="N134" i="36"/>
  <c r="AS33" i="36"/>
  <c r="AE47" i="36"/>
  <c r="W172" i="36"/>
  <c r="AZ88" i="36"/>
  <c r="G107" i="36"/>
  <c r="BK110" i="36"/>
  <c r="G182" i="36"/>
  <c r="Y100" i="36"/>
  <c r="AK193" i="36"/>
  <c r="AC170" i="36"/>
  <c r="AI53" i="36"/>
  <c r="O48" i="36"/>
  <c r="K51" i="36"/>
  <c r="AM159" i="36"/>
  <c r="AL121" i="36"/>
  <c r="BF155" i="36"/>
  <c r="AR40" i="36"/>
  <c r="AA182" i="36"/>
  <c r="W186" i="36"/>
  <c r="BD193" i="36"/>
  <c r="AJ88" i="36"/>
  <c r="N135" i="36"/>
  <c r="AH261" i="36"/>
  <c r="BI256" i="36"/>
  <c r="R323" i="36"/>
  <c r="F271" i="36"/>
  <c r="AD295" i="36"/>
  <c r="H212" i="36"/>
  <c r="AA236" i="36"/>
  <c r="AP330" i="36"/>
  <c r="G261" i="36"/>
  <c r="AK218" i="36"/>
  <c r="D316" i="36"/>
  <c r="O342" i="36"/>
  <c r="AY263" i="36"/>
  <c r="AB209" i="36"/>
  <c r="AJ316" i="36"/>
  <c r="U318" i="36"/>
  <c r="N305" i="36"/>
  <c r="E341" i="36"/>
  <c r="AR249" i="36"/>
  <c r="M337" i="36"/>
  <c r="AC215" i="36"/>
  <c r="O297" i="36"/>
  <c r="AQ299" i="36"/>
  <c r="E307" i="36"/>
  <c r="BA315" i="36"/>
  <c r="AA315" i="36"/>
  <c r="K339" i="36"/>
  <c r="M335" i="36"/>
  <c r="AJ304" i="36"/>
  <c r="BJ321" i="36"/>
  <c r="BJ268" i="36"/>
  <c r="BF217" i="36"/>
  <c r="AZ260" i="36"/>
  <c r="AF209" i="36"/>
  <c r="U331" i="36"/>
  <c r="AZ274" i="36"/>
  <c r="AV46" i="36"/>
  <c r="AH87" i="36"/>
  <c r="AG114" i="36"/>
  <c r="AT72" i="36"/>
  <c r="AH130" i="36"/>
  <c r="N142" i="36"/>
  <c r="AZ165" i="36"/>
  <c r="K167" i="36"/>
  <c r="AI42" i="36"/>
  <c r="AA98" i="36"/>
  <c r="L124" i="36"/>
  <c r="BE185" i="36"/>
  <c r="AZ154" i="36"/>
  <c r="AK80" i="36"/>
  <c r="P151" i="36"/>
  <c r="Z96" i="36"/>
  <c r="AN158" i="36"/>
  <c r="AO91" i="36"/>
  <c r="AM133" i="36"/>
  <c r="Z88" i="36"/>
  <c r="I87" i="36"/>
  <c r="BF124" i="36"/>
  <c r="AS103" i="36"/>
  <c r="AC158" i="36"/>
  <c r="AK116" i="36"/>
  <c r="BG335" i="36"/>
  <c r="AF336" i="36"/>
  <c r="AS329" i="36"/>
  <c r="AU278" i="36"/>
  <c r="AY226" i="36"/>
  <c r="AH284" i="36"/>
  <c r="AF320" i="36"/>
  <c r="AM336" i="36"/>
  <c r="Y302" i="36"/>
  <c r="AV210" i="36"/>
  <c r="O299" i="36"/>
  <c r="J241" i="36"/>
  <c r="X268" i="36"/>
  <c r="W343" i="36"/>
  <c r="AO290" i="36"/>
  <c r="BG220" i="36"/>
  <c r="G319" i="36"/>
  <c r="BE244" i="36"/>
  <c r="AM324" i="36"/>
  <c r="H234" i="36"/>
  <c r="AB287" i="36"/>
  <c r="AB322" i="36"/>
  <c r="I329" i="36"/>
  <c r="AY141" i="36"/>
  <c r="AX87" i="36"/>
  <c r="AT95" i="36"/>
  <c r="AH26" i="36"/>
  <c r="BB80" i="36"/>
  <c r="Y74" i="36"/>
  <c r="AK98" i="36"/>
  <c r="AD117" i="36"/>
  <c r="BK38" i="36"/>
  <c r="Q136" i="36"/>
  <c r="AH89" i="36"/>
  <c r="BJ60" i="36"/>
  <c r="K39" i="36"/>
  <c r="F136" i="36"/>
  <c r="N151" i="36"/>
  <c r="L39" i="36"/>
  <c r="M95" i="36"/>
  <c r="K112" i="36"/>
  <c r="BD109" i="36"/>
  <c r="AA61" i="36"/>
  <c r="I109" i="36"/>
  <c r="S186" i="36"/>
  <c r="S98" i="36"/>
  <c r="L180" i="36"/>
  <c r="L65" i="36"/>
  <c r="AB118" i="36"/>
  <c r="AA108" i="36"/>
  <c r="BE178" i="36"/>
  <c r="AH126" i="36"/>
  <c r="AN98" i="36"/>
  <c r="AD91" i="36"/>
  <c r="Z24" i="36"/>
  <c r="AE75" i="36"/>
  <c r="I70" i="36"/>
  <c r="BH171" i="36"/>
  <c r="V25" i="36"/>
  <c r="P128" i="36"/>
  <c r="BI246" i="36"/>
  <c r="AF267" i="36"/>
  <c r="BG330" i="36"/>
  <c r="D252" i="36"/>
  <c r="U297" i="36"/>
  <c r="AG243" i="36"/>
  <c r="AM251" i="36"/>
  <c r="AN341" i="36"/>
  <c r="BJ342" i="36"/>
  <c r="N227" i="36"/>
  <c r="Y268" i="36"/>
  <c r="AC334" i="36"/>
  <c r="AW207" i="36"/>
  <c r="AU322" i="36"/>
  <c r="AW289" i="36"/>
  <c r="K292" i="36"/>
  <c r="AD262" i="36"/>
  <c r="U312" i="36"/>
  <c r="AU341" i="36"/>
  <c r="BB259" i="36"/>
  <c r="BK199" i="36"/>
  <c r="X298" i="36"/>
  <c r="I300" i="36"/>
  <c r="D318" i="36"/>
  <c r="AL296" i="36"/>
  <c r="AP303" i="36"/>
  <c r="AO296" i="36"/>
  <c r="BH340" i="36"/>
  <c r="AY315" i="36"/>
  <c r="AR254" i="36"/>
  <c r="AO337" i="36"/>
  <c r="BC290" i="36"/>
  <c r="AW274" i="36"/>
  <c r="BC230" i="36"/>
  <c r="BK339" i="36"/>
  <c r="BE286" i="36"/>
  <c r="H105" i="36"/>
  <c r="BH90" i="36"/>
  <c r="I139" i="36"/>
  <c r="H125" i="36"/>
  <c r="BA79" i="36"/>
  <c r="S125" i="36"/>
  <c r="M141" i="36"/>
  <c r="AU79" i="36"/>
  <c r="N65" i="36"/>
  <c r="N150" i="36"/>
  <c r="AN137" i="36"/>
  <c r="BI161" i="36"/>
  <c r="AW135" i="36"/>
  <c r="BK173" i="36"/>
  <c r="AJ147" i="36"/>
  <c r="BG105" i="36"/>
  <c r="Q151" i="36"/>
  <c r="Z197" i="36"/>
  <c r="Z161" i="36"/>
  <c r="S31" i="36"/>
  <c r="AL189" i="36"/>
  <c r="AV76" i="36"/>
  <c r="V21" i="36"/>
  <c r="U25" i="36"/>
  <c r="AQ19" i="36"/>
  <c r="AU75" i="36"/>
  <c r="AD37" i="36"/>
  <c r="BG113" i="36"/>
  <c r="AX146" i="36"/>
  <c r="BJ38" i="36"/>
  <c r="E73" i="36"/>
  <c r="Z188" i="36"/>
  <c r="N334" i="36"/>
  <c r="BE228" i="36"/>
  <c r="BB250" i="36"/>
  <c r="S281" i="36"/>
  <c r="BB237" i="36"/>
  <c r="AA237" i="36"/>
  <c r="M300" i="36"/>
  <c r="AN320" i="36"/>
  <c r="E312" i="36"/>
  <c r="M343" i="36"/>
  <c r="S301" i="36"/>
  <c r="K330" i="36"/>
  <c r="AW254" i="36"/>
  <c r="AN345" i="36"/>
  <c r="AW309" i="36"/>
  <c r="BB280" i="36"/>
  <c r="P304" i="36"/>
  <c r="AL265" i="36"/>
  <c r="W218" i="36"/>
  <c r="AM332" i="36"/>
  <c r="L272" i="36"/>
  <c r="I302" i="36"/>
  <c r="T109" i="36"/>
  <c r="AZ34" i="36"/>
  <c r="AC29" i="36"/>
  <c r="BA26" i="36"/>
  <c r="AG187" i="36"/>
  <c r="T168" i="36"/>
  <c r="AW59" i="36"/>
  <c r="BH112" i="36"/>
  <c r="AR24" i="36"/>
  <c r="P112" i="36"/>
  <c r="AA148" i="36"/>
  <c r="AL191" i="36"/>
  <c r="M183" i="36"/>
  <c r="Y48" i="36"/>
  <c r="AQ78" i="36"/>
  <c r="Y148" i="36"/>
  <c r="E102" i="36"/>
  <c r="BA108" i="36"/>
  <c r="AY112" i="36"/>
  <c r="AC107" i="36"/>
  <c r="U190" i="36"/>
  <c r="J118" i="36"/>
  <c r="BE97" i="36"/>
  <c r="AE191" i="36"/>
  <c r="AJ141" i="36"/>
  <c r="AB76" i="36"/>
  <c r="F34" i="36"/>
  <c r="AW177" i="36"/>
  <c r="Q178" i="36"/>
  <c r="Y30" i="36"/>
  <c r="AC21" i="36"/>
  <c r="AK22" i="36"/>
  <c r="BH170" i="36"/>
  <c r="X173" i="36"/>
  <c r="I93" i="36"/>
  <c r="K121" i="36"/>
  <c r="BG197" i="36"/>
  <c r="AY130" i="36"/>
  <c r="AZ312" i="36"/>
  <c r="AG314" i="36"/>
  <c r="AM320" i="36"/>
  <c r="BD271" i="36"/>
  <c r="T274" i="36"/>
  <c r="P219" i="36"/>
  <c r="O220" i="36"/>
  <c r="BC320" i="36"/>
  <c r="AN322" i="36"/>
  <c r="BK231" i="36"/>
  <c r="F253" i="36"/>
  <c r="AA317" i="36"/>
  <c r="BH259" i="36"/>
  <c r="AV322" i="36"/>
  <c r="AA290" i="36"/>
  <c r="Q292" i="36"/>
  <c r="BH298" i="36"/>
  <c r="Q338" i="36"/>
  <c r="AC244" i="36"/>
  <c r="BA299" i="36"/>
  <c r="AQ305" i="36"/>
  <c r="AM275" i="36"/>
  <c r="BG277" i="36"/>
  <c r="L240" i="36"/>
  <c r="BJ282" i="36"/>
  <c r="AK316" i="36"/>
  <c r="Q319" i="36"/>
  <c r="AV269" i="36"/>
  <c r="BA241" i="36"/>
  <c r="BC253" i="36"/>
  <c r="AH248" i="36"/>
  <c r="BC303" i="36"/>
  <c r="U241" i="36"/>
  <c r="AA335" i="36"/>
  <c r="Q298" i="36"/>
  <c r="O326" i="36"/>
  <c r="K86" i="36"/>
  <c r="P185" i="36"/>
  <c r="BH122" i="36"/>
  <c r="AF114" i="36"/>
  <c r="G106" i="36"/>
  <c r="AG121" i="36"/>
  <c r="BE120" i="36"/>
  <c r="AA36" i="36"/>
  <c r="BF92" i="36"/>
  <c r="O84" i="36"/>
  <c r="AM99" i="36"/>
  <c r="AM33" i="36"/>
  <c r="H100" i="36"/>
  <c r="BB93" i="36"/>
  <c r="U29" i="36"/>
  <c r="AD197" i="36"/>
  <c r="AW21" i="36"/>
  <c r="AY197" i="36"/>
  <c r="AW178" i="36"/>
  <c r="BD136" i="36"/>
  <c r="BF77" i="36"/>
  <c r="BD284" i="36"/>
  <c r="AI329" i="36"/>
  <c r="AC231" i="36"/>
  <c r="X265" i="36"/>
  <c r="N241" i="36"/>
  <c r="AH293" i="36"/>
  <c r="J225" i="36"/>
  <c r="AD341" i="36"/>
  <c r="BE242" i="36"/>
  <c r="W295" i="36"/>
  <c r="AZ245" i="36"/>
  <c r="M268" i="36"/>
  <c r="AT269" i="36"/>
  <c r="M322" i="36"/>
  <c r="I345" i="36"/>
  <c r="BH329" i="36"/>
  <c r="M231" i="36"/>
  <c r="BH238" i="36"/>
  <c r="AH305" i="36"/>
  <c r="AW248" i="36"/>
  <c r="AJ263" i="36"/>
  <c r="BB257" i="36"/>
  <c r="U100" i="36"/>
  <c r="AE35" i="36"/>
  <c r="G24" i="36"/>
  <c r="Y87" i="36"/>
  <c r="G129" i="36"/>
  <c r="BD102" i="36"/>
  <c r="AD36" i="36"/>
  <c r="AP111" i="36"/>
  <c r="F172" i="36"/>
  <c r="AB148" i="36"/>
  <c r="T91" i="36"/>
  <c r="Z155" i="36"/>
  <c r="U148" i="36"/>
  <c r="AP168" i="36"/>
  <c r="AI110" i="36"/>
  <c r="AZ162" i="36"/>
  <c r="U187" i="36"/>
  <c r="BH131" i="36"/>
  <c r="E109" i="36"/>
  <c r="BC145" i="36"/>
  <c r="AJ43" i="36"/>
  <c r="R116" i="36"/>
  <c r="AZ95" i="36"/>
  <c r="AV186" i="36"/>
  <c r="AU86" i="36"/>
  <c r="BC117" i="36"/>
  <c r="AW82" i="36"/>
  <c r="AF73" i="36"/>
  <c r="N86" i="36"/>
  <c r="U188" i="36"/>
  <c r="BC160" i="36"/>
  <c r="AJ260" i="36"/>
  <c r="AB312" i="36"/>
  <c r="AN340" i="36"/>
  <c r="AM302" i="36"/>
  <c r="AT321" i="36"/>
  <c r="AA344" i="36"/>
  <c r="AW293" i="36"/>
  <c r="AV209" i="36"/>
  <c r="U336" i="36"/>
  <c r="BK154" i="36"/>
  <c r="M47" i="36"/>
  <c r="I130" i="36"/>
  <c r="AK155" i="36"/>
  <c r="AH40" i="36"/>
  <c r="AY72" i="36"/>
  <c r="AQ149" i="36"/>
  <c r="BF159" i="36"/>
  <c r="AB197" i="36"/>
  <c r="AW69" i="36"/>
  <c r="AI179" i="36"/>
  <c r="D133" i="36"/>
  <c r="H142" i="36"/>
  <c r="Y131" i="36"/>
  <c r="Z152" i="36"/>
  <c r="AJ37" i="36"/>
  <c r="J168" i="36"/>
  <c r="AU51" i="36"/>
  <c r="AA46" i="36"/>
  <c r="T140" i="36"/>
  <c r="E36" i="36"/>
  <c r="D123" i="36"/>
  <c r="BK197" i="36"/>
  <c r="BK112" i="36"/>
  <c r="BF36" i="36"/>
  <c r="BE21" i="36"/>
  <c r="Q180" i="36"/>
  <c r="AT50" i="36"/>
  <c r="AU37" i="36"/>
  <c r="Q75" i="36"/>
  <c r="BD61" i="36"/>
  <c r="K177" i="36"/>
  <c r="AB178" i="36"/>
  <c r="AT304" i="36"/>
  <c r="AV280" i="36"/>
  <c r="BA327" i="36"/>
  <c r="AZ342" i="36"/>
  <c r="G303" i="36"/>
  <c r="AH343" i="36"/>
  <c r="AQ304" i="36"/>
  <c r="G314" i="36"/>
  <c r="E301" i="36"/>
  <c r="V264" i="36"/>
  <c r="AR224" i="36"/>
  <c r="AS324" i="36"/>
  <c r="E44" i="36"/>
  <c r="K97" i="36"/>
  <c r="BE75" i="36"/>
  <c r="S104" i="36"/>
  <c r="AE65" i="36"/>
  <c r="AA89" i="36"/>
  <c r="AO148" i="36"/>
  <c r="AU138" i="36"/>
  <c r="L118" i="36"/>
  <c r="BI107" i="36"/>
  <c r="S119" i="36"/>
  <c r="U139" i="36"/>
  <c r="W122" i="36"/>
  <c r="V187" i="36"/>
  <c r="P92" i="36"/>
  <c r="D192" i="36"/>
  <c r="BG133" i="36"/>
  <c r="AI169" i="36"/>
  <c r="N195" i="36"/>
  <c r="AR170" i="36"/>
  <c r="AU181" i="36"/>
  <c r="BJ16" i="36"/>
  <c r="AN25" i="36"/>
  <c r="F187" i="36"/>
  <c r="AZ26" i="36"/>
  <c r="AR189" i="36"/>
  <c r="AA147" i="36"/>
  <c r="X18" i="36"/>
  <c r="D89" i="36"/>
  <c r="AV53" i="36"/>
  <c r="BH23" i="36"/>
  <c r="BH157" i="36"/>
  <c r="AN133" i="36"/>
  <c r="AI134" i="36"/>
  <c r="AV33" i="36"/>
  <c r="AF156" i="36"/>
  <c r="D136" i="36"/>
  <c r="BD66" i="36"/>
  <c r="W56" i="36"/>
  <c r="U83" i="36"/>
  <c r="AQ123" i="36"/>
  <c r="H83" i="36"/>
  <c r="G102" i="36"/>
  <c r="AA68" i="36"/>
  <c r="AC165" i="36"/>
  <c r="AI171" i="36"/>
  <c r="AO113" i="36"/>
  <c r="AC53" i="36"/>
  <c r="AB111" i="36"/>
  <c r="R134" i="36"/>
  <c r="D140" i="36"/>
  <c r="BI44" i="36"/>
  <c r="F36" i="36"/>
  <c r="AA91" i="36"/>
  <c r="R142" i="36"/>
  <c r="F144" i="36"/>
  <c r="Z51" i="36"/>
  <c r="AZ163" i="36"/>
  <c r="AB47" i="36"/>
  <c r="H42" i="36"/>
  <c r="AP129" i="36"/>
  <c r="AO109" i="36"/>
  <c r="AB43" i="36"/>
  <c r="M140" i="36"/>
  <c r="BF109" i="36"/>
  <c r="AW18" i="36"/>
  <c r="BI70" i="36"/>
  <c r="AH83" i="36"/>
  <c r="AP89" i="36"/>
  <c r="U147" i="36"/>
  <c r="BJ137" i="36"/>
  <c r="BD121" i="36"/>
  <c r="AI192" i="36"/>
  <c r="H191" i="36"/>
  <c r="BJ86" i="36"/>
  <c r="AK103" i="36"/>
  <c r="AG100" i="36"/>
  <c r="AN37" i="36"/>
  <c r="AI26" i="36"/>
  <c r="W54" i="36"/>
  <c r="BG72" i="36"/>
  <c r="J48" i="36"/>
  <c r="H149" i="36"/>
  <c r="AM77" i="36"/>
  <c r="S117" i="36"/>
  <c r="O101" i="36"/>
  <c r="BD96" i="36"/>
  <c r="R151" i="36"/>
  <c r="T183" i="36"/>
  <c r="AC55" i="36"/>
  <c r="W18" i="36"/>
  <c r="Q49" i="36"/>
  <c r="AL140" i="36"/>
  <c r="AB107" i="36"/>
  <c r="AP144" i="36"/>
  <c r="AX60" i="36"/>
  <c r="R100" i="36"/>
  <c r="AE111" i="36"/>
  <c r="J32" i="36"/>
  <c r="AF144" i="36"/>
  <c r="M149" i="36"/>
  <c r="D31" i="36"/>
  <c r="Z97" i="36"/>
  <c r="P82" i="36"/>
  <c r="BB120" i="36"/>
  <c r="BF131" i="36"/>
  <c r="G255" i="36"/>
  <c r="K257" i="36"/>
  <c r="BI327" i="36"/>
  <c r="AF323" i="36"/>
  <c r="T310" i="36"/>
  <c r="W88" i="36"/>
  <c r="BB105" i="36"/>
  <c r="BC181" i="36"/>
  <c r="AL219" i="36"/>
  <c r="E327" i="36"/>
  <c r="AN303" i="36"/>
  <c r="BK311" i="36"/>
  <c r="BH338" i="36"/>
  <c r="BD242" i="36"/>
  <c r="AJ229" i="36"/>
  <c r="AV267" i="36"/>
  <c r="BI316" i="36"/>
  <c r="Q189" i="36"/>
  <c r="W86" i="36"/>
  <c r="X62" i="36"/>
  <c r="AG20" i="36"/>
  <c r="BC61" i="36"/>
  <c r="AL29" i="36"/>
  <c r="AA24" i="36"/>
  <c r="P163" i="36"/>
  <c r="O103" i="36"/>
  <c r="L172" i="36"/>
  <c r="AI117" i="36"/>
  <c r="L168" i="36"/>
  <c r="AZ27" i="36"/>
  <c r="L85" i="36"/>
  <c r="H192" i="36"/>
  <c r="AY194" i="36"/>
  <c r="AZ171" i="36"/>
  <c r="BJ116" i="36"/>
  <c r="AK136" i="36"/>
  <c r="R157" i="36"/>
  <c r="AH20" i="36"/>
  <c r="H174" i="36"/>
  <c r="AC67" i="36"/>
  <c r="U117" i="36"/>
  <c r="AX165" i="36"/>
  <c r="BF156" i="36"/>
  <c r="I34" i="36"/>
  <c r="AL144" i="36"/>
  <c r="I27" i="36"/>
  <c r="AH39" i="36"/>
  <c r="T19" i="36"/>
  <c r="O125" i="36"/>
  <c r="AR118" i="36"/>
  <c r="AG86" i="36"/>
  <c r="AQ289" i="36"/>
  <c r="AQ249" i="36"/>
  <c r="AI241" i="36"/>
  <c r="AO332" i="36"/>
  <c r="BD255" i="36"/>
  <c r="K328" i="36"/>
  <c r="E320" i="36"/>
  <c r="G333" i="36"/>
  <c r="Z274" i="36"/>
  <c r="AQ222" i="36"/>
  <c r="F293" i="36"/>
  <c r="AJ36" i="36"/>
  <c r="AG174" i="36"/>
  <c r="AK109" i="36"/>
  <c r="X61" i="36"/>
  <c r="BJ79" i="36"/>
  <c r="W168" i="36"/>
  <c r="AL90" i="36"/>
  <c r="K124" i="36"/>
  <c r="AO74" i="36"/>
  <c r="AR184" i="36"/>
  <c r="M84" i="36"/>
  <c r="AE45" i="36"/>
  <c r="S137" i="36"/>
  <c r="AR52" i="36"/>
  <c r="L178" i="36"/>
  <c r="Y179" i="36"/>
  <c r="AE183" i="36"/>
  <c r="G142" i="36"/>
  <c r="AK128" i="36"/>
  <c r="J185" i="36"/>
  <c r="AA193" i="36"/>
  <c r="J35" i="36"/>
  <c r="AZ84" i="36"/>
  <c r="BD194" i="36"/>
  <c r="M181" i="36"/>
  <c r="BI60" i="36"/>
  <c r="R76" i="36"/>
  <c r="BF81" i="36"/>
  <c r="BB85" i="36"/>
  <c r="R92" i="36"/>
  <c r="AK180" i="36"/>
  <c r="BB178" i="36"/>
  <c r="AN187" i="36"/>
  <c r="AZ194" i="36"/>
  <c r="AY95" i="36"/>
  <c r="AV130" i="36"/>
  <c r="BD31" i="36"/>
  <c r="AD102" i="36"/>
  <c r="V113" i="36"/>
  <c r="O178" i="36"/>
  <c r="F175" i="36"/>
  <c r="BF102" i="36"/>
  <c r="AD145" i="36"/>
  <c r="X44" i="36"/>
  <c r="K62" i="36"/>
  <c r="AV56" i="36"/>
  <c r="BE182" i="36"/>
  <c r="AC32" i="36"/>
  <c r="J170" i="36"/>
  <c r="E132" i="36"/>
  <c r="AX143" i="36"/>
  <c r="P102" i="36"/>
  <c r="AI107" i="36"/>
  <c r="AV118" i="36"/>
  <c r="BB64" i="36"/>
  <c r="AX189" i="36"/>
  <c r="AL179" i="36"/>
  <c r="AJ167" i="36"/>
  <c r="K141" i="36"/>
  <c r="AT124" i="36"/>
  <c r="W150" i="36"/>
  <c r="W178" i="36"/>
  <c r="P47" i="36"/>
  <c r="E192" i="36"/>
  <c r="O66" i="36"/>
  <c r="BF34" i="36"/>
  <c r="L18" i="36"/>
  <c r="BB191" i="36"/>
  <c r="AB132" i="36"/>
  <c r="BI124" i="36"/>
  <c r="BK85" i="36"/>
  <c r="K63" i="36"/>
  <c r="AS101" i="36"/>
  <c r="BE110" i="36"/>
  <c r="AI102" i="36"/>
  <c r="AT45" i="36"/>
  <c r="H116" i="36"/>
  <c r="AV70" i="36"/>
  <c r="AW27" i="36"/>
  <c r="AZ151" i="36"/>
  <c r="AD123" i="36"/>
  <c r="X34" i="36"/>
  <c r="AB67" i="36"/>
  <c r="K69" i="36"/>
  <c r="P50" i="36"/>
  <c r="AM25" i="36"/>
  <c r="AW120" i="36"/>
  <c r="BE167" i="36"/>
  <c r="AA23" i="36"/>
  <c r="AS138" i="36"/>
  <c r="D36" i="36"/>
  <c r="T123" i="36"/>
  <c r="Z187" i="36"/>
  <c r="BB49" i="36"/>
  <c r="AF44" i="36"/>
  <c r="AF79" i="36"/>
  <c r="Y166" i="36"/>
  <c r="K175" i="36"/>
  <c r="Y77" i="36"/>
  <c r="AK114" i="36"/>
  <c r="F95" i="36"/>
  <c r="AZ127" i="36"/>
  <c r="S40" i="36"/>
  <c r="J36" i="36"/>
  <c r="AJ180" i="36"/>
  <c r="D157" i="36"/>
  <c r="AD253" i="36"/>
  <c r="AE310" i="36"/>
  <c r="E299" i="36"/>
  <c r="BA334" i="36"/>
  <c r="G345" i="36"/>
  <c r="AU183" i="36"/>
  <c r="AV79" i="36"/>
  <c r="N139" i="36"/>
  <c r="BG338" i="36"/>
  <c r="N248" i="36"/>
  <c r="I337" i="36"/>
  <c r="X314" i="36"/>
  <c r="K201" i="36"/>
  <c r="AH280" i="36"/>
  <c r="AO321" i="36"/>
  <c r="J341" i="36"/>
  <c r="BH330" i="36"/>
  <c r="BG153" i="36"/>
  <c r="W48" i="36"/>
  <c r="AW33" i="36"/>
  <c r="BC90" i="36"/>
  <c r="Y66" i="36"/>
  <c r="BC175" i="36"/>
  <c r="BA140" i="36"/>
  <c r="BF130" i="36"/>
  <c r="AY165" i="36"/>
  <c r="E118" i="36"/>
  <c r="BB155" i="36"/>
  <c r="AW97" i="36"/>
  <c r="BF33" i="36"/>
  <c r="Y135" i="36"/>
  <c r="Y163" i="36"/>
  <c r="R71" i="36"/>
  <c r="AC43" i="36"/>
  <c r="AY137" i="36"/>
  <c r="AK123" i="36"/>
  <c r="W117" i="36"/>
  <c r="Q45" i="36"/>
  <c r="BI130" i="36"/>
  <c r="AN95" i="36"/>
  <c r="BD188" i="36"/>
  <c r="AL118" i="36"/>
  <c r="AJ123" i="36"/>
  <c r="AJ87" i="36"/>
  <c r="T52" i="36"/>
  <c r="AT41" i="36"/>
  <c r="AH186" i="36"/>
  <c r="AM15" i="36"/>
  <c r="AK185" i="36"/>
  <c r="AY179" i="36"/>
  <c r="AF122" i="36"/>
  <c r="AD319" i="36"/>
  <c r="AL339" i="36"/>
  <c r="N276" i="36"/>
  <c r="AU335" i="36"/>
  <c r="J283" i="36"/>
  <c r="AS303" i="36"/>
  <c r="I252" i="36"/>
  <c r="AK290" i="36"/>
  <c r="V250" i="36"/>
  <c r="R343" i="36"/>
  <c r="G343" i="36"/>
  <c r="AA41" i="36"/>
  <c r="J89" i="36"/>
  <c r="W38" i="36"/>
  <c r="BC144" i="36"/>
  <c r="Q65" i="36"/>
  <c r="K135" i="36"/>
  <c r="E170" i="36"/>
  <c r="AR139" i="36"/>
  <c r="AE251" i="36"/>
  <c r="AE316" i="36"/>
  <c r="AS62" i="36"/>
  <c r="Q29" i="36"/>
  <c r="AA126" i="36"/>
  <c r="AB89" i="36"/>
  <c r="AN115" i="36"/>
  <c r="X149" i="36"/>
  <c r="AZ281" i="36"/>
  <c r="AK228" i="36"/>
  <c r="R315" i="36"/>
  <c r="J233" i="36"/>
  <c r="BI240" i="36"/>
  <c r="J309" i="36"/>
  <c r="BJ240" i="36"/>
  <c r="AI338" i="36"/>
  <c r="BJ204" i="36"/>
  <c r="BH221" i="36"/>
  <c r="K278" i="36"/>
  <c r="J276" i="36"/>
  <c r="M228" i="36"/>
  <c r="Y300" i="36"/>
  <c r="AD287" i="36"/>
  <c r="AZ267" i="36"/>
  <c r="BF210" i="36"/>
  <c r="W247" i="36"/>
  <c r="O344" i="36"/>
  <c r="AO202" i="36"/>
  <c r="AJ255" i="36"/>
  <c r="BF340" i="36"/>
  <c r="BK292" i="36"/>
  <c r="AD251" i="36"/>
  <c r="S201" i="36"/>
  <c r="BH254" i="36"/>
  <c r="AP325" i="36"/>
  <c r="AQ291" i="36"/>
  <c r="BC324" i="36"/>
  <c r="AW329" i="36"/>
  <c r="Z239" i="36"/>
  <c r="BD331" i="36"/>
  <c r="N279" i="36"/>
  <c r="AQ306" i="36"/>
  <c r="BD312" i="36"/>
  <c r="J216" i="36"/>
  <c r="I334" i="36"/>
  <c r="AK274" i="36"/>
  <c r="AK225" i="36"/>
  <c r="I325" i="36"/>
  <c r="O323" i="36"/>
  <c r="D260" i="36"/>
  <c r="AU279" i="36"/>
  <c r="J258" i="36"/>
  <c r="Q312" i="36"/>
  <c r="AP235" i="36"/>
  <c r="AZ295" i="36"/>
  <c r="AZ235" i="36"/>
  <c r="AE321" i="36"/>
  <c r="V304" i="36"/>
  <c r="AW222" i="36"/>
  <c r="S297" i="36"/>
  <c r="AC310" i="36"/>
  <c r="AY310" i="36"/>
  <c r="F275" i="36"/>
  <c r="S277" i="36"/>
  <c r="AK317" i="36"/>
  <c r="AK331" i="36"/>
  <c r="AY319" i="36"/>
  <c r="AH250" i="36"/>
  <c r="BK200" i="36"/>
  <c r="BH280" i="36"/>
  <c r="AN260" i="36"/>
  <c r="BC239" i="36"/>
  <c r="X262" i="36"/>
  <c r="AO271" i="36"/>
  <c r="I219" i="36"/>
  <c r="BG232" i="36"/>
  <c r="AB262" i="36"/>
  <c r="AO313" i="36"/>
  <c r="AL289" i="36"/>
  <c r="BA341" i="36"/>
  <c r="D259" i="36"/>
  <c r="BI305" i="36"/>
  <c r="BG279" i="36"/>
  <c r="BK305" i="36"/>
  <c r="L326" i="36"/>
  <c r="P330" i="36"/>
  <c r="W335" i="36"/>
  <c r="AU339" i="36"/>
  <c r="D244" i="36"/>
  <c r="I288" i="36"/>
  <c r="O212" i="36"/>
  <c r="R238" i="36"/>
  <c r="BE262" i="36"/>
  <c r="BC229" i="36"/>
  <c r="BE221" i="36"/>
  <c r="T244" i="36"/>
  <c r="AR277" i="36"/>
  <c r="AG246" i="36"/>
  <c r="E261" i="36"/>
  <c r="U332" i="36"/>
  <c r="T303" i="36"/>
  <c r="AQ332" i="36"/>
  <c r="G262" i="36"/>
  <c r="U300" i="36"/>
  <c r="Y267" i="36"/>
  <c r="L302" i="36"/>
  <c r="AA282" i="36"/>
  <c r="AC339" i="36"/>
  <c r="BD329" i="36"/>
  <c r="J306" i="36"/>
  <c r="BJ215" i="36"/>
  <c r="R319" i="36"/>
  <c r="AC311" i="36"/>
  <c r="M338" i="36"/>
  <c r="D271" i="36"/>
  <c r="AH235" i="36"/>
  <c r="L304" i="36"/>
  <c r="E323" i="36"/>
  <c r="AH273" i="36"/>
  <c r="K229" i="36"/>
  <c r="BC298" i="36"/>
  <c r="AF238" i="36"/>
  <c r="E345" i="36"/>
  <c r="K333" i="36"/>
  <c r="AD337" i="36"/>
  <c r="N225" i="36"/>
  <c r="R325" i="36"/>
  <c r="AQ338" i="36"/>
  <c r="AK199" i="36"/>
  <c r="J232" i="36"/>
  <c r="AS209" i="36"/>
  <c r="T314" i="36"/>
  <c r="BB272" i="36"/>
  <c r="AA321" i="36"/>
  <c r="AY292" i="36"/>
  <c r="X315" i="36"/>
  <c r="BJ258" i="36"/>
  <c r="BF256" i="36"/>
  <c r="AW335" i="36"/>
  <c r="S331" i="36"/>
  <c r="AD297" i="36"/>
  <c r="AJ234" i="36"/>
  <c r="U260" i="36"/>
  <c r="E208" i="36"/>
  <c r="Z256" i="36"/>
  <c r="O243" i="36"/>
  <c r="AM300" i="36"/>
  <c r="AX263" i="36"/>
  <c r="D211" i="36"/>
  <c r="U258" i="36"/>
  <c r="D279" i="36"/>
  <c r="AD248" i="36"/>
  <c r="AR315" i="36"/>
  <c r="W325" i="36"/>
  <c r="R299" i="36"/>
  <c r="AD238" i="36"/>
  <c r="O227" i="36"/>
  <c r="AQ334" i="36"/>
  <c r="BA297" i="36"/>
  <c r="Y309" i="36"/>
  <c r="AI199" i="36"/>
  <c r="J311" i="36"/>
  <c r="J215" i="36"/>
  <c r="AF222" i="36"/>
  <c r="F269" i="36"/>
  <c r="AA225" i="36"/>
  <c r="Z202" i="36"/>
  <c r="X302" i="36"/>
  <c r="AD221" i="36"/>
  <c r="I304" i="36"/>
  <c r="BC208" i="36"/>
  <c r="AE327" i="36"/>
  <c r="AR230" i="36"/>
  <c r="G289" i="36"/>
  <c r="H281" i="36"/>
  <c r="X316" i="36"/>
  <c r="S333" i="36"/>
  <c r="AS298" i="36"/>
  <c r="Q250" i="36"/>
  <c r="AR288" i="36"/>
  <c r="I244" i="36"/>
  <c r="BK344" i="36"/>
  <c r="AS145" i="36"/>
  <c r="AW41" i="36"/>
  <c r="R129" i="36"/>
  <c r="AR155" i="36"/>
  <c r="K81" i="36"/>
  <c r="AC168" i="36"/>
  <c r="E93" i="36"/>
  <c r="U149" i="36"/>
  <c r="L42" i="36"/>
  <c r="BI16" i="36"/>
  <c r="BD49" i="36"/>
  <c r="BG40" i="36"/>
  <c r="R175" i="36"/>
  <c r="AL176" i="36"/>
  <c r="M21" i="36"/>
  <c r="BK177" i="36"/>
  <c r="AY126" i="36"/>
  <c r="BF189" i="36"/>
  <c r="AW127" i="36"/>
  <c r="AJ179" i="36"/>
  <c r="BC168" i="36"/>
  <c r="BD185" i="36"/>
  <c r="AC141" i="36"/>
  <c r="AB83" i="36"/>
  <c r="AB30" i="36"/>
  <c r="BK24" i="36"/>
  <c r="AV164" i="36"/>
  <c r="AL128" i="36"/>
  <c r="BJ122" i="36"/>
  <c r="AN141" i="36"/>
  <c r="AR58" i="36"/>
  <c r="AE158" i="36"/>
  <c r="AF334" i="36"/>
  <c r="AP293" i="36"/>
  <c r="BD260" i="36"/>
  <c r="AY265" i="36"/>
  <c r="P268" i="36"/>
  <c r="BK212" i="36"/>
  <c r="BE208" i="36"/>
  <c r="Y316" i="36"/>
  <c r="K318" i="36"/>
  <c r="AN333" i="36"/>
  <c r="S249" i="36"/>
  <c r="AO305" i="36"/>
  <c r="S332" i="36"/>
  <c r="Y312" i="36"/>
  <c r="D277" i="36"/>
  <c r="X279" i="36"/>
  <c r="AV230" i="36"/>
  <c r="AR290" i="36"/>
  <c r="AG309" i="36"/>
  <c r="AL281" i="36"/>
  <c r="BE327" i="36"/>
  <c r="AQ269" i="36"/>
  <c r="H272" i="36"/>
  <c r="D326" i="36"/>
  <c r="BG334" i="36"/>
  <c r="M317" i="36"/>
  <c r="BE340" i="36"/>
  <c r="AV344" i="36"/>
  <c r="AD263" i="36"/>
  <c r="AC328" i="36"/>
  <c r="AG317" i="36"/>
  <c r="K335" i="36"/>
  <c r="AP278" i="36"/>
  <c r="AU225" i="36"/>
  <c r="AY337" i="36"/>
  <c r="I344" i="36"/>
  <c r="AT197" i="36"/>
  <c r="AC149" i="36"/>
  <c r="T115" i="36"/>
  <c r="BH145" i="36"/>
  <c r="AV77" i="36"/>
  <c r="L28" i="36"/>
  <c r="T130" i="36"/>
  <c r="AF74" i="36"/>
  <c r="BG111" i="36"/>
  <c r="AX31" i="36"/>
  <c r="BC64" i="36"/>
  <c r="M133" i="36"/>
  <c r="X37" i="36"/>
  <c r="AT125" i="36"/>
  <c r="Q95" i="36"/>
  <c r="Z135" i="36"/>
  <c r="AK102" i="36"/>
  <c r="AR87" i="36"/>
  <c r="AL48" i="36"/>
  <c r="AN56" i="36"/>
  <c r="F79" i="36"/>
  <c r="M126" i="36"/>
  <c r="BB94" i="36"/>
  <c r="J94" i="36"/>
  <c r="AK87" i="36"/>
  <c r="AO338" i="36"/>
  <c r="S300" i="36"/>
  <c r="E324" i="36"/>
  <c r="AI306" i="36"/>
  <c r="P282" i="36"/>
  <c r="N315" i="36"/>
  <c r="BE345" i="36"/>
  <c r="X338" i="36"/>
  <c r="AI316" i="36"/>
  <c r="O307" i="36"/>
  <c r="AO333" i="36"/>
  <c r="BB243" i="36"/>
  <c r="AX270" i="36"/>
  <c r="G227" i="36"/>
  <c r="AF312" i="36"/>
  <c r="T253" i="36"/>
  <c r="AN214" i="36"/>
  <c r="AQ259" i="36"/>
  <c r="BB206" i="36"/>
  <c r="AH278" i="36"/>
  <c r="AP280" i="36"/>
  <c r="AM327" i="36"/>
  <c r="AS141" i="36"/>
  <c r="AX88" i="36"/>
  <c r="W34" i="36"/>
  <c r="W83" i="36"/>
  <c r="AK93" i="36"/>
  <c r="U73" i="36"/>
  <c r="AL123" i="36"/>
  <c r="BD141" i="36"/>
  <c r="F22" i="36"/>
  <c r="AN116" i="36"/>
  <c r="AI113" i="36"/>
  <c r="AQ175" i="36"/>
  <c r="AM154" i="36"/>
  <c r="AC106" i="36"/>
  <c r="V71" i="36"/>
  <c r="D185" i="36"/>
  <c r="AR140" i="36"/>
  <c r="BI166" i="36"/>
  <c r="K114" i="36"/>
  <c r="AY108" i="36"/>
  <c r="J125" i="36"/>
  <c r="V149" i="36"/>
  <c r="AU114" i="36"/>
  <c r="AP186" i="36"/>
  <c r="N70" i="36"/>
  <c r="O63" i="36"/>
  <c r="AZ41" i="36"/>
  <c r="AG120" i="36"/>
  <c r="AY187" i="36"/>
  <c r="R80" i="36"/>
  <c r="BI25" i="36"/>
  <c r="AI82" i="36"/>
  <c r="BI34" i="36"/>
  <c r="K45" i="36"/>
  <c r="AP177" i="36"/>
  <c r="L108" i="36"/>
  <c r="M24" i="36"/>
  <c r="BC192" i="36"/>
  <c r="G292" i="36"/>
  <c r="AP343" i="36"/>
  <c r="AS293" i="36"/>
  <c r="Y266" i="36"/>
  <c r="AZ268" i="36"/>
  <c r="BG245" i="36"/>
  <c r="L210" i="36"/>
  <c r="AZ316" i="36"/>
  <c r="AK318" i="36"/>
  <c r="AK272" i="36"/>
  <c r="AY218" i="36"/>
  <c r="P236" i="36"/>
  <c r="K304" i="36"/>
  <c r="AK343" i="36"/>
  <c r="O311" i="36"/>
  <c r="BI312" i="36"/>
  <c r="AU334" i="36"/>
  <c r="I242" i="36"/>
  <c r="X292" i="36"/>
  <c r="BH322" i="36"/>
  <c r="BB331" i="36"/>
  <c r="V270" i="36"/>
  <c r="AR272" i="36"/>
  <c r="AK288" i="36"/>
  <c r="O279" i="36"/>
  <c r="AA305" i="36"/>
  <c r="AA298" i="36"/>
  <c r="BK336" i="36"/>
  <c r="D336" i="36"/>
  <c r="BD209" i="36"/>
  <c r="BC332" i="36"/>
  <c r="AK230" i="36"/>
  <c r="AR278" i="36"/>
  <c r="AC286" i="36"/>
  <c r="V274" i="36"/>
  <c r="BG336" i="36"/>
  <c r="AK140" i="36"/>
  <c r="BB79" i="36"/>
  <c r="AE116" i="36"/>
  <c r="AX17" i="36"/>
  <c r="Z171" i="36"/>
  <c r="AQ176" i="36"/>
  <c r="BF37" i="36"/>
  <c r="AQ56" i="36"/>
  <c r="AO129" i="36"/>
  <c r="W74" i="36"/>
  <c r="AY25" i="36"/>
  <c r="AD78" i="36"/>
  <c r="V90" i="36"/>
  <c r="I129" i="36"/>
  <c r="F76" i="36"/>
  <c r="AK154" i="36"/>
  <c r="H18" i="36"/>
  <c r="F164" i="36"/>
  <c r="AI81" i="36"/>
  <c r="W79" i="36"/>
  <c r="AX28" i="36"/>
  <c r="J78" i="36"/>
  <c r="BJ180" i="36"/>
  <c r="AA146" i="36"/>
  <c r="BE90" i="36"/>
  <c r="AN125" i="36"/>
  <c r="AB119" i="36"/>
  <c r="BI185" i="36"/>
  <c r="BF128" i="36"/>
  <c r="Q197" i="36"/>
  <c r="AC191" i="36"/>
  <c r="BC235" i="36"/>
  <c r="AF335" i="36"/>
  <c r="F280" i="36"/>
  <c r="K342" i="36"/>
  <c r="T236" i="36"/>
  <c r="N254" i="36"/>
  <c r="M248" i="36"/>
  <c r="AK338" i="36"/>
  <c r="BC295" i="36"/>
  <c r="BJ225" i="36"/>
  <c r="W263" i="36"/>
  <c r="AZ323" i="36"/>
  <c r="AK293" i="36"/>
  <c r="AR300" i="36"/>
  <c r="AN284" i="36"/>
  <c r="Q343" i="36"/>
  <c r="M236" i="36"/>
  <c r="BI337" i="36"/>
  <c r="D302" i="36"/>
  <c r="X326" i="36"/>
  <c r="Y270" i="36"/>
  <c r="S340" i="36"/>
  <c r="AF211" i="36"/>
  <c r="X118" i="36"/>
  <c r="G169" i="36"/>
  <c r="AZ15" i="36"/>
  <c r="P176" i="36"/>
  <c r="T145" i="36"/>
  <c r="BH139" i="36"/>
  <c r="AS172" i="36"/>
  <c r="AB59" i="36"/>
  <c r="AH184" i="36"/>
  <c r="AZ80" i="36"/>
  <c r="O135" i="36"/>
  <c r="AE92" i="36"/>
  <c r="AS81" i="36"/>
  <c r="AX81" i="36"/>
  <c r="Z166" i="36"/>
  <c r="K98" i="36"/>
  <c r="BH39" i="36"/>
  <c r="AJ171" i="36"/>
  <c r="AJ79" i="36"/>
  <c r="AW73" i="36"/>
  <c r="BD91" i="36"/>
  <c r="BI71" i="36"/>
  <c r="BJ19" i="36"/>
  <c r="K38" i="36"/>
  <c r="O67" i="36"/>
  <c r="BG166" i="36"/>
  <c r="F174" i="36"/>
  <c r="G65" i="36"/>
  <c r="AH100" i="36"/>
  <c r="AN57" i="36"/>
  <c r="W179" i="36"/>
  <c r="AP178" i="36"/>
  <c r="D141" i="36"/>
  <c r="AR135" i="36"/>
  <c r="V160" i="36"/>
  <c r="Q184" i="36"/>
  <c r="N84" i="36"/>
  <c r="AL294" i="36"/>
  <c r="AN277" i="36"/>
  <c r="AP294" i="36"/>
  <c r="AI310" i="36"/>
  <c r="BK290" i="36"/>
  <c r="I293" i="36"/>
  <c r="W316" i="36"/>
  <c r="AR316" i="36"/>
  <c r="AR282" i="36"/>
  <c r="N285" i="36"/>
  <c r="AD323" i="36"/>
  <c r="S255" i="36"/>
  <c r="AW314" i="36"/>
  <c r="AF345" i="36"/>
  <c r="AZ317" i="36"/>
  <c r="L323" i="36"/>
  <c r="AO310" i="36"/>
  <c r="BH226" i="36"/>
  <c r="AY285" i="36"/>
  <c r="AA325" i="36"/>
  <c r="AD208" i="36"/>
  <c r="AG326" i="36"/>
  <c r="L294" i="36"/>
  <c r="BF295" i="36"/>
  <c r="AA320" i="36"/>
  <c r="S327" i="36"/>
  <c r="AE307" i="36"/>
  <c r="L283" i="36"/>
  <c r="V221" i="36"/>
  <c r="O253" i="36"/>
  <c r="AM254" i="36"/>
  <c r="BF263" i="36"/>
  <c r="BH314" i="36"/>
  <c r="Z245" i="36"/>
  <c r="AO258" i="36"/>
  <c r="R311" i="36"/>
  <c r="AE184" i="36"/>
  <c r="BI96" i="36"/>
  <c r="W115" i="36"/>
  <c r="AD190" i="36"/>
  <c r="AR172" i="36"/>
  <c r="AP72" i="36"/>
  <c r="AP107" i="36"/>
  <c r="AN66" i="36"/>
  <c r="E168" i="36"/>
  <c r="W87" i="36"/>
  <c r="L134" i="36"/>
  <c r="T266" i="36"/>
  <c r="AD293" i="36"/>
  <c r="H333" i="36"/>
  <c r="AA265" i="36"/>
  <c r="AO253" i="36"/>
  <c r="AA274" i="36"/>
  <c r="P248" i="36"/>
  <c r="AD198" i="36"/>
  <c r="AJ341" i="36"/>
  <c r="P267" i="36"/>
  <c r="I279" i="36"/>
  <c r="BA314" i="36"/>
  <c r="AE322" i="36"/>
  <c r="BI292" i="36"/>
  <c r="AI315" i="36"/>
  <c r="AH281" i="36"/>
  <c r="P292" i="36"/>
  <c r="AV249" i="36"/>
  <c r="K310" i="36"/>
  <c r="AR264" i="36"/>
  <c r="AG324" i="36"/>
  <c r="BC287" i="36"/>
  <c r="J247" i="36"/>
  <c r="AP265" i="36"/>
  <c r="U232" i="36"/>
  <c r="O329" i="36"/>
  <c r="P260" i="36"/>
  <c r="BK228" i="36"/>
  <c r="BC292" i="36"/>
  <c r="V249" i="36"/>
  <c r="G313" i="36"/>
  <c r="BH272" i="36"/>
  <c r="S228" i="36"/>
  <c r="BF271" i="36"/>
  <c r="BK249" i="36"/>
  <c r="BK299" i="36"/>
  <c r="V246" i="36"/>
  <c r="AC228" i="36"/>
  <c r="AI321" i="36"/>
  <c r="AI337" i="36"/>
  <c r="AM289" i="36"/>
  <c r="BG343" i="36"/>
  <c r="AI292" i="36"/>
  <c r="AC282" i="36"/>
  <c r="BJ254" i="36"/>
  <c r="K315" i="36"/>
  <c r="AL211" i="36"/>
  <c r="AA334" i="36"/>
  <c r="BF264" i="36"/>
  <c r="AO284" i="36"/>
  <c r="X274" i="36"/>
  <c r="AH223" i="36"/>
  <c r="D214" i="36"/>
  <c r="AK302" i="36"/>
  <c r="AB304" i="36"/>
  <c r="D257" i="36"/>
  <c r="BB337" i="36"/>
  <c r="BA232" i="36"/>
  <c r="AJ320" i="36"/>
  <c r="L291" i="36"/>
  <c r="AR337" i="36"/>
  <c r="BB235" i="36"/>
  <c r="L306" i="36"/>
  <c r="BH242" i="36"/>
  <c r="H276" i="36"/>
  <c r="AC276" i="36"/>
  <c r="AI330" i="36"/>
  <c r="K236" i="36"/>
  <c r="AP264" i="36"/>
  <c r="AC343" i="36"/>
  <c r="W314" i="36"/>
  <c r="K307" i="36"/>
  <c r="O310" i="36"/>
  <c r="AV232" i="36"/>
  <c r="F339" i="36"/>
  <c r="AK311" i="36"/>
  <c r="G278" i="36"/>
  <c r="W221" i="36"/>
  <c r="AE299" i="36"/>
  <c r="T273" i="36"/>
  <c r="AT291" i="36"/>
  <c r="L280" i="36"/>
  <c r="L275" i="36"/>
  <c r="AE274" i="36"/>
  <c r="BK241" i="36"/>
  <c r="AF308" i="36"/>
  <c r="O267" i="36"/>
  <c r="D258" i="36"/>
  <c r="BG302" i="36"/>
  <c r="AD260" i="36"/>
  <c r="R213" i="36"/>
  <c r="AW342" i="36"/>
  <c r="T259" i="36"/>
  <c r="J343" i="36"/>
  <c r="BD345" i="36"/>
  <c r="AW310" i="36"/>
  <c r="N206" i="36"/>
  <c r="AI312" i="36"/>
  <c r="K248" i="36"/>
  <c r="AD211" i="36"/>
  <c r="T296" i="36"/>
  <c r="BG257" i="36"/>
  <c r="J264" i="36"/>
  <c r="AW224" i="36"/>
  <c r="M227" i="36"/>
  <c r="AL337" i="36"/>
  <c r="AW302" i="36"/>
  <c r="BG261" i="36"/>
  <c r="BE309" i="36"/>
  <c r="P232" i="36"/>
  <c r="N221" i="36"/>
  <c r="M319" i="36"/>
  <c r="AE291" i="36"/>
  <c r="T302" i="36"/>
  <c r="AQ319" i="36"/>
  <c r="AV338" i="36"/>
  <c r="AY342" i="36"/>
  <c r="AF220" i="36"/>
  <c r="AL303" i="36"/>
  <c r="AW343" i="36"/>
  <c r="R244" i="36"/>
  <c r="AI302" i="36"/>
  <c r="AP269" i="36"/>
  <c r="W212" i="36"/>
  <c r="BF297" i="36"/>
  <c r="W294" i="36"/>
  <c r="BI335" i="36"/>
  <c r="AC229" i="36"/>
  <c r="AU333" i="36"/>
  <c r="BA291" i="36"/>
  <c r="I303" i="36"/>
  <c r="AZ266" i="36"/>
  <c r="BA296" i="36"/>
  <c r="AN300" i="36"/>
  <c r="P259" i="36"/>
  <c r="AN281" i="36"/>
  <c r="Z326" i="36"/>
  <c r="M202" i="36"/>
  <c r="AJ313" i="36"/>
  <c r="AZ217" i="36"/>
  <c r="AF236" i="36"/>
  <c r="AB342" i="36"/>
  <c r="J331" i="36"/>
  <c r="AC211" i="36"/>
  <c r="I226" i="36"/>
  <c r="AV324" i="36"/>
  <c r="BF250" i="36"/>
  <c r="H329" i="36"/>
  <c r="E309" i="36"/>
  <c r="BG289" i="36"/>
  <c r="AO316" i="36"/>
  <c r="AU319" i="36"/>
  <c r="AA318" i="36"/>
  <c r="AG321" i="36"/>
  <c r="D311" i="36"/>
  <c r="N287" i="36"/>
  <c r="D283" i="36"/>
  <c r="N289" i="36"/>
  <c r="BA238" i="36"/>
  <c r="AU312" i="36"/>
  <c r="AT241" i="36"/>
  <c r="AF314" i="36"/>
  <c r="H259" i="36"/>
  <c r="BD296" i="36"/>
  <c r="BC316" i="36"/>
  <c r="V335" i="36"/>
  <c r="BJ292" i="36"/>
  <c r="W224" i="36"/>
  <c r="AP217" i="36"/>
  <c r="G315" i="36"/>
  <c r="H244" i="36"/>
  <c r="AB278" i="36"/>
  <c r="K327" i="36"/>
  <c r="Y326" i="36"/>
  <c r="I155" i="36"/>
  <c r="AJ154" i="36"/>
  <c r="R140" i="36"/>
  <c r="AR77" i="36"/>
  <c r="AY159" i="36"/>
  <c r="BJ195" i="36"/>
  <c r="AU82" i="36"/>
  <c r="AG61" i="36"/>
  <c r="S106" i="36"/>
  <c r="AS136" i="36"/>
  <c r="AP191" i="36"/>
  <c r="X161" i="36"/>
  <c r="Z84" i="36"/>
  <c r="O76" i="36"/>
  <c r="I138" i="36"/>
  <c r="BG74" i="36"/>
  <c r="BH26" i="36"/>
  <c r="BI178" i="36"/>
  <c r="N148" i="36"/>
  <c r="U194" i="36"/>
  <c r="AV193" i="36"/>
  <c r="AD77" i="36"/>
  <c r="AK85" i="36"/>
  <c r="F105" i="36"/>
  <c r="Z53" i="36"/>
  <c r="AZ18" i="36"/>
  <c r="L53" i="36"/>
  <c r="S197" i="36"/>
  <c r="AC139" i="36"/>
  <c r="J67" i="36"/>
  <c r="BD154" i="36"/>
  <c r="AN175" i="36"/>
  <c r="BH273" i="36"/>
  <c r="O202" i="36"/>
  <c r="BJ263" i="36"/>
  <c r="AS264" i="36"/>
  <c r="AR274" i="36"/>
  <c r="BC305" i="36"/>
  <c r="P306" i="36"/>
  <c r="BA268" i="36"/>
  <c r="W271" i="36"/>
  <c r="BK312" i="36"/>
  <c r="AP251" i="36"/>
  <c r="AF304" i="36"/>
  <c r="AX319" i="36"/>
  <c r="AO323" i="36"/>
  <c r="S291" i="36"/>
  <c r="E293" i="36"/>
  <c r="S316" i="36"/>
  <c r="V343" i="36"/>
  <c r="AU307" i="36"/>
  <c r="AE342" i="36"/>
  <c r="E316" i="36"/>
  <c r="AW280" i="36"/>
  <c r="Q290" i="36"/>
  <c r="Z258" i="36"/>
  <c r="E322" i="36"/>
  <c r="AQ277" i="36"/>
  <c r="BK308" i="36"/>
  <c r="AB230" i="36"/>
  <c r="V273" i="36"/>
  <c r="H296" i="36"/>
  <c r="AC327" i="36"/>
  <c r="AV228" i="36"/>
  <c r="AA204" i="36"/>
  <c r="AI324" i="36"/>
  <c r="BC227" i="36"/>
  <c r="D282" i="36"/>
  <c r="BC33" i="36"/>
  <c r="BA81" i="36"/>
  <c r="BJ29" i="36"/>
  <c r="AL116" i="36"/>
  <c r="J151" i="36"/>
  <c r="BC167" i="36"/>
  <c r="R28" i="36"/>
  <c r="AH139" i="36"/>
  <c r="AM16" i="36"/>
  <c r="AT79" i="36"/>
  <c r="BC182" i="36"/>
  <c r="AI153" i="36"/>
  <c r="F57" i="36"/>
  <c r="BK84" i="36"/>
  <c r="V166" i="36"/>
  <c r="AZ117" i="36"/>
  <c r="X174" i="36"/>
  <c r="AJ133" i="36"/>
  <c r="BK89" i="36"/>
  <c r="BC131" i="36"/>
  <c r="BG48" i="36"/>
  <c r="R109" i="36"/>
  <c r="P132" i="36"/>
  <c r="J116" i="36"/>
  <c r="AX272" i="36"/>
  <c r="T306" i="36"/>
  <c r="P336" i="36"/>
  <c r="L341" i="36"/>
  <c r="N269" i="36"/>
  <c r="AN342" i="36"/>
  <c r="BH316" i="36"/>
  <c r="AN272" i="36"/>
  <c r="AX343" i="36"/>
  <c r="D261" i="36"/>
  <c r="AS337" i="36"/>
  <c r="BA322" i="36"/>
  <c r="AR328" i="36"/>
  <c r="O337" i="36"/>
  <c r="AL321" i="36"/>
  <c r="J282" i="36"/>
  <c r="AO341" i="36"/>
  <c r="BB270" i="36"/>
  <c r="E284" i="36"/>
  <c r="BJ315" i="36"/>
  <c r="BI270" i="36"/>
  <c r="BC247" i="36"/>
  <c r="BB317" i="36"/>
  <c r="BG90" i="36"/>
  <c r="AL113" i="36"/>
  <c r="AL57" i="36"/>
  <c r="AD74" i="36"/>
  <c r="M196" i="36"/>
  <c r="M191" i="36"/>
  <c r="AA28" i="36"/>
  <c r="AY48" i="36"/>
  <c r="AK192" i="36"/>
  <c r="W175" i="36"/>
  <c r="BB77" i="36"/>
  <c r="BJ129" i="36"/>
  <c r="AN124" i="36"/>
  <c r="X192" i="36"/>
  <c r="AE166" i="36"/>
  <c r="BJ99" i="36"/>
  <c r="AP159" i="36"/>
  <c r="U134" i="36"/>
  <c r="BJ131" i="36"/>
  <c r="I143" i="36"/>
  <c r="AS173" i="36"/>
  <c r="AK73" i="36"/>
  <c r="AD24" i="36"/>
  <c r="AK176" i="36"/>
  <c r="AT53" i="36"/>
  <c r="U165" i="36"/>
  <c r="X171" i="36"/>
  <c r="AJ103" i="36"/>
  <c r="AA82" i="36"/>
  <c r="V101" i="36"/>
  <c r="BB34" i="36"/>
  <c r="AU77" i="36"/>
  <c r="S192" i="36"/>
  <c r="BJ192" i="36"/>
  <c r="D23" i="36"/>
  <c r="BF57" i="36"/>
  <c r="AT181" i="36"/>
  <c r="BI261" i="36"/>
  <c r="AX249" i="36"/>
  <c r="AQ237" i="36"/>
  <c r="BC302" i="36"/>
  <c r="AD250" i="36"/>
  <c r="BE252" i="36"/>
  <c r="F337" i="36"/>
  <c r="AA337" i="36"/>
  <c r="F305" i="36"/>
  <c r="AZ306" i="36"/>
  <c r="M344" i="36"/>
  <c r="AM222" i="36"/>
  <c r="H324" i="36"/>
  <c r="Q268" i="36"/>
  <c r="BE226" i="36"/>
  <c r="AC236" i="36"/>
  <c r="T245" i="36"/>
  <c r="AI277" i="36"/>
  <c r="AU323" i="36"/>
  <c r="E344" i="36"/>
  <c r="AE315" i="36"/>
  <c r="V295" i="36"/>
  <c r="T254" i="36"/>
  <c r="AH256" i="36"/>
  <c r="AZ344" i="36"/>
  <c r="J238" i="36"/>
  <c r="AO328" i="36"/>
  <c r="Y236" i="36"/>
  <c r="T294" i="36"/>
  <c r="AE339" i="36"/>
  <c r="BA316" i="36"/>
  <c r="AE334" i="36"/>
  <c r="AI297" i="36"/>
  <c r="AQ227" i="36"/>
  <c r="AJ336" i="36"/>
  <c r="T246" i="36"/>
  <c r="H263" i="36"/>
  <c r="Z98" i="36"/>
  <c r="U150" i="36"/>
  <c r="T125" i="36"/>
  <c r="AQ172" i="36"/>
  <c r="AY59" i="36"/>
  <c r="AY117" i="36"/>
  <c r="AP155" i="36"/>
  <c r="Z60" i="36"/>
  <c r="AP80" i="36"/>
  <c r="AJ72" i="36"/>
  <c r="BK153" i="36"/>
  <c r="AT103" i="36"/>
  <c r="R98" i="36"/>
  <c r="BK81" i="36"/>
  <c r="AD97" i="36"/>
  <c r="S101" i="36"/>
  <c r="BF123" i="36"/>
  <c r="AD112" i="36"/>
  <c r="AS102" i="36"/>
  <c r="E108" i="36"/>
  <c r="O180" i="36"/>
  <c r="H63" i="36"/>
  <c r="AF99" i="36"/>
  <c r="AR187" i="36"/>
  <c r="E179" i="36"/>
  <c r="AH86" i="36"/>
  <c r="AB51" i="36"/>
  <c r="F113" i="36"/>
  <c r="T191" i="36"/>
  <c r="AM140" i="36"/>
  <c r="AP142" i="36"/>
  <c r="AF265" i="36"/>
  <c r="W251" i="36"/>
  <c r="AC302" i="36"/>
  <c r="BJ343" i="36"/>
  <c r="AM239" i="36"/>
  <c r="AW340" i="36"/>
  <c r="U338" i="36"/>
  <c r="AV214" i="36"/>
  <c r="BK302" i="36"/>
  <c r="BG323" i="36"/>
  <c r="Z339" i="36"/>
  <c r="AT279" i="36"/>
  <c r="BF293" i="36"/>
  <c r="H285" i="36"/>
  <c r="AU289" i="36"/>
  <c r="AG258" i="36"/>
  <c r="U239" i="36"/>
  <c r="U248" i="36"/>
  <c r="H214" i="36"/>
  <c r="AX231" i="36"/>
  <c r="AI339" i="36"/>
  <c r="AZ336" i="36"/>
  <c r="AG340" i="36"/>
  <c r="AM197" i="36"/>
  <c r="AV127" i="36"/>
  <c r="R181" i="36"/>
  <c r="BF113" i="36"/>
  <c r="AV194" i="36"/>
  <c r="AF186" i="36"/>
  <c r="BH70" i="36"/>
  <c r="BC176" i="36"/>
  <c r="AC34" i="36"/>
  <c r="AC190" i="36"/>
  <c r="R196" i="36"/>
  <c r="G40" i="36"/>
  <c r="BA56" i="36"/>
  <c r="AH187" i="36"/>
  <c r="W192" i="36"/>
  <c r="L25" i="36"/>
  <c r="AE84" i="36"/>
  <c r="T173" i="36"/>
  <c r="AM27" i="36"/>
  <c r="BB194" i="36"/>
  <c r="G172" i="36"/>
  <c r="AN84" i="36"/>
  <c r="AT119" i="36"/>
  <c r="N167" i="36"/>
  <c r="W159" i="36"/>
  <c r="BE55" i="36"/>
  <c r="AJ50" i="36"/>
  <c r="T103" i="36"/>
  <c r="AM182" i="36"/>
  <c r="AH116" i="36"/>
  <c r="AK188" i="36"/>
  <c r="AP109" i="36"/>
  <c r="Q190" i="36"/>
  <c r="BG186" i="36"/>
  <c r="L167" i="36"/>
  <c r="AH91" i="36"/>
  <c r="U99" i="36"/>
  <c r="AQ276" i="36"/>
  <c r="V315" i="36"/>
  <c r="M310" i="36"/>
  <c r="N263" i="36"/>
  <c r="AO334" i="36"/>
  <c r="W338" i="36"/>
  <c r="AG327" i="36"/>
  <c r="BB327" i="36"/>
  <c r="AG295" i="36"/>
  <c r="R297" i="36"/>
  <c r="BI224" i="36"/>
  <c r="F266" i="36"/>
  <c r="BK245" i="36"/>
  <c r="AG344" i="36"/>
  <c r="L312" i="36"/>
  <c r="BF313" i="36"/>
  <c r="AO233" i="36"/>
  <c r="BH332" i="36"/>
  <c r="I342" i="36"/>
  <c r="AV205" i="36"/>
  <c r="BF339" i="36"/>
  <c r="AE344" i="36"/>
  <c r="AI340" i="36"/>
  <c r="V341" i="36"/>
  <c r="AX254" i="36"/>
  <c r="AP216" i="36"/>
  <c r="AY308" i="36"/>
  <c r="Q314" i="36"/>
  <c r="AK224" i="36"/>
  <c r="AF264" i="36"/>
  <c r="AV268" i="36"/>
  <c r="I297" i="36"/>
  <c r="AM309" i="36"/>
  <c r="BH243" i="36"/>
  <c r="S339" i="36"/>
  <c r="E315" i="36"/>
  <c r="P35" i="36"/>
  <c r="O153" i="36"/>
  <c r="BA105" i="36"/>
  <c r="N178" i="36"/>
  <c r="AJ18" i="36"/>
  <c r="U179" i="36"/>
  <c r="E107" i="36"/>
  <c r="E191" i="36"/>
  <c r="L26" i="36"/>
  <c r="P23" i="36"/>
  <c r="AV133" i="36"/>
  <c r="AG50" i="36"/>
  <c r="AV191" i="36"/>
  <c r="BH80" i="36"/>
  <c r="N106" i="36"/>
  <c r="AU94" i="36"/>
  <c r="G50" i="36"/>
  <c r="K101" i="36"/>
  <c r="AZ178" i="36"/>
  <c r="BD57" i="36"/>
  <c r="N127" i="36"/>
  <c r="AV292" i="36"/>
  <c r="G335" i="36"/>
  <c r="BD263" i="36"/>
  <c r="AD307" i="36"/>
  <c r="R217" i="36"/>
  <c r="AX301" i="36"/>
  <c r="AJ286" i="36"/>
  <c r="AK250" i="36"/>
  <c r="T230" i="36"/>
  <c r="M312" i="36"/>
  <c r="AI287" i="36"/>
  <c r="AM218" i="36"/>
  <c r="G305" i="36"/>
  <c r="S308" i="36"/>
  <c r="U264" i="36"/>
  <c r="BC330" i="36"/>
  <c r="AH216" i="36"/>
  <c r="AQ312" i="36"/>
  <c r="AW303" i="36"/>
  <c r="F248" i="36"/>
  <c r="BB343" i="36"/>
  <c r="AF260" i="36"/>
  <c r="R270" i="36"/>
  <c r="T181" i="36"/>
  <c r="AU135" i="36"/>
  <c r="AE159" i="36"/>
  <c r="AI57" i="36"/>
  <c r="V88" i="36"/>
  <c r="I78" i="36"/>
  <c r="R107" i="36"/>
  <c r="AH125" i="36"/>
  <c r="I110" i="36"/>
  <c r="M178" i="36"/>
  <c r="R97" i="36"/>
  <c r="L78" i="36"/>
  <c r="S54" i="36"/>
  <c r="F154" i="36"/>
  <c r="AR167" i="36"/>
  <c r="O18" i="36"/>
  <c r="BB75" i="36"/>
  <c r="BG81" i="36"/>
  <c r="F115" i="36"/>
  <c r="AD48" i="36"/>
  <c r="BH136" i="36"/>
  <c r="BB195" i="36"/>
  <c r="AU102" i="36"/>
  <c r="AQ150" i="36"/>
  <c r="T83" i="36"/>
  <c r="E136" i="36"/>
  <c r="BG120" i="36"/>
  <c r="AY82" i="36"/>
  <c r="X86" i="36"/>
  <c r="AB151" i="36"/>
  <c r="AE261" i="36"/>
  <c r="P299" i="36"/>
  <c r="AL320" i="36"/>
  <c r="N333" i="36"/>
  <c r="AW306" i="36"/>
  <c r="M264" i="36"/>
  <c r="BD341" i="36"/>
  <c r="AZ198" i="36"/>
  <c r="AV248" i="36"/>
  <c r="AD35" i="36"/>
  <c r="AE46" i="36"/>
  <c r="AU89" i="36"/>
  <c r="H184" i="36"/>
  <c r="K186" i="36"/>
  <c r="T97" i="36"/>
  <c r="AC38" i="36"/>
  <c r="AJ176" i="36"/>
  <c r="BH31" i="36"/>
  <c r="P142" i="36"/>
  <c r="Y192" i="36"/>
  <c r="L119" i="36"/>
  <c r="BG125" i="36"/>
  <c r="E143" i="36"/>
  <c r="AJ49" i="36"/>
  <c r="AR46" i="36"/>
  <c r="O58" i="36"/>
  <c r="AC82" i="36"/>
  <c r="BJ82" i="36"/>
  <c r="BI111" i="36"/>
  <c r="U144" i="36"/>
  <c r="AI83" i="36"/>
  <c r="V72" i="36"/>
  <c r="AJ54" i="36"/>
  <c r="BE68" i="36"/>
  <c r="U112" i="36"/>
  <c r="O75" i="36"/>
  <c r="AN96" i="36"/>
  <c r="AB127" i="36"/>
  <c r="AQ45" i="36"/>
  <c r="BK83" i="36"/>
  <c r="AU168" i="36"/>
  <c r="P89" i="36"/>
  <c r="AU78" i="36"/>
  <c r="BG276" i="36"/>
  <c r="AK231" i="36"/>
  <c r="BK243" i="36"/>
  <c r="AL227" i="36"/>
  <c r="AN308" i="36"/>
  <c r="I296" i="36"/>
  <c r="AZ199" i="36"/>
  <c r="BA320" i="36"/>
  <c r="BF261" i="36"/>
  <c r="BD210" i="36"/>
  <c r="AA277" i="36"/>
  <c r="BE305" i="36"/>
  <c r="R96" i="36"/>
  <c r="T77" i="36"/>
  <c r="L60" i="36"/>
  <c r="AS140" i="36"/>
  <c r="O182" i="36"/>
  <c r="AL136" i="36"/>
  <c r="AT42" i="36"/>
  <c r="BI177" i="36"/>
  <c r="AK30" i="36"/>
  <c r="AW64" i="36"/>
  <c r="BG144" i="36"/>
  <c r="BI56" i="36"/>
  <c r="AM62" i="36"/>
  <c r="AV181" i="36"/>
  <c r="BG42" i="36"/>
  <c r="AR119" i="36"/>
  <c r="BJ119" i="36"/>
  <c r="BI117" i="36"/>
  <c r="AS167" i="36"/>
  <c r="Z150" i="36"/>
  <c r="Z182" i="36"/>
  <c r="AB21" i="36"/>
  <c r="P67" i="36"/>
  <c r="BH190" i="36"/>
  <c r="AA150" i="36"/>
  <c r="AO183" i="36"/>
  <c r="Z149" i="36"/>
  <c r="BC59" i="36"/>
  <c r="AN172" i="36"/>
  <c r="W77" i="36"/>
  <c r="BK71" i="36"/>
  <c r="AI156" i="36"/>
  <c r="BD54" i="36"/>
  <c r="AF26" i="36"/>
  <c r="U193" i="36"/>
  <c r="T54" i="36"/>
  <c r="Q177" i="36"/>
  <c r="O162" i="36"/>
  <c r="J63" i="36"/>
  <c r="I119" i="36"/>
  <c r="AG191" i="36"/>
  <c r="AH157" i="36"/>
  <c r="O172" i="36"/>
  <c r="AI141" i="36"/>
  <c r="D125" i="36"/>
  <c r="AX163" i="36"/>
  <c r="AU106" i="36"/>
  <c r="AH44" i="36"/>
  <c r="BC165" i="36"/>
  <c r="AN86" i="36"/>
  <c r="N190" i="36"/>
  <c r="BD179" i="36"/>
  <c r="AD95" i="36"/>
  <c r="BA135" i="36"/>
  <c r="T45" i="36"/>
  <c r="W30" i="36"/>
  <c r="BB44" i="36"/>
  <c r="AB42" i="36"/>
  <c r="BF48" i="36"/>
  <c r="BB114" i="36"/>
  <c r="AJ44" i="36"/>
  <c r="AB190" i="36"/>
  <c r="R192" i="36"/>
  <c r="BA110" i="36"/>
  <c r="AV142" i="36"/>
  <c r="AD137" i="36"/>
  <c r="R119" i="36"/>
  <c r="AG169" i="36"/>
  <c r="BC147" i="36"/>
  <c r="W61" i="36"/>
  <c r="AQ119" i="36"/>
  <c r="U180" i="36"/>
  <c r="AE135" i="36"/>
  <c r="BG123" i="36"/>
  <c r="H130" i="36"/>
  <c r="AQ152" i="36"/>
  <c r="AN120" i="36"/>
  <c r="AL36" i="36"/>
  <c r="L189" i="36"/>
  <c r="BJ117" i="36"/>
  <c r="AF86" i="36"/>
  <c r="AT55" i="36"/>
  <c r="Z179" i="36"/>
  <c r="BJ128" i="36"/>
  <c r="AB155" i="36"/>
  <c r="AH194" i="36"/>
  <c r="BG16" i="36"/>
  <c r="N67" i="36"/>
  <c r="AV151" i="36"/>
  <c r="E175" i="36"/>
  <c r="T35" i="36"/>
  <c r="AT60" i="36"/>
  <c r="N116" i="36"/>
  <c r="AQ133" i="36"/>
  <c r="D42" i="36"/>
  <c r="BI22" i="36"/>
  <c r="AG142" i="36"/>
  <c r="AV39" i="36"/>
  <c r="X99" i="36"/>
  <c r="J76" i="36"/>
  <c r="AB196" i="36"/>
  <c r="AK26" i="36"/>
  <c r="BF20" i="36"/>
  <c r="BG194" i="36"/>
  <c r="AB61" i="36"/>
  <c r="G302" i="36"/>
  <c r="AX315" i="36"/>
  <c r="BC308" i="36"/>
  <c r="AZ345" i="36"/>
  <c r="AF257" i="36"/>
  <c r="BA211" i="36"/>
  <c r="AT75" i="36"/>
  <c r="G59" i="36"/>
  <c r="AQ287" i="36"/>
  <c r="AS237" i="36"/>
  <c r="AC296" i="36"/>
  <c r="AQ344" i="36"/>
  <c r="AO339" i="36"/>
  <c r="AJ283" i="36"/>
  <c r="AO293" i="36"/>
  <c r="BB333" i="36"/>
  <c r="AJ247" i="36"/>
  <c r="E131" i="36"/>
  <c r="AD176" i="36"/>
  <c r="AL94" i="36"/>
  <c r="AG17" i="36"/>
  <c r="AM175" i="36"/>
  <c r="AV125" i="36"/>
  <c r="BH81" i="36"/>
  <c r="AL108" i="36"/>
  <c r="S158" i="36"/>
  <c r="AW25" i="36"/>
  <c r="BA123" i="36"/>
  <c r="Y85" i="36"/>
  <c r="BJ115" i="36"/>
  <c r="W195" i="36"/>
  <c r="J117" i="36"/>
  <c r="AB91" i="36"/>
  <c r="BI100" i="36"/>
  <c r="U51" i="36"/>
  <c r="R156" i="36"/>
  <c r="BK169" i="36"/>
  <c r="AG178" i="36"/>
  <c r="M78" i="36"/>
  <c r="E59" i="36"/>
  <c r="AD104" i="36"/>
  <c r="S170" i="36"/>
  <c r="AV89" i="36"/>
  <c r="BA62" i="36"/>
  <c r="AA66" i="36"/>
  <c r="AC175" i="36"/>
  <c r="T102" i="36"/>
  <c r="AP160" i="36"/>
  <c r="L95" i="36"/>
  <c r="P158" i="36"/>
  <c r="AN142" i="36"/>
  <c r="Y311" i="36"/>
  <c r="BB295" i="36"/>
  <c r="AV340" i="36"/>
  <c r="BI237" i="36"/>
  <c r="Y344" i="36"/>
  <c r="AN259" i="36"/>
  <c r="AP277" i="36"/>
  <c r="G327" i="36"/>
  <c r="BK271" i="36"/>
  <c r="AC206" i="36"/>
  <c r="M324" i="36"/>
  <c r="M215" i="36"/>
  <c r="V185" i="36"/>
  <c r="AQ180" i="36"/>
  <c r="Y20" i="36"/>
  <c r="V23" i="36"/>
  <c r="AH140" i="36"/>
  <c r="N41" i="36"/>
  <c r="AA15" i="36"/>
  <c r="AK134" i="36"/>
  <c r="AF37" i="36"/>
  <c r="AF15" i="36"/>
  <c r="AC19" i="36"/>
  <c r="AB99" i="36"/>
  <c r="BC103" i="36"/>
  <c r="N76" i="36"/>
  <c r="W187" i="36"/>
  <c r="AH191" i="36"/>
  <c r="AN138" i="36"/>
  <c r="K176" i="36"/>
  <c r="AG151" i="36"/>
  <c r="X194" i="36"/>
  <c r="BC52" i="36"/>
  <c r="AZ92" i="36"/>
  <c r="BC195" i="36"/>
  <c r="AC166" i="36"/>
  <c r="T36" i="36"/>
  <c r="Y181" i="36"/>
  <c r="AH72" i="36"/>
  <c r="AD70" i="36"/>
  <c r="Z183" i="36"/>
  <c r="AX136" i="36"/>
  <c r="AB131" i="36"/>
  <c r="BJ154" i="36"/>
  <c r="BE132" i="36"/>
  <c r="E68" i="36"/>
  <c r="AB170" i="36"/>
  <c r="P65" i="36"/>
  <c r="I68" i="36"/>
  <c r="AI46" i="36"/>
  <c r="BK76" i="36"/>
  <c r="AD88" i="36"/>
  <c r="AC91" i="36"/>
  <c r="AV195" i="36"/>
  <c r="I98" i="36"/>
  <c r="O85" i="36"/>
  <c r="AT74" i="36"/>
  <c r="AA175" i="36"/>
  <c r="AT171" i="36"/>
  <c r="BF111" i="36"/>
  <c r="AD138" i="36"/>
  <c r="Q139" i="36"/>
  <c r="S38" i="36"/>
  <c r="S103" i="36"/>
  <c r="I84" i="36"/>
  <c r="AD194" i="36"/>
  <c r="W112" i="36"/>
  <c r="BI67" i="36"/>
  <c r="AE95" i="36"/>
  <c r="AR45" i="36"/>
  <c r="AY149" i="36"/>
  <c r="Q174" i="36"/>
  <c r="AZ97" i="36"/>
  <c r="AV38" i="36"/>
  <c r="BC129" i="36"/>
  <c r="AP154" i="36"/>
  <c r="D46" i="36"/>
  <c r="AW29" i="36"/>
  <c r="N125" i="36"/>
  <c r="O90" i="36"/>
  <c r="O32" i="36"/>
  <c r="X122" i="36"/>
  <c r="AM31" i="36"/>
  <c r="BK129" i="36"/>
  <c r="AT63" i="36"/>
  <c r="AM52" i="36"/>
  <c r="AP20" i="36"/>
  <c r="AE179" i="36"/>
  <c r="Q110" i="36"/>
  <c r="AY58" i="36"/>
  <c r="BB72" i="36"/>
  <c r="AT82" i="36"/>
  <c r="D112" i="36"/>
  <c r="X57" i="36"/>
  <c r="L190" i="36"/>
  <c r="Z104" i="36"/>
  <c r="BD84" i="36"/>
  <c r="AT143" i="36"/>
  <c r="T193" i="36"/>
  <c r="N120" i="36"/>
  <c r="E72" i="36"/>
  <c r="S86" i="36"/>
  <c r="N192" i="36"/>
  <c r="F52" i="36"/>
  <c r="K184" i="36"/>
  <c r="AT184" i="36"/>
  <c r="AK32" i="36"/>
  <c r="K152" i="36"/>
  <c r="BH52" i="36"/>
  <c r="Q112" i="36"/>
  <c r="BJ77" i="36"/>
  <c r="T27" i="36"/>
  <c r="AV196" i="36"/>
  <c r="AK20" i="36"/>
  <c r="L70" i="36"/>
  <c r="G127" i="36"/>
  <c r="M105" i="36"/>
  <c r="BB328" i="36"/>
  <c r="AJ249" i="36"/>
  <c r="S318" i="36"/>
  <c r="BD273" i="36"/>
  <c r="S269" i="36"/>
  <c r="AE253" i="36"/>
  <c r="Z151" i="36"/>
  <c r="BA159" i="36"/>
  <c r="Q344" i="36"/>
  <c r="AS245" i="36"/>
  <c r="U265" i="36"/>
  <c r="BH344" i="36"/>
  <c r="AU247" i="36"/>
  <c r="N259" i="36"/>
  <c r="BK238" i="36"/>
  <c r="AQ241" i="36"/>
  <c r="BJ249" i="36"/>
  <c r="E77" i="36"/>
  <c r="AZ130" i="36"/>
  <c r="F183" i="36"/>
  <c r="AY61" i="36"/>
  <c r="AW137" i="36"/>
  <c r="AX187" i="36"/>
  <c r="BE145" i="36"/>
  <c r="AO162" i="36"/>
  <c r="Z111" i="36"/>
  <c r="AP73" i="36"/>
  <c r="BB119" i="36"/>
  <c r="T81" i="36"/>
  <c r="AT158" i="36"/>
  <c r="BC164" i="36"/>
  <c r="M51" i="36"/>
  <c r="BE59" i="36"/>
  <c r="BC40" i="36"/>
  <c r="BI125" i="36"/>
  <c r="E120" i="36"/>
  <c r="AQ135" i="36"/>
  <c r="AR160" i="36"/>
  <c r="S75" i="36"/>
  <c r="AE80" i="36"/>
  <c r="BA158" i="36"/>
  <c r="L43" i="36"/>
  <c r="AN122" i="36"/>
  <c r="BB190" i="36"/>
  <c r="AE63" i="36"/>
  <c r="Z127" i="36"/>
  <c r="AX117" i="36"/>
  <c r="AL139" i="36"/>
  <c r="T68" i="36"/>
  <c r="AJ151" i="36"/>
  <c r="N131" i="36"/>
  <c r="AR250" i="36"/>
  <c r="BH328" i="36"/>
  <c r="N343" i="36"/>
  <c r="L243" i="36"/>
  <c r="W222" i="36"/>
  <c r="AZ270" i="36"/>
  <c r="F341" i="36"/>
  <c r="P261" i="36"/>
  <c r="BH247" i="36"/>
  <c r="AK339" i="36"/>
  <c r="L258" i="36"/>
  <c r="AQ320" i="36"/>
  <c r="AC97" i="36"/>
  <c r="I168" i="36"/>
  <c r="AS159" i="36"/>
  <c r="Y53" i="36"/>
  <c r="AA191" i="36"/>
  <c r="J123" i="36"/>
  <c r="V163" i="36"/>
  <c r="E248" i="36"/>
  <c r="BD287" i="36"/>
  <c r="J307" i="36"/>
  <c r="J79" i="36"/>
  <c r="AQ174" i="36"/>
  <c r="V174" i="36"/>
  <c r="BD145" i="36"/>
  <c r="T197" i="36"/>
  <c r="K41" i="36"/>
  <c r="AO53" i="36"/>
  <c r="AL52" i="36"/>
  <c r="AD237" i="36"/>
  <c r="AV245" i="36"/>
  <c r="Q301" i="36"/>
  <c r="BJ72" i="36"/>
  <c r="BI50" i="36"/>
  <c r="Y133" i="36"/>
  <c r="I23" i="36"/>
  <c r="I160" i="36"/>
  <c r="AU24" i="36"/>
  <c r="AL17" i="36"/>
  <c r="AB176" i="36"/>
  <c r="N154" i="36"/>
  <c r="X183" i="36"/>
  <c r="AC124" i="36"/>
  <c r="T121" i="36"/>
  <c r="I102" i="36"/>
  <c r="Z194" i="36"/>
  <c r="AM161" i="36"/>
  <c r="H179" i="36"/>
  <c r="AM115" i="36"/>
  <c r="AC30" i="36"/>
  <c r="Y62" i="36"/>
  <c r="AV42" i="36"/>
  <c r="AT142" i="36"/>
  <c r="AK84" i="36"/>
  <c r="H96" i="36"/>
  <c r="T58" i="36"/>
  <c r="AO92" i="36"/>
  <c r="L140" i="36"/>
  <c r="AY148" i="36"/>
  <c r="AJ162" i="36"/>
  <c r="BA155" i="36"/>
  <c r="AQ112" i="36"/>
  <c r="AJ102" i="36"/>
  <c r="AI48" i="36"/>
  <c r="AS35" i="36"/>
  <c r="T41" i="36"/>
  <c r="K166" i="36"/>
  <c r="Y128" i="36"/>
  <c r="AM86" i="36"/>
  <c r="AB152" i="36"/>
  <c r="BK127" i="36"/>
  <c r="AH166" i="36"/>
  <c r="H98" i="36"/>
  <c r="N119" i="36"/>
  <c r="BA80" i="36"/>
  <c r="E193" i="36"/>
  <c r="D81" i="36"/>
  <c r="BB159" i="36"/>
  <c r="N51" i="36"/>
  <c r="F340" i="36"/>
  <c r="BF223" i="36"/>
  <c r="BD313" i="36"/>
  <c r="BG216" i="36"/>
  <c r="O264" i="36"/>
  <c r="K264" i="36"/>
  <c r="AY327" i="36"/>
  <c r="AP266" i="36"/>
  <c r="AX253" i="36"/>
  <c r="H339" i="36"/>
  <c r="AA294" i="36"/>
  <c r="F264" i="36"/>
  <c r="AI238" i="36"/>
  <c r="L336" i="36"/>
  <c r="AG305" i="36"/>
  <c r="BI311" i="36"/>
  <c r="AJ307" i="36"/>
  <c r="AP298" i="36"/>
  <c r="BA336" i="36"/>
  <c r="BH265" i="36"/>
  <c r="AM283" i="36"/>
  <c r="AM286" i="36"/>
  <c r="AJ270" i="36"/>
  <c r="AJ213" i="36"/>
  <c r="BE319" i="36"/>
  <c r="AX300" i="36"/>
  <c r="AY208" i="36"/>
  <c r="BI254" i="36"/>
  <c r="R335" i="36"/>
  <c r="BI340" i="36"/>
  <c r="D285" i="36"/>
  <c r="AT282" i="36"/>
  <c r="BE339" i="36"/>
  <c r="R337" i="36"/>
  <c r="AG229" i="36"/>
  <c r="BF255" i="36"/>
  <c r="O228" i="36"/>
  <c r="AR304" i="36"/>
  <c r="BD322" i="36"/>
  <c r="AQ257" i="36"/>
  <c r="X201" i="36"/>
  <c r="AM279" i="36"/>
  <c r="BI262" i="36"/>
  <c r="V317" i="36"/>
  <c r="AN145" i="36"/>
  <c r="H75" i="36"/>
  <c r="BC94" i="36"/>
  <c r="AS46" i="36"/>
  <c r="W103" i="36"/>
  <c r="AX156" i="36"/>
  <c r="BH135" i="36"/>
  <c r="AH78" i="36"/>
  <c r="AM323" i="36"/>
  <c r="F327" i="36"/>
  <c r="AG338" i="36"/>
  <c r="J336" i="36"/>
  <c r="E239" i="36"/>
  <c r="AS296" i="36"/>
  <c r="Y254" i="36"/>
  <c r="AD329" i="36"/>
  <c r="AW242" i="36"/>
  <c r="AT123" i="36"/>
  <c r="BK131" i="36"/>
  <c r="AU129" i="36"/>
  <c r="AZ193" i="36"/>
  <c r="F152" i="36"/>
  <c r="D145" i="36"/>
  <c r="H302" i="36"/>
  <c r="BJ345" i="36"/>
  <c r="J251" i="36"/>
  <c r="E288" i="36"/>
  <c r="N199" i="36"/>
  <c r="AD249" i="36"/>
  <c r="L179" i="36"/>
  <c r="AK24" i="36"/>
  <c r="BD69" i="36"/>
  <c r="BA35" i="36"/>
  <c r="AF149" i="36"/>
  <c r="AT107" i="36"/>
  <c r="N17" i="36"/>
  <c r="BF174" i="36"/>
  <c r="D121" i="36"/>
  <c r="AG302" i="36"/>
  <c r="L207" i="36"/>
  <c r="AS223" i="36"/>
  <c r="AF310" i="36"/>
  <c r="AP339" i="36"/>
  <c r="P269" i="36"/>
  <c r="BK328" i="36"/>
  <c r="AR318" i="36"/>
  <c r="AH303" i="36"/>
  <c r="AA159" i="36"/>
  <c r="BI87" i="36"/>
  <c r="S89" i="36"/>
  <c r="M153" i="36"/>
  <c r="N45" i="36"/>
  <c r="H150" i="36"/>
  <c r="R88" i="36"/>
  <c r="AB139" i="36"/>
  <c r="AC294" i="36"/>
  <c r="AS252" i="36"/>
  <c r="AI250" i="36"/>
  <c r="AH295" i="36"/>
  <c r="Z325" i="36"/>
  <c r="O291" i="36"/>
  <c r="AH41" i="36"/>
  <c r="E84" i="36"/>
  <c r="AN48" i="36"/>
  <c r="AN188" i="36"/>
  <c r="AD42" i="36"/>
  <c r="AT174" i="36"/>
  <c r="K34" i="36"/>
  <c r="AN35" i="36"/>
  <c r="BH27" i="36"/>
  <c r="AR262" i="36"/>
  <c r="H245" i="36"/>
  <c r="X294" i="36"/>
  <c r="T263" i="36"/>
  <c r="BJ313" i="36"/>
  <c r="S295" i="36"/>
  <c r="AE317" i="36"/>
  <c r="AL283" i="36"/>
  <c r="BK267" i="36"/>
  <c r="AH33" i="36"/>
  <c r="AJ153" i="36"/>
  <c r="K85" i="36"/>
  <c r="AK119" i="36"/>
  <c r="AF88" i="36"/>
  <c r="AK69" i="36"/>
  <c r="BK117" i="36"/>
  <c r="AC84" i="36"/>
  <c r="AL237" i="36"/>
  <c r="AX264" i="36"/>
  <c r="AE285" i="36"/>
  <c r="AM339" i="36"/>
  <c r="BG313" i="36"/>
  <c r="T258" i="36"/>
  <c r="BG203" i="36"/>
  <c r="AB295" i="36"/>
  <c r="AK276" i="36"/>
  <c r="M340" i="36"/>
  <c r="P284" i="36"/>
  <c r="I95" i="36"/>
  <c r="AN90" i="36"/>
  <c r="AB191" i="36"/>
  <c r="AT160" i="36"/>
  <c r="BJ98" i="36"/>
  <c r="AB136" i="36"/>
  <c r="R99" i="36"/>
  <c r="X19" i="36"/>
  <c r="BA64" i="36"/>
  <c r="AX175" i="36"/>
  <c r="J182" i="36"/>
  <c r="R70" i="36"/>
  <c r="D55" i="36"/>
  <c r="W123" i="36"/>
  <c r="AM188" i="36"/>
  <c r="AG269" i="36"/>
  <c r="V298" i="36"/>
  <c r="AM271" i="36"/>
  <c r="BB334" i="36"/>
  <c r="AO289" i="36"/>
  <c r="AM92" i="36"/>
  <c r="AL46" i="36"/>
  <c r="X137" i="36"/>
  <c r="BF66" i="36"/>
  <c r="BG178" i="36"/>
  <c r="AH173" i="36"/>
  <c r="AY67" i="36"/>
  <c r="AA195" i="36"/>
  <c r="BB185" i="36"/>
  <c r="N26" i="36"/>
  <c r="BJ177" i="36"/>
  <c r="R193" i="36"/>
  <c r="R162" i="36"/>
  <c r="AD146" i="36"/>
  <c r="M15" i="36"/>
  <c r="K84" i="36"/>
  <c r="BK96" i="36"/>
  <c r="W232" i="36"/>
  <c r="G237" i="36"/>
  <c r="BC297" i="36"/>
  <c r="V217" i="36"/>
  <c r="AQ333" i="36"/>
  <c r="H129" i="36"/>
  <c r="Q127" i="36"/>
  <c r="W121" i="36"/>
  <c r="F67" i="36"/>
  <c r="AD144" i="36"/>
  <c r="J52" i="36"/>
  <c r="AS45" i="36"/>
  <c r="AA185" i="36"/>
  <c r="W16" i="36"/>
  <c r="BK67" i="36"/>
  <c r="AU174" i="36"/>
  <c r="AW146" i="36"/>
  <c r="AP161" i="36"/>
  <c r="AH95" i="36"/>
  <c r="N87" i="36"/>
  <c r="O71" i="36"/>
  <c r="AW101" i="36"/>
  <c r="AM108" i="36"/>
  <c r="AG153" i="36"/>
  <c r="AB68" i="36"/>
  <c r="AH183" i="36"/>
  <c r="BA169" i="36"/>
  <c r="BH182" i="36"/>
  <c r="T195" i="36"/>
  <c r="AF21" i="36"/>
  <c r="H61" i="36"/>
  <c r="AX158" i="36"/>
  <c r="AG63" i="36"/>
  <c r="BB189" i="36"/>
  <c r="AF181" i="36"/>
  <c r="BC20" i="36"/>
  <c r="N138" i="36"/>
  <c r="X131" i="36"/>
  <c r="AJ19" i="36"/>
  <c r="I193" i="36"/>
  <c r="O93" i="36"/>
  <c r="U77" i="36"/>
  <c r="AZ62" i="36"/>
  <c r="AQ193" i="36"/>
  <c r="N21" i="36"/>
  <c r="AN17" i="36"/>
  <c r="BF60" i="36"/>
  <c r="BF61" i="36"/>
  <c r="BE186" i="36"/>
  <c r="X116" i="36"/>
  <c r="AI125" i="36"/>
  <c r="BK61" i="36"/>
  <c r="AJ161" i="36"/>
  <c r="U34" i="36"/>
  <c r="X69" i="36"/>
  <c r="AG44" i="36"/>
  <c r="AX138" i="36"/>
  <c r="M88" i="36"/>
  <c r="F312" i="36"/>
  <c r="V293" i="36"/>
  <c r="AJ266" i="36"/>
  <c r="AZ93" i="36"/>
  <c r="O302" i="36"/>
  <c r="AY333" i="36"/>
  <c r="W306" i="36"/>
  <c r="AQ216" i="36"/>
  <c r="BE266" i="36"/>
  <c r="BI186" i="36"/>
  <c r="BF67" i="36"/>
  <c r="AO38" i="36"/>
  <c r="BB110" i="36"/>
  <c r="AI158" i="36"/>
  <c r="BB87" i="36"/>
  <c r="S138" i="36"/>
  <c r="AO35" i="36"/>
  <c r="AN134" i="36"/>
  <c r="AL125" i="36"/>
  <c r="AQ85" i="36"/>
  <c r="AP121" i="36"/>
  <c r="D156" i="36"/>
  <c r="Z190" i="36"/>
  <c r="F51" i="36"/>
  <c r="AT58" i="36"/>
  <c r="N123" i="36"/>
  <c r="N249" i="36"/>
  <c r="BD330" i="36"/>
  <c r="AS266" i="36"/>
  <c r="AC335" i="36"/>
  <c r="BK287" i="36"/>
  <c r="AB314" i="36"/>
  <c r="AL184" i="36"/>
  <c r="M27" i="36"/>
  <c r="D44" i="36"/>
  <c r="AX135" i="36"/>
  <c r="AM141" i="36"/>
  <c r="AT172" i="36"/>
  <c r="BD189" i="36"/>
  <c r="Z85" i="36"/>
  <c r="I74" i="36"/>
  <c r="J173" i="36"/>
  <c r="BK191" i="36"/>
  <c r="AO57" i="36"/>
  <c r="AA171" i="36"/>
  <c r="V176" i="36"/>
  <c r="S180" i="36"/>
  <c r="Q24" i="36"/>
  <c r="AV174" i="36"/>
  <c r="AB160" i="36"/>
  <c r="BJ113" i="36"/>
  <c r="AX94" i="36"/>
  <c r="K66" i="36"/>
  <c r="AC136" i="36"/>
  <c r="AM78" i="36"/>
  <c r="M55" i="36"/>
  <c r="AC33" i="36"/>
  <c r="L61" i="36"/>
  <c r="BI133" i="36"/>
  <c r="BF23" i="36"/>
  <c r="BC146" i="36"/>
  <c r="AA145" i="36"/>
  <c r="AO196" i="36"/>
  <c r="H135" i="36"/>
  <c r="BC81" i="36"/>
  <c r="E110" i="36"/>
  <c r="AA78" i="36"/>
  <c r="K87" i="36"/>
  <c r="AK28" i="36"/>
  <c r="AA55" i="36"/>
  <c r="AK86" i="36"/>
  <c r="T160" i="36"/>
  <c r="Y143" i="36"/>
  <c r="AT69" i="36"/>
  <c r="R24" i="36"/>
  <c r="T190" i="36"/>
  <c r="M129" i="36"/>
  <c r="Z172" i="36"/>
  <c r="AP50" i="36"/>
  <c r="AJ108" i="36"/>
  <c r="Q84" i="36"/>
  <c r="AH170" i="36"/>
  <c r="O188" i="36"/>
  <c r="BD93" i="36"/>
  <c r="AY343" i="36"/>
  <c r="D320" i="36"/>
  <c r="BD278" i="36"/>
  <c r="AF67" i="36"/>
  <c r="AM247" i="36"/>
  <c r="AJ329" i="36"/>
  <c r="AK333" i="36"/>
  <c r="BJ330" i="36"/>
  <c r="AJ276" i="36"/>
  <c r="D83" i="36"/>
  <c r="AH153" i="36"/>
  <c r="Q191" i="36"/>
  <c r="AY123" i="36"/>
  <c r="F37" i="36"/>
  <c r="AC147" i="36"/>
  <c r="AA69" i="36"/>
  <c r="AF193" i="36"/>
  <c r="AY191" i="36"/>
  <c r="G139" i="36"/>
  <c r="BB125" i="36"/>
  <c r="AM122" i="36"/>
  <c r="AP189" i="36"/>
  <c r="AL162" i="36"/>
  <c r="I28" i="36"/>
  <c r="M114" i="36"/>
  <c r="AP33" i="36"/>
  <c r="BE250" i="36"/>
  <c r="BJ333" i="36"/>
  <c r="S273" i="36"/>
  <c r="BB312" i="36"/>
  <c r="AI345" i="36"/>
  <c r="U143" i="36"/>
  <c r="AG64" i="36"/>
  <c r="BD183" i="36"/>
  <c r="AE56" i="36"/>
  <c r="BI205" i="36"/>
  <c r="E76" i="36"/>
  <c r="I26" i="36"/>
  <c r="AR88" i="36"/>
  <c r="AO163" i="36"/>
  <c r="I190" i="36"/>
  <c r="AI295" i="36"/>
  <c r="P320" i="36"/>
  <c r="AC179" i="36"/>
  <c r="V158" i="36"/>
  <c r="AM158" i="36"/>
  <c r="U81" i="36"/>
  <c r="L93" i="36"/>
  <c r="G57" i="36"/>
  <c r="S149" i="36"/>
  <c r="K161" i="36"/>
  <c r="U110" i="36"/>
  <c r="BJ190" i="36"/>
  <c r="AD182" i="36"/>
  <c r="Q78" i="36"/>
  <c r="F16" i="36"/>
  <c r="BD108" i="36"/>
  <c r="AS137" i="36"/>
  <c r="J39" i="36"/>
  <c r="BC159" i="36"/>
  <c r="AA166" i="36"/>
  <c r="BK97" i="36"/>
  <c r="K65" i="36"/>
  <c r="X28" i="36"/>
  <c r="AE155" i="36"/>
  <c r="F140" i="36"/>
  <c r="I82" i="36"/>
  <c r="S22" i="36"/>
  <c r="AO97" i="36"/>
  <c r="BD118" i="36"/>
  <c r="AJ85" i="36"/>
  <c r="AF54" i="36"/>
  <c r="N161" i="36"/>
  <c r="AG176" i="36"/>
  <c r="AO132" i="36"/>
  <c r="O176" i="36"/>
  <c r="AK60" i="36"/>
  <c r="Q48" i="36"/>
  <c r="J129" i="36"/>
  <c r="AJ137" i="36"/>
  <c r="BE72" i="36"/>
  <c r="AX90" i="36"/>
  <c r="AJ67" i="36"/>
  <c r="AM255" i="36"/>
  <c r="BH290" i="36"/>
  <c r="AE306" i="36"/>
  <c r="BC306" i="36"/>
  <c r="D334" i="36"/>
  <c r="AI326" i="36"/>
  <c r="AK227" i="36"/>
  <c r="F278" i="36"/>
  <c r="E338" i="36"/>
  <c r="AO99" i="36"/>
  <c r="M147" i="36"/>
  <c r="P125" i="36"/>
  <c r="I164" i="36"/>
  <c r="AB44" i="36"/>
  <c r="AP170" i="36"/>
  <c r="BF158" i="36"/>
  <c r="AO180" i="36"/>
  <c r="J88" i="36"/>
  <c r="AV180" i="36"/>
  <c r="BH186" i="36"/>
  <c r="X114" i="36"/>
  <c r="AG90" i="36"/>
  <c r="AE93" i="36"/>
  <c r="BG140" i="36"/>
  <c r="AT151" i="36"/>
  <c r="Q96" i="36"/>
  <c r="AW197" i="36"/>
  <c r="U123" i="36"/>
  <c r="BH185" i="36"/>
  <c r="AY171" i="36"/>
  <c r="AB94" i="36"/>
  <c r="AF146" i="36"/>
  <c r="AW76" i="36"/>
  <c r="AE153" i="36"/>
  <c r="I39" i="36"/>
  <c r="AZ73" i="36"/>
  <c r="AW32" i="36"/>
  <c r="AV95" i="36"/>
  <c r="I177" i="36"/>
  <c r="K170" i="36"/>
  <c r="BJ105" i="36"/>
  <c r="Z106" i="36"/>
  <c r="T55" i="36"/>
  <c r="Z121" i="36"/>
  <c r="BJ162" i="36"/>
  <c r="AQ32" i="36"/>
  <c r="BG84" i="36"/>
  <c r="W142" i="36"/>
  <c r="Q138" i="36"/>
  <c r="BI90" i="36"/>
  <c r="AV183" i="36"/>
  <c r="J51" i="36"/>
  <c r="O89" i="36"/>
  <c r="AI78" i="36"/>
  <c r="AW72" i="36"/>
  <c r="E305" i="36"/>
  <c r="AM242" i="36"/>
  <c r="Z288" i="36"/>
  <c r="H101" i="36"/>
  <c r="BD56" i="36"/>
  <c r="AK182" i="36"/>
  <c r="AE134" i="36"/>
  <c r="BI29" i="36"/>
  <c r="P81" i="36"/>
  <c r="W171" i="36"/>
  <c r="J142" i="36"/>
  <c r="BB38" i="36"/>
  <c r="Q160" i="36"/>
  <c r="AO101" i="36"/>
  <c r="AB96" i="36"/>
  <c r="AW47" i="36"/>
  <c r="R138" i="36"/>
  <c r="AY90" i="36"/>
  <c r="H194" i="36"/>
  <c r="BE113" i="36"/>
  <c r="H36" i="36"/>
  <c r="AE24" i="36"/>
  <c r="E23" i="36"/>
  <c r="N56" i="36"/>
  <c r="BC161" i="36"/>
  <c r="AH58" i="36"/>
  <c r="AT80" i="36"/>
  <c r="AF84" i="36"/>
  <c r="AU73" i="36"/>
  <c r="AB95" i="36"/>
  <c r="Y22" i="36"/>
  <c r="AC109" i="36"/>
  <c r="BG131" i="36"/>
  <c r="W98" i="36"/>
  <c r="AT25" i="36"/>
  <c r="P155" i="36"/>
  <c r="F63" i="36"/>
  <c r="AE176" i="36"/>
  <c r="AQ87" i="36"/>
  <c r="BH88" i="36"/>
  <c r="W26" i="36"/>
  <c r="AU81" i="36"/>
  <c r="BD169" i="36"/>
  <c r="H140" i="36"/>
  <c r="AQ26" i="36"/>
  <c r="AE128" i="36"/>
  <c r="N137" i="36"/>
  <c r="AZ189" i="36"/>
  <c r="BI339" i="36"/>
  <c r="D324" i="36"/>
  <c r="BC322" i="36"/>
  <c r="J17" i="36"/>
  <c r="T106" i="36"/>
  <c r="E54" i="36"/>
  <c r="BI147" i="36"/>
  <c r="AY172" i="36"/>
  <c r="AX76" i="36"/>
  <c r="AT120" i="36"/>
  <c r="BB165" i="36"/>
  <c r="F64" i="36"/>
  <c r="AZ147" i="36"/>
  <c r="AG129" i="36"/>
  <c r="O143" i="36"/>
  <c r="L116" i="36"/>
  <c r="E125" i="36"/>
  <c r="BH55" i="36"/>
  <c r="M161" i="36"/>
  <c r="AL169" i="36"/>
  <c r="BC185" i="36"/>
  <c r="AY122" i="36"/>
  <c r="X132" i="36"/>
  <c r="AP143" i="36"/>
  <c r="AY62" i="36"/>
  <c r="AZ149" i="36"/>
  <c r="AD134" i="36"/>
  <c r="F181" i="36"/>
  <c r="F135" i="36"/>
  <c r="AR100" i="36"/>
  <c r="O113" i="36"/>
  <c r="BG182" i="36"/>
  <c r="AH132" i="36"/>
  <c r="AD52" i="36"/>
  <c r="H49" i="36"/>
  <c r="J40" i="36"/>
  <c r="N185" i="36"/>
  <c r="Q90" i="36"/>
  <c r="AX66" i="36"/>
  <c r="AS124" i="36"/>
  <c r="AX162" i="36"/>
  <c r="BI27" i="36"/>
  <c r="Y314" i="36"/>
  <c r="Q330" i="36"/>
  <c r="AF285" i="36"/>
  <c r="S24" i="36"/>
  <c r="V140" i="36"/>
  <c r="AO96" i="36"/>
  <c r="AN165" i="36"/>
  <c r="T73" i="36"/>
  <c r="J143" i="36"/>
  <c r="T170" i="36"/>
  <c r="D115" i="36"/>
  <c r="O197" i="36"/>
  <c r="BD48" i="36"/>
  <c r="AA73" i="36"/>
  <c r="F35" i="36"/>
  <c r="O123" i="36"/>
  <c r="AE43" i="36"/>
  <c r="AC47" i="36"/>
  <c r="V150" i="36"/>
  <c r="Q114" i="36"/>
  <c r="AJ187" i="36"/>
  <c r="K128" i="36"/>
  <c r="BE157" i="36"/>
  <c r="AU193" i="36"/>
  <c r="AL65" i="36"/>
  <c r="AE187" i="36"/>
  <c r="O191" i="36"/>
  <c r="J156" i="36"/>
  <c r="H19" i="36"/>
  <c r="AX101" i="36"/>
  <c r="T113" i="36"/>
  <c r="Q135" i="36"/>
  <c r="AW119" i="36"/>
  <c r="AC177" i="36"/>
  <c r="X29" i="36"/>
  <c r="AC65" i="36"/>
  <c r="Q61" i="36"/>
  <c r="AW131" i="36"/>
  <c r="BA129" i="36"/>
  <c r="BI119" i="36"/>
  <c r="BH96" i="36"/>
  <c r="AS115" i="36"/>
  <c r="AN39" i="36"/>
  <c r="N74" i="36"/>
  <c r="AL187" i="36"/>
  <c r="Z134" i="36"/>
  <c r="AW202" i="36"/>
  <c r="V339" i="36"/>
  <c r="AV17" i="36"/>
  <c r="AJ76" i="36"/>
  <c r="Z136" i="36"/>
  <c r="BD170" i="36"/>
  <c r="V49" i="36"/>
  <c r="X54" i="36"/>
  <c r="AB15" i="36"/>
  <c r="BH94" i="36"/>
  <c r="AZ322" i="36"/>
  <c r="AG290" i="36"/>
  <c r="O312" i="36"/>
  <c r="E42" i="36"/>
  <c r="D194" i="36"/>
  <c r="BA31" i="36"/>
  <c r="AE31" i="36"/>
  <c r="AF160" i="36"/>
  <c r="AU36" i="36"/>
  <c r="AT147" i="36"/>
  <c r="AV189" i="36"/>
  <c r="AA137" i="36"/>
  <c r="J107" i="36"/>
  <c r="AT36" i="36"/>
  <c r="AZ183" i="36"/>
  <c r="AQ132" i="36"/>
  <c r="AB135" i="36"/>
  <c r="BH141" i="36"/>
  <c r="D37" i="36"/>
  <c r="BB106" i="36"/>
  <c r="O195" i="36"/>
  <c r="AR85" i="36"/>
  <c r="O194" i="36"/>
  <c r="AD192" i="36"/>
  <c r="AD140" i="36"/>
  <c r="AJ110" i="36"/>
  <c r="T96" i="36"/>
  <c r="L136" i="36"/>
  <c r="AR191" i="36"/>
  <c r="AK43" i="36"/>
  <c r="BG195" i="36"/>
  <c r="AC61" i="36"/>
  <c r="BF179" i="36"/>
  <c r="X42" i="36"/>
  <c r="AH158" i="36"/>
  <c r="P45" i="36"/>
  <c r="P64" i="36"/>
  <c r="AY193" i="36"/>
  <c r="AV121" i="36"/>
  <c r="AW22" i="36"/>
  <c r="BA44" i="36"/>
  <c r="I180" i="36"/>
  <c r="AH67" i="36"/>
  <c r="P79" i="36"/>
  <c r="BH125" i="36"/>
  <c r="BJ166" i="36"/>
  <c r="D189" i="36"/>
  <c r="AW179" i="36"/>
  <c r="BD115" i="36"/>
  <c r="AJ177" i="36"/>
  <c r="BE131" i="36"/>
  <c r="BK165" i="36"/>
  <c r="BF22" i="36"/>
  <c r="D24" i="36"/>
  <c r="G334" i="36"/>
  <c r="BJ231" i="36"/>
  <c r="T334" i="36"/>
  <c r="E296" i="36"/>
  <c r="AF250" i="36"/>
  <c r="AU308" i="36"/>
  <c r="Y274" i="36"/>
  <c r="AT270" i="36"/>
  <c r="AB338" i="36"/>
  <c r="AW150" i="36"/>
  <c r="O183" i="36"/>
  <c r="BC16" i="36"/>
  <c r="K73" i="36"/>
  <c r="AE124" i="36"/>
  <c r="BG88" i="36"/>
  <c r="AR62" i="36"/>
  <c r="K122" i="36"/>
  <c r="BJ36" i="36"/>
  <c r="G186" i="36"/>
  <c r="AH189" i="36"/>
  <c r="AZ36" i="36"/>
  <c r="AB116" i="36"/>
  <c r="AB88" i="36"/>
  <c r="AR86" i="36"/>
  <c r="G114" i="36"/>
  <c r="BF89" i="36"/>
  <c r="AQ58" i="36"/>
  <c r="H56" i="36"/>
  <c r="AM102" i="36"/>
  <c r="O27" i="36"/>
  <c r="W173" i="36"/>
  <c r="T182" i="36"/>
  <c r="F196" i="36"/>
  <c r="D56" i="36"/>
  <c r="P116" i="36"/>
  <c r="AL195" i="36"/>
  <c r="R37" i="36"/>
  <c r="Z147" i="36"/>
  <c r="AT59" i="36"/>
  <c r="AX130" i="36"/>
  <c r="H121" i="36"/>
  <c r="AS160" i="36"/>
  <c r="BJ63" i="36"/>
  <c r="M166" i="36"/>
  <c r="AU141" i="36"/>
  <c r="U75" i="36"/>
  <c r="Y94" i="36"/>
  <c r="G89" i="36"/>
  <c r="BD149" i="36"/>
  <c r="O19" i="36"/>
  <c r="P164" i="36"/>
  <c r="AF64" i="36"/>
  <c r="E89" i="36"/>
  <c r="BB102" i="36"/>
  <c r="AF97" i="36"/>
  <c r="BG116" i="36"/>
  <c r="AB210" i="36"/>
  <c r="Z340" i="36"/>
  <c r="I321" i="36"/>
  <c r="E310" i="36"/>
  <c r="AC198" i="36"/>
  <c r="AQ225" i="36"/>
  <c r="AC209" i="36"/>
  <c r="U252" i="36"/>
  <c r="AC285" i="36"/>
  <c r="BH342" i="36"/>
  <c r="AI218" i="36"/>
  <c r="AC273" i="36"/>
  <c r="AX326" i="36"/>
  <c r="AK291" i="36"/>
  <c r="BA236" i="36"/>
  <c r="AE245" i="36"/>
  <c r="X278" i="36"/>
  <c r="AV286" i="36"/>
  <c r="AT337" i="36"/>
  <c r="AI249" i="36"/>
  <c r="AH345" i="36"/>
  <c r="G309" i="36"/>
  <c r="E339" i="36"/>
  <c r="AC291" i="36"/>
  <c r="I268" i="36"/>
  <c r="V316" i="36"/>
  <c r="E318" i="36"/>
  <c r="N336" i="36"/>
  <c r="BJ278" i="36"/>
  <c r="AS280" i="36"/>
  <c r="BK225" i="36"/>
  <c r="AK202" i="36"/>
  <c r="AJ253" i="36"/>
  <c r="K214" i="36"/>
  <c r="S275" i="36"/>
  <c r="AU303" i="36"/>
  <c r="BD201" i="36"/>
  <c r="V261" i="36"/>
  <c r="AF282" i="36"/>
  <c r="AW327" i="36"/>
  <c r="J321" i="36"/>
  <c r="Y303" i="36"/>
  <c r="BC344" i="36"/>
  <c r="S205" i="36"/>
  <c r="AT259" i="36"/>
  <c r="J277" i="36"/>
  <c r="BH91" i="36"/>
  <c r="Q140" i="36"/>
  <c r="AX112" i="36"/>
  <c r="Y75" i="36"/>
  <c r="AU150" i="36"/>
  <c r="AV101" i="36"/>
  <c r="BJ135" i="36"/>
  <c r="AK100" i="36"/>
  <c r="AG235" i="36"/>
  <c r="BE293" i="36"/>
  <c r="AE296" i="36"/>
  <c r="O238" i="36"/>
  <c r="P338" i="36"/>
  <c r="U327" i="36"/>
  <c r="J288" i="36"/>
  <c r="AM314" i="36"/>
  <c r="AX285" i="36"/>
  <c r="X180" i="36"/>
  <c r="AO158" i="36"/>
  <c r="G131" i="36"/>
  <c r="R136" i="36"/>
  <c r="BG69" i="36"/>
  <c r="AW103" i="36"/>
  <c r="BC291" i="36"/>
  <c r="Z271" i="36"/>
  <c r="Z299" i="36"/>
  <c r="AC330" i="36"/>
  <c r="Z343" i="36"/>
  <c r="BD245" i="36"/>
  <c r="BE166" i="36"/>
  <c r="Z82" i="36"/>
  <c r="AE58" i="36"/>
  <c r="AB192" i="36"/>
  <c r="E37" i="36"/>
  <c r="BD88" i="36"/>
  <c r="X103" i="36"/>
  <c r="G159" i="36"/>
  <c r="Q76" i="36"/>
  <c r="BF292" i="36"/>
  <c r="AM265" i="36"/>
  <c r="P316" i="36"/>
  <c r="K293" i="36"/>
  <c r="BE326" i="36"/>
  <c r="BJ247" i="36"/>
  <c r="H300" i="36"/>
  <c r="BI313" i="36"/>
  <c r="AB333" i="36"/>
  <c r="N126" i="36"/>
  <c r="M115" i="36"/>
  <c r="AP172" i="36"/>
  <c r="Y106" i="36"/>
  <c r="N35" i="36"/>
  <c r="AU16" i="36"/>
  <c r="AX173" i="36"/>
  <c r="AS134" i="36"/>
  <c r="AU236" i="36"/>
  <c r="R273" i="36"/>
  <c r="U304" i="36"/>
  <c r="AC252" i="36"/>
  <c r="BH250" i="36"/>
  <c r="I336" i="36"/>
  <c r="S99" i="36"/>
  <c r="F184" i="36"/>
  <c r="AQ120" i="36"/>
  <c r="J45" i="36"/>
  <c r="AO42" i="36"/>
  <c r="R161" i="36"/>
  <c r="AV49" i="36"/>
  <c r="Z81" i="36"/>
  <c r="K179" i="36"/>
  <c r="AE312" i="36"/>
  <c r="Y292" i="36"/>
  <c r="T339" i="36"/>
  <c r="AY324" i="36"/>
  <c r="R345" i="36"/>
  <c r="AA323" i="36"/>
  <c r="K258" i="36"/>
  <c r="R227" i="36"/>
  <c r="AB288" i="36"/>
  <c r="AE82" i="36"/>
  <c r="Y91" i="36"/>
  <c r="X53" i="36"/>
  <c r="AV182" i="36"/>
  <c r="BA107" i="36"/>
  <c r="AG195" i="36"/>
  <c r="BJ163" i="36"/>
  <c r="AV172" i="36"/>
  <c r="Q339" i="36"/>
  <c r="BK214" i="36"/>
  <c r="U274" i="36"/>
  <c r="BF331" i="36"/>
  <c r="X232" i="36"/>
  <c r="E250" i="36"/>
  <c r="Z267" i="36"/>
  <c r="BI319" i="36"/>
  <c r="AG330" i="36"/>
  <c r="AH231" i="36"/>
  <c r="BB258" i="36"/>
  <c r="BH167" i="36"/>
  <c r="BB46" i="36"/>
  <c r="H196" i="36"/>
  <c r="BH34" i="36"/>
  <c r="AS82" i="36"/>
  <c r="AR35" i="36"/>
  <c r="AY142" i="36"/>
  <c r="AX43" i="36"/>
  <c r="AC192" i="36"/>
  <c r="AI175" i="36"/>
  <c r="BK118" i="36"/>
  <c r="AF120" i="36"/>
  <c r="AA170" i="36"/>
  <c r="BC116" i="36"/>
  <c r="AR163" i="36"/>
  <c r="BG23" i="36"/>
  <c r="AW344" i="36"/>
  <c r="AV300" i="36"/>
  <c r="AL266" i="36"/>
  <c r="BG309" i="36"/>
  <c r="BA49" i="36"/>
  <c r="R63" i="36"/>
  <c r="V116" i="36"/>
  <c r="D191" i="36"/>
  <c r="AR149" i="36"/>
  <c r="AT134" i="36"/>
  <c r="D154" i="36"/>
  <c r="P100" i="36"/>
  <c r="BA100" i="36"/>
  <c r="AD180" i="36"/>
  <c r="BB17" i="36"/>
  <c r="N177" i="36"/>
  <c r="AT164" i="36"/>
  <c r="BJ179" i="36"/>
  <c r="AF66" i="36"/>
  <c r="J25" i="36"/>
  <c r="BB35" i="36"/>
  <c r="R331" i="36"/>
  <c r="BD218" i="36"/>
  <c r="G340" i="36"/>
  <c r="AT257" i="36"/>
  <c r="BA305" i="36"/>
  <c r="N329" i="36"/>
  <c r="BB153" i="36"/>
  <c r="V148" i="36"/>
  <c r="R90" i="36"/>
  <c r="K192" i="36"/>
  <c r="BG104" i="36"/>
  <c r="AE49" i="36"/>
  <c r="AC196" i="36"/>
  <c r="BF181" i="36"/>
  <c r="BG82" i="36"/>
  <c r="AZ129" i="36"/>
  <c r="U135" i="36"/>
  <c r="AH175" i="36"/>
  <c r="AP16" i="36"/>
  <c r="Y153" i="36"/>
  <c r="AG177" i="36"/>
  <c r="BC65" i="36"/>
  <c r="O92" i="36"/>
  <c r="AQ148" i="36"/>
  <c r="Q93" i="36"/>
  <c r="AP91" i="36"/>
  <c r="R104" i="36"/>
  <c r="U98" i="36"/>
  <c r="BA167" i="36"/>
  <c r="AG85" i="36"/>
  <c r="V189" i="36"/>
  <c r="G165" i="36"/>
  <c r="F53" i="36"/>
  <c r="AW74" i="36"/>
  <c r="AC54" i="36"/>
  <c r="BA182" i="36"/>
  <c r="AJ17" i="36"/>
  <c r="BC51" i="36"/>
  <c r="BD24" i="36"/>
  <c r="AJ134" i="36"/>
  <c r="BJ88" i="36"/>
  <c r="BH133" i="36"/>
  <c r="BI55" i="36"/>
  <c r="AM126" i="36"/>
  <c r="BC17" i="36"/>
  <c r="AP52" i="36"/>
  <c r="AZ60" i="36"/>
  <c r="BD195" i="36"/>
  <c r="AT33" i="36"/>
  <c r="J53" i="36"/>
  <c r="AV153" i="36"/>
  <c r="AJ160" i="36"/>
  <c r="AH165" i="36"/>
  <c r="BC187" i="36"/>
  <c r="AC18" i="36"/>
  <c r="AN110" i="36"/>
  <c r="AU128" i="36"/>
  <c r="AV166" i="36"/>
  <c r="BA192" i="36"/>
  <c r="AI255" i="36"/>
  <c r="N318" i="36"/>
  <c r="AT317" i="36"/>
  <c r="BD72" i="36"/>
  <c r="AR326" i="36"/>
  <c r="X344" i="36"/>
  <c r="AO239" i="36"/>
  <c r="BA313" i="36"/>
  <c r="M185" i="36"/>
  <c r="AK146" i="36"/>
  <c r="S148" i="36"/>
  <c r="Z90" i="36"/>
  <c r="T185" i="36"/>
  <c r="AB98" i="36"/>
  <c r="BH181" i="36"/>
  <c r="AN51" i="36"/>
  <c r="Q37" i="36"/>
  <c r="O140" i="36"/>
  <c r="D84" i="36"/>
  <c r="BB92" i="36"/>
  <c r="AS148" i="36"/>
  <c r="G69" i="36"/>
  <c r="AC122" i="36"/>
  <c r="AO82" i="36"/>
  <c r="AT139" i="36"/>
  <c r="BE330" i="36"/>
  <c r="AT258" i="36"/>
  <c r="AJ243" i="36"/>
  <c r="AC292" i="36"/>
  <c r="BC275" i="36"/>
  <c r="V333" i="36"/>
  <c r="F70" i="36"/>
  <c r="AL115" i="36"/>
  <c r="AV21" i="36"/>
  <c r="I186" i="36"/>
  <c r="AO89" i="36"/>
  <c r="AT130" i="36"/>
  <c r="K197" i="36"/>
  <c r="AP188" i="36"/>
  <c r="AX108" i="36"/>
  <c r="P193" i="36"/>
  <c r="E139" i="36"/>
  <c r="AS31" i="36"/>
  <c r="S175" i="36"/>
  <c r="BJ93" i="36"/>
  <c r="Z105" i="36"/>
  <c r="S183" i="36"/>
  <c r="V62" i="36"/>
  <c r="F185" i="36"/>
  <c r="I122" i="36"/>
  <c r="W126" i="36"/>
  <c r="BE165" i="36"/>
  <c r="G105" i="36"/>
  <c r="S123" i="36"/>
  <c r="BC104" i="36"/>
  <c r="R160" i="36"/>
  <c r="D71" i="36"/>
  <c r="BD27" i="36"/>
  <c r="I43" i="36"/>
  <c r="I32" i="36"/>
  <c r="AR151" i="36"/>
  <c r="S55" i="36"/>
  <c r="BF98" i="36"/>
  <c r="O87" i="36"/>
  <c r="AY106" i="36"/>
  <c r="AW154" i="36"/>
  <c r="Y117" i="36"/>
  <c r="X48" i="36"/>
  <c r="E66" i="36"/>
  <c r="G21" i="36"/>
  <c r="D86" i="36"/>
  <c r="I92" i="36"/>
  <c r="J44" i="36"/>
  <c r="N149" i="36"/>
  <c r="T142" i="36"/>
  <c r="O144" i="36"/>
  <c r="AW20" i="36"/>
  <c r="BK55" i="36"/>
  <c r="Y147" i="36"/>
  <c r="AS175" i="36"/>
  <c r="AD136" i="36"/>
  <c r="AY93" i="36"/>
  <c r="P159" i="36"/>
  <c r="Y54" i="36"/>
  <c r="BE313" i="36"/>
  <c r="AF244" i="36"/>
  <c r="AT342" i="36"/>
  <c r="L90" i="36"/>
  <c r="W285" i="36"/>
  <c r="AM312" i="36"/>
  <c r="R266" i="36"/>
  <c r="Q332" i="36"/>
  <c r="AF55" i="36"/>
  <c r="G164" i="36"/>
  <c r="I194" i="36"/>
  <c r="Y134" i="36"/>
  <c r="F158" i="36"/>
  <c r="BG181" i="36"/>
  <c r="W114" i="36"/>
  <c r="BD73" i="36"/>
  <c r="AO32" i="36"/>
  <c r="N187" i="36"/>
  <c r="J81" i="36"/>
  <c r="AD129" i="36"/>
  <c r="AG192" i="36"/>
  <c r="K72" i="36"/>
  <c r="AP69" i="36"/>
  <c r="AU21" i="36"/>
  <c r="AS94" i="36"/>
  <c r="J344" i="36"/>
  <c r="AN198" i="36"/>
  <c r="G275" i="36"/>
  <c r="AT345" i="36"/>
  <c r="D289" i="36"/>
  <c r="AX273" i="36"/>
  <c r="R184" i="36"/>
  <c r="AS74" i="36"/>
  <c r="AY73" i="36"/>
  <c r="AP102" i="36"/>
  <c r="AL270" i="36"/>
  <c r="U169" i="36"/>
  <c r="E174" i="36"/>
  <c r="R31" i="36"/>
  <c r="J100" i="36"/>
  <c r="L68" i="36"/>
  <c r="BE314" i="36"/>
  <c r="X280" i="36"/>
  <c r="R149" i="36"/>
  <c r="J97" i="36"/>
  <c r="Z71" i="36"/>
  <c r="X143" i="36"/>
  <c r="U127" i="36"/>
  <c r="J70" i="36"/>
  <c r="AA100" i="36"/>
  <c r="J191" i="36"/>
  <c r="AE125" i="36"/>
  <c r="H35" i="36"/>
  <c r="K134" i="36"/>
  <c r="R133" i="36"/>
  <c r="P114" i="36"/>
  <c r="F149" i="36"/>
  <c r="BJ69" i="36"/>
  <c r="N59" i="36"/>
  <c r="AN155" i="36"/>
  <c r="AF69" i="36"/>
  <c r="AZ90" i="36"/>
  <c r="L112" i="36"/>
  <c r="P188" i="36"/>
  <c r="J24" i="36"/>
  <c r="BG167" i="36"/>
  <c r="BG101" i="36"/>
  <c r="N92" i="36"/>
  <c r="N58" i="36"/>
  <c r="AG36" i="36"/>
  <c r="AK39" i="36"/>
  <c r="W81" i="36"/>
  <c r="BJ46" i="36"/>
  <c r="AV65" i="36"/>
  <c r="AL164" i="36"/>
  <c r="BG135" i="36"/>
  <c r="AK53" i="36"/>
  <c r="F182" i="36"/>
  <c r="V67" i="36"/>
  <c r="J105" i="36"/>
  <c r="Y169" i="36"/>
  <c r="AE195" i="36"/>
  <c r="AI308" i="36"/>
  <c r="H265" i="36"/>
  <c r="BG328" i="36"/>
  <c r="AJ342" i="36"/>
  <c r="F335" i="36"/>
  <c r="BK298" i="36"/>
  <c r="T328" i="36"/>
  <c r="BE225" i="36"/>
  <c r="AQ343" i="36"/>
  <c r="O109" i="36"/>
  <c r="AB90" i="36"/>
  <c r="AT78" i="36"/>
  <c r="AF28" i="36"/>
  <c r="Z140" i="36"/>
  <c r="AB128" i="36"/>
  <c r="AJ173" i="36"/>
  <c r="AE86" i="36"/>
  <c r="Q98" i="36"/>
  <c r="Y129" i="36"/>
  <c r="AD156" i="36"/>
  <c r="AT110" i="36"/>
  <c r="AQ59" i="36"/>
  <c r="H147" i="36"/>
  <c r="AJ196" i="36"/>
  <c r="P184" i="36"/>
  <c r="AE177" i="36"/>
  <c r="Y84" i="36"/>
  <c r="AN36" i="36"/>
  <c r="E39" i="36"/>
  <c r="AX104" i="36"/>
  <c r="BA98" i="36"/>
  <c r="L86" i="36"/>
  <c r="AS96" i="36"/>
  <c r="AX195" i="36"/>
  <c r="J128" i="36"/>
  <c r="AZ77" i="36"/>
  <c r="BC135" i="36"/>
  <c r="K180" i="36"/>
  <c r="AD157" i="36"/>
  <c r="W58" i="36"/>
  <c r="BJ52" i="36"/>
  <c r="AH15" i="36"/>
  <c r="K178" i="36"/>
  <c r="AY55" i="36"/>
  <c r="AO195" i="36"/>
  <c r="BC91" i="36"/>
  <c r="AN41" i="36"/>
  <c r="AY52" i="36"/>
  <c r="G153" i="36"/>
  <c r="BA196" i="36"/>
  <c r="AG96" i="36"/>
  <c r="F150" i="36"/>
  <c r="BG63" i="36"/>
  <c r="W133" i="36"/>
  <c r="BI105" i="36"/>
  <c r="BJ183" i="36"/>
  <c r="O319" i="36"/>
  <c r="Y250" i="36"/>
  <c r="BC327" i="36"/>
  <c r="O72" i="36"/>
  <c r="BJ194" i="36"/>
  <c r="AR108" i="36"/>
  <c r="AB143" i="36"/>
  <c r="AT62" i="36"/>
  <c r="AR115" i="36"/>
  <c r="AW79" i="36"/>
  <c r="W55" i="36"/>
  <c r="BE169" i="36"/>
  <c r="H144" i="36"/>
  <c r="AK126" i="36"/>
  <c r="AQ127" i="36"/>
  <c r="AF131" i="36"/>
  <c r="AZ69" i="36"/>
  <c r="O80" i="36"/>
  <c r="R94" i="36"/>
  <c r="BH128" i="36"/>
  <c r="AT116" i="36"/>
  <c r="AM142" i="36"/>
  <c r="AN104" i="36"/>
  <c r="AS129" i="36"/>
  <c r="AR128" i="36"/>
  <c r="AC116" i="36"/>
  <c r="AO127" i="36"/>
  <c r="H104" i="36"/>
  <c r="R62" i="36"/>
  <c r="BE103" i="36"/>
  <c r="S79" i="36"/>
  <c r="F59" i="36"/>
  <c r="AN107" i="36"/>
  <c r="AW49" i="36"/>
  <c r="V134" i="36"/>
  <c r="W166" i="36"/>
  <c r="AV93" i="36"/>
  <c r="BA94" i="36"/>
  <c r="AQ50" i="36"/>
  <c r="S160" i="36"/>
  <c r="F84" i="36"/>
  <c r="AU70" i="36"/>
  <c r="L113" i="36"/>
  <c r="E183" i="36"/>
  <c r="AM192" i="36"/>
  <c r="J150" i="36"/>
  <c r="X113" i="36"/>
  <c r="BJ324" i="36"/>
  <c r="E233" i="36"/>
  <c r="J329" i="36"/>
  <c r="AH155" i="36"/>
  <c r="D170" i="36"/>
  <c r="AE138" i="36"/>
  <c r="BI40" i="36"/>
  <c r="BC189" i="36"/>
  <c r="AG166" i="36"/>
  <c r="O189" i="36"/>
  <c r="AA183" i="36"/>
  <c r="AH150" i="36"/>
  <c r="N44" i="36"/>
  <c r="AS187" i="36"/>
  <c r="D138" i="36"/>
  <c r="AS90" i="36"/>
  <c r="BD70" i="36"/>
  <c r="AM24" i="36"/>
  <c r="AM64" i="36"/>
  <c r="AY158" i="36"/>
  <c r="AX119" i="36"/>
  <c r="G184" i="36"/>
  <c r="AX65" i="36"/>
  <c r="BA173" i="36"/>
  <c r="AN194" i="36"/>
  <c r="AH38" i="36"/>
  <c r="T32" i="36"/>
  <c r="N103" i="36"/>
  <c r="AT115" i="36"/>
  <c r="T43" i="36"/>
  <c r="T84" i="36"/>
  <c r="H155" i="36"/>
  <c r="R155" i="36"/>
  <c r="AM57" i="36"/>
  <c r="BH158" i="36"/>
  <c r="AS289" i="36"/>
  <c r="V342" i="36"/>
  <c r="D264" i="36"/>
  <c r="AU273" i="36"/>
  <c r="S236" i="36"/>
  <c r="AH208" i="36"/>
  <c r="T342" i="36"/>
  <c r="AS276" i="36"/>
  <c r="BA228" i="36"/>
  <c r="R320" i="36"/>
  <c r="V301" i="36"/>
  <c r="AB220" i="36"/>
  <c r="AY335" i="36"/>
  <c r="BA342" i="36"/>
  <c r="AR325" i="36"/>
  <c r="S342" i="36"/>
  <c r="AY275" i="36"/>
  <c r="BC238" i="36"/>
  <c r="L303" i="36"/>
  <c r="BF267" i="36"/>
  <c r="N342" i="36"/>
  <c r="J272" i="36"/>
  <c r="Q219" i="36"/>
  <c r="K321" i="36"/>
  <c r="AF232" i="36"/>
  <c r="BI338" i="36"/>
  <c r="AU238" i="36"/>
  <c r="AJ244" i="36"/>
  <c r="AV336" i="36"/>
  <c r="V220" i="36"/>
  <c r="AO314" i="36"/>
  <c r="AT320" i="36"/>
  <c r="J209" i="36"/>
  <c r="AK205" i="36"/>
  <c r="AF253" i="36"/>
  <c r="N210" i="36"/>
  <c r="U334" i="36"/>
  <c r="AI320" i="36"/>
  <c r="AO329" i="36"/>
  <c r="N323" i="36"/>
  <c r="BI345" i="36"/>
  <c r="N325" i="36"/>
  <c r="BA284" i="36"/>
  <c r="R29" i="36"/>
  <c r="E96" i="36"/>
  <c r="AV32" i="36"/>
  <c r="G70" i="36"/>
  <c r="AH84" i="36"/>
  <c r="O175" i="36"/>
  <c r="AG31" i="36"/>
  <c r="BD150" i="36"/>
  <c r="Q209" i="36"/>
  <c r="AS326" i="36"/>
  <c r="BH216" i="36"/>
  <c r="AX334" i="36"/>
  <c r="AH335" i="36"/>
  <c r="BH294" i="36"/>
  <c r="U250" i="36"/>
  <c r="BB297" i="36"/>
  <c r="O334" i="36"/>
  <c r="AS170" i="36"/>
  <c r="BH57" i="36"/>
  <c r="O122" i="36"/>
  <c r="AX99" i="36"/>
  <c r="BC58" i="36"/>
  <c r="AW166" i="36"/>
  <c r="E308" i="36"/>
  <c r="F277" i="36"/>
  <c r="BB204" i="36"/>
  <c r="V275" i="36"/>
  <c r="AO318" i="36"/>
  <c r="Y289" i="36"/>
  <c r="AD31" i="36"/>
  <c r="AZ174" i="36"/>
  <c r="BG124" i="36"/>
  <c r="BF110" i="36"/>
  <c r="AU140" i="36"/>
  <c r="Q168" i="36"/>
  <c r="F98" i="36"/>
  <c r="AD19" i="36"/>
  <c r="M174" i="36"/>
  <c r="X276" i="36"/>
  <c r="BB267" i="36"/>
  <c r="G318" i="36"/>
  <c r="AE340" i="36"/>
  <c r="AY340" i="36"/>
  <c r="AF306" i="36"/>
  <c r="E329" i="36"/>
  <c r="AX244" i="36"/>
  <c r="K281" i="36"/>
  <c r="BB149" i="36"/>
  <c r="U24" i="36"/>
  <c r="AO36" i="36"/>
  <c r="AT24" i="36"/>
  <c r="AH66" i="36"/>
  <c r="N94" i="36"/>
  <c r="BI95" i="36"/>
  <c r="Z186" i="36"/>
  <c r="AJ326" i="36"/>
  <c r="AZ298" i="36"/>
  <c r="AS325" i="36"/>
  <c r="AD285" i="36"/>
  <c r="X308" i="36"/>
  <c r="AL282" i="36"/>
  <c r="X94" i="36"/>
  <c r="AG188" i="36"/>
  <c r="AN195" i="36"/>
  <c r="AL22" i="36"/>
  <c r="BF17" i="36"/>
  <c r="BE64" i="36"/>
  <c r="AD44" i="36"/>
  <c r="H90" i="36"/>
  <c r="BI129" i="36"/>
  <c r="AA332" i="36"/>
  <c r="AG281" i="36"/>
  <c r="BI231" i="36"/>
  <c r="BK301" i="36"/>
  <c r="D270" i="36"/>
  <c r="AC293" i="36"/>
  <c r="AZ314" i="36"/>
  <c r="AH290" i="36"/>
  <c r="AT247" i="36"/>
  <c r="AL25" i="36"/>
  <c r="E88" i="36"/>
  <c r="V82" i="36"/>
  <c r="V61" i="36"/>
  <c r="AS43" i="36"/>
  <c r="W143" i="36"/>
  <c r="E103" i="36"/>
  <c r="Y33" i="36"/>
  <c r="X306" i="36"/>
  <c r="AM305" i="36"/>
  <c r="AI245" i="36"/>
  <c r="AQ285" i="36"/>
  <c r="AI344" i="36"/>
  <c r="R279" i="36"/>
  <c r="BB311" i="36"/>
  <c r="Y313" i="36"/>
  <c r="BG283" i="36"/>
  <c r="K206" i="36"/>
  <c r="AK344" i="36"/>
  <c r="AW130" i="36"/>
  <c r="Q79" i="36"/>
  <c r="BH143" i="36"/>
  <c r="AL168" i="36"/>
  <c r="Q150" i="36"/>
  <c r="BK53" i="36"/>
  <c r="I79" i="36"/>
  <c r="AI146" i="36"/>
  <c r="F131" i="36"/>
  <c r="AM157" i="36"/>
  <c r="AH160" i="36"/>
  <c r="T184" i="36"/>
  <c r="Y172" i="36"/>
  <c r="H103" i="36"/>
  <c r="J33" i="36"/>
  <c r="H317" i="36"/>
  <c r="M314" i="36"/>
  <c r="W281" i="36"/>
  <c r="W235" i="36"/>
  <c r="AC289" i="36"/>
  <c r="U181" i="36"/>
  <c r="Q100" i="36"/>
  <c r="AU179" i="36"/>
  <c r="AQ37" i="36"/>
  <c r="AK65" i="36"/>
  <c r="BK130" i="36"/>
  <c r="BI145" i="36"/>
  <c r="AA74" i="36"/>
  <c r="AO184" i="36"/>
  <c r="P40" i="36"/>
  <c r="AX137" i="36"/>
  <c r="N108" i="36"/>
  <c r="AS19" i="36"/>
  <c r="L125" i="36"/>
  <c r="P131" i="36"/>
  <c r="S156" i="36"/>
  <c r="BB90" i="36"/>
  <c r="O283" i="36"/>
  <c r="AL271" i="36"/>
  <c r="AE328" i="36"/>
  <c r="T267" i="36"/>
  <c r="AG325" i="36"/>
  <c r="I237" i="36"/>
  <c r="H84" i="36"/>
  <c r="Z86" i="36"/>
  <c r="G141" i="36"/>
  <c r="BC102" i="36"/>
  <c r="R25" i="36"/>
  <c r="AT86" i="36"/>
  <c r="E98" i="36"/>
  <c r="AO128" i="36"/>
  <c r="V87" i="36"/>
  <c r="AV173" i="36"/>
  <c r="AV143" i="36"/>
  <c r="AO124" i="36"/>
  <c r="BI104" i="36"/>
  <c r="AN144" i="36"/>
  <c r="L194" i="36"/>
  <c r="AN16" i="36"/>
  <c r="Y57" i="36"/>
  <c r="BA130" i="36"/>
  <c r="J61" i="36"/>
  <c r="BH156" i="36"/>
  <c r="AW28" i="36"/>
  <c r="AC152" i="36"/>
  <c r="H185" i="36"/>
  <c r="BB140" i="36"/>
  <c r="O146" i="36"/>
  <c r="E35" i="36"/>
  <c r="D17" i="36"/>
  <c r="W57" i="36"/>
  <c r="F177" i="36"/>
  <c r="BH35" i="36"/>
  <c r="K35" i="36"/>
  <c r="K46" i="36"/>
  <c r="O26" i="36"/>
  <c r="F39" i="36"/>
  <c r="AY124" i="36"/>
  <c r="BE192" i="36"/>
  <c r="BF150" i="36"/>
  <c r="V146" i="36"/>
  <c r="AS84" i="36"/>
  <c r="H160" i="36"/>
  <c r="AV197" i="36"/>
  <c r="BG46" i="36"/>
  <c r="E29" i="36"/>
  <c r="BD146" i="36"/>
  <c r="AS93" i="36"/>
  <c r="BH37" i="36"/>
  <c r="Q188" i="36"/>
  <c r="BG122" i="36"/>
  <c r="AQ158" i="36"/>
  <c r="AS143" i="36"/>
  <c r="BG18" i="36"/>
  <c r="AJ131" i="36"/>
  <c r="AY211" i="36"/>
  <c r="I307" i="36"/>
  <c r="K344" i="36"/>
  <c r="BE30" i="36"/>
  <c r="D52" i="36"/>
  <c r="AR294" i="36"/>
  <c r="AW313" i="36"/>
  <c r="AO336" i="36"/>
  <c r="AJ344" i="36"/>
  <c r="AT54" i="36"/>
  <c r="AG106" i="36"/>
  <c r="BJ167" i="36"/>
  <c r="BB182" i="36"/>
  <c r="AI165" i="36"/>
  <c r="AT183" i="36"/>
  <c r="AK112" i="36"/>
  <c r="Q122" i="36"/>
  <c r="BH84" i="36"/>
  <c r="AP158" i="36"/>
  <c r="S196" i="36"/>
  <c r="AC167" i="36"/>
  <c r="BA126" i="36"/>
  <c r="H176" i="36"/>
  <c r="AE189" i="36"/>
  <c r="BI159" i="36"/>
  <c r="G118" i="36"/>
  <c r="H294" i="36"/>
  <c r="Z315" i="36"/>
  <c r="AQ245" i="36"/>
  <c r="AE331" i="36"/>
  <c r="D278" i="36"/>
  <c r="V309" i="36"/>
  <c r="F25" i="36"/>
  <c r="V85" i="36"/>
  <c r="E48" i="36"/>
  <c r="BE112" i="36"/>
  <c r="X31" i="36"/>
  <c r="AQ137" i="36"/>
  <c r="BG177" i="36"/>
  <c r="AO192" i="36"/>
  <c r="AT133" i="36"/>
  <c r="AX133" i="36"/>
  <c r="AU22" i="36"/>
  <c r="Q193" i="36"/>
  <c r="AS151" i="36"/>
  <c r="U97" i="36"/>
  <c r="K164" i="36"/>
  <c r="BC18" i="36"/>
  <c r="D101" i="36"/>
  <c r="AO154" i="36"/>
  <c r="BD110" i="36"/>
  <c r="BF196" i="36"/>
  <c r="BK52" i="36"/>
  <c r="D175" i="36"/>
  <c r="BI146" i="36"/>
  <c r="X187" i="36"/>
  <c r="T64" i="36"/>
  <c r="N81" i="36"/>
  <c r="AN190" i="36"/>
  <c r="J115" i="36"/>
  <c r="AR80" i="36"/>
  <c r="M152" i="36"/>
  <c r="N97" i="36"/>
  <c r="AE126" i="36"/>
  <c r="AX15" i="36"/>
  <c r="BK187" i="36"/>
  <c r="BC179" i="36"/>
  <c r="AZ191" i="36"/>
  <c r="E165" i="36"/>
  <c r="BC36" i="36"/>
  <c r="AE154" i="36"/>
  <c r="R15" i="36"/>
  <c r="BK195" i="36"/>
  <c r="AU151" i="36"/>
  <c r="BF137" i="36"/>
  <c r="AC126" i="36"/>
  <c r="BC53" i="36"/>
  <c r="BK70" i="36"/>
  <c r="AH76" i="36"/>
  <c r="Z79" i="36"/>
  <c r="AY54" i="36"/>
  <c r="BK146" i="36"/>
  <c r="E167" i="36"/>
  <c r="S121" i="36"/>
  <c r="D197" i="36"/>
  <c r="AX311" i="36"/>
  <c r="AR336" i="36"/>
  <c r="BE134" i="36"/>
  <c r="AC338" i="36"/>
  <c r="V255" i="36"/>
  <c r="AX337" i="36"/>
  <c r="AO342" i="36"/>
  <c r="AY314" i="36"/>
  <c r="AK158" i="36"/>
  <c r="AY39" i="36"/>
  <c r="V20" i="36"/>
  <c r="L133" i="36"/>
  <c r="AJ80" i="36"/>
  <c r="BB18" i="36"/>
  <c r="BH166" i="36"/>
  <c r="BD116" i="36"/>
  <c r="Z56" i="36"/>
  <c r="J155" i="36"/>
  <c r="R145" i="36"/>
  <c r="AF109" i="36"/>
  <c r="Z117" i="36"/>
  <c r="U128" i="36"/>
  <c r="BE152" i="36"/>
  <c r="AP71" i="36"/>
  <c r="S112" i="36"/>
  <c r="O321" i="36"/>
  <c r="AU326" i="36"/>
  <c r="AT307" i="36"/>
  <c r="S225" i="36"/>
  <c r="H288" i="36"/>
  <c r="V256" i="36"/>
  <c r="AV158" i="36"/>
  <c r="AM70" i="36"/>
  <c r="F30" i="36"/>
  <c r="AB81" i="36"/>
  <c r="AG322" i="36"/>
  <c r="BI58" i="36"/>
  <c r="I174" i="36"/>
  <c r="BJ15" i="36"/>
  <c r="AO27" i="36"/>
  <c r="AN77" i="36"/>
  <c r="G338" i="36"/>
  <c r="Y339" i="36"/>
  <c r="BB24" i="36"/>
  <c r="L57" i="36"/>
  <c r="Y102" i="36"/>
  <c r="AE130" i="36"/>
  <c r="AN38" i="36"/>
  <c r="T100" i="36"/>
  <c r="L182" i="36"/>
  <c r="D33" i="36"/>
  <c r="AT159" i="36"/>
  <c r="AF195" i="36"/>
  <c r="BF195" i="36"/>
  <c r="J62" i="36"/>
  <c r="AL117" i="36"/>
  <c r="AL141" i="36"/>
  <c r="AE168" i="36"/>
  <c r="AP134" i="36"/>
  <c r="BK27" i="36"/>
  <c r="AQ163" i="36"/>
  <c r="AS142" i="36"/>
  <c r="P189" i="36"/>
  <c r="AC181" i="36"/>
  <c r="BG93" i="36"/>
  <c r="AN40" i="36"/>
  <c r="M169" i="36"/>
  <c r="AM152" i="36"/>
  <c r="AS123" i="36"/>
  <c r="Y159" i="36"/>
  <c r="AZ46" i="36"/>
  <c r="AF137" i="36"/>
  <c r="AQ25" i="36"/>
  <c r="F75" i="36"/>
  <c r="Q91" i="36"/>
  <c r="AV134" i="36"/>
  <c r="BI57" i="36"/>
  <c r="G27" i="36"/>
  <c r="AZ182" i="36"/>
  <c r="AA29" i="36"/>
  <c r="BE108" i="36"/>
  <c r="AR68" i="36"/>
  <c r="S293" i="36"/>
  <c r="Q341" i="36"/>
  <c r="BC234" i="36"/>
  <c r="AX295" i="36"/>
  <c r="AL325" i="36"/>
  <c r="Y219" i="36"/>
  <c r="P283" i="36"/>
  <c r="AN240" i="36"/>
  <c r="T287" i="36"/>
  <c r="Z170" i="36"/>
  <c r="Y170" i="36"/>
  <c r="AM130" i="36"/>
  <c r="AG133" i="36"/>
  <c r="BF190" i="36"/>
  <c r="Y27" i="36"/>
  <c r="AK106" i="36"/>
  <c r="AH23" i="36"/>
  <c r="AU134" i="36"/>
  <c r="G78" i="36"/>
  <c r="M82" i="36"/>
  <c r="G84" i="36"/>
  <c r="BE95" i="36"/>
  <c r="AZ33" i="36"/>
  <c r="M99" i="36"/>
  <c r="K173" i="36"/>
  <c r="AN83" i="36"/>
  <c r="BE193" i="36"/>
  <c r="X130" i="36"/>
  <c r="AW107" i="36"/>
  <c r="AL62" i="36"/>
  <c r="J166" i="36"/>
  <c r="K148" i="36"/>
  <c r="L141" i="36"/>
  <c r="AJ143" i="36"/>
  <c r="BJ165" i="36"/>
  <c r="AF104" i="36"/>
  <c r="F17" i="36"/>
  <c r="S152" i="36"/>
  <c r="BA54" i="36"/>
  <c r="AI24" i="36"/>
  <c r="AO166" i="36"/>
  <c r="AO193" i="36"/>
  <c r="BK123" i="36"/>
  <c r="AX80" i="36"/>
  <c r="P117" i="36"/>
  <c r="Q33" i="36"/>
  <c r="BD46" i="36"/>
  <c r="BF25" i="36"/>
  <c r="AG184" i="36"/>
  <c r="Y109" i="36"/>
  <c r="AV61" i="36"/>
  <c r="AV165" i="36"/>
  <c r="BE43" i="36"/>
  <c r="BE144" i="36"/>
  <c r="AD106" i="36"/>
  <c r="AX79" i="36"/>
  <c r="M244" i="36"/>
  <c r="AW221" i="36"/>
  <c r="AU318" i="36"/>
  <c r="BK72" i="36"/>
  <c r="Y78" i="36"/>
  <c r="L197" i="36"/>
  <c r="Z67" i="36"/>
  <c r="Q64" i="36"/>
  <c r="T141" i="36"/>
  <c r="AB156" i="36"/>
  <c r="R38" i="36"/>
  <c r="BG128" i="36"/>
  <c r="BK43" i="36"/>
  <c r="E133" i="36"/>
  <c r="BJ160" i="36"/>
  <c r="AF107" i="36"/>
  <c r="M103" i="36"/>
  <c r="AI161" i="36"/>
  <c r="X77" i="36"/>
  <c r="AG60" i="36"/>
  <c r="U138" i="36"/>
  <c r="BJ109" i="36"/>
  <c r="AU17" i="36"/>
  <c r="R46" i="36"/>
  <c r="W64" i="36"/>
  <c r="BA27" i="36"/>
  <c r="AD109" i="36"/>
  <c r="AT152" i="36"/>
  <c r="G44" i="36"/>
  <c r="AX116" i="36"/>
  <c r="J30" i="36"/>
  <c r="P52" i="36"/>
  <c r="AH60" i="36"/>
  <c r="Q19" i="36"/>
  <c r="L162" i="36"/>
  <c r="AA101" i="36"/>
  <c r="G67" i="36"/>
  <c r="BC68" i="36"/>
  <c r="AS68" i="36"/>
  <c r="AQ88" i="36"/>
  <c r="AH159" i="36"/>
  <c r="BG137" i="36"/>
  <c r="BC83" i="36"/>
  <c r="BH162" i="36"/>
  <c r="L96" i="36"/>
  <c r="AB153" i="36"/>
  <c r="F61" i="36"/>
  <c r="F295" i="36"/>
  <c r="BD280" i="36"/>
  <c r="BE300" i="36"/>
  <c r="D70" i="36"/>
  <c r="AF174" i="36"/>
  <c r="N218" i="36"/>
  <c r="AR293" i="36"/>
  <c r="AE283" i="36"/>
  <c r="BJ239" i="36"/>
  <c r="J291" i="36"/>
  <c r="N288" i="36"/>
  <c r="BE322" i="36"/>
  <c r="BD257" i="36"/>
  <c r="AZ302" i="36"/>
  <c r="BE295" i="36"/>
  <c r="BH324" i="36"/>
  <c r="AT156" i="36"/>
  <c r="H107" i="36"/>
  <c r="E292" i="36"/>
  <c r="G295" i="36"/>
  <c r="AJ109" i="36"/>
  <c r="AJ84" i="36"/>
  <c r="AZ246" i="36"/>
  <c r="AA167" i="36"/>
  <c r="BE91" i="36"/>
  <c r="AL84" i="36"/>
  <c r="BE329" i="36"/>
  <c r="AV256" i="36"/>
  <c r="AA49" i="36"/>
  <c r="BE128" i="36"/>
  <c r="BC318" i="36"/>
  <c r="AG134" i="36"/>
  <c r="AP30" i="36"/>
  <c r="X185" i="36"/>
  <c r="I274" i="36"/>
  <c r="AC342" i="36"/>
  <c r="BK134" i="36"/>
  <c r="H118" i="36"/>
  <c r="M213" i="36"/>
  <c r="AU304" i="36"/>
  <c r="AM259" i="36"/>
  <c r="AP138" i="36"/>
  <c r="P141" i="36"/>
  <c r="BE22" i="36"/>
  <c r="AR185" i="36"/>
  <c r="AF328" i="36"/>
  <c r="BG180" i="36"/>
  <c r="S120" i="36"/>
  <c r="BJ57" i="36"/>
  <c r="AH28" i="36"/>
  <c r="BG301" i="36"/>
  <c r="D166" i="36"/>
  <c r="U113" i="36"/>
  <c r="F55" i="36"/>
  <c r="AU180" i="36"/>
  <c r="Y156" i="36"/>
  <c r="G86" i="36"/>
  <c r="BD129" i="36"/>
  <c r="I97" i="36"/>
  <c r="T53" i="36"/>
  <c r="BF146" i="36"/>
  <c r="AF85" i="36"/>
  <c r="AQ73" i="36"/>
  <c r="V167" i="36"/>
  <c r="BE127" i="36"/>
  <c r="N89" i="36"/>
  <c r="AJ250" i="36"/>
  <c r="R83" i="36"/>
  <c r="AJ185" i="36"/>
  <c r="AS55" i="36"/>
  <c r="AK160" i="36"/>
  <c r="BC340" i="36"/>
  <c r="M16" i="36"/>
  <c r="M180" i="36"/>
  <c r="AP81" i="36"/>
  <c r="W66" i="36"/>
  <c r="T180" i="36"/>
  <c r="U65" i="36"/>
  <c r="AS78" i="36"/>
  <c r="AR164" i="36"/>
  <c r="BG27" i="36"/>
  <c r="AV175" i="36"/>
  <c r="Z22" i="36"/>
  <c r="BG157" i="36"/>
  <c r="AE146" i="36"/>
  <c r="AK91" i="36"/>
  <c r="BC73" i="36"/>
  <c r="G341" i="36"/>
  <c r="F141" i="36"/>
  <c r="AB144" i="36"/>
  <c r="AX52" i="36"/>
  <c r="R57" i="36"/>
  <c r="D198" i="36"/>
  <c r="O163" i="36"/>
  <c r="AV339" i="36"/>
  <c r="BA148" i="36"/>
  <c r="Z118" i="36"/>
  <c r="D164" i="36"/>
  <c r="AE71" i="36"/>
  <c r="H46" i="36"/>
  <c r="Y110" i="36"/>
  <c r="AF50" i="36"/>
  <c r="I29" i="36"/>
  <c r="AV188" i="36"/>
  <c r="P61" i="36"/>
  <c r="V27" i="36"/>
  <c r="AO343" i="36"/>
  <c r="H337" i="36"/>
  <c r="L163" i="36"/>
  <c r="V196" i="36"/>
  <c r="AO167" i="36"/>
  <c r="BC28" i="36"/>
  <c r="H91" i="36"/>
  <c r="BE77" i="36"/>
  <c r="S154" i="36"/>
  <c r="Z173" i="36"/>
  <c r="BC106" i="36"/>
  <c r="AN143" i="36"/>
  <c r="AN18" i="36"/>
  <c r="N104" i="36"/>
  <c r="D339" i="36"/>
  <c r="Q97" i="36"/>
  <c r="AA63" i="36"/>
  <c r="BB193" i="36"/>
  <c r="AY91" i="36"/>
  <c r="U120" i="36"/>
  <c r="BA48" i="36"/>
  <c r="AM109" i="36"/>
  <c r="V102" i="36"/>
  <c r="AN23" i="36"/>
  <c r="O161" i="36"/>
  <c r="AM101" i="36"/>
  <c r="AN279" i="36"/>
  <c r="AY146" i="36"/>
  <c r="AJ195" i="36"/>
  <c r="AD130" i="36"/>
  <c r="AM148" i="36"/>
  <c r="S118" i="36"/>
  <c r="H141" i="36"/>
  <c r="BC89" i="36"/>
  <c r="BH98" i="36"/>
  <c r="BH134" i="36"/>
  <c r="BG174" i="36"/>
  <c r="U192" i="36"/>
  <c r="BF118" i="36"/>
  <c r="Y197" i="36"/>
  <c r="BK194" i="36"/>
  <c r="U158" i="36"/>
  <c r="AK70" i="36"/>
  <c r="Z195" i="36"/>
  <c r="BG19" i="36"/>
  <c r="AT127" i="36"/>
  <c r="BG170" i="36"/>
  <c r="J47" i="36"/>
  <c r="AP289" i="36"/>
  <c r="Z311" i="36"/>
  <c r="AF191" i="36"/>
  <c r="V103" i="36"/>
  <c r="BF160" i="36"/>
  <c r="H117" i="36"/>
  <c r="AV73" i="36"/>
  <c r="BA194" i="36"/>
  <c r="BK106" i="36"/>
  <c r="BG25" i="36"/>
  <c r="AG43" i="36"/>
  <c r="N160" i="36"/>
  <c r="BD41" i="36"/>
  <c r="P54" i="36"/>
  <c r="AI51" i="36"/>
  <c r="K80" i="36"/>
  <c r="N130" i="36"/>
  <c r="BJ47" i="36"/>
  <c r="AP28" i="36"/>
  <c r="AJ111" i="36"/>
  <c r="I35" i="36"/>
  <c r="AJ47" i="36"/>
  <c r="AT194" i="36"/>
  <c r="AK141" i="36"/>
  <c r="AB65" i="36"/>
  <c r="BI196" i="36"/>
  <c r="E79" i="36"/>
  <c r="AB62" i="36"/>
  <c r="BI47" i="36"/>
  <c r="AK49" i="36"/>
  <c r="AN33" i="36"/>
  <c r="AM87" i="36"/>
  <c r="AR107" i="36"/>
  <c r="BA180" i="36"/>
  <c r="AC315" i="36"/>
  <c r="BA224" i="36"/>
  <c r="I22" i="36"/>
  <c r="BA134" i="36"/>
  <c r="AM119" i="36"/>
  <c r="K91" i="36"/>
  <c r="BE29" i="36"/>
  <c r="BB99" i="36"/>
  <c r="W240" i="36"/>
  <c r="AH246" i="36"/>
  <c r="AH68" i="36"/>
  <c r="W152" i="36"/>
  <c r="AH154" i="36"/>
  <c r="AQ183" i="36"/>
  <c r="K140" i="36"/>
  <c r="BE80" i="36"/>
  <c r="AS27" i="36"/>
  <c r="AA77" i="36"/>
  <c r="H52" i="36"/>
  <c r="H82" i="36"/>
  <c r="J130" i="36"/>
  <c r="AJ165" i="36"/>
  <c r="AH143" i="36"/>
  <c r="AF119" i="36"/>
  <c r="T101" i="36"/>
  <c r="BI173" i="36"/>
  <c r="AW167" i="36"/>
  <c r="AR31" i="36"/>
  <c r="I103" i="36"/>
  <c r="S48" i="36"/>
  <c r="AB84" i="36"/>
  <c r="H195" i="36"/>
  <c r="S147" i="36"/>
  <c r="AH22" i="36"/>
  <c r="V136" i="36"/>
  <c r="AH169" i="36"/>
  <c r="Z154" i="36"/>
  <c r="H70" i="36"/>
  <c r="BF172" i="36"/>
  <c r="BC111" i="36"/>
  <c r="D58" i="36"/>
  <c r="BH99" i="36"/>
  <c r="I126" i="36"/>
  <c r="BF56" i="36"/>
  <c r="F147" i="36"/>
  <c r="AJ112" i="36"/>
  <c r="P115" i="36"/>
  <c r="AT37" i="36"/>
  <c r="R48" i="36"/>
  <c r="BC315" i="36"/>
  <c r="BF213" i="36"/>
  <c r="BI200" i="36"/>
  <c r="AD309" i="36"/>
  <c r="G287" i="36"/>
  <c r="AB332" i="36"/>
  <c r="G43" i="36"/>
  <c r="AV90" i="36"/>
  <c r="M146" i="36"/>
  <c r="L16" i="36"/>
  <c r="H54" i="36"/>
  <c r="AZ74" i="36"/>
  <c r="BB188" i="36"/>
  <c r="AW78" i="36"/>
  <c r="K155" i="36"/>
  <c r="AF182" i="36"/>
  <c r="BE99" i="36"/>
  <c r="P154" i="36"/>
  <c r="E187" i="36"/>
  <c r="BC126" i="36"/>
  <c r="P74" i="36"/>
  <c r="W128" i="36"/>
  <c r="F165" i="36"/>
  <c r="O150" i="36"/>
  <c r="L127" i="36"/>
  <c r="J194" i="36"/>
  <c r="AY76" i="36"/>
  <c r="D182" i="36"/>
  <c r="AB100" i="36"/>
  <c r="AN111" i="36"/>
  <c r="AG167" i="36"/>
  <c r="BE114" i="36"/>
  <c r="AL157" i="36"/>
  <c r="AH106" i="36"/>
  <c r="F162" i="36"/>
  <c r="AU176" i="36"/>
  <c r="V181" i="36"/>
  <c r="H188" i="36"/>
  <c r="X115" i="36"/>
  <c r="P49" i="36"/>
  <c r="T188" i="36"/>
  <c r="AY256" i="36"/>
  <c r="AO344" i="36"/>
  <c r="V233" i="36"/>
  <c r="BK73" i="36"/>
  <c r="I94" i="36"/>
  <c r="AB123" i="36"/>
  <c r="AU110" i="36"/>
  <c r="BB45" i="36"/>
  <c r="BE67" i="36"/>
  <c r="AF16" i="36"/>
  <c r="BD132" i="36"/>
  <c r="BB162" i="36"/>
  <c r="AT121" i="36"/>
  <c r="AR129" i="36"/>
  <c r="BG117" i="36"/>
  <c r="BB96" i="36"/>
  <c r="BG188" i="36"/>
  <c r="U95" i="36"/>
  <c r="Y29" i="36"/>
  <c r="BB30" i="36"/>
  <c r="T29" i="36"/>
  <c r="O29" i="36"/>
  <c r="BK90" i="36"/>
  <c r="BI182" i="36"/>
  <c r="BD50" i="36"/>
  <c r="AE137" i="36"/>
  <c r="BB103" i="36"/>
  <c r="BC80" i="36"/>
  <c r="AD96" i="36"/>
  <c r="BA73" i="36"/>
  <c r="R183" i="36"/>
  <c r="BA137" i="36"/>
  <c r="BH184" i="36"/>
  <c r="BF108" i="36"/>
  <c r="H71" i="36"/>
  <c r="BG64" i="36"/>
  <c r="AZ16" i="36"/>
  <c r="BJ73" i="36"/>
  <c r="AN106" i="36"/>
  <c r="Q104" i="36"/>
  <c r="W149" i="36"/>
  <c r="AN34" i="36"/>
  <c r="AP98" i="36"/>
  <c r="BB86" i="36"/>
  <c r="AS66" i="36"/>
  <c r="BK121" i="36"/>
  <c r="G115" i="36"/>
  <c r="L248" i="36"/>
  <c r="W290" i="36"/>
  <c r="AO301" i="36"/>
  <c r="AX72" i="36"/>
  <c r="Q179" i="36"/>
  <c r="BF30" i="36"/>
  <c r="BA195" i="36"/>
  <c r="BH59" i="36"/>
  <c r="AG150" i="36"/>
  <c r="AA174" i="36"/>
  <c r="K142" i="36"/>
  <c r="AK97" i="36"/>
  <c r="X124" i="36"/>
  <c r="AI190" i="36"/>
  <c r="X167" i="36"/>
  <c r="U48" i="36"/>
  <c r="AF102" i="36"/>
  <c r="AK27" i="36"/>
  <c r="BA32" i="36"/>
  <c r="AH43" i="36"/>
  <c r="BA88" i="36"/>
  <c r="H30" i="36"/>
  <c r="AA54" i="36"/>
  <c r="AH147" i="36"/>
  <c r="D41" i="36"/>
  <c r="AA132" i="36"/>
  <c r="R82" i="36"/>
  <c r="BB25" i="36"/>
  <c r="AK46" i="36"/>
  <c r="P161" i="36"/>
  <c r="BJ155" i="36"/>
  <c r="AZ137" i="36"/>
  <c r="W169" i="36"/>
  <c r="F106" i="36"/>
  <c r="AK71" i="36"/>
  <c r="AD167" i="36"/>
  <c r="AR50" i="36"/>
  <c r="S30" i="36"/>
  <c r="BC136" i="36"/>
  <c r="U87" i="36"/>
  <c r="AL68" i="36"/>
  <c r="BF96" i="36"/>
  <c r="AO60" i="36"/>
  <c r="Y325" i="36"/>
  <c r="D238" i="36"/>
  <c r="G185" i="36"/>
  <c r="O50" i="36"/>
  <c r="U106" i="36"/>
  <c r="BK91" i="36"/>
  <c r="AC140" i="36"/>
  <c r="AJ93" i="36"/>
  <c r="U176" i="36"/>
  <c r="AP86" i="36"/>
  <c r="D188" i="36"/>
  <c r="X96" i="36"/>
  <c r="S80" i="36"/>
  <c r="S17" i="36"/>
  <c r="P139" i="36"/>
  <c r="P106" i="36"/>
  <c r="AJ20" i="36"/>
  <c r="AB113" i="36"/>
  <c r="T40" i="36"/>
  <c r="M119" i="36"/>
  <c r="BH93" i="36"/>
  <c r="AR29" i="36"/>
  <c r="BB115" i="36"/>
  <c r="AG118" i="36"/>
  <c r="BC162" i="36"/>
  <c r="BJ175" i="36"/>
  <c r="D88" i="36"/>
  <c r="T50" i="36"/>
  <c r="AV131" i="36"/>
  <c r="M177" i="36"/>
  <c r="AC178" i="36"/>
  <c r="AV22" i="36"/>
  <c r="Q134" i="36"/>
  <c r="AG56" i="36"/>
  <c r="AO191" i="36"/>
  <c r="N191" i="36"/>
  <c r="AJ59" i="36"/>
  <c r="J71" i="36"/>
  <c r="AR63" i="36"/>
  <c r="W27" i="36"/>
  <c r="AC56" i="36"/>
  <c r="AC133" i="36"/>
  <c r="T39" i="36"/>
  <c r="AH94" i="36"/>
  <c r="Z113" i="36"/>
  <c r="U222" i="36"/>
  <c r="S237" i="36"/>
  <c r="AR42" i="36"/>
  <c r="BF163" i="36"/>
  <c r="W60" i="36"/>
  <c r="AS70" i="36"/>
  <c r="Z64" i="36"/>
  <c r="BB129" i="36"/>
  <c r="BJ133" i="36"/>
  <c r="AM35" i="36"/>
  <c r="F32" i="36"/>
  <c r="K313" i="36"/>
  <c r="AB255" i="36"/>
  <c r="BE188" i="36"/>
  <c r="AL159" i="36"/>
  <c r="AE17" i="36"/>
  <c r="AF77" i="36"/>
  <c r="AI138" i="36"/>
  <c r="S19" i="36"/>
  <c r="Z139" i="36"/>
  <c r="H164" i="36"/>
  <c r="AW93" i="36"/>
  <c r="U156" i="36"/>
  <c r="AY89" i="36"/>
  <c r="G132" i="36"/>
  <c r="BD17" i="36"/>
  <c r="BB95" i="36"/>
  <c r="AK50" i="36"/>
  <c r="AR99" i="36"/>
  <c r="AC111" i="36"/>
  <c r="AY169" i="36"/>
  <c r="AR183" i="36"/>
  <c r="L46" i="36"/>
  <c r="O110" i="36"/>
  <c r="AF167" i="36"/>
  <c r="AN159" i="36"/>
  <c r="D57" i="36"/>
  <c r="M40" i="36"/>
  <c r="BE60" i="36"/>
  <c r="AX113" i="36"/>
  <c r="AG182" i="36"/>
  <c r="AS39" i="36"/>
  <c r="AI95" i="36"/>
  <c r="AG48" i="36"/>
  <c r="AV148" i="36"/>
  <c r="AK138" i="36"/>
  <c r="X182" i="36"/>
  <c r="V119" i="36"/>
  <c r="N172" i="36"/>
  <c r="AZ107" i="36"/>
  <c r="K107" i="36"/>
  <c r="K131" i="36"/>
  <c r="BD138" i="36"/>
  <c r="S74" i="36"/>
  <c r="BA184" i="36"/>
  <c r="AK171" i="36"/>
  <c r="J60" i="36"/>
  <c r="AM44" i="36"/>
  <c r="AT131" i="36"/>
  <c r="J85" i="36"/>
  <c r="Y161" i="36"/>
  <c r="AU42" i="36"/>
  <c r="AW117" i="36"/>
  <c r="BG143" i="36"/>
  <c r="AB188" i="36"/>
  <c r="BI228" i="36"/>
  <c r="M294" i="36"/>
  <c r="P308" i="36"/>
  <c r="AZ318" i="36"/>
  <c r="AM330" i="36"/>
  <c r="AW301" i="36"/>
  <c r="M229" i="36"/>
  <c r="D269" i="36"/>
  <c r="S187" i="36"/>
  <c r="AY30" i="36"/>
  <c r="BI215" i="36"/>
  <c r="BC188" i="36"/>
  <c r="AT148" i="36"/>
  <c r="AK320" i="36"/>
  <c r="T169" i="36"/>
  <c r="AO134" i="36"/>
  <c r="K93" i="36"/>
  <c r="AI173" i="36"/>
  <c r="AL194" i="36"/>
  <c r="AW108" i="36"/>
  <c r="J119" i="36"/>
  <c r="BE122" i="36"/>
  <c r="AW139" i="36"/>
  <c r="BB88" i="36"/>
  <c r="BK101" i="36"/>
  <c r="AH134" i="36"/>
  <c r="E256" i="36"/>
  <c r="AJ275" i="36"/>
  <c r="H334" i="36"/>
  <c r="F54" i="36"/>
  <c r="BB197" i="36"/>
  <c r="AU123" i="36"/>
  <c r="AV98" i="36"/>
  <c r="O23" i="36"/>
  <c r="W23" i="36"/>
  <c r="P87" i="36"/>
  <c r="AE19" i="36"/>
  <c r="I42" i="36"/>
  <c r="AX110" i="36"/>
  <c r="M193" i="36"/>
  <c r="I133" i="36"/>
  <c r="AF152" i="36"/>
  <c r="Y137" i="36"/>
  <c r="AE194" i="36"/>
  <c r="BF170" i="36"/>
  <c r="AV115" i="36"/>
  <c r="D109" i="36"/>
  <c r="D180" i="36"/>
  <c r="AS118" i="36"/>
  <c r="AL63" i="36"/>
  <c r="E155" i="36"/>
  <c r="V115" i="36"/>
  <c r="AW321" i="36"/>
  <c r="S165" i="36"/>
  <c r="AC121" i="36"/>
  <c r="X191" i="36"/>
  <c r="BK47" i="36"/>
  <c r="AO122" i="36"/>
  <c r="I21" i="36"/>
  <c r="T150" i="36"/>
  <c r="BG67" i="36"/>
  <c r="J169" i="36"/>
  <c r="V111" i="36"/>
  <c r="BH174" i="36"/>
  <c r="BE126" i="36"/>
  <c r="Z143" i="36"/>
  <c r="BF126" i="36"/>
  <c r="BG179" i="36"/>
  <c r="U146" i="36"/>
  <c r="P119" i="36"/>
  <c r="Y47" i="36"/>
  <c r="Q56" i="36"/>
  <c r="AO103" i="36"/>
  <c r="R49" i="36"/>
  <c r="BH24" i="36"/>
  <c r="AN248" i="36"/>
  <c r="H316" i="36"/>
  <c r="AC86" i="36"/>
  <c r="Z29" i="36"/>
  <c r="BJ90" i="36"/>
  <c r="BJ124" i="36"/>
  <c r="AM173" i="36"/>
  <c r="I106" i="36"/>
  <c r="BG98" i="36"/>
  <c r="AT114" i="36"/>
  <c r="BB137" i="36"/>
  <c r="BA183" i="36"/>
  <c r="AC138" i="36"/>
  <c r="L175" i="36"/>
  <c r="AU108" i="36"/>
  <c r="BH140" i="36"/>
  <c r="AU195" i="36"/>
  <c r="H88" i="36"/>
  <c r="F24" i="36"/>
  <c r="U96" i="36"/>
  <c r="P85" i="36"/>
  <c r="BK74" i="36"/>
  <c r="T283" i="36"/>
  <c r="BG141" i="36"/>
  <c r="Q124" i="36"/>
  <c r="BJ64" i="36"/>
  <c r="AG76" i="36"/>
  <c r="Y81" i="36"/>
  <c r="T156" i="36"/>
  <c r="AX55" i="36"/>
  <c r="AD166" i="36"/>
  <c r="BH22" i="36"/>
  <c r="O22" i="36"/>
  <c r="H85" i="36"/>
  <c r="BA16" i="36"/>
  <c r="AE112" i="36"/>
  <c r="AD124" i="36"/>
  <c r="AK195" i="36"/>
  <c r="W157" i="36"/>
  <c r="AA86" i="36"/>
  <c r="BK186" i="36"/>
  <c r="M48" i="36"/>
  <c r="AK33" i="36"/>
  <c r="AQ77" i="36"/>
  <c r="AJ122" i="36"/>
  <c r="V127" i="36"/>
  <c r="S43" i="36"/>
  <c r="U55" i="36"/>
  <c r="N189" i="36"/>
  <c r="G76" i="36"/>
  <c r="BI176" i="36"/>
  <c r="AM150" i="36"/>
  <c r="Z23" i="36"/>
  <c r="I187" i="36"/>
  <c r="G32" i="36"/>
  <c r="M31" i="36"/>
  <c r="AI59" i="36"/>
  <c r="BF28" i="36"/>
  <c r="S91" i="36"/>
  <c r="K104" i="36"/>
  <c r="P44" i="36"/>
  <c r="F153" i="36"/>
  <c r="AU157" i="36"/>
  <c r="Q103" i="36"/>
  <c r="AO17" i="36"/>
  <c r="S178" i="36"/>
  <c r="P94" i="36"/>
  <c r="F160" i="36"/>
  <c r="K23" i="36"/>
  <c r="I151" i="36"/>
  <c r="BI126" i="36"/>
  <c r="G49" i="36"/>
  <c r="M66" i="36"/>
  <c r="F155" i="36"/>
  <c r="P179" i="36"/>
  <c r="AE88" i="36"/>
  <c r="N297" i="36"/>
  <c r="AH102" i="36"/>
  <c r="AC163" i="36"/>
  <c r="AE99" i="36"/>
  <c r="AN79" i="36"/>
  <c r="AH82" i="36"/>
  <c r="BH108" i="36"/>
  <c r="AO37" i="36"/>
  <c r="BI152" i="36"/>
  <c r="M92" i="36"/>
  <c r="Q68" i="36"/>
  <c r="BB40" i="36"/>
  <c r="AB77" i="36"/>
  <c r="AE152" i="36"/>
  <c r="AB340" i="36"/>
  <c r="BG296" i="36"/>
  <c r="N164" i="36"/>
  <c r="BH137" i="36"/>
  <c r="X190" i="36"/>
  <c r="H26" i="36"/>
  <c r="BH195" i="36"/>
  <c r="BK133" i="36"/>
  <c r="Q80" i="36"/>
  <c r="T164" i="36"/>
  <c r="AO25" i="36"/>
  <c r="V139" i="36"/>
  <c r="BK157" i="36"/>
  <c r="AE188" i="36"/>
  <c r="I185" i="36"/>
  <c r="AW94" i="36"/>
  <c r="AB168" i="36"/>
  <c r="R114" i="36"/>
  <c r="BE49" i="36"/>
  <c r="AP54" i="36"/>
  <c r="BH53" i="36"/>
  <c r="AI145" i="36"/>
  <c r="BA181" i="36"/>
  <c r="BJ39" i="36"/>
  <c r="T133" i="36"/>
  <c r="AG224" i="36"/>
  <c r="K115" i="36"/>
  <c r="E47" i="36"/>
  <c r="S94" i="36"/>
  <c r="K26" i="36"/>
  <c r="S34" i="36"/>
  <c r="AG125" i="36"/>
  <c r="AI76" i="36"/>
  <c r="AO78" i="36"/>
  <c r="AY154" i="36"/>
  <c r="AT122" i="36"/>
  <c r="AV109" i="36"/>
  <c r="AW34" i="36"/>
  <c r="T57" i="36"/>
  <c r="U38" i="36"/>
  <c r="AZ44" i="36"/>
  <c r="AE81" i="36"/>
  <c r="M122" i="36"/>
  <c r="AC135" i="36"/>
  <c r="U79" i="36"/>
  <c r="AZ31" i="36"/>
  <c r="AA190" i="36"/>
  <c r="BK185" i="36"/>
  <c r="AZ28" i="36"/>
  <c r="S322" i="36"/>
  <c r="AO50" i="36"/>
  <c r="O149" i="36"/>
  <c r="AU184" i="36"/>
  <c r="H93" i="36"/>
  <c r="S162" i="36"/>
  <c r="S67" i="36"/>
  <c r="AZ49" i="36"/>
  <c r="AF125" i="36"/>
  <c r="E180" i="36"/>
  <c r="AQ156" i="36"/>
  <c r="R178" i="36"/>
  <c r="AG47" i="36"/>
  <c r="AR54" i="36"/>
  <c r="M144" i="36"/>
  <c r="BJ125" i="36"/>
  <c r="AX177" i="36"/>
  <c r="G170" i="36"/>
  <c r="BB53" i="36"/>
  <c r="N145" i="36"/>
  <c r="Q196" i="36"/>
  <c r="N313" i="36"/>
  <c r="AD151" i="36"/>
  <c r="AQ108" i="36"/>
  <c r="BK166" i="36"/>
  <c r="AB34" i="36"/>
  <c r="AP60" i="36"/>
  <c r="K136" i="36"/>
  <c r="AT47" i="36"/>
  <c r="J193" i="36"/>
  <c r="BH129" i="36"/>
  <c r="E49" i="36"/>
  <c r="BE140" i="36"/>
  <c r="AR20" i="36"/>
  <c r="AZ64" i="36"/>
  <c r="S76" i="36"/>
  <c r="AB16" i="36"/>
  <c r="AZ35" i="36"/>
  <c r="AI70" i="36"/>
  <c r="G135" i="36"/>
  <c r="M29" i="36"/>
  <c r="AX118" i="36"/>
  <c r="J18" i="36"/>
  <c r="AX172" i="36"/>
  <c r="AE148" i="36"/>
  <c r="AH104" i="36"/>
  <c r="BH175" i="36"/>
  <c r="Y39" i="36"/>
  <c r="N182" i="36"/>
  <c r="AU90" i="36"/>
  <c r="Z153" i="36"/>
  <c r="AQ24" i="36"/>
  <c r="W94" i="36"/>
  <c r="X158" i="36"/>
  <c r="BD42" i="36"/>
  <c r="R185" i="36"/>
  <c r="AZ138" i="36"/>
  <c r="AF76" i="36"/>
  <c r="AV135" i="36"/>
  <c r="G134" i="36"/>
  <c r="P43" i="36"/>
  <c r="O116" i="36"/>
  <c r="BB266" i="36"/>
  <c r="BF93" i="36"/>
  <c r="G112" i="36"/>
  <c r="AV296" i="36"/>
  <c r="BD134" i="36"/>
  <c r="Y173" i="36"/>
  <c r="BD197" i="36"/>
  <c r="AH56" i="36"/>
  <c r="K96" i="36"/>
  <c r="AW157" i="36"/>
  <c r="AQ34" i="36"/>
  <c r="AE66" i="36"/>
  <c r="P68" i="36"/>
  <c r="P104" i="36"/>
  <c r="U89" i="36"/>
  <c r="AE102" i="36"/>
  <c r="H152" i="36"/>
  <c r="AA214" i="36"/>
  <c r="Q306" i="36"/>
  <c r="AK122" i="36"/>
  <c r="AW175" i="36"/>
  <c r="AX63" i="36"/>
  <c r="AX98" i="36"/>
  <c r="AH85" i="36"/>
  <c r="P162" i="36"/>
  <c r="AI90" i="36"/>
  <c r="BH86" i="36"/>
  <c r="AH128" i="36"/>
  <c r="AC63" i="36"/>
  <c r="Y41" i="36"/>
  <c r="W19" i="36"/>
  <c r="Q170" i="36"/>
  <c r="AP136" i="36"/>
  <c r="BD111" i="36"/>
  <c r="BD32" i="36"/>
  <c r="AH192" i="36"/>
  <c r="AI124" i="36"/>
  <c r="BJ145" i="36"/>
  <c r="AS67" i="36"/>
  <c r="AU26" i="36"/>
  <c r="AO175" i="36"/>
  <c r="AT43" i="36"/>
  <c r="G247" i="36"/>
  <c r="BH119" i="36"/>
  <c r="BA176" i="36"/>
  <c r="K144" i="36"/>
  <c r="AY152" i="36"/>
  <c r="V99" i="36"/>
  <c r="N15" i="36"/>
  <c r="U88" i="36"/>
  <c r="Q32" i="36"/>
  <c r="AC41" i="36"/>
  <c r="AD22" i="36"/>
  <c r="K19" i="36"/>
  <c r="BG156" i="36"/>
  <c r="L23" i="36"/>
  <c r="Y177" i="36"/>
  <c r="E182" i="36"/>
  <c r="AA155" i="36"/>
  <c r="S97" i="36"/>
  <c r="AF92" i="36"/>
  <c r="AE129" i="36"/>
  <c r="AT192" i="36"/>
  <c r="AR195" i="36"/>
  <c r="I113" i="36"/>
  <c r="H163" i="36"/>
  <c r="AA312" i="36"/>
  <c r="AH24" i="36"/>
  <c r="BF88" i="36"/>
  <c r="V188" i="36"/>
  <c r="AM45" i="36"/>
  <c r="AJ41" i="36"/>
  <c r="Z191" i="36"/>
  <c r="AX178" i="36"/>
  <c r="AE83" i="36"/>
  <c r="G137" i="36"/>
  <c r="Q143" i="36"/>
  <c r="K103" i="36"/>
  <c r="AT137" i="36"/>
  <c r="BC37" i="36"/>
  <c r="D181" i="36"/>
  <c r="E184" i="36"/>
  <c r="BH188" i="36"/>
  <c r="O196" i="36"/>
  <c r="N91" i="36"/>
  <c r="BE18" i="36"/>
  <c r="AO119" i="36"/>
  <c r="BE296" i="36"/>
  <c r="F78" i="36"/>
  <c r="J180" i="36"/>
  <c r="R132" i="36"/>
  <c r="F119" i="36"/>
  <c r="BB173" i="36"/>
  <c r="I114" i="36"/>
  <c r="AZ109" i="36"/>
  <c r="BI24" i="36"/>
  <c r="W104" i="36"/>
  <c r="AO145" i="36"/>
  <c r="O62" i="36"/>
  <c r="AV114" i="36"/>
  <c r="Q128" i="36"/>
  <c r="AG194" i="36"/>
  <c r="AZ89" i="36"/>
  <c r="H22" i="36"/>
  <c r="BH20" i="36"/>
  <c r="U118" i="36"/>
  <c r="AB185" i="36"/>
  <c r="AP132" i="36"/>
  <c r="AR79" i="36"/>
  <c r="Y154" i="36"/>
  <c r="AJ75" i="36"/>
  <c r="AX186" i="36"/>
  <c r="BE37" i="36"/>
  <c r="W135" i="36"/>
  <c r="F156" i="36"/>
  <c r="BI83" i="36"/>
  <c r="BI192" i="36"/>
  <c r="G55" i="36"/>
  <c r="AG70" i="36"/>
  <c r="L102" i="36"/>
  <c r="AB18" i="36"/>
  <c r="BJ168" i="36"/>
  <c r="Q173" i="36"/>
  <c r="AG171" i="36"/>
  <c r="BH42" i="36"/>
  <c r="AQ184" i="36"/>
  <c r="K33" i="36"/>
  <c r="Z21" i="36"/>
  <c r="AN169" i="36"/>
  <c r="AL163" i="36"/>
  <c r="BA143" i="36"/>
  <c r="H34" i="36"/>
  <c r="AZ326" i="36"/>
  <c r="BJ134" i="36"/>
  <c r="S105" i="36"/>
  <c r="AJ114" i="36"/>
  <c r="BC115" i="36"/>
  <c r="O142" i="36"/>
  <c r="L97" i="36"/>
  <c r="W102" i="36"/>
  <c r="AX125" i="36"/>
  <c r="M195" i="36"/>
  <c r="AK153" i="36"/>
  <c r="AE143" i="36"/>
  <c r="F88" i="36"/>
  <c r="L176" i="36"/>
  <c r="AR111" i="36"/>
  <c r="Y113" i="36"/>
  <c r="AR143" i="36"/>
  <c r="AN153" i="36"/>
  <c r="BB59" i="36"/>
  <c r="W181" i="36"/>
  <c r="AB29" i="36"/>
  <c r="AH97" i="36"/>
  <c r="AR105" i="36"/>
  <c r="L62" i="36"/>
  <c r="BA101" i="36"/>
  <c r="G47" i="36"/>
  <c r="V84" i="36"/>
  <c r="AM111" i="36"/>
  <c r="BA38" i="36"/>
  <c r="P191" i="36"/>
  <c r="AN100" i="36"/>
  <c r="BB146" i="36"/>
  <c r="AP165" i="36"/>
  <c r="AU187" i="36"/>
  <c r="D196" i="36"/>
  <c r="N83" i="36"/>
  <c r="AI143" i="36"/>
  <c r="BD40" i="36"/>
  <c r="AF116" i="36"/>
  <c r="AK300" i="36"/>
  <c r="AD38" i="36"/>
  <c r="W127" i="36"/>
  <c r="BF173" i="36"/>
  <c r="AW87" i="36"/>
  <c r="E115" i="36"/>
  <c r="R30" i="36"/>
  <c r="AN150" i="36"/>
  <c r="H128" i="36"/>
  <c r="P83" i="36"/>
  <c r="BH105" i="36"/>
  <c r="AL153" i="36"/>
  <c r="BD171" i="36"/>
  <c r="AF62" i="36"/>
  <c r="D26" i="36"/>
  <c r="BD34" i="36"/>
  <c r="AU155" i="36"/>
  <c r="AJ39" i="36"/>
  <c r="AR159" i="36"/>
  <c r="S127" i="36"/>
  <c r="AQ109" i="36"/>
  <c r="X133" i="36"/>
  <c r="AB124" i="36"/>
  <c r="BB111" i="36"/>
  <c r="D135" i="36"/>
  <c r="AA122" i="36"/>
  <c r="U107" i="36"/>
  <c r="AA163" i="36"/>
  <c r="BJ34" i="36"/>
  <c r="BF161" i="36"/>
  <c r="AR142" i="36"/>
  <c r="AY40" i="36"/>
  <c r="V81" i="36"/>
  <c r="BE17" i="36"/>
  <c r="BK62" i="36"/>
  <c r="AN186" i="36"/>
  <c r="BD113" i="36"/>
  <c r="AW124" i="36"/>
  <c r="BI188" i="36"/>
  <c r="H157" i="36"/>
  <c r="Q77" i="36"/>
  <c r="BE71" i="36"/>
  <c r="R118" i="36"/>
  <c r="W96" i="36"/>
  <c r="P76" i="36"/>
  <c r="AL80" i="36"/>
  <c r="J27" i="36"/>
  <c r="AS176" i="36"/>
  <c r="BD97" i="36"/>
  <c r="V54" i="36"/>
  <c r="AV177" i="36"/>
  <c r="BB113" i="36"/>
  <c r="Q44" i="36"/>
  <c r="U91" i="36"/>
  <c r="AM116" i="36"/>
  <c r="BE177" i="36"/>
  <c r="AG78" i="36"/>
  <c r="T136" i="36"/>
  <c r="BB147" i="36"/>
  <c r="AX152" i="36"/>
  <c r="BB20" i="36"/>
  <c r="L137" i="36"/>
  <c r="AJ178" i="36"/>
  <c r="AJ184" i="36"/>
  <c r="AP46" i="36"/>
  <c r="AR25" i="36"/>
  <c r="AS53" i="36"/>
  <c r="M93" i="36"/>
  <c r="AT132" i="36"/>
  <c r="R177" i="36"/>
  <c r="G35" i="36"/>
  <c r="P19" i="36"/>
  <c r="AQ168" i="36"/>
  <c r="AI99" i="36"/>
  <c r="D29" i="36"/>
  <c r="BH118" i="36"/>
  <c r="I18" i="36"/>
  <c r="L34" i="36"/>
  <c r="L117" i="36"/>
  <c r="AW16" i="36"/>
  <c r="AS75" i="36"/>
  <c r="AJ105" i="36"/>
  <c r="AE185" i="36"/>
  <c r="V26" i="36"/>
  <c r="BJ50" i="36"/>
  <c r="J137" i="36"/>
  <c r="BC42" i="36"/>
  <c r="BD82" i="36"/>
  <c r="AO47" i="36"/>
  <c r="U53" i="36"/>
  <c r="AR69" i="36"/>
  <c r="AQ69" i="36"/>
  <c r="N144" i="36"/>
  <c r="N96" i="36"/>
  <c r="AN146" i="36"/>
  <c r="AM30" i="36"/>
  <c r="AW128" i="36"/>
  <c r="D98" i="36"/>
  <c r="AX128" i="36"/>
  <c r="AB134" i="36"/>
  <c r="M182" i="36"/>
  <c r="K195" i="36"/>
  <c r="AY129" i="36"/>
  <c r="AH288" i="36"/>
  <c r="Q291" i="36"/>
  <c r="Y304" i="36"/>
  <c r="BH275" i="36"/>
  <c r="AY320" i="36"/>
  <c r="AB263" i="36"/>
  <c r="BG304" i="36"/>
  <c r="AG323" i="36"/>
  <c r="E333" i="36"/>
  <c r="BB227" i="36"/>
  <c r="E228" i="36"/>
  <c r="BG175" i="36"/>
  <c r="BJ185" i="36"/>
  <c r="AS294" i="36"/>
  <c r="U323" i="36"/>
  <c r="S185" i="36"/>
  <c r="BK66" i="36"/>
  <c r="BA288" i="36"/>
  <c r="D93" i="36"/>
  <c r="I179" i="36"/>
  <c r="AA96" i="36"/>
  <c r="AZ308" i="36"/>
  <c r="AO213" i="36"/>
  <c r="BJ146" i="36"/>
  <c r="BA136" i="36"/>
  <c r="Y328" i="36"/>
  <c r="AN185" i="36"/>
  <c r="D45" i="36"/>
  <c r="AF124" i="36"/>
  <c r="AT265" i="36"/>
  <c r="M308" i="36"/>
  <c r="AH112" i="36"/>
  <c r="X144" i="36"/>
  <c r="AZ261" i="36"/>
  <c r="F262" i="36"/>
  <c r="J333" i="36"/>
  <c r="AX34" i="36"/>
  <c r="D96" i="36"/>
  <c r="S133" i="36"/>
  <c r="BD262" i="36"/>
  <c r="AP162" i="36"/>
  <c r="AG158" i="36"/>
  <c r="AI103" i="36"/>
  <c r="AK95" i="36"/>
  <c r="AO34" i="36"/>
  <c r="BC343" i="36"/>
  <c r="E94" i="36"/>
  <c r="AB24" i="36"/>
  <c r="BI73" i="36"/>
  <c r="F132" i="36"/>
  <c r="L174" i="36"/>
  <c r="AN61" i="36"/>
  <c r="AK129" i="36"/>
  <c r="V41" i="36"/>
  <c r="AJ89" i="36"/>
  <c r="AJ152" i="36"/>
  <c r="AE60" i="36"/>
  <c r="AQ190" i="36"/>
  <c r="F15" i="36"/>
  <c r="D314" i="36"/>
  <c r="AR234" i="36"/>
  <c r="AW298" i="36"/>
  <c r="E105" i="36"/>
  <c r="P165" i="36"/>
  <c r="BG187" i="36"/>
  <c r="M138" i="36"/>
  <c r="K235" i="36"/>
  <c r="AM176" i="36"/>
  <c r="BF65" i="36"/>
  <c r="S107" i="36"/>
  <c r="AU173" i="36"/>
  <c r="V37" i="36"/>
  <c r="AW96" i="36"/>
  <c r="BJ65" i="36"/>
  <c r="Z162" i="36"/>
  <c r="Q141" i="36"/>
  <c r="W183" i="36"/>
  <c r="M98" i="36"/>
  <c r="BF71" i="36"/>
  <c r="AN81" i="36"/>
  <c r="AQ303" i="36"/>
  <c r="P329" i="36"/>
  <c r="AG111" i="36"/>
  <c r="AW184" i="36"/>
  <c r="AQ308" i="36"/>
  <c r="BG233" i="36"/>
  <c r="AX332" i="36"/>
  <c r="O285" i="36"/>
  <c r="BJ252" i="36"/>
  <c r="AB274" i="36"/>
  <c r="BG339" i="36"/>
  <c r="AD269" i="36"/>
  <c r="Q300" i="36"/>
  <c r="T322" i="36"/>
  <c r="AL301" i="36"/>
  <c r="J164" i="36"/>
  <c r="AP130" i="36"/>
  <c r="AW330" i="36"/>
  <c r="AY302" i="36"/>
  <c r="Y63" i="36"/>
  <c r="AM178" i="36"/>
  <c r="AE323" i="36"/>
  <c r="AF147" i="36"/>
  <c r="L35" i="36"/>
  <c r="Y331" i="36"/>
  <c r="T336" i="36"/>
  <c r="AR306" i="36"/>
  <c r="AS99" i="36"/>
  <c r="V124" i="36"/>
  <c r="AL309" i="36"/>
  <c r="AZ39" i="36"/>
  <c r="AN152" i="36"/>
  <c r="AN290" i="36"/>
  <c r="W345" i="36"/>
  <c r="AH267" i="36"/>
  <c r="AJ60" i="36"/>
  <c r="AO268" i="36"/>
  <c r="AQ218" i="36"/>
  <c r="F263" i="36"/>
  <c r="D193" i="36"/>
  <c r="V17" i="36"/>
  <c r="BG45" i="36"/>
  <c r="AD108" i="36"/>
  <c r="H286" i="36"/>
  <c r="AH179" i="36"/>
  <c r="BK188" i="36"/>
  <c r="AL45" i="36"/>
  <c r="AK56" i="36"/>
  <c r="Y290" i="36"/>
  <c r="G304" i="36"/>
  <c r="F74" i="36"/>
  <c r="AU35" i="36"/>
  <c r="AB125" i="36"/>
  <c r="BA63" i="36"/>
  <c r="BK94" i="36"/>
  <c r="AW163" i="36"/>
  <c r="AH29" i="36"/>
  <c r="U131" i="36"/>
  <c r="Q21" i="36"/>
  <c r="AJ71" i="36"/>
  <c r="AG49" i="36"/>
  <c r="T192" i="36"/>
  <c r="BG163" i="36"/>
  <c r="S334" i="36"/>
  <c r="BA250" i="36"/>
  <c r="AS36" i="36"/>
  <c r="Y67" i="36"/>
  <c r="G162" i="36"/>
  <c r="AA110" i="36"/>
  <c r="AT316" i="36"/>
  <c r="AA311" i="36"/>
  <c r="L72" i="36"/>
  <c r="BI110" i="36"/>
  <c r="AC77" i="36"/>
  <c r="T18" i="36"/>
  <c r="Q23" i="36"/>
  <c r="W164" i="36"/>
  <c r="K113" i="36"/>
  <c r="L191" i="36"/>
  <c r="Y26" i="36"/>
  <c r="BB39" i="36"/>
  <c r="AT100" i="36"/>
  <c r="D106" i="36"/>
  <c r="AV132" i="36"/>
  <c r="F301" i="36"/>
  <c r="BA338" i="36"/>
  <c r="AW111" i="36"/>
  <c r="AQ63" i="36"/>
  <c r="U166" i="36"/>
  <c r="AH115" i="36"/>
  <c r="M323" i="36"/>
  <c r="BF281" i="36"/>
  <c r="BI170" i="36"/>
  <c r="AL172" i="36"/>
  <c r="AD252" i="36"/>
  <c r="AG145" i="36"/>
  <c r="AI112" i="36"/>
  <c r="AX181" i="36"/>
  <c r="S35" i="36"/>
  <c r="S151" i="36"/>
  <c r="M163" i="36"/>
  <c r="AE162" i="36"/>
  <c r="AE98" i="36"/>
  <c r="BG96" i="36"/>
  <c r="N165" i="36"/>
  <c r="AE319" i="36"/>
  <c r="BE297" i="36"/>
  <c r="BD164" i="36"/>
  <c r="AR104" i="36"/>
  <c r="BF164" i="36"/>
  <c r="AR158" i="36"/>
  <c r="S61" i="36"/>
  <c r="Y162" i="36"/>
  <c r="BF182" i="36"/>
  <c r="AB64" i="36"/>
  <c r="AR188" i="36"/>
  <c r="Y90" i="36"/>
  <c r="BI132" i="36"/>
  <c r="AT136" i="36"/>
  <c r="J93" i="36"/>
  <c r="AN67" i="36"/>
  <c r="BH65" i="36"/>
  <c r="AA85" i="36"/>
  <c r="AP45" i="36"/>
  <c r="AW23" i="36"/>
  <c r="AZ131" i="36"/>
  <c r="AH136" i="36"/>
  <c r="Y157" i="36"/>
  <c r="T28" i="36"/>
  <c r="D113" i="36"/>
  <c r="R186" i="36"/>
  <c r="AR136" i="36"/>
  <c r="AH131" i="36"/>
  <c r="P133" i="36"/>
  <c r="AR53" i="36"/>
  <c r="AP135" i="36"/>
  <c r="AA144" i="36"/>
  <c r="AL107" i="36"/>
  <c r="AL181" i="36"/>
  <c r="AH180" i="36"/>
  <c r="G113" i="36"/>
  <c r="AI55" i="36"/>
  <c r="J46" i="36"/>
  <c r="N100" i="36"/>
  <c r="E195" i="36"/>
  <c r="L79" i="36"/>
  <c r="AR56" i="36"/>
  <c r="W193" i="36"/>
  <c r="AG127" i="36"/>
  <c r="AH124" i="36"/>
  <c r="AR116" i="36"/>
  <c r="BI190" i="36"/>
  <c r="Y80" i="36"/>
  <c r="AQ298" i="36"/>
  <c r="AX243" i="36"/>
  <c r="AI61" i="36"/>
  <c r="AY119" i="36"/>
  <c r="BD25" i="36"/>
  <c r="U41" i="36"/>
  <c r="M128" i="36"/>
  <c r="AZ65" i="36"/>
  <c r="U124" i="36"/>
  <c r="BH127" i="36"/>
  <c r="U92" i="36"/>
  <c r="AW155" i="36"/>
  <c r="AC50" i="36"/>
  <c r="AD171" i="36"/>
  <c r="E189" i="36"/>
  <c r="AE163" i="36"/>
  <c r="T38" i="36"/>
  <c r="BH43" i="36"/>
  <c r="AE87" i="36"/>
  <c r="BI19" i="36"/>
  <c r="AF180" i="36"/>
  <c r="P148" i="36"/>
  <c r="H137" i="36"/>
  <c r="AY28" i="36"/>
  <c r="AV122" i="36"/>
  <c r="BD126" i="36"/>
  <c r="L122" i="36"/>
  <c r="BD114" i="36"/>
  <c r="AS144" i="36"/>
  <c r="BF58" i="36"/>
  <c r="E145" i="36"/>
  <c r="Q194" i="36"/>
  <c r="BH103" i="36"/>
  <c r="V308" i="36"/>
  <c r="AG332" i="36"/>
  <c r="AK148" i="36"/>
  <c r="AV138" i="36"/>
  <c r="BI42" i="36"/>
  <c r="O186" i="36"/>
  <c r="BI167" i="36"/>
  <c r="M71" i="36"/>
  <c r="W116" i="36"/>
  <c r="AZ212" i="36"/>
  <c r="P312" i="36"/>
  <c r="AT35" i="36"/>
  <c r="BK99" i="36"/>
  <c r="AL186" i="36"/>
  <c r="Z123" i="36"/>
  <c r="BC171" i="36"/>
  <c r="Q60" i="36"/>
  <c r="BB36" i="36"/>
  <c r="AR123" i="36"/>
  <c r="M75" i="36"/>
  <c r="AA189" i="36"/>
  <c r="BE183" i="36"/>
  <c r="P175" i="36"/>
  <c r="X76" i="36"/>
  <c r="AO153" i="36"/>
  <c r="O54" i="36"/>
  <c r="X169" i="36"/>
  <c r="R150" i="36"/>
  <c r="BE153" i="36"/>
  <c r="K193" i="36"/>
  <c r="O106" i="36"/>
  <c r="AH185" i="36"/>
  <c r="T138" i="36"/>
  <c r="Q118" i="36"/>
  <c r="Y92" i="36"/>
  <c r="T80" i="36"/>
  <c r="AM162" i="36"/>
  <c r="AV141" i="36"/>
  <c r="AV159" i="36"/>
  <c r="AL54" i="36"/>
  <c r="AP79" i="36"/>
  <c r="BC26" i="36"/>
  <c r="AI163" i="36"/>
  <c r="R125" i="36"/>
  <c r="AE156" i="36"/>
  <c r="H16" i="36"/>
  <c r="BD45" i="36"/>
  <c r="P30" i="36"/>
  <c r="K60" i="36"/>
  <c r="AW312" i="36"/>
  <c r="AB292" i="36"/>
  <c r="AY334" i="36"/>
  <c r="G337" i="36"/>
  <c r="AQ243" i="36"/>
  <c r="U244" i="36"/>
  <c r="Z269" i="36"/>
  <c r="W80" i="36"/>
  <c r="Z167" i="36"/>
  <c r="AH21" i="36"/>
  <c r="E141" i="36"/>
  <c r="AO152" i="36"/>
  <c r="Y42" i="36"/>
  <c r="BC95" i="36"/>
  <c r="G173" i="36"/>
  <c r="BD89" i="36"/>
  <c r="R135" i="36"/>
  <c r="AL93" i="36"/>
  <c r="E127" i="36"/>
  <c r="BK190" i="36"/>
  <c r="U137" i="36"/>
  <c r="AF33" i="36"/>
  <c r="AZ67" i="36"/>
  <c r="BH89" i="36"/>
  <c r="AA165" i="36"/>
  <c r="AS34" i="36"/>
  <c r="AD82" i="36"/>
  <c r="AB22" i="36"/>
  <c r="AX155" i="36"/>
  <c r="AT118" i="36"/>
  <c r="K106" i="36"/>
  <c r="D105" i="36"/>
  <c r="AD54" i="36"/>
  <c r="E57" i="36"/>
  <c r="J163" i="36"/>
  <c r="AU25" i="36"/>
  <c r="AH181" i="36"/>
  <c r="BJ18" i="36"/>
  <c r="AR194" i="36"/>
  <c r="I173" i="36"/>
  <c r="AD188" i="36"/>
  <c r="L160" i="36"/>
  <c r="AW334" i="36"/>
  <c r="Z305" i="36"/>
  <c r="AK149" i="36"/>
  <c r="U171" i="36"/>
  <c r="AG137" i="36"/>
  <c r="E154" i="36"/>
  <c r="AL196" i="36"/>
  <c r="AQ117" i="36"/>
  <c r="AL43" i="36"/>
  <c r="AJ40" i="36"/>
  <c r="AP190" i="36"/>
  <c r="AD100" i="36"/>
  <c r="AK68" i="36"/>
  <c r="AJ64" i="36"/>
  <c r="BH28" i="36"/>
  <c r="T148" i="36"/>
  <c r="S191" i="36"/>
  <c r="AX174" i="36"/>
  <c r="Y21" i="36"/>
  <c r="W67" i="36"/>
  <c r="M164" i="36"/>
  <c r="AB161" i="36"/>
  <c r="AW191" i="36"/>
  <c r="BG80" i="36"/>
  <c r="AM55" i="36"/>
  <c r="BC39" i="36"/>
  <c r="AG185" i="36"/>
  <c r="AW83" i="36"/>
  <c r="BA77" i="36"/>
  <c r="AH133" i="36"/>
  <c r="AS121" i="36"/>
  <c r="AS171" i="36"/>
  <c r="N62" i="36"/>
  <c r="AF154" i="36"/>
  <c r="V77" i="36"/>
  <c r="AT46" i="36"/>
  <c r="AB138" i="36"/>
  <c r="AW53" i="36"/>
  <c r="AC92" i="36"/>
  <c r="O156" i="36"/>
  <c r="AS73" i="36"/>
  <c r="BJ139" i="36"/>
  <c r="AM185" i="36"/>
  <c r="AX70" i="36"/>
  <c r="AS58" i="36"/>
  <c r="AA112" i="36"/>
  <c r="G145" i="36"/>
  <c r="AZ251" i="36"/>
  <c r="BB293" i="36"/>
  <c r="L238" i="36"/>
  <c r="BK176" i="36"/>
  <c r="T155" i="36"/>
  <c r="AD114" i="36"/>
  <c r="AE107" i="36"/>
  <c r="AZ150" i="36"/>
  <c r="BF46" i="36"/>
  <c r="BE45" i="36"/>
  <c r="AP70" i="36"/>
  <c r="AU146" i="36"/>
  <c r="Q166" i="36"/>
  <c r="AS63" i="36"/>
  <c r="AM172" i="36"/>
  <c r="AN19" i="36"/>
  <c r="BE129" i="36"/>
  <c r="BH61" i="36"/>
  <c r="BC54" i="36"/>
  <c r="AK48" i="36"/>
  <c r="G82" i="36"/>
  <c r="AT113" i="36"/>
  <c r="AL20" i="36"/>
  <c r="M45" i="36"/>
  <c r="AL67" i="36"/>
  <c r="AH65" i="36"/>
  <c r="AV110" i="36"/>
  <c r="AP196" i="36"/>
  <c r="S109" i="36"/>
  <c r="AY173" i="36"/>
  <c r="X65" i="36"/>
  <c r="S81" i="36"/>
  <c r="AD41" i="36"/>
  <c r="J73" i="36"/>
  <c r="AR166" i="36"/>
  <c r="BI45" i="36"/>
  <c r="AA40" i="36"/>
  <c r="AD121" i="36"/>
  <c r="AE38" i="36"/>
  <c r="AT195" i="36"/>
  <c r="AX85" i="36"/>
  <c r="BJ85" i="36"/>
  <c r="BA244" i="36"/>
  <c r="W322" i="36"/>
  <c r="BH271" i="36"/>
  <c r="L41" i="36"/>
  <c r="AZ105" i="36"/>
  <c r="Z42" i="36"/>
  <c r="AJ192" i="36"/>
  <c r="AS18" i="36"/>
  <c r="BK19" i="36"/>
  <c r="AH113" i="36"/>
  <c r="X150" i="36"/>
  <c r="AV34" i="36"/>
  <c r="AX57" i="36"/>
  <c r="AE67" i="36"/>
  <c r="AY87" i="36"/>
  <c r="AA136" i="36"/>
  <c r="N64" i="36"/>
  <c r="BF51" i="36"/>
  <c r="U72" i="36"/>
  <c r="AQ80" i="36"/>
  <c r="AT104" i="36"/>
  <c r="AE91" i="36"/>
  <c r="AG52" i="36"/>
  <c r="AO43" i="36"/>
  <c r="AH109" i="36"/>
  <c r="AI34" i="36"/>
  <c r="AN136" i="36"/>
  <c r="P16" i="36"/>
  <c r="AN46" i="36"/>
  <c r="BA175" i="36"/>
  <c r="Y139" i="36"/>
  <c r="BJ22" i="36"/>
  <c r="D54" i="36"/>
  <c r="AM41" i="36"/>
  <c r="AP149" i="36"/>
  <c r="BE28" i="36"/>
  <c r="D158" i="36"/>
  <c r="AD21" i="36"/>
  <c r="T153" i="36"/>
  <c r="AS195" i="36"/>
  <c r="BK78" i="36"/>
  <c r="BJ23" i="36"/>
  <c r="G193" i="36"/>
  <c r="L69" i="36"/>
  <c r="AP99" i="36"/>
  <c r="AY295" i="36"/>
  <c r="R237" i="36"/>
  <c r="BC279" i="36"/>
  <c r="BB23" i="36"/>
  <c r="J167" i="36"/>
  <c r="BE155" i="36"/>
  <c r="AY188" i="36"/>
  <c r="W134" i="36"/>
  <c r="AZ50" i="36"/>
  <c r="BD187" i="36"/>
  <c r="AT177" i="36"/>
  <c r="E282" i="36"/>
  <c r="AO319" i="36"/>
  <c r="AD305" i="36"/>
  <c r="P27" i="36"/>
  <c r="N61" i="36"/>
  <c r="AZ159" i="36"/>
  <c r="AX105" i="36"/>
  <c r="K105" i="36"/>
  <c r="BB192" i="36"/>
  <c r="AD80" i="36"/>
  <c r="AQ125" i="36"/>
  <c r="I150" i="36"/>
  <c r="AW99" i="36"/>
  <c r="O69" i="36"/>
  <c r="AO194" i="36"/>
  <c r="Y72" i="36"/>
  <c r="U103" i="36"/>
  <c r="AD181" i="36"/>
  <c r="AR176" i="36"/>
  <c r="AF178" i="36"/>
  <c r="AX164" i="36"/>
  <c r="BK63" i="36"/>
  <c r="Z66" i="36"/>
  <c r="AW180" i="36"/>
  <c r="S131" i="36"/>
  <c r="AA109" i="36"/>
  <c r="E137" i="36"/>
  <c r="S33" i="36"/>
  <c r="AA176" i="36"/>
  <c r="F123" i="36"/>
  <c r="F45" i="36"/>
  <c r="AQ160" i="36"/>
  <c r="AK117" i="36"/>
  <c r="L158" i="36"/>
  <c r="O118" i="36"/>
  <c r="F29" i="36"/>
  <c r="O46" i="36"/>
  <c r="AB172" i="36"/>
  <c r="AF83" i="36"/>
  <c r="AC132" i="36"/>
  <c r="BD87" i="36"/>
  <c r="G150" i="36"/>
  <c r="D35" i="36"/>
  <c r="L76" i="36"/>
  <c r="AO176" i="36"/>
  <c r="Z131" i="36"/>
  <c r="BG56" i="36"/>
  <c r="AT165" i="36"/>
  <c r="BI148" i="36"/>
  <c r="AG88" i="36"/>
  <c r="AW88" i="36"/>
  <c r="AB149" i="36"/>
  <c r="W131" i="36"/>
  <c r="AS24" i="36"/>
  <c r="BA310" i="36"/>
  <c r="O315" i="36"/>
  <c r="BJ305" i="36"/>
  <c r="AR210" i="36"/>
  <c r="W327" i="36"/>
  <c r="AC288" i="36"/>
  <c r="K309" i="36"/>
  <c r="E304" i="36"/>
  <c r="BC335" i="36"/>
  <c r="AD16" i="36"/>
  <c r="X79" i="36"/>
  <c r="I148" i="36"/>
  <c r="BA76" i="36"/>
  <c r="AG345" i="36"/>
  <c r="V135" i="36"/>
  <c r="AB49" i="36"/>
  <c r="AK175" i="36"/>
  <c r="G90" i="36"/>
  <c r="T132" i="36"/>
  <c r="M57" i="36"/>
  <c r="BB158" i="36"/>
  <c r="S145" i="36"/>
  <c r="X59" i="36"/>
  <c r="U19" i="36"/>
  <c r="AW62" i="36"/>
  <c r="BD22" i="36"/>
  <c r="N16" i="36"/>
  <c r="G320" i="36"/>
  <c r="D344" i="36"/>
  <c r="AI38" i="36"/>
  <c r="J148" i="36"/>
  <c r="AN44" i="36"/>
  <c r="U52" i="36"/>
  <c r="Q192" i="36"/>
  <c r="Q117" i="36"/>
  <c r="M81" i="36"/>
  <c r="AM98" i="36"/>
  <c r="G33" i="36"/>
  <c r="AF29" i="36"/>
  <c r="Z165" i="36"/>
  <c r="AX49" i="36"/>
  <c r="AZ145" i="36"/>
  <c r="AC189" i="36"/>
  <c r="T196" i="36"/>
  <c r="AM58" i="36"/>
  <c r="U108" i="36"/>
  <c r="BD173" i="36"/>
  <c r="AE115" i="36"/>
  <c r="U164" i="36"/>
  <c r="BI187" i="36"/>
  <c r="I46" i="36"/>
  <c r="P86" i="36"/>
  <c r="AI336" i="36"/>
  <c r="BA177" i="36"/>
  <c r="AO178" i="36"/>
  <c r="G181" i="36"/>
  <c r="BD156" i="36"/>
  <c r="P96" i="36"/>
  <c r="BD196" i="36"/>
  <c r="T114" i="36"/>
  <c r="AE64" i="36"/>
  <c r="BA197" i="36"/>
  <c r="X97" i="36"/>
  <c r="BB196" i="36"/>
  <c r="BG168" i="36"/>
  <c r="AV156" i="36"/>
  <c r="AU109" i="36"/>
  <c r="G196" i="36"/>
  <c r="BG58" i="36"/>
  <c r="J104" i="36"/>
  <c r="BJ75" i="36"/>
  <c r="S27" i="36"/>
  <c r="AF40" i="36"/>
  <c r="G30" i="36"/>
  <c r="AN91" i="36"/>
  <c r="H169" i="36"/>
  <c r="BE222" i="36"/>
  <c r="AV94" i="36"/>
  <c r="AV128" i="36"/>
  <c r="AV68" i="36"/>
  <c r="E63" i="36"/>
  <c r="Y188" i="36"/>
  <c r="AX168" i="36"/>
  <c r="Z45" i="36"/>
  <c r="AS32" i="36"/>
  <c r="BA24" i="36"/>
  <c r="BD83" i="36"/>
  <c r="BC194" i="36"/>
  <c r="AV30" i="36"/>
  <c r="AS16" i="36"/>
  <c r="AZ40" i="36"/>
  <c r="AL81" i="36"/>
  <c r="AD94" i="36"/>
  <c r="I144" i="36"/>
  <c r="BI88" i="36"/>
  <c r="AL72" i="36"/>
  <c r="AA162" i="36"/>
  <c r="AG306" i="36"/>
  <c r="P37" i="36"/>
  <c r="M89" i="36"/>
  <c r="AI109" i="36"/>
  <c r="AK62" i="36"/>
  <c r="BK145" i="36"/>
  <c r="BE197" i="36"/>
  <c r="BK46" i="36"/>
  <c r="AG107" i="36"/>
  <c r="AX46" i="36"/>
  <c r="AH127" i="36"/>
  <c r="T86" i="36"/>
  <c r="BC157" i="36"/>
  <c r="E19" i="36"/>
  <c r="AJ73" i="36"/>
  <c r="AX132" i="36"/>
  <c r="AZ54" i="36"/>
  <c r="AN28" i="36"/>
  <c r="AF111" i="36"/>
  <c r="J133" i="36"/>
  <c r="Q83" i="36"/>
  <c r="AT153" i="36"/>
  <c r="V161" i="36"/>
  <c r="AE104" i="36"/>
  <c r="H170" i="36"/>
  <c r="AN78" i="36"/>
  <c r="Y89" i="36"/>
  <c r="G68" i="36"/>
  <c r="BI63" i="36"/>
  <c r="BA141" i="36"/>
  <c r="AH54" i="36"/>
  <c r="AN52" i="36"/>
  <c r="AJ139" i="36"/>
  <c r="M53" i="36"/>
  <c r="AT182" i="36"/>
  <c r="AX77" i="36"/>
  <c r="O16" i="36"/>
  <c r="BB163" i="36"/>
  <c r="AO46" i="36"/>
  <c r="AG62" i="36"/>
  <c r="AM81" i="36"/>
  <c r="Y98" i="36"/>
  <c r="U141" i="36"/>
  <c r="Q130" i="36"/>
  <c r="M127" i="36"/>
  <c r="AH99" i="36"/>
  <c r="M59" i="36"/>
  <c r="AY109" i="36"/>
  <c r="BA67" i="36"/>
  <c r="AO95" i="36"/>
  <c r="BB84" i="36"/>
  <c r="AV149" i="36"/>
  <c r="I230" i="36"/>
  <c r="AH52" i="36"/>
  <c r="L54" i="36"/>
  <c r="AC137" i="36"/>
  <c r="X110" i="36"/>
  <c r="Y140" i="36"/>
  <c r="N54" i="36"/>
  <c r="AW44" i="36"/>
  <c r="D187" i="36"/>
  <c r="AA93" i="36"/>
  <c r="P90" i="36"/>
  <c r="AO147" i="36"/>
  <c r="AZ111" i="36"/>
  <c r="AB69" i="36"/>
  <c r="BH92" i="36"/>
  <c r="AE160" i="36"/>
  <c r="Z345" i="36"/>
  <c r="AK310" i="36"/>
  <c r="AF127" i="36"/>
  <c r="AU192" i="36"/>
  <c r="AI185" i="36"/>
  <c r="F60" i="36"/>
  <c r="AE30" i="36"/>
  <c r="AF171" i="36"/>
  <c r="BB82" i="36"/>
  <c r="AP90" i="36"/>
  <c r="X142" i="36"/>
  <c r="BJ32" i="36"/>
  <c r="AM153" i="36"/>
  <c r="BD166" i="36"/>
  <c r="BB152" i="36"/>
  <c r="BJ156" i="36"/>
  <c r="P17" i="36"/>
  <c r="AK169" i="36"/>
  <c r="BI141" i="36"/>
  <c r="U126" i="36"/>
  <c r="AX68" i="36"/>
  <c r="BG106" i="36"/>
  <c r="U80" i="36"/>
  <c r="BK143" i="36"/>
  <c r="AK18" i="36"/>
  <c r="AI88" i="36"/>
  <c r="AO303" i="36"/>
  <c r="AO67" i="36"/>
  <c r="BJ182" i="36"/>
  <c r="AP53" i="36"/>
  <c r="BF132" i="36"/>
  <c r="F108" i="36"/>
  <c r="AM32" i="36"/>
  <c r="AF98" i="36"/>
  <c r="R170" i="36"/>
  <c r="BA119" i="36"/>
  <c r="AL105" i="36"/>
  <c r="AI154" i="36"/>
  <c r="T163" i="36"/>
  <c r="Y49" i="36"/>
  <c r="F21" i="36"/>
  <c r="M83" i="36"/>
  <c r="N114" i="36"/>
  <c r="M123" i="36"/>
  <c r="D19" i="36"/>
  <c r="BC133" i="36"/>
  <c r="G195" i="36"/>
  <c r="BC107" i="36"/>
  <c r="BE102" i="36"/>
  <c r="O338" i="36"/>
  <c r="I326" i="36"/>
  <c r="AU170" i="36"/>
  <c r="AB32" i="36"/>
  <c r="AZ181" i="36"/>
  <c r="AW126" i="36"/>
  <c r="Y37" i="36"/>
  <c r="W40" i="36"/>
  <c r="AV86" i="36"/>
  <c r="BJ171" i="36"/>
  <c r="AJ188" i="36"/>
  <c r="AI63" i="36"/>
  <c r="AC123" i="36"/>
  <c r="AP68" i="36"/>
  <c r="AD170" i="36"/>
  <c r="I105" i="36"/>
  <c r="G161" i="36"/>
  <c r="AR73" i="36"/>
  <c r="AB158" i="36"/>
  <c r="BC183" i="36"/>
  <c r="Z83" i="36"/>
  <c r="Y229" i="36"/>
  <c r="U271" i="36"/>
  <c r="M44" i="36"/>
  <c r="AW57" i="36"/>
  <c r="T70" i="36"/>
  <c r="AH45" i="36"/>
  <c r="R153" i="36"/>
  <c r="E45" i="36"/>
  <c r="BE50" i="36"/>
  <c r="Y189" i="36"/>
  <c r="AL133" i="36"/>
  <c r="Y73" i="36"/>
  <c r="BI36" i="36"/>
  <c r="AQ75" i="36"/>
  <c r="BA93" i="36"/>
  <c r="K77" i="36"/>
  <c r="M171" i="36"/>
  <c r="O34" i="36"/>
  <c r="AW182" i="36"/>
  <c r="U59" i="36"/>
  <c r="AO81" i="36"/>
  <c r="AW196" i="36"/>
  <c r="R58" i="36"/>
  <c r="BA174" i="36"/>
  <c r="AJ158" i="36"/>
  <c r="P72" i="36"/>
  <c r="AM123" i="36"/>
  <c r="AV37" i="36"/>
  <c r="K99" i="36"/>
  <c r="AA188" i="36"/>
  <c r="BI183" i="36"/>
  <c r="AA99" i="36"/>
  <c r="AR181" i="36"/>
  <c r="AS162" i="36"/>
  <c r="AI22" i="36"/>
  <c r="H167" i="36"/>
  <c r="AN176" i="36"/>
  <c r="AQ89" i="36"/>
  <c r="J124" i="36"/>
  <c r="K165" i="36"/>
  <c r="AR90" i="36"/>
  <c r="BC96" i="36"/>
  <c r="R51" i="36"/>
  <c r="BK95" i="36"/>
  <c r="E100" i="36"/>
  <c r="U136" i="36"/>
  <c r="I178" i="36"/>
  <c r="BK144" i="36"/>
  <c r="Q27" i="36"/>
  <c r="AM160" i="36"/>
  <c r="AT187" i="36"/>
  <c r="AY175" i="36"/>
  <c r="AY139" i="36"/>
  <c r="AY189" i="36"/>
  <c r="AC69" i="36"/>
  <c r="AW58" i="36"/>
  <c r="BD119" i="36"/>
  <c r="AR146" i="36"/>
  <c r="AT289" i="36"/>
  <c r="BH246" i="36"/>
  <c r="AP182" i="36"/>
  <c r="BG24" i="36"/>
  <c r="AT162" i="36"/>
  <c r="AL174" i="36"/>
  <c r="D169" i="36"/>
  <c r="Z103" i="36"/>
  <c r="AB184" i="36"/>
  <c r="AY176" i="36"/>
  <c r="AZ122" i="36"/>
  <c r="AV146" i="36"/>
  <c r="R187" i="36"/>
  <c r="AV103" i="36"/>
  <c r="AX169" i="36"/>
  <c r="AX97" i="36"/>
  <c r="W69" i="36"/>
  <c r="AL106" i="36"/>
  <c r="BC78" i="36"/>
  <c r="R168" i="36"/>
  <c r="AS147" i="36"/>
  <c r="V197" i="36"/>
  <c r="BJ66" i="36"/>
  <c r="J50" i="36"/>
  <c r="AV169" i="36"/>
  <c r="D267" i="36"/>
  <c r="AO229" i="36"/>
  <c r="BE195" i="36"/>
  <c r="BD135" i="36"/>
  <c r="AB171" i="36"/>
  <c r="AC176" i="36"/>
  <c r="BD130" i="36"/>
  <c r="U15" i="36"/>
  <c r="I140" i="36"/>
  <c r="G80" i="36"/>
  <c r="AM112" i="36"/>
  <c r="AN22" i="36"/>
  <c r="BE53" i="36"/>
  <c r="AB126" i="36"/>
  <c r="AY114" i="36"/>
  <c r="I176" i="36"/>
  <c r="AG115" i="36"/>
  <c r="V92" i="36"/>
  <c r="AZ168" i="36"/>
  <c r="I54" i="36"/>
  <c r="BA82" i="36"/>
  <c r="AE74" i="36"/>
  <c r="L111" i="36"/>
  <c r="AV160" i="36"/>
  <c r="V286" i="36"/>
  <c r="AI313" i="36"/>
  <c r="AQ162" i="36"/>
  <c r="E119" i="36"/>
  <c r="AF82" i="36"/>
  <c r="BB91" i="36"/>
  <c r="K22" i="36"/>
  <c r="G175" i="36"/>
  <c r="Y178" i="36"/>
  <c r="L99" i="36"/>
  <c r="V114" i="36"/>
  <c r="T17" i="36"/>
  <c r="AV139" i="36"/>
  <c r="BC76" i="36"/>
  <c r="AN128" i="36"/>
  <c r="H193" i="36"/>
  <c r="F180" i="36"/>
  <c r="G136" i="36"/>
  <c r="L45" i="36"/>
  <c r="AS168" i="36"/>
  <c r="AX61" i="36"/>
  <c r="AU316" i="36"/>
  <c r="AT261" i="36"/>
  <c r="BB22" i="36"/>
  <c r="AZ160" i="36"/>
  <c r="P32" i="36"/>
  <c r="AF80" i="36"/>
  <c r="K159" i="36"/>
  <c r="BE47" i="36"/>
  <c r="D103" i="36"/>
  <c r="E121" i="36"/>
  <c r="I142" i="36"/>
  <c r="BG59" i="36"/>
  <c r="AR124" i="36"/>
  <c r="AJ91" i="36"/>
  <c r="BJ31" i="36"/>
  <c r="BC86" i="36"/>
  <c r="BD52" i="36"/>
  <c r="AR154" i="36"/>
  <c r="AA94" i="36"/>
  <c r="AU143" i="36"/>
  <c r="AM113" i="36"/>
  <c r="O164" i="36"/>
  <c r="AC129" i="36"/>
  <c r="BF167" i="36"/>
  <c r="BE94" i="36"/>
  <c r="AU23" i="36"/>
  <c r="BJ148" i="36"/>
  <c r="R176" i="36"/>
  <c r="AH27" i="36"/>
  <c r="BK104" i="36"/>
  <c r="AY113" i="36"/>
  <c r="BG114" i="36"/>
  <c r="AE33" i="36"/>
  <c r="J64" i="36"/>
  <c r="Q171" i="36"/>
  <c r="BG119" i="36"/>
  <c r="P120" i="36"/>
  <c r="P33" i="36"/>
  <c r="H109" i="36"/>
  <c r="AQ147" i="36"/>
  <c r="AC15" i="36"/>
  <c r="AN193" i="36"/>
  <c r="AX317" i="36"/>
  <c r="R159" i="36"/>
  <c r="AA39" i="36"/>
  <c r="BG38" i="36"/>
  <c r="BA115" i="36"/>
  <c r="BA39" i="36"/>
  <c r="E134" i="36"/>
  <c r="AB169" i="36"/>
  <c r="AI180" i="36"/>
  <c r="BH178" i="36"/>
  <c r="I170" i="36"/>
  <c r="D179" i="36"/>
  <c r="AK130" i="36"/>
  <c r="AV152" i="36"/>
  <c r="M20" i="36"/>
  <c r="Y65" i="36"/>
  <c r="W139" i="36"/>
  <c r="AZ134" i="36"/>
  <c r="V144" i="36"/>
  <c r="I137" i="36"/>
  <c r="AJ149" i="36"/>
  <c r="R329" i="36"/>
  <c r="P62" i="36"/>
  <c r="AM128" i="36"/>
  <c r="AV154" i="36"/>
  <c r="AW71" i="36"/>
  <c r="S85" i="36"/>
  <c r="E50" i="36"/>
  <c r="AS188" i="36"/>
  <c r="O38" i="36"/>
  <c r="AB58" i="36"/>
  <c r="AQ20" i="36"/>
  <c r="AB92" i="36"/>
  <c r="AS131" i="36"/>
  <c r="BA111" i="36"/>
  <c r="BK167" i="36"/>
  <c r="BG134" i="36"/>
  <c r="I25" i="36"/>
  <c r="AO123" i="36"/>
  <c r="Q54" i="36"/>
  <c r="M42" i="36"/>
  <c r="T56" i="36"/>
  <c r="H217" i="36"/>
  <c r="E104" i="36"/>
  <c r="AU93" i="36"/>
  <c r="W144" i="36"/>
  <c r="AV111" i="36"/>
  <c r="N50" i="36"/>
  <c r="Y46" i="36"/>
  <c r="R124" i="36"/>
  <c r="AO150" i="36"/>
  <c r="S140" i="36"/>
  <c r="BH152" i="36"/>
  <c r="F90" i="36"/>
  <c r="N193" i="36"/>
  <c r="N60" i="36"/>
  <c r="U40" i="36"/>
  <c r="AW31" i="36"/>
  <c r="AJ166" i="36"/>
  <c r="U182" i="36"/>
  <c r="E177" i="36"/>
  <c r="BI113" i="36"/>
  <c r="P195" i="36"/>
  <c r="V97" i="36"/>
  <c r="X145" i="36"/>
  <c r="X25" i="36"/>
  <c r="AA75" i="36"/>
  <c r="AT94" i="36"/>
  <c r="BE104" i="36"/>
  <c r="J95" i="36"/>
  <c r="N28" i="36"/>
  <c r="AW17" i="36"/>
  <c r="AK121" i="36"/>
  <c r="AX33" i="36"/>
  <c r="R34" i="36"/>
  <c r="X120" i="36"/>
  <c r="BD182" i="36"/>
  <c r="BG115" i="36"/>
  <c r="BH191" i="36"/>
  <c r="Z114" i="36"/>
  <c r="J19" i="36"/>
  <c r="P28" i="36"/>
  <c r="BI138" i="36"/>
  <c r="AW106" i="36"/>
  <c r="G85" i="36"/>
  <c r="AP35" i="36"/>
  <c r="AN183" i="36"/>
  <c r="AS17" i="36"/>
  <c r="V100" i="36"/>
  <c r="AO130" i="36"/>
  <c r="S144" i="36"/>
  <c r="AD154" i="36"/>
  <c r="AR121" i="36"/>
  <c r="BG138" i="36"/>
  <c r="BD152" i="36"/>
  <c r="AG98" i="36"/>
  <c r="AK172" i="36"/>
  <c r="AL82" i="36"/>
  <c r="G83" i="36"/>
  <c r="AU15" i="36"/>
  <c r="BD105" i="36"/>
  <c r="BD35" i="36"/>
  <c r="V56" i="36"/>
  <c r="E15" i="36"/>
  <c r="J145" i="36"/>
  <c r="AA79" i="36"/>
  <c r="AT16" i="36"/>
  <c r="L193" i="36"/>
  <c r="I81" i="36"/>
  <c r="I136" i="36"/>
  <c r="E75" i="36"/>
  <c r="AK152" i="36"/>
  <c r="AO80" i="36"/>
  <c r="AG170" i="36"/>
  <c r="AI93" i="36"/>
  <c r="M34" i="36"/>
  <c r="T89" i="36"/>
  <c r="AZ112" i="36"/>
  <c r="AL119" i="36"/>
  <c r="BE163" i="36"/>
  <c r="O107" i="36"/>
  <c r="AI100" i="36"/>
  <c r="AO288" i="36"/>
  <c r="E113" i="36"/>
  <c r="AV80" i="36"/>
  <c r="BI137" i="36"/>
  <c r="BD175" i="36"/>
  <c r="I163" i="36"/>
  <c r="AJ97" i="36"/>
  <c r="BB121" i="36"/>
  <c r="BD98" i="36"/>
  <c r="AD158" i="36"/>
  <c r="AQ55" i="36"/>
  <c r="V118" i="36"/>
  <c r="H177" i="36"/>
  <c r="AL102" i="36"/>
  <c r="AG108" i="36"/>
  <c r="BF35" i="36"/>
  <c r="BF112" i="36"/>
  <c r="Z76" i="36"/>
  <c r="BG108" i="36"/>
  <c r="AE68" i="36"/>
  <c r="BF91" i="36"/>
  <c r="BJ44" i="36"/>
  <c r="N122" i="36"/>
  <c r="AO23" i="36"/>
  <c r="BF277" i="36"/>
  <c r="AB345" i="36"/>
  <c r="AF277" i="36"/>
  <c r="J239" i="36"/>
  <c r="G332" i="36"/>
  <c r="D220" i="36"/>
  <c r="AW246" i="36"/>
  <c r="AW262" i="36"/>
  <c r="Z247" i="36"/>
  <c r="E331" i="36"/>
  <c r="AB273" i="36"/>
  <c r="AB23" i="36"/>
  <c r="I212" i="36"/>
  <c r="AK336" i="36"/>
  <c r="AH312" i="36"/>
  <c r="AL173" i="36"/>
  <c r="AH229" i="36"/>
  <c r="AP239" i="36"/>
  <c r="BD63" i="36"/>
  <c r="I166" i="36"/>
  <c r="AC208" i="36"/>
  <c r="AR271" i="36"/>
  <c r="AH177" i="36"/>
  <c r="AF95" i="36"/>
  <c r="D254" i="36"/>
  <c r="E336" i="36"/>
  <c r="O134" i="36"/>
  <c r="F124" i="36"/>
  <c r="BH337" i="36"/>
  <c r="D310" i="36"/>
  <c r="BD23" i="36"/>
  <c r="AR33" i="36"/>
  <c r="S202" i="36"/>
  <c r="AQ328" i="36"/>
  <c r="V218" i="36"/>
  <c r="AW118" i="36"/>
  <c r="AS89" i="36"/>
  <c r="AU132" i="36"/>
  <c r="F142" i="36"/>
  <c r="AD327" i="36"/>
  <c r="D80" i="36"/>
  <c r="AJ101" i="36"/>
  <c r="Q66" i="36"/>
  <c r="BK126" i="36"/>
  <c r="AL329" i="36"/>
  <c r="X324" i="36"/>
  <c r="J110" i="36"/>
  <c r="J160" i="36"/>
  <c r="AW162" i="36"/>
  <c r="BG191" i="36"/>
  <c r="AQ110" i="36"/>
  <c r="S95" i="36"/>
  <c r="O114" i="36"/>
  <c r="AC105" i="36"/>
  <c r="AC110" i="36"/>
  <c r="AD87" i="36"/>
  <c r="AT68" i="36"/>
  <c r="AT128" i="36"/>
  <c r="R169" i="36"/>
  <c r="AW317" i="36"/>
  <c r="V254" i="36"/>
  <c r="AR186" i="36"/>
  <c r="H62" i="36"/>
  <c r="AT196" i="36"/>
  <c r="E69" i="36"/>
  <c r="BK338" i="36"/>
  <c r="BE294" i="36"/>
  <c r="N188" i="36"/>
  <c r="BD186" i="36"/>
  <c r="AL150" i="36"/>
  <c r="BE159" i="36"/>
  <c r="G100" i="36"/>
  <c r="W108" i="36"/>
  <c r="L177" i="36"/>
  <c r="AJ45" i="36"/>
  <c r="AW188" i="36"/>
  <c r="N90" i="36"/>
  <c r="BF180" i="36"/>
  <c r="P123" i="36"/>
  <c r="BK137" i="36"/>
  <c r="AT305" i="36"/>
  <c r="AV295" i="36"/>
  <c r="V179" i="36"/>
  <c r="AO58" i="36"/>
  <c r="AQ179" i="36"/>
  <c r="AM143" i="36"/>
  <c r="W341" i="36"/>
  <c r="AG219" i="36"/>
  <c r="K102" i="36"/>
  <c r="AU131" i="36"/>
  <c r="AK337" i="36"/>
  <c r="AR144" i="36"/>
  <c r="U105" i="36"/>
  <c r="J98" i="36"/>
  <c r="AH64" i="36"/>
  <c r="BH78" i="36"/>
  <c r="AB86" i="36"/>
  <c r="J174" i="36"/>
  <c r="G96" i="36"/>
  <c r="AV18" i="36"/>
  <c r="Q62" i="36"/>
  <c r="AP333" i="36"/>
  <c r="E291" i="36"/>
  <c r="AJ175" i="36"/>
  <c r="X162" i="36"/>
  <c r="AC78" i="36"/>
  <c r="W43" i="36"/>
  <c r="Z193" i="36"/>
  <c r="AX153" i="36"/>
  <c r="P98" i="36"/>
  <c r="H59" i="36"/>
  <c r="S134" i="36"/>
  <c r="T104" i="36"/>
  <c r="Q158" i="36"/>
  <c r="X269" i="36"/>
  <c r="AN76" i="36"/>
  <c r="E101" i="36"/>
  <c r="BF147" i="36"/>
  <c r="V165" i="36"/>
  <c r="AN15" i="36"/>
  <c r="R36" i="36"/>
  <c r="BK34" i="36"/>
  <c r="AQ115" i="36"/>
  <c r="AV157" i="36"/>
  <c r="AX102" i="36"/>
  <c r="I101" i="36"/>
  <c r="BE342" i="36"/>
  <c r="AY45" i="36"/>
  <c r="AZ128" i="36"/>
  <c r="P31" i="36"/>
  <c r="I154" i="36"/>
  <c r="BF106" i="36"/>
  <c r="BG77" i="36"/>
  <c r="U172" i="36"/>
  <c r="M52" i="36"/>
  <c r="AT167" i="36"/>
  <c r="R55" i="36"/>
  <c r="S87" i="36"/>
  <c r="BG183" i="36"/>
  <c r="V66" i="36"/>
  <c r="AK174" i="36"/>
  <c r="AY57" i="36"/>
  <c r="O99" i="36"/>
  <c r="AX35" i="36"/>
  <c r="H38" i="36"/>
  <c r="AK113" i="36"/>
  <c r="AO29" i="36"/>
  <c r="AU60" i="36"/>
  <c r="BB251" i="36"/>
  <c r="AE336" i="36"/>
  <c r="BC23" i="36"/>
  <c r="AK143" i="36"/>
  <c r="R180" i="36"/>
  <c r="BI153" i="36"/>
  <c r="N147" i="36"/>
  <c r="AX184" i="36"/>
  <c r="J55" i="36"/>
  <c r="AG28" i="36"/>
  <c r="AU104" i="36"/>
  <c r="P157" i="36"/>
  <c r="S69" i="36"/>
  <c r="AJ140" i="36"/>
  <c r="AX59" i="36"/>
  <c r="BG39" i="36"/>
  <c r="K59" i="36"/>
  <c r="AU28" i="36"/>
  <c r="Y120" i="36"/>
  <c r="BI17" i="36"/>
  <c r="I182" i="36"/>
  <c r="BD174" i="36"/>
  <c r="AQ107" i="36"/>
  <c r="BE172" i="36"/>
  <c r="S177" i="36"/>
  <c r="L105" i="36"/>
  <c r="BH149" i="36"/>
  <c r="BK180" i="36"/>
  <c r="BG189" i="36"/>
  <c r="W109" i="36"/>
  <c r="AV59" i="36"/>
  <c r="BI131" i="36"/>
  <c r="AQ164" i="36"/>
  <c r="Q111" i="36"/>
  <c r="AC264" i="36"/>
  <c r="M280" i="36"/>
  <c r="V170" i="36"/>
  <c r="AW42" i="36"/>
  <c r="R172" i="36"/>
  <c r="BJ43" i="36"/>
  <c r="AS80" i="36"/>
  <c r="AX159" i="36"/>
  <c r="R338" i="36"/>
  <c r="AS343" i="36"/>
  <c r="AJ294" i="36"/>
  <c r="AJ68" i="36"/>
  <c r="AU87" i="36"/>
  <c r="BK160" i="36"/>
  <c r="U45" i="36"/>
  <c r="N194" i="36"/>
  <c r="AC59" i="36"/>
  <c r="AX86" i="36"/>
  <c r="V104" i="36"/>
  <c r="M67" i="36"/>
  <c r="L183" i="36"/>
  <c r="BC57" i="36"/>
  <c r="T187" i="36"/>
  <c r="AP63" i="36"/>
  <c r="AU101" i="36"/>
  <c r="AC73" i="36"/>
  <c r="V175" i="36"/>
  <c r="AW161" i="36"/>
  <c r="O145" i="36"/>
  <c r="BI66" i="36"/>
  <c r="AU91" i="36"/>
  <c r="BC122" i="36"/>
  <c r="BF45" i="36"/>
  <c r="AK166" i="36"/>
  <c r="T118" i="36"/>
  <c r="AG82" i="36"/>
  <c r="T137" i="36"/>
  <c r="Y130" i="36"/>
  <c r="AG173" i="36"/>
  <c r="BC24" i="36"/>
  <c r="BF194" i="36"/>
  <c r="AE133" i="36"/>
  <c r="E85" i="36"/>
  <c r="AO114" i="36"/>
  <c r="M168" i="36"/>
  <c r="AD186" i="36"/>
  <c r="Q116" i="36"/>
  <c r="AR91" i="36"/>
  <c r="U101" i="36"/>
  <c r="W275" i="36"/>
  <c r="AM298" i="36"/>
  <c r="W340" i="36"/>
  <c r="BC338" i="36"/>
  <c r="BF253" i="36"/>
  <c r="S305" i="36"/>
  <c r="BG341" i="36"/>
  <c r="AO110" i="36"/>
  <c r="AL156" i="36"/>
  <c r="AY51" i="36"/>
  <c r="O133" i="36"/>
  <c r="AQ86" i="36"/>
  <c r="AP94" i="36"/>
  <c r="AS111" i="36"/>
  <c r="BE23" i="36"/>
  <c r="L66" i="36"/>
  <c r="AB154" i="36"/>
  <c r="AX37" i="36"/>
  <c r="I152" i="36"/>
  <c r="AN55" i="36"/>
  <c r="U86" i="36"/>
  <c r="P95" i="36"/>
  <c r="K36" i="36"/>
  <c r="AA139" i="36"/>
  <c r="BD123" i="36"/>
  <c r="J77" i="36"/>
  <c r="U159" i="36"/>
  <c r="AR18" i="36"/>
  <c r="AE90" i="36"/>
  <c r="AQ122" i="36"/>
  <c r="AA130" i="36"/>
  <c r="AZ146" i="36"/>
  <c r="AV119" i="36"/>
  <c r="BF50" i="36"/>
  <c r="E31" i="36"/>
  <c r="AA90" i="36"/>
  <c r="AQ70" i="36"/>
  <c r="D95" i="36"/>
  <c r="J134" i="36"/>
  <c r="AE196" i="36"/>
  <c r="BD43" i="36"/>
  <c r="AY127" i="36"/>
  <c r="E268" i="36"/>
  <c r="AN226" i="36"/>
  <c r="W167" i="36"/>
  <c r="AG42" i="36"/>
  <c r="G176" i="36"/>
  <c r="BJ20" i="36"/>
  <c r="AK133" i="36"/>
  <c r="AY111" i="36"/>
  <c r="P108" i="36"/>
  <c r="AQ74" i="36"/>
  <c r="BF42" i="36"/>
  <c r="F107" i="36"/>
  <c r="AY192" i="36"/>
  <c r="AI194" i="36"/>
  <c r="AT38" i="36"/>
  <c r="AU30" i="36"/>
  <c r="AL35" i="36"/>
  <c r="R52" i="36"/>
  <c r="AD142" i="36"/>
  <c r="Z115" i="36"/>
  <c r="Q155" i="36"/>
  <c r="BA23" i="36"/>
  <c r="T49" i="36"/>
  <c r="AP124" i="36"/>
  <c r="O91" i="36"/>
  <c r="AE186" i="36"/>
  <c r="AT87" i="36"/>
  <c r="N143" i="36"/>
  <c r="AI40" i="36"/>
  <c r="AX16" i="36"/>
  <c r="AE59" i="36"/>
  <c r="AX73" i="36"/>
  <c r="AK150" i="36"/>
  <c r="BD18" i="36"/>
  <c r="AJ194" i="36"/>
  <c r="AC142" i="36"/>
  <c r="V142" i="36"/>
  <c r="AF168" i="36"/>
  <c r="BE54" i="36"/>
  <c r="BD180" i="36"/>
  <c r="AS132" i="36"/>
  <c r="L145" i="36"/>
  <c r="AF52" i="36"/>
  <c r="AG147" i="36"/>
  <c r="I72" i="36"/>
  <c r="AL147" i="36"/>
  <c r="AH338" i="36"/>
  <c r="BE336" i="36"/>
  <c r="K332" i="36"/>
  <c r="BE119" i="36"/>
  <c r="BE76" i="36"/>
  <c r="AB140" i="36"/>
  <c r="BE124" i="36"/>
  <c r="R79" i="36"/>
  <c r="AH121" i="36"/>
  <c r="AA128" i="36"/>
  <c r="F109" i="36"/>
  <c r="E74" i="36"/>
  <c r="AC87" i="36"/>
  <c r="AD119" i="36"/>
  <c r="BE174" i="36"/>
  <c r="AA34" i="36"/>
  <c r="AU96" i="36"/>
  <c r="AO137" i="36"/>
  <c r="AZ136" i="36"/>
  <c r="AJ138" i="36"/>
  <c r="H40" i="36"/>
  <c r="L89" i="36"/>
  <c r="D38" i="36"/>
  <c r="U62" i="36"/>
  <c r="AK168" i="36"/>
  <c r="AX18" i="36"/>
  <c r="AU148" i="36"/>
  <c r="AN65" i="36"/>
  <c r="AI50" i="36"/>
  <c r="AS85" i="36"/>
  <c r="BB21" i="36"/>
  <c r="R43" i="36"/>
  <c r="AF78" i="36"/>
  <c r="Z158" i="36"/>
  <c r="BB181" i="36"/>
  <c r="AI65" i="36"/>
  <c r="BF191" i="36"/>
  <c r="BF100" i="36"/>
  <c r="E90" i="36"/>
  <c r="BG97" i="36"/>
  <c r="AQ43" i="36"/>
  <c r="AL142" i="36"/>
  <c r="AP43" i="36"/>
  <c r="AY255" i="36"/>
  <c r="AW341" i="36"/>
  <c r="AJ310" i="36"/>
  <c r="BC66" i="36"/>
  <c r="G15" i="36"/>
  <c r="M170" i="36"/>
  <c r="S167" i="36"/>
  <c r="E52" i="36"/>
  <c r="E190" i="36"/>
  <c r="AW144" i="36"/>
  <c r="I192" i="36"/>
  <c r="K143" i="36"/>
  <c r="BJ147" i="36"/>
  <c r="AO72" i="36"/>
  <c r="AO31" i="36"/>
  <c r="W147" i="36"/>
  <c r="BK138" i="36"/>
  <c r="R190" i="36"/>
  <c r="AA156" i="36"/>
  <c r="AI170" i="36"/>
  <c r="X139" i="36"/>
  <c r="D25" i="36"/>
  <c r="AF113" i="36"/>
  <c r="BK170" i="36"/>
  <c r="M165" i="36"/>
  <c r="AS190" i="36"/>
  <c r="AV40" i="36"/>
  <c r="H50" i="36"/>
  <c r="BA144" i="36"/>
  <c r="AR23" i="36"/>
  <c r="AC113" i="36"/>
  <c r="O147" i="36"/>
  <c r="BC50" i="36"/>
  <c r="BG71" i="36"/>
  <c r="AG58" i="36"/>
  <c r="E172" i="36"/>
  <c r="AR134" i="36"/>
  <c r="G17" i="36"/>
  <c r="BA166" i="36"/>
  <c r="U82" i="36"/>
  <c r="AW98" i="36"/>
  <c r="H94" i="36"/>
  <c r="BF54" i="36"/>
  <c r="O170" i="36"/>
  <c r="BI136" i="36"/>
  <c r="BK204" i="36"/>
  <c r="J268" i="36"/>
  <c r="BF177" i="36"/>
  <c r="P183" i="36"/>
  <c r="O190" i="36"/>
  <c r="AG101" i="36"/>
  <c r="R47" i="36"/>
  <c r="AR82" i="36"/>
  <c r="AD141" i="36"/>
  <c r="AF72" i="36"/>
  <c r="AO173" i="36"/>
  <c r="AS304" i="36"/>
  <c r="AF338" i="36"/>
  <c r="L338" i="36"/>
  <c r="AC194" i="36"/>
  <c r="G191" i="36"/>
  <c r="S113" i="36"/>
  <c r="D102" i="36"/>
  <c r="BE136" i="36"/>
  <c r="L56" i="36"/>
  <c r="AI71" i="36"/>
  <c r="R128" i="36"/>
  <c r="K145" i="36"/>
  <c r="Z146" i="36"/>
  <c r="AL114" i="36"/>
  <c r="Y176" i="36"/>
  <c r="AJ66" i="36"/>
  <c r="AM69" i="36"/>
  <c r="T63" i="36"/>
  <c r="AB112" i="36"/>
  <c r="AE119" i="36"/>
  <c r="J58" i="36"/>
  <c r="AU178" i="36"/>
  <c r="K92" i="36"/>
  <c r="X119" i="36"/>
  <c r="AX40" i="36"/>
  <c r="AY168" i="36"/>
  <c r="P181" i="36"/>
  <c r="E196" i="36"/>
  <c r="O44" i="36"/>
  <c r="X70" i="36"/>
  <c r="V86" i="36"/>
  <c r="E28" i="36"/>
  <c r="AH59" i="36"/>
  <c r="BC85" i="36"/>
  <c r="M188" i="36"/>
  <c r="AG95" i="36"/>
  <c r="BJ112" i="36"/>
  <c r="BG62" i="36"/>
  <c r="J28" i="36"/>
  <c r="AI62" i="36"/>
  <c r="BE162" i="36"/>
  <c r="AV25" i="36"/>
  <c r="AX139" i="36"/>
  <c r="AG19" i="36"/>
  <c r="AY178" i="36"/>
  <c r="F179" i="36"/>
  <c r="AL170" i="36"/>
  <c r="N170" i="36"/>
  <c r="M33" i="36"/>
  <c r="N73" i="36"/>
  <c r="AH138" i="36"/>
  <c r="U184" i="36"/>
  <c r="P144" i="36"/>
  <c r="AZ66" i="36"/>
  <c r="BH293" i="36"/>
  <c r="AW324" i="36"/>
  <c r="P318" i="36"/>
  <c r="AD289" i="36"/>
  <c r="Z279" i="36"/>
  <c r="BD252" i="36"/>
  <c r="F211" i="36"/>
  <c r="BJ339" i="36"/>
  <c r="BB341" i="36"/>
  <c r="D126" i="36"/>
  <c r="S317" i="36"/>
  <c r="X127" i="36"/>
  <c r="AP110" i="36"/>
  <c r="AA333" i="36"/>
  <c r="G128" i="36"/>
  <c r="E43" i="36"/>
  <c r="F65" i="36"/>
  <c r="E159" i="36"/>
  <c r="M70" i="36"/>
  <c r="S18" i="36"/>
  <c r="N31" i="36"/>
  <c r="W24" i="36"/>
  <c r="AT145" i="36"/>
  <c r="BC44" i="36"/>
  <c r="AX56" i="36"/>
  <c r="AV26" i="36"/>
  <c r="X35" i="36"/>
  <c r="AK312" i="36"/>
  <c r="AM340" i="36"/>
  <c r="BG110" i="36"/>
  <c r="AT83" i="36"/>
  <c r="Y23" i="36"/>
  <c r="AK58" i="36"/>
  <c r="L22" i="36"/>
  <c r="H51" i="36"/>
  <c r="AC25" i="36"/>
  <c r="M28" i="36"/>
  <c r="AJ182" i="36"/>
  <c r="U57" i="36"/>
  <c r="Q185" i="36"/>
  <c r="AL109" i="36"/>
  <c r="K129" i="36"/>
  <c r="AZ196" i="36"/>
  <c r="E62" i="36"/>
  <c r="W62" i="36"/>
  <c r="X153" i="36"/>
  <c r="AV82" i="36"/>
  <c r="W85" i="36"/>
  <c r="AE113" i="36"/>
  <c r="AM107" i="36"/>
  <c r="H99" i="36"/>
  <c r="AH70" i="36"/>
  <c r="H340" i="36"/>
  <c r="H181" i="36"/>
  <c r="G190" i="36"/>
  <c r="V83" i="36"/>
  <c r="BE164" i="36"/>
  <c r="AA65" i="36"/>
  <c r="AI75" i="36"/>
  <c r="K168" i="36"/>
  <c r="D32" i="36"/>
  <c r="BC197" i="36"/>
  <c r="D127" i="36"/>
  <c r="N181" i="36"/>
  <c r="AU158" i="36"/>
  <c r="Y38" i="36"/>
  <c r="Y96" i="36"/>
  <c r="BA20" i="36"/>
  <c r="W65" i="36"/>
  <c r="BJ103" i="36"/>
  <c r="AI47" i="36"/>
  <c r="L130" i="36"/>
  <c r="O60" i="36"/>
  <c r="BA57" i="36"/>
  <c r="R44" i="36"/>
  <c r="AK99" i="36"/>
  <c r="I289" i="36"/>
  <c r="BB76" i="36"/>
  <c r="G168" i="36"/>
  <c r="O127" i="36"/>
  <c r="AI129" i="36"/>
  <c r="W82" i="36"/>
  <c r="U104" i="36"/>
  <c r="BG15" i="36"/>
  <c r="G171" i="36"/>
  <c r="V30" i="36"/>
  <c r="Y86" i="36"/>
  <c r="V180" i="36"/>
  <c r="AY27" i="36"/>
  <c r="BG73" i="36"/>
  <c r="L115" i="36"/>
  <c r="BK163" i="36"/>
  <c r="AJ69" i="36"/>
  <c r="AS113" i="36"/>
  <c r="BB27" i="36"/>
  <c r="K181" i="36"/>
  <c r="E140" i="36"/>
  <c r="AL317" i="36"/>
  <c r="S169" i="36"/>
  <c r="N157" i="36"/>
  <c r="Q113" i="36"/>
  <c r="AD191" i="36"/>
  <c r="X52" i="36"/>
  <c r="Q157" i="36"/>
  <c r="U18" i="36"/>
  <c r="AB159" i="36"/>
  <c r="AI29" i="36"/>
  <c r="AD133" i="36"/>
  <c r="BF49" i="36"/>
  <c r="BJ67" i="36"/>
  <c r="F169" i="36"/>
  <c r="R87" i="36"/>
  <c r="AS179" i="36"/>
  <c r="AS127" i="36"/>
  <c r="AZ21" i="36"/>
  <c r="BC62" i="36"/>
  <c r="W29" i="36"/>
  <c r="BE158" i="36"/>
  <c r="BD71" i="36"/>
  <c r="AL190" i="36"/>
  <c r="J196" i="36"/>
  <c r="BB148" i="36"/>
  <c r="H33" i="36"/>
  <c r="AL180" i="36"/>
  <c r="BI97" i="36"/>
  <c r="BI30" i="36"/>
  <c r="Z92" i="36"/>
  <c r="BB139" i="36"/>
  <c r="W163" i="36"/>
  <c r="AR92" i="36"/>
  <c r="AZ51" i="36"/>
  <c r="AE41" i="36"/>
  <c r="AG196" i="36"/>
  <c r="D134" i="36"/>
  <c r="AP41" i="36"/>
  <c r="BI184" i="36"/>
  <c r="AZ108" i="36"/>
  <c r="Q18" i="36"/>
  <c r="BF73" i="36"/>
  <c r="O40" i="36"/>
  <c r="BD64" i="36"/>
  <c r="BH150" i="36"/>
  <c r="AO190" i="36"/>
  <c r="AA83" i="36"/>
  <c r="T90" i="36"/>
  <c r="AK151" i="36"/>
  <c r="AU59" i="36"/>
  <c r="F50" i="36"/>
  <c r="BG29" i="36"/>
  <c r="Z110" i="36"/>
  <c r="BJ189" i="36"/>
  <c r="U301" i="36"/>
  <c r="AR95" i="36"/>
  <c r="E30" i="36"/>
  <c r="H68" i="36"/>
  <c r="AR131" i="36"/>
  <c r="BI172" i="36"/>
  <c r="AO49" i="36"/>
  <c r="AL167" i="36"/>
  <c r="BF175" i="36"/>
  <c r="BE62" i="36"/>
  <c r="N169" i="36"/>
  <c r="W73" i="36"/>
  <c r="BI154" i="36"/>
  <c r="T51" i="36"/>
  <c r="L322" i="36"/>
  <c r="AA249" i="36"/>
  <c r="AD189" i="36"/>
  <c r="H182" i="36"/>
  <c r="AI187" i="36"/>
  <c r="V182" i="36"/>
  <c r="AG168" i="36"/>
  <c r="H166" i="36"/>
  <c r="X15" i="36"/>
  <c r="AG175" i="36"/>
  <c r="AB75" i="36"/>
  <c r="AW68" i="36"/>
  <c r="AI159" i="36"/>
  <c r="S182" i="36"/>
  <c r="W136" i="36"/>
  <c r="O177" i="36"/>
  <c r="AF18" i="36"/>
  <c r="K133" i="36"/>
  <c r="AI44" i="36"/>
  <c r="BF86" i="36"/>
  <c r="AB33" i="36"/>
  <c r="AN89" i="36"/>
  <c r="AG128" i="36"/>
  <c r="X152" i="36"/>
  <c r="U46" i="36"/>
  <c r="AD317" i="36"/>
  <c r="AB275" i="36"/>
  <c r="H20" i="36"/>
  <c r="AQ181" i="36"/>
  <c r="BG147" i="36"/>
  <c r="BI114" i="36"/>
  <c r="AE136" i="36"/>
  <c r="AC182" i="36"/>
  <c r="AV147" i="36"/>
  <c r="AK135" i="36"/>
  <c r="BI160" i="36"/>
  <c r="F127" i="36"/>
  <c r="V186" i="36"/>
  <c r="K52" i="36"/>
  <c r="K153" i="36"/>
  <c r="AS106" i="36"/>
  <c r="L131" i="36"/>
  <c r="J43" i="36"/>
  <c r="AO83" i="36"/>
  <c r="AT81" i="36"/>
  <c r="L143" i="36"/>
  <c r="AD32" i="36"/>
  <c r="W196" i="36"/>
  <c r="O55" i="36"/>
  <c r="BJ229" i="36"/>
  <c r="AM345" i="36"/>
  <c r="Y116" i="36"/>
  <c r="BE57" i="36"/>
  <c r="AN103" i="36"/>
  <c r="R163" i="36"/>
  <c r="AF68" i="36"/>
  <c r="AQ93" i="36"/>
  <c r="AL120" i="36"/>
  <c r="AU190" i="36"/>
  <c r="BH159" i="36"/>
  <c r="AB183" i="36"/>
  <c r="BE27" i="36"/>
  <c r="N43" i="36"/>
  <c r="BB42" i="36"/>
  <c r="O154" i="36"/>
  <c r="T175" i="36"/>
  <c r="AG72" i="36"/>
  <c r="N69" i="36"/>
  <c r="AV23" i="36"/>
  <c r="AZ141" i="36"/>
  <c r="BH336" i="36"/>
  <c r="AW226" i="36"/>
  <c r="AM103" i="36"/>
  <c r="G109" i="36"/>
  <c r="M94" i="36"/>
  <c r="Y108" i="36"/>
  <c r="AL171" i="36"/>
  <c r="AE106" i="36"/>
  <c r="BH196" i="36"/>
  <c r="H73" i="36"/>
  <c r="BH68" i="36"/>
  <c r="AY80" i="36"/>
  <c r="F26" i="36"/>
  <c r="AT105" i="36"/>
  <c r="AT168" i="36"/>
  <c r="BJ62" i="36"/>
  <c r="AO140" i="36"/>
  <c r="AK40" i="36"/>
  <c r="AI196" i="36"/>
  <c r="AS59" i="36"/>
  <c r="Q137" i="36"/>
  <c r="AF166" i="36"/>
  <c r="BK40" i="36"/>
  <c r="AQ187" i="36"/>
  <c r="AT40" i="36"/>
  <c r="AA180" i="36"/>
  <c r="AF93" i="36"/>
  <c r="AA164" i="36"/>
  <c r="BK18" i="36"/>
  <c r="AX144" i="36"/>
  <c r="AE15" i="36"/>
  <c r="AZ140" i="36"/>
  <c r="BG55" i="36"/>
  <c r="BJ96" i="36"/>
  <c r="I89" i="36"/>
  <c r="X166" i="36"/>
  <c r="AK120" i="36"/>
  <c r="AX171" i="36"/>
  <c r="O155" i="36"/>
  <c r="J153" i="36"/>
  <c r="BH50" i="36"/>
  <c r="F58" i="36"/>
  <c r="L107" i="36"/>
  <c r="AD147" i="36"/>
  <c r="AA222" i="36"/>
  <c r="G45" i="36"/>
  <c r="AF130" i="36"/>
  <c r="AY177" i="36"/>
  <c r="AC146" i="36"/>
  <c r="D108" i="36"/>
  <c r="AR132" i="36"/>
  <c r="BE46" i="36"/>
  <c r="BI163" i="36"/>
  <c r="AN184" i="36"/>
  <c r="AY65" i="36"/>
  <c r="AW63" i="36"/>
  <c r="AB63" i="36"/>
  <c r="AA138" i="36"/>
  <c r="AZ338" i="36"/>
  <c r="BD308" i="36"/>
  <c r="BE26" i="36"/>
  <c r="G178" i="36"/>
  <c r="BB71" i="36"/>
  <c r="BK92" i="36"/>
  <c r="K56" i="36"/>
  <c r="X176" i="36"/>
  <c r="AA149" i="36"/>
  <c r="P168" i="36"/>
  <c r="H136" i="36"/>
  <c r="AG75" i="36"/>
  <c r="AG29" i="36"/>
  <c r="BF82" i="36"/>
  <c r="AF115" i="36"/>
  <c r="AT15" i="36"/>
  <c r="BF41" i="36"/>
  <c r="BA151" i="36"/>
  <c r="AS119" i="36"/>
  <c r="BJ120" i="36"/>
  <c r="U27" i="36"/>
  <c r="BG54" i="36"/>
  <c r="Y56" i="36"/>
  <c r="H162" i="36"/>
  <c r="N40" i="36"/>
  <c r="O241" i="36"/>
  <c r="E224" i="36"/>
  <c r="G94" i="36"/>
  <c r="E82" i="36"/>
  <c r="N183" i="36"/>
  <c r="AL99" i="36"/>
  <c r="Q73" i="36"/>
  <c r="AF194" i="36"/>
  <c r="AX197" i="36"/>
  <c r="AD57" i="36"/>
  <c r="Z50" i="36"/>
  <c r="AT93" i="36"/>
  <c r="BG85" i="36"/>
  <c r="J126" i="36"/>
  <c r="X80" i="36"/>
  <c r="AO143" i="36"/>
  <c r="AY145" i="36"/>
  <c r="G16" i="36"/>
  <c r="AJ163" i="36"/>
  <c r="BA41" i="36"/>
  <c r="BB138" i="36"/>
  <c r="AR59" i="36"/>
  <c r="T105" i="36"/>
  <c r="L188" i="36"/>
  <c r="W249" i="36"/>
  <c r="AG83" i="36"/>
  <c r="BB145" i="36"/>
  <c r="S68" i="36"/>
  <c r="AJ81" i="36"/>
  <c r="H156" i="36"/>
  <c r="H158" i="36"/>
  <c r="AC186" i="36"/>
  <c r="AQ118" i="36"/>
  <c r="AQ143" i="36"/>
  <c r="K116" i="36"/>
  <c r="X91" i="36"/>
  <c r="AE70" i="36"/>
  <c r="X88" i="36"/>
  <c r="BE123" i="36"/>
  <c r="BF171" i="36"/>
  <c r="V143" i="36"/>
  <c r="I195" i="36"/>
  <c r="X73" i="36"/>
  <c r="BH40" i="36"/>
  <c r="AP96" i="36"/>
  <c r="AN224" i="36"/>
  <c r="AK159" i="36"/>
  <c r="P110" i="36"/>
  <c r="T88" i="36"/>
  <c r="X157" i="36"/>
  <c r="AJ164" i="36"/>
  <c r="BI21" i="36"/>
  <c r="AN192" i="36"/>
  <c r="AK17" i="36"/>
  <c r="AQ103" i="36"/>
  <c r="Q149" i="36"/>
  <c r="H154" i="36"/>
  <c r="AM193" i="36"/>
  <c r="BK30" i="36"/>
  <c r="AA72" i="36"/>
  <c r="AN197" i="36"/>
  <c r="BA165" i="36"/>
  <c r="AJ62" i="36"/>
  <c r="R182" i="36"/>
  <c r="AL79" i="36"/>
  <c r="J121" i="36"/>
  <c r="N159" i="36"/>
  <c r="AF179" i="36"/>
  <c r="F104" i="36"/>
  <c r="W39" i="36"/>
  <c r="AR150" i="36"/>
  <c r="BF47" i="36"/>
  <c r="AD111" i="36"/>
  <c r="K50" i="36"/>
  <c r="AS108" i="36"/>
  <c r="V190" i="36"/>
  <c r="M23" i="36"/>
  <c r="AW132" i="36"/>
  <c r="AS50" i="36"/>
  <c r="AC104" i="36"/>
  <c r="O17" i="36"/>
  <c r="N38" i="36"/>
  <c r="AU186" i="36"/>
  <c r="AX109" i="36"/>
  <c r="BB130" i="36"/>
  <c r="BE82" i="36"/>
  <c r="V244" i="36"/>
  <c r="AA179" i="36"/>
  <c r="O126" i="36"/>
  <c r="AI148" i="36"/>
  <c r="T139" i="36"/>
  <c r="BD106" i="36"/>
  <c r="O159" i="36"/>
  <c r="D159" i="36"/>
  <c r="Q63" i="36"/>
  <c r="AO159" i="36"/>
  <c r="AD172" i="36"/>
  <c r="X126" i="36"/>
  <c r="AI135" i="36"/>
  <c r="AX182" i="36"/>
  <c r="AR197" i="36"/>
  <c r="U154" i="36"/>
  <c r="U155" i="36"/>
  <c r="AY83" i="36"/>
  <c r="AD15" i="36"/>
  <c r="Y186" i="36"/>
  <c r="AE50" i="36"/>
  <c r="AD23" i="36"/>
  <c r="G119" i="36"/>
  <c r="AM60" i="36"/>
  <c r="AJ130" i="36"/>
  <c r="AJ118" i="36"/>
  <c r="BG172" i="36"/>
  <c r="Z122" i="36"/>
  <c r="AH25" i="36"/>
  <c r="T95" i="36"/>
  <c r="BK44" i="36"/>
  <c r="BD133" i="36"/>
  <c r="BA112" i="36"/>
  <c r="AP27" i="36"/>
  <c r="BH153" i="36"/>
  <c r="AJ124" i="36"/>
  <c r="I96" i="36"/>
  <c r="F33" i="36"/>
  <c r="AP26" i="36"/>
  <c r="BI155" i="36"/>
  <c r="BF39" i="36"/>
  <c r="BJ95" i="36"/>
  <c r="U140" i="36"/>
  <c r="H318" i="36"/>
  <c r="X154" i="36"/>
  <c r="T146" i="36"/>
  <c r="E55" i="36"/>
  <c r="BE149" i="36"/>
  <c r="AN105" i="36"/>
  <c r="P70" i="36"/>
  <c r="P113" i="36"/>
  <c r="F68" i="36"/>
  <c r="AN24" i="36"/>
  <c r="AE94" i="36"/>
  <c r="V34" i="36"/>
  <c r="T178" i="36"/>
  <c r="BH54" i="36"/>
  <c r="AL42" i="36"/>
  <c r="O25" i="36"/>
  <c r="AP78" i="36"/>
  <c r="AO112" i="36"/>
  <c r="F170" i="36"/>
  <c r="W174" i="36"/>
  <c r="AY180" i="36"/>
  <c r="AY74" i="36"/>
  <c r="Y31" i="36"/>
  <c r="AR74" i="36"/>
  <c r="X164" i="36"/>
  <c r="AD118" i="36"/>
  <c r="M194" i="36"/>
  <c r="AZ59" i="36"/>
  <c r="G156" i="36"/>
  <c r="AS87" i="36"/>
  <c r="BH179" i="36"/>
  <c r="AA62" i="36"/>
  <c r="AW187" i="36"/>
  <c r="AC88" i="36"/>
  <c r="BD127" i="36"/>
  <c r="BF99" i="36"/>
  <c r="BG37" i="36"/>
  <c r="AB72" i="36"/>
  <c r="M79" i="36"/>
  <c r="AO185" i="36"/>
  <c r="AN177" i="36"/>
  <c r="T174" i="36"/>
  <c r="AY64" i="36"/>
  <c r="AN58" i="36"/>
  <c r="AM63" i="36"/>
  <c r="H134" i="36"/>
  <c r="X63" i="36"/>
  <c r="BI99" i="36"/>
  <c r="U170" i="36"/>
  <c r="BA172" i="36"/>
  <c r="N82" i="36"/>
  <c r="T161" i="36"/>
  <c r="AP169" i="36"/>
  <c r="N19" i="36"/>
  <c r="L55" i="36"/>
  <c r="BF129" i="36"/>
  <c r="W154" i="36"/>
  <c r="R18" i="36"/>
  <c r="BE96" i="36"/>
  <c r="AH156" i="36"/>
  <c r="X66" i="36"/>
  <c r="BD15" i="36"/>
  <c r="BC177" i="36"/>
  <c r="P20" i="36"/>
  <c r="H126" i="36"/>
  <c r="K75" i="36"/>
  <c r="F28" i="36"/>
  <c r="F173" i="36"/>
  <c r="AM51" i="36"/>
  <c r="V47" i="36"/>
  <c r="AG139" i="36"/>
  <c r="K29" i="36"/>
  <c r="AF61" i="36"/>
  <c r="AZ58" i="36"/>
  <c r="J86" i="36"/>
  <c r="Q38" i="36"/>
  <c r="BK116" i="36"/>
  <c r="AY115" i="36"/>
  <c r="AJ55" i="36"/>
  <c r="Y107" i="36"/>
  <c r="AH333" i="36"/>
  <c r="AP114" i="36"/>
  <c r="BI169" i="36"/>
  <c r="BC98" i="36"/>
  <c r="W72" i="36"/>
  <c r="P93" i="36"/>
  <c r="BF44" i="36"/>
  <c r="AZ179" i="36"/>
  <c r="M102" i="36"/>
  <c r="AG135" i="36"/>
  <c r="T71" i="36"/>
  <c r="AW60" i="36"/>
  <c r="D153" i="36"/>
  <c r="AD165" i="36"/>
  <c r="AU182" i="36"/>
  <c r="N179" i="36"/>
  <c r="T149" i="36"/>
  <c r="AL16" i="36"/>
  <c r="BI106" i="36"/>
  <c r="E153" i="36"/>
  <c r="AQ194" i="36"/>
  <c r="AF32" i="36"/>
  <c r="BA122" i="36"/>
  <c r="AI167" i="36"/>
  <c r="BK156" i="36"/>
  <c r="AZ164" i="36"/>
  <c r="AU95" i="36"/>
  <c r="U185" i="36"/>
  <c r="AZ143" i="36"/>
  <c r="S26" i="36"/>
  <c r="AY79" i="36"/>
  <c r="BC69" i="36"/>
  <c r="K150" i="36"/>
  <c r="R189" i="36"/>
  <c r="BE92" i="36"/>
  <c r="AU159" i="36"/>
  <c r="BF121" i="36"/>
  <c r="AS83" i="36"/>
  <c r="H45" i="36"/>
  <c r="AP64" i="36"/>
  <c r="AH162" i="36"/>
  <c r="AT90" i="36"/>
  <c r="AI177" i="36"/>
  <c r="AM168" i="36"/>
  <c r="Y152" i="36"/>
  <c r="AD177" i="36"/>
  <c r="J279" i="36"/>
  <c r="AL129" i="36"/>
  <c r="AO71" i="36"/>
  <c r="AC94" i="36"/>
  <c r="Y195" i="36"/>
  <c r="BG162" i="36"/>
  <c r="BI189" i="36"/>
  <c r="AA194" i="36"/>
  <c r="AH93" i="36"/>
  <c r="S63" i="36"/>
  <c r="AT339" i="36"/>
  <c r="BE302" i="36"/>
  <c r="AK105" i="36"/>
  <c r="AU117" i="36"/>
  <c r="AJ58" i="36"/>
  <c r="AU45" i="36"/>
  <c r="R17" i="36"/>
  <c r="AT117" i="36"/>
  <c r="AC187" i="36"/>
  <c r="G104" i="36"/>
  <c r="K32" i="36"/>
  <c r="AY156" i="36"/>
  <c r="AV145" i="36"/>
  <c r="G180" i="36"/>
  <c r="Y187" i="36"/>
  <c r="AJ170" i="36"/>
  <c r="G108" i="36"/>
  <c r="T48" i="36"/>
  <c r="AE180" i="36"/>
  <c r="BA34" i="36"/>
  <c r="T46" i="36"/>
  <c r="AG180" i="36"/>
  <c r="AR257" i="36"/>
  <c r="BI142" i="36"/>
  <c r="V53" i="36"/>
  <c r="AM144" i="36"/>
  <c r="AX106" i="36"/>
  <c r="F118" i="36"/>
  <c r="O166" i="36"/>
  <c r="AP24" i="36"/>
  <c r="X111" i="36"/>
  <c r="BK87" i="36"/>
  <c r="BC191" i="36"/>
  <c r="P344" i="36"/>
  <c r="BE83" i="36"/>
  <c r="AD161" i="36"/>
  <c r="AJ129" i="36"/>
  <c r="AE122" i="36"/>
  <c r="I86" i="36"/>
  <c r="L104" i="36"/>
  <c r="AD75" i="36"/>
  <c r="AM186" i="36"/>
  <c r="AN161" i="36"/>
  <c r="M117" i="36"/>
  <c r="AD338" i="36"/>
  <c r="AS92" i="36"/>
  <c r="AG148" i="36"/>
  <c r="BD276" i="36"/>
  <c r="AM38" i="36"/>
  <c r="U132" i="36"/>
  <c r="BJ181" i="36"/>
  <c r="R137" i="36"/>
  <c r="Q144" i="36"/>
  <c r="BG99" i="36"/>
  <c r="AD45" i="36"/>
  <c r="AG80" i="36"/>
  <c r="AL41" i="36"/>
  <c r="D186" i="36"/>
  <c r="AM145" i="36"/>
  <c r="AI191" i="36"/>
  <c r="AL233" i="36"/>
  <c r="BA328" i="36"/>
  <c r="AW235" i="36"/>
  <c r="BI193" i="36"/>
  <c r="H69" i="36"/>
  <c r="Q41" i="36"/>
  <c r="AV140" i="36"/>
  <c r="W298" i="36"/>
  <c r="BI15" i="36"/>
  <c r="AL130" i="36"/>
  <c r="AQ106" i="36"/>
  <c r="AT56" i="36"/>
  <c r="R35" i="36"/>
  <c r="P211" i="36"/>
  <c r="AX95" i="36"/>
  <c r="AS153" i="36"/>
  <c r="BJ118" i="36"/>
  <c r="M156" i="36"/>
  <c r="E135" i="36"/>
  <c r="P276" i="36"/>
  <c r="G74" i="36"/>
  <c r="X71" i="36"/>
  <c r="R40" i="36"/>
  <c r="Z175" i="36"/>
  <c r="AL178" i="36"/>
  <c r="BI102" i="36"/>
  <c r="J135" i="36"/>
  <c r="AS47" i="36"/>
  <c r="AU41" i="36"/>
  <c r="AO144" i="36"/>
  <c r="AV167" i="36"/>
  <c r="AV170" i="36"/>
  <c r="AS128" i="36"/>
  <c r="AA124" i="36"/>
  <c r="J38" i="36"/>
  <c r="AQ15" i="36"/>
  <c r="D43" i="36"/>
  <c r="AX170" i="36"/>
  <c r="AZ277" i="36"/>
  <c r="BC32" i="36"/>
  <c r="V44" i="36"/>
  <c r="T131" i="36"/>
  <c r="AT76" i="36"/>
  <c r="AW171" i="36"/>
  <c r="I55" i="36"/>
  <c r="G97" i="36"/>
  <c r="AT146" i="36"/>
  <c r="AY163" i="36"/>
  <c r="AJ145" i="36"/>
  <c r="AU62" i="36"/>
  <c r="AO165" i="36"/>
  <c r="BF119" i="36"/>
  <c r="AC76" i="36"/>
  <c r="AM139" i="36"/>
  <c r="P149" i="36"/>
  <c r="AN167" i="36"/>
  <c r="AJ172" i="36"/>
  <c r="Q145" i="36"/>
  <c r="BG43" i="36"/>
  <c r="F245" i="36"/>
  <c r="R95" i="36"/>
  <c r="U30" i="36"/>
  <c r="AU43" i="36"/>
  <c r="AD76" i="36"/>
  <c r="AA47" i="36"/>
  <c r="BH148" i="36"/>
  <c r="BK36" i="36"/>
  <c r="R85" i="36"/>
  <c r="D130" i="36"/>
  <c r="AF71" i="36"/>
  <c r="Y336" i="36"/>
  <c r="BC174" i="36"/>
  <c r="P105" i="36"/>
  <c r="X41" i="36"/>
  <c r="AF91" i="36"/>
  <c r="Z107" i="36"/>
  <c r="AU172" i="36"/>
  <c r="K151" i="36"/>
  <c r="AK77" i="36"/>
  <c r="S168" i="36"/>
  <c r="AP151" i="36"/>
  <c r="BE48" i="36"/>
  <c r="AK88" i="36"/>
  <c r="AQ192" i="36"/>
  <c r="AR66" i="36"/>
  <c r="AP157" i="36"/>
  <c r="AB53" i="36"/>
  <c r="AX74" i="36"/>
  <c r="K149" i="36"/>
  <c r="BA189" i="36"/>
  <c r="E129" i="36"/>
  <c r="Y345" i="36"/>
  <c r="BE61" i="36"/>
  <c r="D59" i="36"/>
  <c r="T65" i="36"/>
  <c r="BH169" i="36"/>
  <c r="G61" i="36"/>
  <c r="AM89" i="36"/>
  <c r="Q81" i="36"/>
  <c r="S56" i="36"/>
  <c r="AK92" i="36"/>
  <c r="AB55" i="36"/>
  <c r="AG22" i="36"/>
  <c r="AL188" i="36"/>
  <c r="AQ60" i="36"/>
  <c r="BC142" i="36"/>
  <c r="AG92" i="36"/>
  <c r="AC145" i="36"/>
  <c r="BA43" i="36"/>
  <c r="BG155" i="36"/>
  <c r="D79" i="36"/>
  <c r="BF83" i="36"/>
  <c r="AS308" i="36"/>
  <c r="AX53" i="36"/>
  <c r="AD83" i="36"/>
  <c r="BJ150" i="36"/>
  <c r="AG165" i="36"/>
  <c r="M109" i="36"/>
  <c r="N105" i="36"/>
  <c r="AF108" i="36"/>
  <c r="Q129" i="36"/>
  <c r="AH108" i="36"/>
  <c r="I71" i="36"/>
  <c r="BF136" i="36"/>
  <c r="Z80" i="36"/>
  <c r="Y44" i="36"/>
  <c r="U130" i="36"/>
  <c r="R73" i="36"/>
  <c r="AG15" i="36"/>
  <c r="AT77" i="36"/>
  <c r="V130" i="36"/>
  <c r="AL47" i="36"/>
  <c r="AZ126" i="36"/>
  <c r="AS100" i="36"/>
  <c r="AG130" i="36"/>
  <c r="BE168" i="36"/>
  <c r="F77" i="36"/>
  <c r="Y17" i="36"/>
  <c r="AV96" i="36"/>
  <c r="AI16" i="36"/>
  <c r="AR61" i="36"/>
  <c r="S92" i="36"/>
  <c r="BA133" i="36"/>
  <c r="N32" i="36"/>
  <c r="Z63" i="36"/>
  <c r="G149" i="36"/>
  <c r="BB65" i="36"/>
  <c r="AU19" i="36"/>
  <c r="AT189" i="36"/>
  <c r="BI68" i="36"/>
  <c r="AG110" i="36"/>
  <c r="AT193" i="36"/>
  <c r="X39" i="36"/>
  <c r="AX147" i="36"/>
  <c r="AC93" i="36"/>
  <c r="BI156" i="36"/>
  <c r="BC138" i="36"/>
  <c r="AU83" i="36"/>
  <c r="R148" i="36"/>
  <c r="AU162" i="36"/>
  <c r="AC23" i="36"/>
  <c r="AW61" i="36"/>
  <c r="BH144" i="36"/>
  <c r="BK64" i="36"/>
  <c r="Z177" i="36"/>
  <c r="AO106" i="36"/>
  <c r="AV171" i="36"/>
  <c r="M124" i="36"/>
  <c r="Z31" i="36"/>
  <c r="R42" i="36"/>
  <c r="BJ136" i="36"/>
  <c r="AK51" i="36"/>
  <c r="W50" i="36"/>
  <c r="AZ22" i="36"/>
  <c r="BK102" i="36"/>
  <c r="AZ29" i="36"/>
  <c r="K20" i="36"/>
  <c r="J15" i="36"/>
  <c r="AY161" i="36"/>
  <c r="BD176" i="36"/>
  <c r="AC89" i="36"/>
  <c r="AQ126" i="36"/>
  <c r="AH17" i="36"/>
  <c r="E112" i="36"/>
  <c r="O152" i="36"/>
  <c r="AG94" i="36"/>
  <c r="AA67" i="36"/>
  <c r="T78" i="36"/>
  <c r="AG26" i="36"/>
  <c r="M35" i="36"/>
  <c r="G71" i="36"/>
  <c r="V126" i="36"/>
  <c r="AN29" i="36"/>
  <c r="AR120" i="36"/>
  <c r="AI118" i="36"/>
  <c r="S96" i="36"/>
  <c r="AR84" i="36"/>
  <c r="AY36" i="36"/>
  <c r="AO189" i="36"/>
  <c r="AD127" i="36"/>
  <c r="AW159" i="36"/>
  <c r="X172" i="36"/>
  <c r="Q30" i="36"/>
  <c r="P169" i="36"/>
  <c r="AZ192" i="36"/>
  <c r="AO169" i="36"/>
  <c r="S111" i="36"/>
  <c r="W59" i="36"/>
  <c r="AZ144" i="36"/>
  <c r="AI149" i="36"/>
  <c r="AY60" i="36"/>
  <c r="AB110" i="36"/>
  <c r="BF94" i="36"/>
  <c r="D155" i="36"/>
  <c r="AL185" i="36"/>
  <c r="AC101" i="36"/>
  <c r="BK331" i="36"/>
  <c r="BG165" i="36"/>
  <c r="AE105" i="36"/>
  <c r="AO170" i="36"/>
  <c r="AN209" i="36"/>
  <c r="BC128" i="36"/>
  <c r="T116" i="36"/>
  <c r="AR17" i="36"/>
  <c r="AZ155" i="36"/>
  <c r="Q17" i="36"/>
  <c r="AK111" i="36"/>
  <c r="V132" i="36"/>
  <c r="AW142" i="36"/>
  <c r="L147" i="36"/>
  <c r="BE176" i="36"/>
  <c r="AT186" i="36"/>
  <c r="AL183" i="36"/>
  <c r="AA114" i="36"/>
  <c r="BJ94" i="36"/>
  <c r="L15" i="36"/>
  <c r="BE35" i="36"/>
  <c r="T111" i="36"/>
  <c r="Y59" i="36"/>
  <c r="AV41" i="36"/>
  <c r="AI114" i="36"/>
  <c r="O77" i="36"/>
  <c r="BD62" i="36"/>
  <c r="AB147" i="36"/>
  <c r="S50" i="36"/>
  <c r="O57" i="36"/>
  <c r="L32" i="36"/>
  <c r="BF55" i="36"/>
  <c r="AU88" i="36"/>
  <c r="AO15" i="36"/>
  <c r="U153" i="36"/>
  <c r="BK45" i="36"/>
  <c r="AR97" i="36"/>
  <c r="AL138" i="36"/>
  <c r="AO20" i="36"/>
  <c r="AJ27" i="36"/>
  <c r="BJ172" i="36"/>
  <c r="Z192" i="36"/>
  <c r="M63" i="36"/>
  <c r="G330" i="36"/>
  <c r="AI128" i="36"/>
  <c r="AC112" i="36"/>
  <c r="Y121" i="36"/>
  <c r="BI108" i="36"/>
  <c r="BK152" i="36"/>
  <c r="P25" i="36"/>
  <c r="AW56" i="36"/>
  <c r="Y64" i="36"/>
  <c r="BD53" i="36"/>
  <c r="AC37" i="36"/>
  <c r="AN123" i="36"/>
  <c r="V123" i="36"/>
  <c r="BB104" i="36"/>
  <c r="P29" i="36"/>
  <c r="I116" i="36"/>
  <c r="BJ152" i="36"/>
  <c r="M108" i="36"/>
  <c r="BK182" i="36"/>
  <c r="U71" i="36"/>
  <c r="AH195" i="36"/>
  <c r="BJ149" i="36"/>
  <c r="U49" i="36"/>
  <c r="BD36" i="36"/>
  <c r="BF69" i="36"/>
  <c r="N180" i="36"/>
  <c r="AR192" i="36"/>
  <c r="AG123" i="36"/>
  <c r="AC131" i="36"/>
  <c r="AY34" i="36"/>
  <c r="P186" i="36"/>
  <c r="AE72" i="36"/>
  <c r="BD21" i="36"/>
  <c r="L109" i="36"/>
  <c r="AW151" i="36"/>
  <c r="Q51" i="36"/>
  <c r="AL51" i="36"/>
  <c r="AX180" i="36"/>
  <c r="AP123" i="36"/>
  <c r="BB160" i="36"/>
  <c r="BA109" i="36"/>
  <c r="AI104" i="36"/>
  <c r="AL148" i="36"/>
  <c r="E161" i="36"/>
  <c r="J178" i="36"/>
  <c r="BI76" i="36"/>
  <c r="U56" i="36"/>
  <c r="L138" i="36"/>
  <c r="AS76" i="36"/>
  <c r="I104" i="36"/>
  <c r="Z125" i="36"/>
  <c r="BA70" i="36"/>
  <c r="AP141" i="36"/>
  <c r="D124" i="36"/>
  <c r="BF192" i="36"/>
  <c r="AQ83" i="36"/>
  <c r="AB17" i="36"/>
  <c r="R139" i="36"/>
  <c r="BC163" i="36"/>
  <c r="H32" i="36"/>
  <c r="Q165" i="36"/>
  <c r="AI64" i="36"/>
  <c r="AM66" i="36"/>
  <c r="AN114" i="36"/>
  <c r="W130" i="36"/>
  <c r="P75" i="36"/>
  <c r="X23" i="36"/>
  <c r="BG190" i="36"/>
  <c r="F23" i="36"/>
  <c r="AT29" i="36"/>
  <c r="AE53" i="36"/>
  <c r="AV107" i="36"/>
  <c r="BE88" i="36"/>
  <c r="V39" i="36"/>
  <c r="AY35" i="36"/>
  <c r="AW50" i="36"/>
  <c r="AE77" i="36"/>
  <c r="N36" i="36"/>
  <c r="R39" i="36"/>
  <c r="S110" i="36"/>
  <c r="AR279" i="36"/>
  <c r="P160" i="36"/>
  <c r="AW66" i="36"/>
  <c r="BE36" i="36"/>
  <c r="AU118" i="36"/>
  <c r="AW84" i="36"/>
  <c r="AL78" i="36"/>
  <c r="AL97" i="36"/>
  <c r="AS15" i="36"/>
  <c r="BH101" i="36"/>
  <c r="AY147" i="36"/>
  <c r="Z77" i="36"/>
  <c r="BE58" i="36"/>
  <c r="AP167" i="36"/>
  <c r="AO28" i="36"/>
  <c r="J154" i="36"/>
  <c r="AF87" i="36"/>
  <c r="X21" i="36"/>
  <c r="X141" i="36"/>
  <c r="L83" i="36"/>
  <c r="Z74" i="36"/>
  <c r="BD163" i="36"/>
  <c r="S51" i="36"/>
  <c r="AK190" i="36"/>
  <c r="X24" i="36"/>
  <c r="AN118" i="36"/>
  <c r="BB73" i="36"/>
  <c r="AA44" i="36"/>
  <c r="AE193" i="36"/>
  <c r="H189" i="36"/>
  <c r="AQ95" i="36"/>
  <c r="M80" i="36"/>
  <c r="AM67" i="36"/>
  <c r="N24" i="36"/>
  <c r="H89" i="36"/>
  <c r="AO39" i="36"/>
  <c r="AO116" i="36"/>
  <c r="BH104" i="36"/>
  <c r="AS163" i="36"/>
  <c r="P63" i="36"/>
  <c r="AY101" i="36"/>
  <c r="AW70" i="36"/>
  <c r="BG61" i="36"/>
  <c r="BH71" i="36"/>
  <c r="BK140" i="36"/>
  <c r="Q176" i="36"/>
  <c r="BJ123" i="36"/>
  <c r="BJ78" i="36"/>
  <c r="Q169" i="36"/>
  <c r="AP194" i="36"/>
  <c r="T26" i="36"/>
  <c r="K76" i="36"/>
  <c r="BB141" i="36"/>
  <c r="V159" i="36"/>
  <c r="Z59" i="36"/>
  <c r="AS125" i="36"/>
  <c r="Q71" i="36"/>
  <c r="AV15" i="36"/>
  <c r="V177" i="36"/>
  <c r="AU144" i="36"/>
  <c r="AW133" i="36"/>
  <c r="I131" i="36"/>
  <c r="X46" i="36"/>
  <c r="U167" i="36"/>
  <c r="BB167" i="36"/>
  <c r="I107" i="36"/>
  <c r="X36" i="36"/>
  <c r="AS72" i="36"/>
  <c r="N57" i="36"/>
  <c r="BG103" i="36"/>
  <c r="AY140" i="36"/>
  <c r="AZ172" i="36"/>
  <c r="AW39" i="36"/>
  <c r="AS150" i="36"/>
  <c r="AG65" i="36"/>
  <c r="BG314" i="36"/>
  <c r="AU98" i="36"/>
  <c r="L195" i="36"/>
  <c r="BF176" i="36"/>
  <c r="AG24" i="36"/>
  <c r="F161" i="36"/>
  <c r="AD148" i="36"/>
  <c r="V121" i="36"/>
  <c r="BK122" i="36"/>
  <c r="R59" i="36"/>
  <c r="H172" i="36"/>
  <c r="AU57" i="36"/>
  <c r="AH323" i="36"/>
  <c r="BD75" i="36"/>
  <c r="F193" i="36"/>
  <c r="S44" i="36"/>
  <c r="AF31" i="36"/>
  <c r="BB169" i="36"/>
  <c r="AO100" i="36"/>
  <c r="AB142" i="36"/>
  <c r="S194" i="36"/>
  <c r="E61" i="36"/>
  <c r="AD155" i="36"/>
  <c r="Z189" i="36"/>
  <c r="AI49" i="36"/>
  <c r="AB31" i="36"/>
  <c r="AZ187" i="36"/>
  <c r="BI32" i="36"/>
  <c r="AM135" i="36"/>
  <c r="X196" i="36"/>
  <c r="Q31" i="36"/>
  <c r="AU46" i="36"/>
  <c r="AY37" i="36"/>
  <c r="F344" i="36"/>
  <c r="BA339" i="36"/>
  <c r="Z70" i="36"/>
  <c r="AO85" i="36"/>
  <c r="AA21" i="36"/>
  <c r="AZ99" i="36"/>
  <c r="AS135" i="36"/>
  <c r="D120" i="36"/>
  <c r="N171" i="36"/>
  <c r="AT185" i="36"/>
  <c r="AT225" i="36"/>
  <c r="AY97" i="36"/>
  <c r="AU68" i="36"/>
  <c r="BB179" i="36"/>
  <c r="AP66" i="36"/>
  <c r="AN135" i="36"/>
  <c r="AR168" i="36"/>
  <c r="BF120" i="36"/>
  <c r="S164" i="36"/>
  <c r="AK147" i="36"/>
  <c r="AR76" i="36"/>
  <c r="X170" i="36"/>
  <c r="BK310" i="36"/>
  <c r="E188" i="36"/>
  <c r="BF165" i="36"/>
  <c r="AR161" i="36"/>
  <c r="W132" i="36"/>
  <c r="M64" i="36"/>
  <c r="R165" i="36"/>
  <c r="AR27" i="36"/>
  <c r="F82" i="36"/>
  <c r="BB133" i="36"/>
  <c r="AN179" i="36"/>
  <c r="Q156" i="36"/>
  <c r="I83" i="36"/>
  <c r="BG132" i="36"/>
  <c r="Y165" i="36"/>
  <c r="AQ195" i="36"/>
  <c r="R141" i="36"/>
  <c r="BK142" i="36"/>
  <c r="BB184" i="36"/>
  <c r="W106" i="36"/>
  <c r="BG87" i="36"/>
  <c r="W185" i="36"/>
  <c r="AL315" i="36"/>
  <c r="AS52" i="36"/>
  <c r="BE78" i="36"/>
  <c r="AQ23" i="36"/>
  <c r="Z157" i="36"/>
  <c r="AR48" i="36"/>
  <c r="E164" i="36"/>
  <c r="BA104" i="36"/>
  <c r="Y125" i="36"/>
  <c r="AC180" i="36"/>
  <c r="AU139" i="36"/>
  <c r="K88" i="36"/>
  <c r="AU188" i="36"/>
  <c r="AM138" i="36"/>
  <c r="R89" i="36"/>
  <c r="AD63" i="36"/>
  <c r="T315" i="36"/>
  <c r="BI286" i="36"/>
  <c r="K163" i="36"/>
  <c r="F86" i="36"/>
  <c r="BB132" i="36"/>
  <c r="T134" i="36"/>
  <c r="AY195" i="36"/>
  <c r="AR103" i="36"/>
  <c r="AA33" i="36"/>
  <c r="AO98" i="36"/>
  <c r="AD79" i="36"/>
  <c r="AY56" i="36"/>
  <c r="D146" i="36"/>
  <c r="S321" i="36"/>
  <c r="AI152" i="36"/>
  <c r="AH145" i="36"/>
  <c r="AQ169" i="36"/>
  <c r="V178" i="36"/>
  <c r="AZ156" i="36"/>
  <c r="R303" i="36"/>
  <c r="X58" i="36"/>
  <c r="O36" i="36"/>
  <c r="G144" i="36"/>
  <c r="AY110" i="36"/>
  <c r="N335" i="36"/>
  <c r="F137" i="36"/>
  <c r="BI122" i="36"/>
  <c r="U84" i="36"/>
  <c r="AJ116" i="36"/>
  <c r="AQ100" i="36"/>
  <c r="AC79" i="36"/>
  <c r="AV62" i="36"/>
  <c r="AK66" i="36"/>
  <c r="E124" i="36"/>
  <c r="AJ159" i="36"/>
  <c r="Q123" i="36"/>
  <c r="BB63" i="36"/>
  <c r="BF245" i="36"/>
  <c r="AI126" i="36"/>
  <c r="AI195" i="36"/>
  <c r="AX39" i="36"/>
  <c r="AB334" i="36"/>
  <c r="F159" i="36"/>
  <c r="F69" i="36"/>
  <c r="BK58" i="36"/>
  <c r="AC185" i="36"/>
  <c r="BD139" i="36"/>
  <c r="AO51" i="36"/>
  <c r="AZ180" i="36"/>
  <c r="AB137" i="36"/>
  <c r="AK15" i="36"/>
  <c r="AM105" i="36"/>
  <c r="P147" i="36"/>
  <c r="AU44" i="36"/>
  <c r="J34" i="36"/>
  <c r="O112" i="36"/>
  <c r="AU31" i="36"/>
  <c r="AB115" i="36"/>
  <c r="BH60" i="36"/>
  <c r="X17" i="36"/>
  <c r="BG160" i="36"/>
  <c r="AO62" i="36"/>
  <c r="AJ77" i="36"/>
  <c r="AF128" i="36"/>
  <c r="AH62" i="36"/>
  <c r="E34" i="36"/>
  <c r="AH176" i="36"/>
  <c r="BC79" i="36"/>
  <c r="D40" i="36"/>
  <c r="AS305" i="36"/>
  <c r="BJ161" i="36"/>
  <c r="BF78" i="36"/>
  <c r="AR22" i="36"/>
  <c r="E295" i="36"/>
  <c r="BK135" i="36"/>
  <c r="AU130" i="36"/>
  <c r="BC153" i="36"/>
  <c r="BB28" i="36"/>
  <c r="D99" i="36"/>
  <c r="AF45" i="36"/>
  <c r="K132" i="36"/>
  <c r="AP181" i="36"/>
  <c r="R152" i="36"/>
  <c r="I183" i="36"/>
  <c r="AN30" i="36"/>
  <c r="K169" i="36"/>
  <c r="AN31" i="36"/>
  <c r="BG50" i="36"/>
  <c r="AT157" i="36"/>
  <c r="U43" i="36"/>
  <c r="AF163" i="36"/>
  <c r="AR178" i="36"/>
  <c r="AP187" i="36"/>
  <c r="AE142" i="36"/>
  <c r="X50" i="36"/>
  <c r="J22" i="36"/>
  <c r="M137" i="36"/>
  <c r="AW114" i="36"/>
  <c r="AK132" i="36"/>
  <c r="V46" i="36"/>
  <c r="AD58" i="36"/>
  <c r="BJ56" i="36"/>
  <c r="AQ309" i="36"/>
  <c r="I184" i="36"/>
  <c r="BA45" i="36"/>
  <c r="AP255" i="36"/>
  <c r="AO177" i="36"/>
  <c r="BK114" i="36"/>
  <c r="BB43" i="36"/>
  <c r="AL103" i="36"/>
  <c r="BI101" i="36"/>
  <c r="AC28" i="36"/>
  <c r="T21" i="36"/>
  <c r="AE21" i="36"/>
  <c r="AR165" i="36"/>
  <c r="AV105" i="36"/>
  <c r="BH109" i="36"/>
  <c r="AA38" i="36"/>
  <c r="AM85" i="36"/>
  <c r="AW102" i="36"/>
  <c r="Z58" i="36"/>
  <c r="AI28" i="36"/>
  <c r="AW65" i="36"/>
  <c r="AN173" i="36"/>
  <c r="BK105" i="36"/>
  <c r="AY50" i="36"/>
  <c r="AI140" i="36"/>
  <c r="BF26" i="36"/>
  <c r="AP39" i="36"/>
  <c r="F143" i="36"/>
  <c r="R65" i="36"/>
  <c r="N39" i="36"/>
  <c r="I146" i="36"/>
  <c r="AZ78" i="36"/>
  <c r="BJ45" i="36"/>
  <c r="AP38" i="36"/>
  <c r="Z57" i="36"/>
  <c r="AP176" i="36"/>
  <c r="AI116" i="36"/>
  <c r="AD152" i="36"/>
  <c r="BA60" i="36"/>
  <c r="AA118" i="36"/>
  <c r="AC95" i="36"/>
  <c r="Z132" i="36"/>
  <c r="BI175" i="36"/>
  <c r="AH49" i="36"/>
  <c r="AP128" i="36"/>
  <c r="AM47" i="36"/>
  <c r="L106" i="36"/>
  <c r="BI20" i="36"/>
  <c r="L98" i="36"/>
  <c r="BA127" i="36"/>
  <c r="BI33" i="36"/>
  <c r="AI189" i="36"/>
  <c r="BB31" i="36"/>
  <c r="T162" i="36"/>
  <c r="BA152" i="36"/>
  <c r="AX27" i="36"/>
  <c r="BB70" i="36"/>
  <c r="BG34" i="36"/>
  <c r="O168" i="36"/>
  <c r="AA106" i="36"/>
  <c r="W189" i="36"/>
  <c r="V192" i="36"/>
  <c r="G167" i="36"/>
  <c r="W138" i="36"/>
  <c r="AD92" i="36"/>
  <c r="AR133" i="36"/>
  <c r="AJ181" i="36"/>
  <c r="AZ42" i="36"/>
  <c r="T24" i="36"/>
  <c r="L38" i="36"/>
  <c r="BC121" i="36"/>
  <c r="L19" i="36"/>
  <c r="P26" i="36"/>
  <c r="P171" i="36"/>
  <c r="AR174" i="36"/>
  <c r="N110" i="36"/>
  <c r="AD49" i="36"/>
  <c r="AT190" i="36"/>
  <c r="H178" i="36"/>
  <c r="AC169" i="36"/>
  <c r="AT191" i="36"/>
  <c r="U119" i="36"/>
  <c r="BB135" i="36"/>
  <c r="AN181" i="36"/>
  <c r="AH18" i="36"/>
  <c r="G38" i="36"/>
  <c r="BE56" i="36"/>
  <c r="AI35" i="36"/>
  <c r="AB38" i="36"/>
  <c r="AS155" i="36"/>
  <c r="V59" i="36"/>
  <c r="BH51" i="36"/>
  <c r="AZ56" i="36"/>
  <c r="O120" i="36"/>
  <c r="BK15" i="36"/>
  <c r="F121" i="36"/>
  <c r="BC172" i="36"/>
  <c r="AY107" i="36"/>
  <c r="BH85" i="36"/>
  <c r="BF95" i="36"/>
  <c r="F38" i="36"/>
  <c r="AF184" i="36"/>
  <c r="Y191" i="36"/>
  <c r="AY21" i="36"/>
  <c r="S188" i="36"/>
  <c r="AZ57" i="36"/>
  <c r="AY88" i="36"/>
  <c r="W119" i="36"/>
  <c r="R194" i="36"/>
  <c r="X32" i="36"/>
  <c r="U186" i="36"/>
  <c r="AH36" i="36"/>
  <c r="N98" i="36"/>
  <c r="P182" i="36"/>
  <c r="H72" i="36"/>
  <c r="BH36" i="36"/>
  <c r="BE16" i="36"/>
  <c r="AA70" i="36"/>
  <c r="BF323" i="36"/>
  <c r="U196" i="36"/>
  <c r="AL74" i="36"/>
  <c r="BA69" i="36"/>
  <c r="G179" i="36"/>
  <c r="BG33" i="36"/>
  <c r="I153" i="36"/>
  <c r="AB174" i="36"/>
  <c r="AV35" i="36"/>
  <c r="X100" i="36"/>
  <c r="BH187" i="36"/>
  <c r="AL76" i="36"/>
  <c r="AG292" i="36"/>
  <c r="AS183" i="36"/>
  <c r="BD19" i="36"/>
  <c r="BE109" i="36"/>
  <c r="H81" i="36"/>
  <c r="O132" i="36"/>
  <c r="BG171" i="36"/>
  <c r="S173" i="36"/>
  <c r="V58" i="36"/>
  <c r="AD85" i="36"/>
  <c r="E147" i="36"/>
  <c r="BI128" i="36"/>
  <c r="O157" i="36"/>
  <c r="AP152" i="36"/>
  <c r="AD56" i="36"/>
  <c r="AW125" i="36"/>
  <c r="T74" i="36"/>
  <c r="R117" i="36"/>
  <c r="BK181" i="36"/>
  <c r="U66" i="36"/>
  <c r="O33" i="36"/>
  <c r="D34" i="36"/>
  <c r="BH69" i="36"/>
  <c r="I76" i="36"/>
  <c r="AI150" i="36"/>
  <c r="AW75" i="36"/>
  <c r="O78" i="36"/>
  <c r="AL333" i="36"/>
  <c r="AM189" i="36"/>
  <c r="AH188" i="36"/>
  <c r="F139" i="36"/>
  <c r="J87" i="36"/>
  <c r="AX26" i="36"/>
  <c r="AY41" i="36"/>
  <c r="BG70" i="36"/>
  <c r="AH148" i="36"/>
  <c r="AX32" i="36"/>
  <c r="N77" i="36"/>
  <c r="AG104" i="36"/>
  <c r="AF121" i="36"/>
  <c r="BE161" i="36"/>
  <c r="AZ24" i="36"/>
  <c r="AK104" i="36"/>
  <c r="AC171" i="36"/>
  <c r="F151" i="36"/>
  <c r="AE172" i="36"/>
  <c r="G117" i="36"/>
  <c r="BA46" i="36"/>
  <c r="I62" i="36"/>
  <c r="U116" i="36"/>
  <c r="BE86" i="36"/>
  <c r="W188" i="36"/>
  <c r="AI98" i="36"/>
  <c r="X56" i="36"/>
  <c r="BC30" i="36"/>
  <c r="BB83" i="36"/>
  <c r="Z68" i="36"/>
  <c r="AK64" i="36"/>
  <c r="R19" i="36"/>
  <c r="G66" i="36"/>
  <c r="BE69" i="36"/>
  <c r="J136" i="36"/>
  <c r="BK51" i="36"/>
  <c r="AP174" i="36"/>
  <c r="AR94" i="36"/>
  <c r="AC150" i="36"/>
  <c r="AT101" i="36"/>
  <c r="W146" i="36"/>
  <c r="AW129" i="36"/>
  <c r="P167" i="36"/>
  <c r="AB121" i="36"/>
  <c r="AK38" i="36"/>
  <c r="E41" i="36"/>
  <c r="P66" i="36"/>
  <c r="AK63" i="36"/>
  <c r="AN102" i="36"/>
  <c r="BG28" i="36"/>
  <c r="G51" i="36"/>
  <c r="AL95" i="36"/>
  <c r="BC184" i="36"/>
  <c r="AA102" i="36"/>
  <c r="AU175" i="36"/>
  <c r="U168" i="36"/>
  <c r="BA50" i="36"/>
  <c r="AD175" i="36"/>
  <c r="AJ48" i="36"/>
  <c r="AG87" i="36"/>
  <c r="AV31" i="36"/>
  <c r="BA28" i="36"/>
  <c r="BG76" i="36"/>
  <c r="AA172" i="36"/>
  <c r="N115" i="36"/>
  <c r="G98" i="36"/>
  <c r="BI158" i="36"/>
  <c r="AG119" i="36"/>
  <c r="AT22" i="36"/>
  <c r="L151" i="36"/>
  <c r="AA58" i="36"/>
  <c r="Q59" i="36"/>
  <c r="O47" i="36"/>
  <c r="H31" i="36"/>
  <c r="I44" i="36"/>
  <c r="AZ75" i="36"/>
  <c r="AI52" i="36"/>
  <c r="AX58" i="36"/>
  <c r="Q82" i="36"/>
  <c r="BC55" i="36"/>
  <c r="U183" i="36"/>
  <c r="AU71" i="36"/>
  <c r="BC108" i="36"/>
  <c r="AN129" i="36"/>
  <c r="AD160" i="36"/>
  <c r="Y115" i="36"/>
  <c r="BC140" i="36"/>
  <c r="J16" i="36"/>
  <c r="AL70" i="36"/>
  <c r="M112" i="36"/>
  <c r="I53" i="36"/>
  <c r="AF58" i="36"/>
  <c r="BD33" i="36"/>
  <c r="N109" i="36"/>
  <c r="T59" i="36"/>
  <c r="AB85" i="36"/>
  <c r="BI139" i="36"/>
  <c r="W129" i="36"/>
  <c r="N163" i="36"/>
  <c r="AX82" i="36"/>
  <c r="AW116" i="36"/>
  <c r="AQ79" i="36"/>
  <c r="BJ49" i="36"/>
  <c r="Y141" i="36"/>
  <c r="X123" i="36"/>
  <c r="E176" i="36"/>
  <c r="BC190" i="36"/>
  <c r="BJ141" i="36"/>
  <c r="AS23" i="36"/>
  <c r="AT179" i="36"/>
  <c r="AT18" i="36"/>
  <c r="Z130" i="36"/>
  <c r="L30" i="36"/>
  <c r="BK148" i="36"/>
  <c r="AA42" i="36"/>
  <c r="BH124" i="36"/>
  <c r="AK44" i="36"/>
  <c r="AF162" i="36"/>
  <c r="AY44" i="36"/>
  <c r="AD27" i="36"/>
  <c r="H15" i="36"/>
  <c r="AA20" i="36"/>
  <c r="BH25" i="36"/>
  <c r="AO155" i="36"/>
  <c r="U161" i="36"/>
  <c r="AD107" i="36"/>
  <c r="BB161" i="36"/>
  <c r="M160" i="36"/>
  <c r="J56" i="36"/>
  <c r="AP101" i="36"/>
  <c r="AU121" i="36"/>
  <c r="BC186" i="36"/>
  <c r="O131" i="36"/>
  <c r="BH114" i="36"/>
  <c r="AR180" i="36"/>
  <c r="BB107" i="36"/>
  <c r="X67" i="36"/>
  <c r="AK90" i="36"/>
  <c r="BE191" i="36"/>
  <c r="BC100" i="36"/>
  <c r="O104" i="36"/>
  <c r="AK79" i="36"/>
  <c r="AH31" i="36"/>
  <c r="W91" i="36"/>
  <c r="AL88" i="36"/>
  <c r="AY98" i="36"/>
  <c r="AV67" i="36"/>
  <c r="AN54" i="36"/>
  <c r="D53" i="36"/>
  <c r="S46" i="36"/>
  <c r="J83" i="36"/>
  <c r="BH165" i="36"/>
  <c r="BH151" i="36"/>
  <c r="AJ120" i="36"/>
  <c r="L40" i="36"/>
  <c r="AM118" i="36"/>
  <c r="BE93" i="36"/>
  <c r="BJ30" i="36"/>
  <c r="AD159" i="36"/>
  <c r="Q232" i="36"/>
  <c r="S23" i="36"/>
  <c r="O151" i="36"/>
  <c r="BB98" i="36"/>
  <c r="AU111" i="36"/>
  <c r="BK150" i="36"/>
  <c r="U61" i="36"/>
  <c r="K78" i="36"/>
  <c r="AU80" i="36"/>
  <c r="AD73" i="36"/>
  <c r="AG67" i="36"/>
  <c r="W111" i="36"/>
  <c r="H256" i="36"/>
  <c r="Y138" i="36"/>
  <c r="BC125" i="36"/>
  <c r="AN50" i="36"/>
  <c r="AJ193" i="36"/>
  <c r="V173" i="36"/>
  <c r="AV162" i="36"/>
  <c r="AV63" i="36"/>
  <c r="F186" i="36"/>
  <c r="AJ174" i="36"/>
  <c r="AI127" i="36"/>
  <c r="AM167" i="36"/>
  <c r="J183" i="36"/>
  <c r="J109" i="36"/>
  <c r="AH88" i="36"/>
  <c r="K71" i="36"/>
  <c r="AH96" i="36"/>
  <c r="Q142" i="36"/>
  <c r="AU61" i="36"/>
  <c r="P121" i="36"/>
  <c r="E106" i="36"/>
  <c r="BC265" i="36"/>
  <c r="AE149" i="36"/>
  <c r="AB162" i="36"/>
  <c r="AG172" i="36"/>
  <c r="AQ66" i="36"/>
  <c r="L75" i="36"/>
  <c r="AI68" i="36"/>
  <c r="AE174" i="36"/>
  <c r="AG155" i="36"/>
  <c r="AL151" i="36"/>
  <c r="BI226" i="36"/>
  <c r="H138" i="36"/>
  <c r="AW186" i="36"/>
  <c r="AJ83" i="36"/>
  <c r="AF183" i="36"/>
  <c r="Z35" i="36"/>
  <c r="D183" i="36"/>
  <c r="AH32" i="36"/>
  <c r="K67" i="36"/>
  <c r="W153" i="36"/>
  <c r="G122" i="36"/>
  <c r="AO186" i="36"/>
  <c r="AI332" i="36"/>
  <c r="AJ65" i="36"/>
  <c r="Z15" i="36"/>
  <c r="G177" i="36"/>
  <c r="BE121" i="36"/>
  <c r="X108" i="36"/>
  <c r="AN60" i="36"/>
  <c r="M74" i="36"/>
  <c r="AL75" i="36"/>
  <c r="P145" i="36"/>
  <c r="D299" i="36"/>
  <c r="AR28" i="36"/>
  <c r="AZ37" i="36"/>
  <c r="AA26" i="36"/>
  <c r="BE184" i="36"/>
  <c r="X163" i="36"/>
  <c r="BE173" i="36"/>
  <c r="L161" i="36"/>
  <c r="S176" i="36"/>
  <c r="T99" i="36"/>
  <c r="AE181" i="36"/>
  <c r="J176" i="36"/>
  <c r="Z33" i="36"/>
  <c r="AF42" i="36"/>
  <c r="Q289" i="36"/>
  <c r="Q50" i="36"/>
  <c r="W191" i="36"/>
  <c r="AL149" i="36"/>
  <c r="BE74" i="36"/>
  <c r="AN112" i="36"/>
  <c r="AB56" i="36"/>
  <c r="AC66" i="36"/>
  <c r="N156" i="36"/>
  <c r="O82" i="36"/>
  <c r="AM34" i="36"/>
  <c r="AG93" i="36"/>
  <c r="BC158" i="36"/>
  <c r="E58" i="36"/>
  <c r="BE337" i="36"/>
  <c r="J255" i="36"/>
  <c r="R120" i="36"/>
  <c r="Y190" i="36"/>
  <c r="Y122" i="36"/>
  <c r="U151" i="36"/>
  <c r="V16" i="36"/>
  <c r="H97" i="36"/>
  <c r="P53" i="36"/>
  <c r="Q172" i="36"/>
  <c r="P178" i="36"/>
  <c r="AA152" i="36"/>
  <c r="AG73" i="36"/>
  <c r="R115" i="36"/>
  <c r="AD67" i="36"/>
  <c r="AO161" i="36"/>
  <c r="R147" i="36"/>
  <c r="AF176" i="36"/>
  <c r="AT70" i="36"/>
  <c r="N79" i="36"/>
  <c r="L100" i="36"/>
  <c r="BE118" i="36"/>
  <c r="F167" i="36"/>
  <c r="BI91" i="36"/>
  <c r="Y334" i="36"/>
  <c r="BI171" i="36"/>
  <c r="AY184" i="36"/>
  <c r="Y124" i="36"/>
  <c r="BC31" i="36"/>
  <c r="S60" i="36"/>
  <c r="Q181" i="36"/>
  <c r="M173" i="36"/>
  <c r="J66" i="36"/>
  <c r="AA178" i="36"/>
  <c r="AS164" i="36"/>
  <c r="AK187" i="36"/>
  <c r="AE73" i="36"/>
  <c r="AV66" i="36"/>
  <c r="AV113" i="36"/>
  <c r="AW54" i="36"/>
  <c r="BC21" i="36"/>
  <c r="AU269" i="36"/>
  <c r="BB16" i="36"/>
  <c r="AY157" i="36"/>
  <c r="BH115" i="36"/>
  <c r="AA129" i="36"/>
  <c r="H28" i="36"/>
  <c r="M125" i="36"/>
  <c r="AT108" i="36"/>
  <c r="AW181" i="36"/>
  <c r="AP139" i="36"/>
  <c r="BK75" i="36"/>
  <c r="S126" i="36"/>
  <c r="L213" i="36"/>
  <c r="BE105" i="36"/>
  <c r="AG55" i="36"/>
  <c r="L129" i="36"/>
  <c r="J101" i="36"/>
  <c r="AD122" i="36"/>
  <c r="BA47" i="36"/>
  <c r="U129" i="36"/>
  <c r="AN70" i="36"/>
  <c r="AI72" i="36"/>
  <c r="AJ82" i="36"/>
  <c r="P194" i="36"/>
  <c r="AK163" i="36"/>
  <c r="BE160" i="36"/>
  <c r="AM22" i="36"/>
  <c r="E128" i="36"/>
  <c r="H111" i="36"/>
  <c r="D161" i="36"/>
  <c r="AO108" i="36"/>
  <c r="H139" i="36"/>
  <c r="R260" i="36"/>
  <c r="R167" i="36"/>
  <c r="N72" i="36"/>
  <c r="AO22" i="36"/>
  <c r="BI75" i="36"/>
  <c r="BK21" i="36"/>
  <c r="AA127" i="36"/>
  <c r="AS191" i="36"/>
  <c r="Z48" i="36"/>
  <c r="AV47" i="36"/>
  <c r="AZ104" i="36"/>
  <c r="AQ155" i="36"/>
  <c r="U293" i="36"/>
  <c r="AV104" i="36"/>
  <c r="R158" i="36"/>
  <c r="AU124" i="36"/>
  <c r="AM181" i="36"/>
  <c r="AM91" i="36"/>
  <c r="BK111" i="36"/>
  <c r="AR55" i="36"/>
  <c r="J29" i="36"/>
  <c r="BJ27" i="36"/>
  <c r="AV51" i="36"/>
  <c r="AN99" i="36"/>
  <c r="BJ71" i="36"/>
  <c r="M142" i="36"/>
  <c r="S42" i="36"/>
  <c r="R121" i="36"/>
  <c r="F81" i="36"/>
  <c r="H37" i="36"/>
  <c r="U69" i="36"/>
  <c r="E60" i="36"/>
  <c r="AN85" i="36"/>
  <c r="AE85" i="36"/>
  <c r="P71" i="36"/>
  <c r="E33" i="36"/>
  <c r="X95" i="36"/>
  <c r="K130" i="36"/>
  <c r="AV120" i="36"/>
  <c r="BK113" i="36"/>
  <c r="BK158" i="36"/>
  <c r="BG89" i="36"/>
  <c r="Y34" i="36"/>
  <c r="BC70" i="36"/>
  <c r="AU165" i="36"/>
  <c r="X146" i="36"/>
  <c r="AC127" i="36"/>
  <c r="F178" i="36"/>
  <c r="BI85" i="36"/>
  <c r="AX69" i="36"/>
  <c r="AT106" i="36"/>
  <c r="AS156" i="36"/>
  <c r="L181" i="36"/>
  <c r="F190" i="36"/>
  <c r="AY116" i="36"/>
  <c r="BA120" i="36"/>
  <c r="AD116" i="36"/>
  <c r="Y101" i="36"/>
  <c r="T108" i="36"/>
  <c r="F110" i="36"/>
  <c r="F188" i="36"/>
  <c r="BC196" i="36"/>
  <c r="AO59" i="36"/>
  <c r="AI115" i="36"/>
  <c r="BB151" i="36"/>
  <c r="AF135" i="36"/>
  <c r="BJ51" i="36"/>
  <c r="BF38" i="36"/>
  <c r="BJ97" i="36"/>
  <c r="AJ33" i="36"/>
  <c r="F146" i="36"/>
  <c r="BH29" i="36"/>
  <c r="AR32" i="36"/>
  <c r="K43" i="36"/>
  <c r="BC56" i="36"/>
  <c r="Q101" i="36"/>
  <c r="Y61" i="36"/>
  <c r="F122" i="36"/>
  <c r="E18" i="36"/>
  <c r="AT163" i="36"/>
  <c r="E111" i="36"/>
  <c r="R127" i="36"/>
  <c r="O28" i="36"/>
  <c r="BA22" i="36"/>
  <c r="E81" i="36"/>
  <c r="K185" i="36"/>
  <c r="AW153" i="36"/>
  <c r="M43" i="36"/>
  <c r="AS54" i="36"/>
  <c r="G174" i="36"/>
  <c r="L91" i="36"/>
  <c r="Q20" i="36"/>
  <c r="AQ76" i="36"/>
  <c r="N48" i="36"/>
  <c r="AF23" i="36"/>
  <c r="AD193" i="36"/>
  <c r="W53" i="36"/>
  <c r="AJ96" i="36"/>
  <c r="AI131" i="36"/>
  <c r="D64" i="36"/>
  <c r="AC62" i="36"/>
  <c r="Q47" i="36"/>
  <c r="AU74" i="36"/>
  <c r="Q35" i="36"/>
  <c r="AP67" i="36"/>
  <c r="Z116" i="36"/>
  <c r="AC99" i="36"/>
  <c r="M69" i="36"/>
  <c r="AX103" i="36"/>
  <c r="AR47" i="36"/>
  <c r="AG103" i="36"/>
  <c r="BF24" i="36"/>
  <c r="BJ74" i="36"/>
  <c r="AG59" i="36"/>
  <c r="BE117" i="36"/>
  <c r="BC150" i="36"/>
  <c r="AB66" i="36"/>
  <c r="AR331" i="36"/>
  <c r="G25" i="36"/>
  <c r="AK110" i="36"/>
  <c r="AW168" i="36"/>
  <c r="F111" i="36"/>
  <c r="W155" i="36"/>
  <c r="AR109" i="36"/>
  <c r="J54" i="36"/>
  <c r="BK107" i="36"/>
  <c r="AJ61" i="36"/>
  <c r="BH45" i="36"/>
  <c r="AX45" i="36"/>
  <c r="Q120" i="36"/>
  <c r="R112" i="36"/>
  <c r="AR43" i="36"/>
  <c r="AZ106" i="36"/>
  <c r="AD101" i="36"/>
  <c r="AL69" i="36"/>
  <c r="X93" i="36"/>
  <c r="Q152" i="36"/>
  <c r="BH138" i="36"/>
  <c r="AS178" i="36"/>
  <c r="AF49" i="36"/>
  <c r="G123" i="36"/>
  <c r="BK120" i="36"/>
  <c r="AW81" i="36"/>
  <c r="E65" i="36"/>
  <c r="AR72" i="36"/>
  <c r="G125" i="36"/>
  <c r="G22" i="36"/>
  <c r="X332" i="36"/>
  <c r="BF75" i="36"/>
  <c r="AA141" i="36"/>
  <c r="AV84" i="36"/>
  <c r="AB167" i="36"/>
  <c r="AR177" i="36"/>
  <c r="AC204" i="36"/>
  <c r="BD160" i="36"/>
  <c r="I15" i="36"/>
  <c r="P97" i="36"/>
  <c r="BF140" i="36"/>
  <c r="AY19" i="36"/>
  <c r="K299" i="36"/>
  <c r="AX140" i="36"/>
  <c r="AQ130" i="36"/>
  <c r="AT17" i="36"/>
  <c r="I17" i="36"/>
  <c r="T85" i="36"/>
  <c r="T166" i="36"/>
  <c r="Z19" i="36"/>
  <c r="O165" i="36"/>
  <c r="AP51" i="36"/>
  <c r="BK147" i="36"/>
  <c r="BG44" i="36"/>
  <c r="H58" i="36"/>
  <c r="Z54" i="36"/>
  <c r="AS69" i="36"/>
  <c r="Z101" i="36"/>
  <c r="AF90" i="36"/>
  <c r="AN68" i="36"/>
  <c r="I188" i="36"/>
  <c r="AY121" i="36"/>
  <c r="AU164" i="36"/>
  <c r="AB54" i="36"/>
  <c r="BC193" i="36"/>
  <c r="AI183" i="36"/>
  <c r="T122" i="36"/>
  <c r="H67" i="36"/>
  <c r="AW267" i="36"/>
  <c r="X129" i="36"/>
  <c r="G151" i="36"/>
  <c r="AH110" i="36"/>
  <c r="AD55" i="36"/>
  <c r="AJ142" i="36"/>
  <c r="U173" i="36"/>
  <c r="AM100" i="36"/>
  <c r="BJ138" i="36"/>
  <c r="BB100" i="36"/>
  <c r="BJ59" i="36"/>
  <c r="K58" i="36"/>
  <c r="BF97" i="36"/>
  <c r="AH161" i="36"/>
  <c r="W90" i="36"/>
  <c r="T112" i="36"/>
  <c r="AV116" i="36"/>
  <c r="H120" i="36"/>
  <c r="AK164" i="36"/>
  <c r="N173" i="36"/>
  <c r="U94" i="36"/>
  <c r="AX188" i="36"/>
  <c r="J179" i="36"/>
  <c r="J69" i="36"/>
  <c r="AV88" i="36"/>
  <c r="BJ91" i="36"/>
  <c r="AF136" i="36"/>
  <c r="AD184" i="36"/>
  <c r="BE107" i="36"/>
  <c r="K42" i="36"/>
  <c r="AI193" i="36"/>
  <c r="AB189" i="36"/>
  <c r="BJ127" i="36"/>
  <c r="AF65" i="36"/>
  <c r="X43" i="36"/>
  <c r="AY128" i="36"/>
  <c r="BH121" i="36"/>
  <c r="BD155" i="36"/>
  <c r="L31" i="36"/>
  <c r="Y83" i="36"/>
  <c r="AW30" i="36"/>
  <c r="Y127" i="36"/>
  <c r="AX134" i="36"/>
  <c r="AL104" i="36"/>
  <c r="S88" i="36"/>
  <c r="AR41" i="36"/>
  <c r="T60" i="36"/>
  <c r="AS107" i="36"/>
  <c r="BC25" i="36"/>
  <c r="Y114" i="36"/>
  <c r="AL110" i="36"/>
  <c r="AL85" i="36"/>
  <c r="BI80" i="36"/>
  <c r="AV144" i="36"/>
  <c r="AP105" i="36"/>
  <c r="Z52" i="36"/>
  <c r="Q85" i="36"/>
  <c r="AY85" i="36"/>
  <c r="F138" i="36"/>
  <c r="BE130" i="36"/>
  <c r="H151" i="36"/>
  <c r="BE81" i="36"/>
  <c r="BH79" i="36"/>
  <c r="I171" i="36"/>
  <c r="AE37" i="36"/>
  <c r="V43" i="36"/>
  <c r="AQ71" i="36"/>
  <c r="AB146" i="36"/>
  <c r="AF19" i="36"/>
  <c r="AC119" i="36"/>
  <c r="F20" i="36"/>
  <c r="D107" i="36"/>
  <c r="W51" i="36"/>
  <c r="Y119" i="36"/>
  <c r="E114" i="36"/>
  <c r="S78" i="36"/>
  <c r="D100" i="36"/>
  <c r="AV71" i="36"/>
  <c r="AC156" i="36"/>
  <c r="AC46" i="36"/>
  <c r="W17" i="36"/>
  <c r="W182" i="36"/>
  <c r="V195" i="36"/>
  <c r="K117" i="36"/>
  <c r="K137" i="36"/>
  <c r="AK124" i="36"/>
  <c r="AZ173" i="36"/>
  <c r="AQ114" i="36"/>
  <c r="AW112" i="36"/>
  <c r="BD30" i="36"/>
  <c r="BK179" i="36"/>
  <c r="AD120" i="36"/>
  <c r="AI97" i="36"/>
  <c r="BI150" i="36"/>
  <c r="AV150" i="36"/>
  <c r="AH19" i="36"/>
  <c r="AM194" i="36"/>
  <c r="AZ175" i="36"/>
  <c r="Y82" i="36"/>
  <c r="U133" i="36"/>
  <c r="W113" i="36"/>
  <c r="BJ159" i="36"/>
  <c r="BJ54" i="36"/>
  <c r="BI82" i="36"/>
  <c r="O64" i="36"/>
  <c r="AZ185" i="36"/>
  <c r="AY118" i="36"/>
  <c r="AF148" i="36"/>
  <c r="P73" i="36"/>
  <c r="P39" i="36"/>
  <c r="AW141" i="36"/>
  <c r="AJ30" i="36"/>
  <c r="AL134" i="36"/>
  <c r="AG116" i="36"/>
  <c r="AW147" i="36"/>
  <c r="AQ39" i="36"/>
  <c r="AH193" i="36"/>
  <c r="AI162" i="36"/>
  <c r="AE121" i="36"/>
  <c r="BH130" i="36"/>
  <c r="AN94" i="36"/>
  <c r="V89" i="36"/>
  <c r="AO107" i="36"/>
  <c r="I156" i="36"/>
  <c r="P150" i="36"/>
  <c r="F18" i="36"/>
  <c r="AU72" i="36"/>
  <c r="AC98" i="36"/>
  <c r="AY174" i="36"/>
  <c r="BD142" i="36"/>
  <c r="K21" i="36"/>
  <c r="P170" i="36"/>
  <c r="AB164" i="36"/>
  <c r="BC169" i="36"/>
  <c r="H161" i="36"/>
  <c r="AK194" i="36"/>
  <c r="T47" i="36"/>
  <c r="F116" i="36"/>
  <c r="BH168" i="36"/>
  <c r="O117" i="36"/>
  <c r="BG148" i="36"/>
  <c r="Z109" i="36"/>
  <c r="AJ28" i="36"/>
  <c r="D63" i="36"/>
  <c r="AW140" i="36"/>
  <c r="E51" i="36"/>
  <c r="AM48" i="36"/>
  <c r="AM149" i="36"/>
  <c r="BG176" i="36"/>
  <c r="Q57" i="36"/>
  <c r="BH73" i="36"/>
  <c r="N75" i="36"/>
  <c r="AS335" i="36"/>
  <c r="AZ158" i="36"/>
  <c r="AY22" i="36"/>
  <c r="M90" i="36"/>
  <c r="BJ184" i="36"/>
  <c r="M175" i="36"/>
  <c r="Y282" i="36"/>
  <c r="AP34" i="36"/>
  <c r="AL182" i="36"/>
  <c r="V303" i="36"/>
  <c r="F99" i="36"/>
  <c r="AQ182" i="36"/>
  <c r="R86" i="36"/>
  <c r="AR102" i="36"/>
  <c r="AU163" i="36"/>
  <c r="H78" i="36"/>
  <c r="AK131" i="36"/>
  <c r="X195" i="36"/>
  <c r="AB141" i="36"/>
  <c r="AZ152" i="36"/>
  <c r="BC155" i="36"/>
  <c r="AD183" i="36"/>
  <c r="V145" i="36"/>
  <c r="D178" i="36"/>
  <c r="BF133" i="36"/>
  <c r="BI78" i="36"/>
  <c r="BH155" i="36"/>
  <c r="AO90" i="36"/>
  <c r="AT141" i="36"/>
  <c r="AR101" i="36"/>
  <c r="BK93" i="36"/>
  <c r="I100" i="36"/>
  <c r="BC139" i="36"/>
  <c r="AV27" i="36"/>
  <c r="BC137" i="36"/>
  <c r="S150" i="36"/>
  <c r="BA344" i="36"/>
  <c r="BJ126" i="36"/>
  <c r="O24" i="36"/>
  <c r="T157" i="36"/>
  <c r="J186" i="36"/>
  <c r="T124" i="36"/>
  <c r="R101" i="36"/>
  <c r="BH82" i="36"/>
  <c r="BD213" i="36"/>
  <c r="W140" i="36"/>
  <c r="G188" i="36"/>
  <c r="BI123" i="36"/>
  <c r="AN178" i="36"/>
  <c r="X51" i="36"/>
  <c r="AP276" i="36"/>
  <c r="AN131" i="36"/>
  <c r="V247" i="36"/>
  <c r="O115" i="36"/>
  <c r="BJ55" i="36"/>
  <c r="BF53" i="36"/>
  <c r="K157" i="36"/>
  <c r="BA187" i="36"/>
  <c r="AY133" i="36"/>
  <c r="AI160" i="36"/>
  <c r="AQ84" i="36"/>
  <c r="AX21" i="36"/>
  <c r="F128" i="36"/>
  <c r="E22" i="36"/>
  <c r="AV91" i="36"/>
  <c r="BB164" i="36"/>
  <c r="AA119" i="36"/>
  <c r="AU50" i="36"/>
  <c r="L71" i="36"/>
  <c r="AJ42" i="36"/>
  <c r="AG154" i="36"/>
  <c r="Q69" i="36"/>
  <c r="AY196" i="36"/>
  <c r="BE156" i="36"/>
  <c r="AT149" i="36"/>
  <c r="AO126" i="36"/>
  <c r="BF141" i="36"/>
  <c r="X98" i="36"/>
  <c r="J152" i="36"/>
  <c r="G154" i="36"/>
  <c r="W33" i="36"/>
  <c r="AG35" i="36"/>
  <c r="AH30" i="36"/>
  <c r="AL127" i="36"/>
  <c r="BA25" i="36"/>
  <c r="AG117" i="36"/>
  <c r="AO93" i="36"/>
  <c r="Z142" i="36"/>
  <c r="AE131" i="36"/>
  <c r="F85" i="36"/>
  <c r="D47" i="36"/>
  <c r="E158" i="36"/>
  <c r="AT129" i="36"/>
  <c r="V141" i="36"/>
  <c r="AF75" i="36"/>
  <c r="BI149" i="36"/>
  <c r="BD92" i="36"/>
  <c r="BB19" i="36"/>
  <c r="BD151" i="36"/>
  <c r="AC134" i="36"/>
  <c r="Q105" i="36"/>
  <c r="AW105" i="36"/>
  <c r="G48" i="36"/>
  <c r="X40" i="36"/>
  <c r="T33" i="36"/>
  <c r="AM94" i="36"/>
  <c r="E97" i="36"/>
  <c r="BG41" i="36"/>
  <c r="AV57" i="36"/>
  <c r="AJ126" i="36"/>
  <c r="AT49" i="36"/>
  <c r="Q115" i="36"/>
  <c r="BH74" i="36"/>
  <c r="AH107" i="36"/>
  <c r="BK42" i="36"/>
  <c r="AF94" i="36"/>
  <c r="G77" i="36"/>
  <c r="BJ144" i="36"/>
  <c r="D77" i="36"/>
  <c r="AN73" i="36"/>
  <c r="M22" i="36"/>
  <c r="BG30" i="36"/>
  <c r="AE123" i="36"/>
  <c r="AC125" i="36"/>
  <c r="Z159" i="36"/>
  <c r="AS169" i="36"/>
  <c r="T15" i="36"/>
  <c r="BF153" i="36"/>
  <c r="AG46" i="36"/>
  <c r="AZ153" i="36"/>
  <c r="AG99" i="36"/>
  <c r="BJ37" i="36"/>
  <c r="AQ98" i="36"/>
  <c r="AW115" i="36"/>
  <c r="Y24" i="36"/>
  <c r="AR96" i="36"/>
  <c r="M18" i="36"/>
  <c r="N47" i="36"/>
  <c r="AO94" i="36"/>
  <c r="AM114" i="36"/>
  <c r="M46" i="36"/>
  <c r="S16" i="36"/>
  <c r="J92" i="36"/>
  <c r="F42" i="36"/>
  <c r="AF151" i="36"/>
  <c r="T107" i="36"/>
  <c r="BG94" i="36"/>
  <c r="O21" i="36"/>
  <c r="H106" i="36"/>
  <c r="O51" i="36"/>
  <c r="AV112" i="36"/>
  <c r="P88" i="36"/>
  <c r="R195" i="36"/>
  <c r="AS146" i="36"/>
  <c r="AI33" i="36"/>
  <c r="J175" i="36"/>
  <c r="I16" i="36"/>
  <c r="I64" i="36"/>
  <c r="BD68" i="36"/>
  <c r="O52" i="36"/>
  <c r="AZ87" i="36"/>
  <c r="L166" i="36"/>
  <c r="BA157" i="36"/>
  <c r="U125" i="36"/>
  <c r="Y103" i="36"/>
  <c r="BG332" i="36"/>
  <c r="AJ155" i="36"/>
  <c r="AI92" i="36"/>
  <c r="AQ159" i="36"/>
  <c r="AX100" i="36"/>
  <c r="AE120" i="36"/>
  <c r="D147" i="36"/>
  <c r="Y93" i="36"/>
  <c r="AS88" i="36"/>
  <c r="E157" i="36"/>
  <c r="S171" i="36"/>
  <c r="AZ63" i="36"/>
  <c r="AJ144" i="36"/>
  <c r="AU64" i="36"/>
  <c r="AW37" i="36"/>
  <c r="AS30" i="36"/>
  <c r="AK59" i="36"/>
  <c r="AH55" i="36"/>
  <c r="BB97" i="36"/>
  <c r="F87" i="36"/>
  <c r="AG149" i="36"/>
  <c r="AJ56" i="36"/>
  <c r="BI115" i="36"/>
  <c r="BA179" i="36"/>
  <c r="AT20" i="36"/>
  <c r="X85" i="36"/>
  <c r="BH163" i="36"/>
  <c r="AI17" i="36"/>
  <c r="Y28" i="36"/>
  <c r="W148" i="36"/>
  <c r="N93" i="36"/>
  <c r="AB103" i="36"/>
  <c r="R16" i="36"/>
  <c r="AZ290" i="36"/>
  <c r="BE187" i="36"/>
  <c r="AT28" i="36"/>
  <c r="AU113" i="36"/>
  <c r="AZ86" i="36"/>
  <c r="AN182" i="36"/>
  <c r="AJ302" i="36"/>
  <c r="D69" i="36"/>
  <c r="AM53" i="36"/>
  <c r="AY143" i="36"/>
  <c r="AZ20" i="36"/>
  <c r="BI314" i="36"/>
  <c r="AS161" i="36"/>
  <c r="BJ68" i="36"/>
  <c r="AL158" i="36"/>
  <c r="M60" i="36"/>
  <c r="AM164" i="36"/>
  <c r="AA135" i="36"/>
  <c r="K17" i="36"/>
  <c r="AQ54" i="36"/>
  <c r="BC148" i="36"/>
  <c r="BG31" i="36"/>
  <c r="S73" i="36"/>
  <c r="J141" i="36"/>
  <c r="T69" i="36"/>
  <c r="BD76" i="36"/>
  <c r="E70" i="36"/>
  <c r="BD124" i="36"/>
  <c r="BH176" i="36"/>
  <c r="BH49" i="36"/>
  <c r="T62" i="36"/>
  <c r="BK193" i="36"/>
  <c r="W311" i="36"/>
  <c r="AD34" i="36"/>
  <c r="Z176" i="36"/>
  <c r="AJ95" i="36"/>
  <c r="BI86" i="36"/>
  <c r="M58" i="36"/>
  <c r="D119" i="36"/>
  <c r="Z89" i="36"/>
  <c r="AC197" i="36"/>
  <c r="BI65" i="36"/>
  <c r="AI73" i="36"/>
  <c r="D97" i="36"/>
  <c r="AC74" i="36"/>
  <c r="K82" i="36"/>
  <c r="BF115" i="36"/>
  <c r="BI168" i="36"/>
  <c r="AO131" i="36"/>
  <c r="AC72" i="36"/>
  <c r="O15" i="36"/>
  <c r="AH196" i="36"/>
  <c r="AI37" i="36"/>
  <c r="AF165" i="36"/>
  <c r="AN170" i="36"/>
  <c r="BB168" i="36"/>
  <c r="H92" i="36"/>
  <c r="I158" i="36"/>
  <c r="AM151" i="36"/>
  <c r="AC117" i="36"/>
  <c r="Y164" i="36"/>
  <c r="K27" i="36"/>
  <c r="AB101" i="36"/>
  <c r="H57" i="36"/>
  <c r="AK162" i="36"/>
  <c r="BD86" i="36"/>
  <c r="M121" i="36"/>
  <c r="W145" i="36"/>
  <c r="D143" i="36"/>
  <c r="BA156" i="36"/>
  <c r="AB25" i="36"/>
  <c r="P77" i="36"/>
  <c r="AC161" i="36"/>
  <c r="BE189" i="36"/>
  <c r="I191" i="36"/>
  <c r="AV69" i="36"/>
  <c r="AD174" i="36"/>
  <c r="AS49" i="36"/>
  <c r="U42" i="36"/>
  <c r="BE139" i="36"/>
  <c r="Q109" i="36"/>
  <c r="D74" i="36"/>
  <c r="BD117" i="36"/>
  <c r="E138" i="36"/>
  <c r="AI30" i="36"/>
  <c r="G79" i="36"/>
  <c r="AP57" i="36"/>
  <c r="AM117" i="36"/>
  <c r="I19" i="36"/>
  <c r="AA113" i="36"/>
  <c r="R102" i="36"/>
  <c r="Z119" i="36"/>
  <c r="M25" i="36"/>
  <c r="K154" i="36"/>
  <c r="D184" i="36"/>
  <c r="AX193" i="36"/>
  <c r="AG53" i="36"/>
  <c r="M26" i="36"/>
  <c r="AR89" i="36"/>
  <c r="G183" i="36"/>
  <c r="M106" i="36"/>
  <c r="BI48" i="36"/>
  <c r="BH32" i="36"/>
  <c r="L156" i="36"/>
  <c r="U162" i="36"/>
  <c r="M179" i="36"/>
  <c r="F72" i="36"/>
  <c r="K90" i="36"/>
  <c r="BK68" i="36"/>
  <c r="G39" i="36"/>
  <c r="Y167" i="36"/>
  <c r="AY70" i="36"/>
  <c r="O56" i="36"/>
  <c r="G28" i="36"/>
  <c r="BD184" i="36"/>
  <c r="V137" i="36"/>
  <c r="X189" i="36"/>
  <c r="BK41" i="36"/>
  <c r="BF107" i="36"/>
  <c r="S39" i="36"/>
  <c r="BE66" i="36"/>
  <c r="BA185" i="36"/>
  <c r="AT98" i="36"/>
  <c r="Y76" i="36"/>
  <c r="BI41" i="36"/>
  <c r="H43" i="36"/>
  <c r="BG36" i="36"/>
  <c r="Y40" i="36"/>
  <c r="N66" i="36"/>
  <c r="AW121" i="36"/>
  <c r="I50" i="36"/>
  <c r="BA147" i="36"/>
  <c r="BF64" i="36"/>
  <c r="S21" i="36"/>
  <c r="AR37" i="36"/>
  <c r="BJ58" i="36"/>
  <c r="H39" i="36"/>
  <c r="AF106" i="36"/>
  <c r="W35" i="36"/>
  <c r="Q187" i="36"/>
  <c r="M76" i="36"/>
  <c r="AX23" i="36"/>
  <c r="O86" i="36"/>
  <c r="P56" i="36"/>
  <c r="AP150" i="36"/>
  <c r="AW149" i="36"/>
  <c r="AZ72" i="36"/>
  <c r="AB74" i="36"/>
  <c r="O20" i="36"/>
  <c r="Y193" i="36"/>
  <c r="L24" i="36"/>
  <c r="U58" i="36"/>
  <c r="V93" i="36"/>
  <c r="BJ87" i="36"/>
  <c r="BB171" i="36"/>
  <c r="AN32" i="36"/>
  <c r="G56" i="36"/>
  <c r="BD74" i="36"/>
  <c r="BF117" i="36"/>
  <c r="AK181" i="36"/>
  <c r="AI136" i="36"/>
  <c r="AJ99" i="36"/>
  <c r="AS114" i="36"/>
  <c r="D72" i="36"/>
  <c r="M158" i="36"/>
  <c r="I88" i="36"/>
  <c r="AX20" i="36"/>
  <c r="R146" i="36"/>
  <c r="AN157" i="36"/>
  <c r="G306" i="36"/>
  <c r="BJ101" i="36"/>
  <c r="O119" i="36"/>
  <c r="Z32" i="36"/>
  <c r="R191" i="36"/>
  <c r="AM20" i="36"/>
  <c r="G265" i="36"/>
  <c r="S155" i="36"/>
  <c r="BA17" i="36"/>
  <c r="AZ110" i="36"/>
  <c r="AO70" i="36"/>
  <c r="I56" i="36"/>
  <c r="AM343" i="36"/>
  <c r="J171" i="36"/>
  <c r="AA107" i="36"/>
  <c r="AT166" i="36"/>
  <c r="BI191" i="36"/>
  <c r="AF56" i="36"/>
  <c r="R61" i="36"/>
  <c r="BJ176" i="36"/>
  <c r="V120" i="36"/>
  <c r="AG179" i="36"/>
  <c r="E197" i="36"/>
  <c r="T75" i="36"/>
  <c r="AW46" i="36"/>
  <c r="M97" i="36"/>
  <c r="Y118" i="36"/>
  <c r="BA146" i="36"/>
  <c r="Z160" i="36"/>
  <c r="AL87" i="36"/>
  <c r="BK124" i="36"/>
  <c r="BH142" i="36"/>
  <c r="F157" i="36"/>
  <c r="E171" i="36"/>
  <c r="AH114" i="36"/>
  <c r="BE196" i="36"/>
  <c r="AU116" i="36"/>
  <c r="AH77" i="36"/>
  <c r="BC251" i="36"/>
  <c r="BH222" i="36"/>
  <c r="BE148" i="36"/>
  <c r="BB81" i="36"/>
  <c r="K79" i="36"/>
  <c r="BF143" i="36"/>
  <c r="AT109" i="36"/>
  <c r="AH105" i="36"/>
  <c r="AY75" i="36"/>
  <c r="AF59" i="36"/>
  <c r="BC77" i="36"/>
  <c r="AF41" i="36"/>
  <c r="G87" i="36"/>
  <c r="V42" i="36"/>
  <c r="J161" i="36"/>
  <c r="S179" i="36"/>
  <c r="BJ110" i="36"/>
  <c r="AS185" i="36"/>
  <c r="K28" i="36"/>
  <c r="AQ42" i="36"/>
  <c r="AI36" i="36"/>
  <c r="BB170" i="36"/>
  <c r="AN93" i="36"/>
  <c r="AQ81" i="36"/>
  <c r="X106" i="36"/>
  <c r="BH120" i="36"/>
  <c r="AJ38" i="36"/>
  <c r="P22" i="36"/>
  <c r="O98" i="36"/>
  <c r="F191" i="36"/>
  <c r="BJ102" i="36"/>
  <c r="BA102" i="36"/>
  <c r="M77" i="36"/>
  <c r="BF43" i="36"/>
  <c r="AS105" i="36"/>
  <c r="J188" i="36"/>
  <c r="O68" i="36"/>
  <c r="S142" i="36"/>
  <c r="AX91" i="36"/>
  <c r="AV126" i="36"/>
  <c r="BK35" i="36"/>
  <c r="BE135" i="36"/>
  <c r="AX142" i="36"/>
  <c r="P156" i="36"/>
  <c r="AD61" i="36"/>
  <c r="Z28" i="36"/>
  <c r="L153" i="36"/>
  <c r="V109" i="36"/>
  <c r="BC99" i="36"/>
  <c r="BJ170" i="36"/>
  <c r="BA106" i="36"/>
  <c r="AA184" i="36"/>
  <c r="N117" i="36"/>
  <c r="Y36" i="36"/>
  <c r="AM74" i="36"/>
  <c r="BG79" i="36"/>
  <c r="AB194" i="36"/>
  <c r="AR147" i="36"/>
  <c r="AD99" i="36"/>
  <c r="AS51" i="36"/>
  <c r="I63" i="36"/>
  <c r="AX92" i="36"/>
  <c r="J108" i="36"/>
  <c r="I124" i="36"/>
  <c r="AC45" i="36"/>
  <c r="AF24" i="36"/>
  <c r="O192" i="36"/>
  <c r="AE51" i="36"/>
  <c r="BF116" i="36"/>
  <c r="I99" i="36"/>
  <c r="BG47" i="36"/>
  <c r="AX30" i="36"/>
  <c r="AH35" i="36"/>
  <c r="G111" i="36"/>
  <c r="BC119" i="36"/>
  <c r="Z156" i="36"/>
  <c r="BJ89" i="36"/>
  <c r="R20" i="36"/>
  <c r="M36" i="36"/>
  <c r="AL155" i="36"/>
  <c r="U175" i="36"/>
  <c r="U20" i="36"/>
  <c r="AY170" i="36"/>
  <c r="AM184" i="36"/>
  <c r="O74" i="36"/>
  <c r="AI166" i="36"/>
  <c r="BF135" i="36"/>
  <c r="AU103" i="36"/>
  <c r="BJ107" i="36"/>
  <c r="BA19" i="36"/>
  <c r="BG154" i="36"/>
  <c r="AO73" i="36"/>
  <c r="O174" i="36"/>
  <c r="AI54" i="36"/>
  <c r="AO77" i="36"/>
  <c r="AG37" i="36"/>
  <c r="J111" i="36"/>
  <c r="U44" i="36"/>
  <c r="Z18" i="36"/>
  <c r="T167" i="36"/>
  <c r="AP115" i="36"/>
  <c r="G143" i="36"/>
  <c r="BB154" i="36"/>
  <c r="AC162" i="36"/>
  <c r="Q88" i="36"/>
  <c r="BA18" i="36"/>
  <c r="BC132" i="36"/>
  <c r="D91" i="36"/>
  <c r="BG130" i="36"/>
  <c r="BG20" i="36"/>
  <c r="O41" i="36"/>
  <c r="J162" i="36"/>
  <c r="AE147" i="36"/>
  <c r="AP76" i="36"/>
  <c r="Q40" i="36"/>
  <c r="AC174" i="36"/>
  <c r="O184" i="36"/>
  <c r="AF57" i="36"/>
  <c r="F166" i="36"/>
  <c r="L196" i="36"/>
  <c r="S157" i="36"/>
  <c r="L148" i="36"/>
  <c r="AC103" i="36"/>
  <c r="AG18" i="36"/>
  <c r="BD131" i="36"/>
  <c r="AP112" i="36"/>
  <c r="AA97" i="36"/>
  <c r="BF68" i="36"/>
  <c r="AL50" i="36"/>
  <c r="AC128" i="36"/>
  <c r="BH117" i="36"/>
  <c r="BH15" i="36"/>
  <c r="BA21" i="36"/>
  <c r="AS177" i="36"/>
  <c r="X55" i="36"/>
  <c r="AP137" i="36"/>
  <c r="H64" i="36"/>
  <c r="AZ135" i="36"/>
  <c r="V125" i="36"/>
  <c r="AE108" i="36"/>
  <c r="V79" i="36"/>
  <c r="I52" i="36"/>
  <c r="BA121" i="36"/>
  <c r="BH19" i="36"/>
  <c r="R64" i="36"/>
  <c r="AX190" i="36"/>
  <c r="BA86" i="36"/>
  <c r="AG138" i="36"/>
  <c r="P101" i="36"/>
  <c r="I24" i="36"/>
  <c r="AC85" i="36"/>
  <c r="R27" i="36"/>
  <c r="Z37" i="36"/>
  <c r="AD139" i="36"/>
  <c r="I40" i="36"/>
  <c r="U174" i="36"/>
  <c r="X155" i="36"/>
  <c r="T151" i="36"/>
  <c r="BD128" i="36"/>
  <c r="BC60" i="36"/>
  <c r="AD81" i="36"/>
  <c r="AL145" i="36"/>
  <c r="BJ108" i="36"/>
  <c r="BG60" i="36"/>
  <c r="BA33" i="36"/>
  <c r="AK89" i="36"/>
  <c r="W44" i="36"/>
  <c r="AI172" i="36"/>
  <c r="H80" i="36"/>
  <c r="AR78" i="36"/>
  <c r="E80" i="36"/>
  <c r="AY69" i="36"/>
  <c r="BF29" i="36"/>
  <c r="Y97" i="36"/>
  <c r="BD144" i="36"/>
  <c r="H131" i="36"/>
  <c r="R106" i="36"/>
  <c r="AU137" i="36"/>
  <c r="AR153" i="36"/>
  <c r="BA40" i="36"/>
  <c r="X27" i="36"/>
  <c r="R144" i="36"/>
  <c r="AM106" i="36"/>
  <c r="L50" i="36"/>
  <c r="AP179" i="36"/>
  <c r="G58" i="36"/>
  <c r="S190" i="36"/>
  <c r="AY49" i="36"/>
  <c r="AL66" i="36"/>
  <c r="BE181" i="36"/>
  <c r="BF19" i="36"/>
  <c r="AE235" i="36"/>
  <c r="BH192" i="36"/>
  <c r="AP92" i="36"/>
  <c r="AX129" i="36"/>
  <c r="AX96" i="36"/>
  <c r="BJ169" i="36"/>
  <c r="BC49" i="36"/>
  <c r="AT48" i="36"/>
  <c r="BB117" i="36"/>
  <c r="M197" i="36"/>
  <c r="AP147" i="36"/>
  <c r="J139" i="36"/>
  <c r="K31" i="36"/>
  <c r="AY181" i="36"/>
  <c r="F66" i="36"/>
  <c r="X75" i="36"/>
  <c r="AG141" i="36"/>
  <c r="BA103" i="36"/>
  <c r="AT26" i="36"/>
  <c r="AZ103" i="36"/>
  <c r="AL98" i="36"/>
  <c r="AE40" i="36"/>
  <c r="AP103" i="36"/>
  <c r="AX42" i="36"/>
  <c r="AX71" i="36"/>
  <c r="O73" i="36"/>
  <c r="P127" i="36"/>
  <c r="AG34" i="36"/>
  <c r="M50" i="36"/>
  <c r="AF172" i="36"/>
  <c r="Q39" i="36"/>
  <c r="AI96" i="36"/>
  <c r="AO179" i="36"/>
  <c r="L101" i="36"/>
  <c r="AE103" i="36"/>
  <c r="BI162" i="36"/>
  <c r="S184" i="36"/>
  <c r="AE89" i="36"/>
  <c r="AI87" i="36"/>
  <c r="AE164" i="36"/>
  <c r="BE38" i="36"/>
  <c r="AQ53" i="36"/>
  <c r="AG164" i="36"/>
  <c r="BF139" i="36"/>
  <c r="Q43" i="36"/>
  <c r="U68" i="36"/>
  <c r="BK29" i="36"/>
  <c r="AR19" i="36"/>
  <c r="AZ123" i="36"/>
  <c r="AG57" i="36"/>
  <c r="AB104" i="36"/>
  <c r="W22" i="36"/>
  <c r="K138" i="36"/>
  <c r="V152" i="36"/>
  <c r="S66" i="36"/>
  <c r="AV187" i="36"/>
  <c r="AA32" i="36"/>
  <c r="BA75" i="36"/>
  <c r="AB173" i="36"/>
  <c r="R74" i="36"/>
  <c r="M136" i="36"/>
  <c r="AM170" i="36"/>
  <c r="AV29" i="36"/>
  <c r="AA57" i="36"/>
  <c r="J103" i="36"/>
  <c r="BA168" i="36"/>
  <c r="BA153" i="36"/>
  <c r="AE76" i="36"/>
  <c r="I162" i="36"/>
  <c r="AJ150" i="36"/>
  <c r="K162" i="36"/>
  <c r="AW80" i="36"/>
  <c r="X165" i="36"/>
  <c r="AM169" i="36"/>
  <c r="AB37" i="36"/>
  <c r="AH117" i="36"/>
  <c r="AC80" i="36"/>
  <c r="H74" i="36"/>
  <c r="AK81" i="36"/>
  <c r="BF197" i="36"/>
  <c r="AW15" i="36"/>
  <c r="BD95" i="36"/>
  <c r="H124" i="36"/>
  <c r="AU40" i="36"/>
  <c r="AR38" i="36"/>
  <c r="AJ94" i="36"/>
  <c r="G138" i="36"/>
  <c r="V33" i="36"/>
  <c r="D162" i="36"/>
  <c r="T135" i="36"/>
  <c r="AG21" i="36"/>
  <c r="AD135" i="36"/>
  <c r="AX67" i="36"/>
  <c r="AE178" i="36"/>
  <c r="BI135" i="36"/>
  <c r="AA25" i="36"/>
  <c r="L58" i="36"/>
  <c r="P277" i="36"/>
  <c r="BK183" i="36"/>
  <c r="R78" i="36"/>
  <c r="AW51" i="36"/>
  <c r="AL15" i="36"/>
  <c r="BE175" i="36"/>
  <c r="AN92" i="36"/>
  <c r="AI67" i="36"/>
  <c r="BD159" i="36"/>
  <c r="AP119" i="36"/>
  <c r="AP153" i="36"/>
  <c r="AD71" i="36"/>
  <c r="AL37" i="36"/>
  <c r="AU85" i="36"/>
  <c r="P180" i="36"/>
  <c r="AN162" i="36"/>
  <c r="L84" i="36"/>
  <c r="F189" i="36"/>
  <c r="K189" i="36"/>
  <c r="BF184" i="36"/>
  <c r="H110" i="36"/>
  <c r="AZ47" i="36"/>
  <c r="AN88" i="36"/>
  <c r="Y160" i="36"/>
  <c r="I147" i="36"/>
  <c r="AV185" i="36"/>
  <c r="K119" i="36"/>
  <c r="BE101" i="36"/>
  <c r="AP44" i="36"/>
  <c r="AS152" i="36"/>
  <c r="D104" i="36"/>
  <c r="BF18" i="36"/>
  <c r="M120" i="36"/>
  <c r="AW122" i="36"/>
  <c r="AV123" i="36"/>
  <c r="AG156" i="36"/>
  <c r="AO21" i="36"/>
  <c r="R53" i="36"/>
  <c r="AY182" i="36"/>
  <c r="AB106" i="36"/>
  <c r="AV176" i="36"/>
  <c r="AZ61" i="36"/>
  <c r="T128" i="36"/>
  <c r="AD162" i="36"/>
  <c r="AQ17" i="36"/>
  <c r="BG68" i="36"/>
  <c r="I118" i="36"/>
  <c r="D190" i="36"/>
  <c r="AG51" i="36"/>
  <c r="AS77" i="36"/>
  <c r="T79" i="36"/>
  <c r="BC67" i="36"/>
  <c r="F94" i="36"/>
  <c r="BJ84" i="36"/>
  <c r="D75" i="36"/>
  <c r="L171" i="36"/>
  <c r="BF157" i="36"/>
  <c r="Y60" i="36"/>
  <c r="AO88" i="36"/>
  <c r="O96" i="36"/>
  <c r="AH61" i="36"/>
  <c r="Y70" i="36"/>
  <c r="V147" i="36"/>
  <c r="AV28" i="36"/>
  <c r="I115" i="36"/>
  <c r="R56" i="36"/>
  <c r="AW257" i="36"/>
  <c r="AC71" i="36"/>
  <c r="R154" i="36"/>
  <c r="S25" i="36"/>
  <c r="AA123" i="36"/>
  <c r="BD153" i="36"/>
  <c r="W197" i="36"/>
  <c r="AC64" i="36"/>
  <c r="BB74" i="36"/>
  <c r="AQ134" i="36"/>
  <c r="AX145" i="36"/>
  <c r="BE89" i="36"/>
  <c r="AV106" i="36"/>
  <c r="N184" i="36"/>
  <c r="BE42" i="36"/>
  <c r="Y45" i="36"/>
  <c r="AF101" i="36"/>
  <c r="E86" i="36"/>
  <c r="P58" i="36"/>
  <c r="Z112" i="36"/>
  <c r="R45" i="36"/>
  <c r="AS194" i="36"/>
  <c r="N42" i="36"/>
  <c r="AJ190" i="36"/>
  <c r="AC35" i="36"/>
  <c r="W42" i="36"/>
  <c r="I125" i="36"/>
  <c r="AD115" i="36"/>
  <c r="AC195" i="36"/>
  <c r="AT126" i="36"/>
  <c r="H171" i="36"/>
  <c r="BI165" i="36"/>
  <c r="U145" i="36"/>
  <c r="D48" i="36"/>
  <c r="AL161" i="36"/>
  <c r="BK128" i="36"/>
  <c r="AN47" i="36"/>
  <c r="H77" i="36"/>
  <c r="BH21" i="36"/>
  <c r="BD168" i="36"/>
  <c r="AG183" i="36"/>
  <c r="AM127" i="36"/>
  <c r="AC108" i="36"/>
  <c r="AF187" i="36"/>
  <c r="AR148" i="36"/>
  <c r="AD103" i="36"/>
  <c r="AO54" i="36"/>
  <c r="AY136" i="36"/>
  <c r="BJ143" i="36"/>
  <c r="U109" i="36"/>
  <c r="BH146" i="36"/>
  <c r="L20" i="36"/>
  <c r="E21" i="36"/>
  <c r="AY120" i="36"/>
  <c r="AB48" i="36"/>
  <c r="O88" i="36"/>
  <c r="H190" i="36"/>
  <c r="AA143" i="36"/>
  <c r="AC160" i="36"/>
  <c r="Q34" i="36"/>
  <c r="H183" i="36"/>
  <c r="AX191" i="36"/>
  <c r="I117" i="36"/>
  <c r="AT39" i="36"/>
  <c r="AG102" i="36"/>
  <c r="K64" i="36"/>
  <c r="AC17" i="36"/>
  <c r="AG136" i="36"/>
  <c r="AH142" i="36"/>
  <c r="BD67" i="36"/>
  <c r="BH164" i="36"/>
  <c r="AP197" i="36"/>
  <c r="AZ157" i="36"/>
  <c r="AM166" i="36"/>
  <c r="H29" i="36"/>
  <c r="AV99" i="36"/>
  <c r="W78" i="36"/>
  <c r="BA61" i="36"/>
  <c r="AN74" i="36"/>
  <c r="Z36" i="36"/>
  <c r="AP120" i="36"/>
  <c r="M56" i="36"/>
  <c r="AM39" i="36"/>
  <c r="W84" i="36"/>
  <c r="AO66" i="36"/>
  <c r="AA154" i="36"/>
  <c r="H65" i="36"/>
  <c r="W194" i="36"/>
  <c r="AW176" i="36"/>
  <c r="BH58" i="36"/>
  <c r="AQ191" i="36"/>
  <c r="P134" i="36"/>
  <c r="O167" i="36"/>
  <c r="BD28" i="36"/>
  <c r="D65" i="36"/>
  <c r="AC114" i="36"/>
  <c r="AM65" i="36"/>
  <c r="BB187" i="36"/>
  <c r="E169" i="36"/>
  <c r="AX196" i="36"/>
  <c r="AC31" i="36"/>
  <c r="BB180" i="36"/>
  <c r="AH135" i="36"/>
  <c r="BB177" i="36"/>
  <c r="BH180" i="36"/>
  <c r="BG53" i="36"/>
  <c r="J187" i="36"/>
  <c r="D168" i="36"/>
  <c r="L114" i="36"/>
  <c r="BG196" i="36"/>
  <c r="AV117" i="36"/>
  <c r="AB79" i="36"/>
  <c r="Q147" i="36"/>
  <c r="BI23" i="36"/>
  <c r="J177" i="36"/>
  <c r="AG109" i="36"/>
  <c r="AQ40" i="36"/>
  <c r="V112" i="36"/>
  <c r="Z20" i="36"/>
  <c r="AS149" i="36"/>
  <c r="O136" i="36"/>
  <c r="G158" i="36"/>
  <c r="AM303" i="36"/>
  <c r="H86" i="36"/>
  <c r="AQ153" i="36"/>
  <c r="Z27" i="36"/>
  <c r="AU67" i="36"/>
  <c r="R54" i="36"/>
  <c r="AE48" i="36"/>
  <c r="T94" i="36"/>
  <c r="Z43" i="36"/>
  <c r="L81" i="36"/>
  <c r="AN180" i="36"/>
  <c r="BG66" i="36"/>
  <c r="BK25" i="36"/>
  <c r="AU154" i="36"/>
  <c r="AC102" i="36"/>
  <c r="F47" i="36"/>
  <c r="AN20" i="36"/>
  <c r="V36" i="36"/>
  <c r="BJ140" i="36"/>
  <c r="AS122" i="36"/>
  <c r="AS109" i="36"/>
  <c r="X60" i="36"/>
  <c r="AX185" i="36"/>
  <c r="AS133" i="36"/>
  <c r="AI139" i="36"/>
  <c r="BK26" i="36"/>
  <c r="AP122" i="36"/>
  <c r="AH48" i="36"/>
  <c r="AZ115" i="36"/>
  <c r="L51" i="36"/>
  <c r="BF32" i="36"/>
  <c r="G64" i="36"/>
  <c r="K188" i="36"/>
  <c r="AH103" i="36"/>
  <c r="R110" i="36"/>
  <c r="P174" i="36"/>
  <c r="AU191" i="36"/>
  <c r="AB129" i="36"/>
  <c r="O43" i="36"/>
  <c r="H87" i="36"/>
  <c r="AR127" i="36"/>
  <c r="K108" i="36"/>
  <c r="AM28" i="36"/>
  <c r="AO135" i="36"/>
  <c r="BI59" i="36"/>
  <c r="AF51" i="36"/>
  <c r="AE18" i="36"/>
  <c r="E162" i="36"/>
  <c r="AV163" i="36"/>
  <c r="AI132" i="36"/>
  <c r="U60" i="36"/>
  <c r="H113" i="36"/>
  <c r="V70" i="36"/>
  <c r="V63" i="36"/>
  <c r="G110" i="36"/>
  <c r="T22" i="36"/>
  <c r="M30" i="36"/>
  <c r="BA154" i="36"/>
  <c r="AF189" i="36"/>
  <c r="T20" i="36"/>
  <c r="BD178" i="36"/>
  <c r="BG100" i="36"/>
  <c r="Z30" i="36"/>
  <c r="F92" i="36"/>
  <c r="AE29" i="36"/>
  <c r="AA84" i="36"/>
  <c r="BJ286" i="36"/>
  <c r="AO30" i="36"/>
  <c r="BH173" i="36"/>
  <c r="AV108" i="36"/>
  <c r="Z180" i="36"/>
  <c r="AR60" i="36"/>
  <c r="Y71" i="36"/>
  <c r="AV36" i="36"/>
  <c r="AQ18" i="36"/>
  <c r="AX192" i="36"/>
  <c r="AN163" i="36"/>
  <c r="U33" i="36"/>
  <c r="BC113" i="36"/>
  <c r="AU142" i="36"/>
  <c r="F145" i="36"/>
  <c r="BD58" i="36"/>
  <c r="BI92" i="36"/>
  <c r="AY31" i="36"/>
  <c r="AP108" i="36"/>
  <c r="AG162" i="36"/>
  <c r="AW40" i="36"/>
  <c r="AP133" i="36"/>
  <c r="AX111" i="36"/>
  <c r="AC58" i="36"/>
  <c r="I58" i="36"/>
  <c r="BF166" i="36"/>
  <c r="BH83" i="36"/>
  <c r="AQ177" i="36"/>
  <c r="AG193" i="36"/>
  <c r="M190" i="36"/>
  <c r="BD162" i="36"/>
  <c r="AZ124" i="36"/>
  <c r="AL71" i="36"/>
  <c r="D76" i="36"/>
  <c r="BF87" i="36"/>
  <c r="J72" i="36"/>
  <c r="AU145" i="36"/>
  <c r="I134" i="36"/>
  <c r="AT51" i="36"/>
  <c r="K194" i="36"/>
  <c r="Z126" i="36"/>
  <c r="AG160" i="36"/>
  <c r="AA121" i="36"/>
  <c r="AJ136" i="36"/>
  <c r="AU47" i="36"/>
  <c r="AO168" i="36"/>
  <c r="M167" i="36"/>
  <c r="D144" i="36"/>
  <c r="BJ132" i="36"/>
  <c r="AP180" i="36"/>
  <c r="AB20" i="36"/>
  <c r="D60" i="36"/>
  <c r="AU147" i="36"/>
  <c r="BG129" i="36"/>
  <c r="AM17" i="36"/>
  <c r="BA128" i="36"/>
  <c r="AI20" i="36"/>
  <c r="U17" i="36"/>
  <c r="X74" i="36"/>
  <c r="AS56" i="36"/>
  <c r="E152" i="36"/>
  <c r="Z16" i="36"/>
  <c r="BJ80" i="36"/>
  <c r="J149" i="36"/>
  <c r="E32" i="36"/>
  <c r="BI179" i="36"/>
  <c r="AF157" i="36"/>
  <c r="U177" i="36"/>
  <c r="AX183" i="36"/>
  <c r="Z137" i="36"/>
  <c r="AF35" i="36"/>
  <c r="AV192" i="36"/>
  <c r="BE39" i="36"/>
  <c r="BG164" i="36"/>
  <c r="D30" i="36"/>
  <c r="AR112" i="36"/>
  <c r="BB61" i="36"/>
  <c r="R77" i="36"/>
  <c r="N18" i="36"/>
  <c r="P196" i="36"/>
  <c r="AK186" i="36"/>
  <c r="M143" i="36"/>
  <c r="AM124" i="36"/>
  <c r="F19" i="36"/>
  <c r="AX36" i="36"/>
  <c r="AI18" i="36"/>
  <c r="BA71" i="36"/>
  <c r="P143" i="36"/>
  <c r="BH62" i="36"/>
  <c r="BE98" i="36"/>
  <c r="BC120" i="36"/>
  <c r="AV64" i="36"/>
  <c r="BG22" i="36"/>
  <c r="V117" i="36"/>
  <c r="Q99" i="36"/>
  <c r="AR126" i="36"/>
  <c r="M32" i="36"/>
  <c r="W118" i="36"/>
  <c r="D39" i="36"/>
  <c r="AJ51" i="36"/>
  <c r="BE24" i="36"/>
  <c r="AD66" i="36"/>
  <c r="F163" i="36"/>
  <c r="AC44" i="36"/>
  <c r="M91" i="36"/>
  <c r="BG91" i="36"/>
  <c r="BK57" i="36"/>
  <c r="AD59" i="36"/>
  <c r="E95" i="36"/>
  <c r="K110" i="36"/>
  <c r="O139" i="36"/>
  <c r="V48" i="36"/>
  <c r="AQ151" i="36"/>
  <c r="AM180" i="36"/>
  <c r="N152" i="36"/>
  <c r="AZ133" i="36"/>
  <c r="AT65" i="36"/>
  <c r="AI39" i="36"/>
  <c r="K30" i="36"/>
  <c r="AO52" i="36"/>
  <c r="AA142" i="36"/>
  <c r="BG146" i="36"/>
  <c r="L164" i="36"/>
  <c r="BH95" i="36"/>
  <c r="BG118" i="36"/>
  <c r="BJ178" i="36"/>
  <c r="AD125" i="36"/>
  <c r="BG169" i="36"/>
  <c r="AA115" i="36"/>
  <c r="AU133" i="36"/>
  <c r="Z91" i="36"/>
  <c r="AY132" i="36"/>
  <c r="X188" i="36"/>
  <c r="AG77" i="36"/>
  <c r="Q15" i="36"/>
  <c r="AM129" i="36"/>
  <c r="AU122" i="36"/>
  <c r="O105" i="36"/>
  <c r="AC52" i="36"/>
  <c r="AN147" i="36"/>
  <c r="AL64" i="36"/>
  <c r="AH81" i="36"/>
  <c r="AA50" i="36"/>
  <c r="U114" i="36"/>
  <c r="AX38" i="36"/>
  <c r="M159" i="36"/>
  <c r="AC48" i="36"/>
  <c r="AD33" i="36"/>
  <c r="Q87" i="36"/>
  <c r="K83" i="36"/>
  <c r="E40" i="36"/>
  <c r="AR15" i="36"/>
  <c r="BD94" i="36"/>
  <c r="BE151" i="36"/>
  <c r="T186" i="36"/>
  <c r="AF118" i="36"/>
  <c r="BF169" i="36"/>
  <c r="AV43" i="36"/>
  <c r="AI89" i="36"/>
  <c r="AJ34" i="36"/>
  <c r="AQ197" i="36"/>
  <c r="AE42" i="36"/>
  <c r="AH163" i="36"/>
  <c r="Y51" i="36"/>
  <c r="AL83" i="36"/>
  <c r="BA124" i="36"/>
  <c r="BK168" i="36"/>
  <c r="G166" i="36"/>
  <c r="BK162" i="36"/>
  <c r="F133" i="36"/>
  <c r="AZ118" i="36"/>
  <c r="AA173" i="36"/>
  <c r="S72" i="36"/>
  <c r="G120" i="36"/>
  <c r="BB172" i="36"/>
  <c r="G18" i="36"/>
  <c r="AI56" i="36"/>
  <c r="AM131" i="36"/>
  <c r="AX123" i="36"/>
  <c r="K118" i="36"/>
  <c r="AQ131" i="36"/>
  <c r="BE32" i="36"/>
  <c r="O37" i="36"/>
  <c r="AF96" i="36"/>
  <c r="AH79" i="36"/>
  <c r="BA72" i="36"/>
  <c r="AN21" i="36"/>
  <c r="V91" i="36"/>
  <c r="AL73" i="36"/>
  <c r="V193" i="36"/>
  <c r="X128" i="36"/>
  <c r="S166" i="36"/>
  <c r="AI111" i="36"/>
  <c r="BJ271" i="36"/>
  <c r="S172" i="36"/>
  <c r="BH76" i="36"/>
  <c r="BI164" i="36"/>
  <c r="BF149" i="36"/>
  <c r="BB57" i="36"/>
  <c r="T143" i="36"/>
  <c r="AD105" i="36"/>
  <c r="AN334" i="36"/>
  <c r="AO133" i="36"/>
  <c r="AU48" i="36"/>
  <c r="AG40" i="36"/>
  <c r="AB82" i="36"/>
  <c r="BF31" i="36"/>
  <c r="X16" i="36"/>
  <c r="S289" i="36"/>
  <c r="E53" i="36"/>
  <c r="AV44" i="36"/>
  <c r="E130" i="36"/>
  <c r="L123" i="36"/>
  <c r="J131" i="36"/>
  <c r="Y15" i="36"/>
  <c r="BK88" i="36"/>
  <c r="AP106" i="36"/>
  <c r="BE146" i="36"/>
  <c r="AS157" i="36"/>
  <c r="BE179" i="36"/>
  <c r="AE118" i="36"/>
  <c r="AD65" i="36"/>
  <c r="AF60" i="36"/>
  <c r="P78" i="36"/>
  <c r="BB128" i="36"/>
  <c r="X22" i="36"/>
  <c r="Z65" i="36"/>
  <c r="AZ166" i="36"/>
  <c r="AO26" i="36"/>
  <c r="L187" i="36"/>
  <c r="P166" i="36"/>
  <c r="AS181" i="36"/>
  <c r="AZ190" i="36"/>
  <c r="G23" i="36"/>
  <c r="AX149" i="36"/>
  <c r="X125" i="36"/>
  <c r="AS166" i="36"/>
  <c r="BH100" i="36"/>
  <c r="BH16" i="36"/>
  <c r="AE192" i="36"/>
  <c r="P107" i="36"/>
  <c r="AM37" i="36"/>
  <c r="AR83" i="36"/>
  <c r="BG107" i="36"/>
  <c r="H197" i="36"/>
  <c r="BB156" i="36"/>
  <c r="AZ102" i="36"/>
  <c r="AR16" i="36"/>
  <c r="AQ44" i="36"/>
  <c r="H186" i="36"/>
  <c r="M73" i="36"/>
  <c r="BK22" i="36"/>
  <c r="AZ76" i="36"/>
  <c r="Q186" i="36"/>
  <c r="AU29" i="36"/>
  <c r="D82" i="36"/>
  <c r="U76" i="36"/>
  <c r="BB51" i="36"/>
  <c r="AT84" i="36"/>
  <c r="AF143" i="36"/>
  <c r="P136" i="36"/>
  <c r="AJ15" i="36"/>
  <c r="AE294" i="36"/>
  <c r="AO45" i="36"/>
  <c r="AZ52" i="36"/>
  <c r="BA91" i="36"/>
  <c r="AM84" i="36"/>
  <c r="J184" i="36"/>
  <c r="L80" i="36"/>
  <c r="H44" i="36"/>
  <c r="F192" i="36"/>
  <c r="AP193" i="36"/>
  <c r="BC71" i="36"/>
  <c r="W160" i="36"/>
  <c r="BD190" i="36"/>
  <c r="Z129" i="36"/>
  <c r="D118" i="36"/>
  <c r="AJ21" i="36"/>
  <c r="E146" i="36"/>
  <c r="AJ16" i="36"/>
  <c r="BB15" i="36"/>
  <c r="AF63" i="36"/>
  <c r="O30" i="36"/>
  <c r="W28" i="36"/>
  <c r="O79" i="36"/>
  <c r="AV19" i="36"/>
  <c r="AJ146" i="36"/>
  <c r="H119" i="36"/>
  <c r="AS196" i="36"/>
  <c r="F114" i="36"/>
  <c r="S143" i="36"/>
  <c r="AR93" i="36"/>
  <c r="AM68" i="36"/>
  <c r="AQ161" i="36"/>
  <c r="D151" i="36"/>
  <c r="X138" i="36"/>
  <c r="BC143" i="36"/>
  <c r="AT71" i="36"/>
  <c r="BJ191" i="36"/>
  <c r="H48" i="36"/>
  <c r="AU126" i="36"/>
  <c r="AC144" i="36"/>
  <c r="AZ32" i="36"/>
  <c r="BB183" i="36"/>
  <c r="AI123" i="36"/>
  <c r="AT140" i="36"/>
  <c r="N141" i="36"/>
  <c r="AW134" i="36"/>
  <c r="BC45" i="36"/>
  <c r="AK34" i="36"/>
  <c r="AJ32" i="36"/>
  <c r="BJ197" i="36"/>
  <c r="BC29" i="36"/>
  <c r="K54" i="36"/>
  <c r="Z34" i="36"/>
  <c r="AM121" i="36"/>
  <c r="I172" i="36"/>
  <c r="AG66" i="36"/>
  <c r="X197" i="36"/>
  <c r="E151" i="36"/>
  <c r="K196" i="36"/>
  <c r="N168" i="36"/>
  <c r="AX121" i="36"/>
  <c r="K47" i="36"/>
  <c r="K127" i="36"/>
  <c r="AX114" i="36"/>
  <c r="BD120" i="36"/>
  <c r="AI32" i="36"/>
  <c r="H165" i="36"/>
  <c r="AU52" i="36"/>
  <c r="BJ81" i="36"/>
  <c r="AQ136" i="36"/>
  <c r="BD122" i="36"/>
  <c r="BH161" i="36"/>
  <c r="AH71" i="36"/>
  <c r="AC24" i="36"/>
  <c r="BI37" i="36"/>
  <c r="D165" i="36"/>
  <c r="Y43" i="36"/>
  <c r="S193" i="36"/>
  <c r="BF178" i="36"/>
  <c r="AM73" i="36"/>
  <c r="AH111" i="36"/>
  <c r="AW173" i="36"/>
  <c r="D172" i="36"/>
  <c r="O45" i="36"/>
  <c r="F171" i="36"/>
  <c r="L165" i="36"/>
  <c r="P18" i="36"/>
  <c r="AS28" i="36"/>
  <c r="BC130" i="36"/>
  <c r="BK39" i="36"/>
  <c r="AA37" i="36"/>
  <c r="AM104" i="36"/>
  <c r="W107" i="36"/>
  <c r="BA125" i="36"/>
  <c r="Q72" i="36"/>
  <c r="AI23" i="36"/>
  <c r="AK115" i="36"/>
  <c r="AU20" i="36"/>
  <c r="AE39" i="36"/>
  <c r="D150" i="36"/>
  <c r="AB114" i="36"/>
  <c r="BE20" i="36"/>
  <c r="AU171" i="36"/>
  <c r="AH69" i="36"/>
  <c r="AR145" i="36"/>
  <c r="AD68" i="36"/>
  <c r="J82" i="36"/>
  <c r="AP82" i="36"/>
  <c r="AU65" i="36"/>
  <c r="V22" i="36"/>
  <c r="AE173" i="36"/>
  <c r="D28" i="36"/>
  <c r="R91" i="36"/>
  <c r="K125" i="36"/>
  <c r="U191" i="36"/>
  <c r="AL132" i="36"/>
  <c r="AN62" i="36"/>
  <c r="D92" i="36"/>
  <c r="AA153" i="36"/>
  <c r="N34" i="36"/>
  <c r="P122" i="36"/>
  <c r="W165" i="36"/>
  <c r="Z196" i="36"/>
  <c r="BD103" i="36"/>
  <c r="N29" i="36"/>
  <c r="AJ113" i="36"/>
  <c r="I112" i="36"/>
  <c r="N129" i="36"/>
  <c r="AI121" i="36"/>
  <c r="I67" i="36"/>
  <c r="AW109" i="36"/>
  <c r="D247" i="36"/>
  <c r="AZ170" i="36"/>
  <c r="J102" i="36"/>
  <c r="AE32" i="36"/>
  <c r="AX84" i="36"/>
  <c r="AK45" i="36"/>
  <c r="AJ57" i="36"/>
  <c r="BG149" i="36"/>
  <c r="AN72" i="36"/>
  <c r="AL30" i="36"/>
  <c r="AM187" i="36"/>
  <c r="O61" i="36"/>
  <c r="AM88" i="36"/>
  <c r="BE63" i="36"/>
  <c r="AQ189" i="36"/>
  <c r="AI58" i="36"/>
  <c r="Z26" i="36"/>
  <c r="Q148" i="36"/>
  <c r="AS37" i="36"/>
  <c r="AO48" i="36"/>
  <c r="T179" i="36"/>
  <c r="AR338" i="36"/>
  <c r="AA80" i="36"/>
  <c r="U195" i="36"/>
  <c r="G72" i="36"/>
  <c r="BI39" i="36"/>
  <c r="I149" i="36"/>
  <c r="AP42" i="36"/>
  <c r="AT52" i="36"/>
  <c r="S28" i="36"/>
  <c r="AW113" i="36"/>
  <c r="AU53" i="36"/>
  <c r="AQ124" i="36"/>
  <c r="AZ45" i="36"/>
  <c r="AE101" i="36"/>
  <c r="AR179" i="36"/>
  <c r="AM75" i="36"/>
  <c r="N176" i="36"/>
  <c r="R111" i="36"/>
  <c r="BA191" i="36"/>
  <c r="AX75" i="36"/>
  <c r="BB60" i="36"/>
  <c r="P111" i="36"/>
  <c r="AZ114" i="36"/>
  <c r="AH47" i="36"/>
  <c r="AJ100" i="36"/>
  <c r="AO149" i="36"/>
  <c r="BK86" i="36"/>
  <c r="BH67" i="36"/>
  <c r="BD65" i="36"/>
  <c r="G91" i="36"/>
  <c r="T72" i="36"/>
  <c r="AY81" i="36"/>
  <c r="AP185" i="36"/>
  <c r="V55" i="36"/>
  <c r="Y175" i="36"/>
  <c r="BC48" i="36"/>
  <c r="BI74" i="36"/>
  <c r="AC16" i="36"/>
  <c r="BG184" i="36"/>
  <c r="AL197" i="36"/>
  <c r="J21" i="36"/>
  <c r="AE54" i="36"/>
  <c r="V68" i="36"/>
  <c r="H41" i="36"/>
  <c r="AD43" i="36"/>
  <c r="G63" i="36"/>
  <c r="H143" i="36"/>
  <c r="N155" i="36"/>
  <c r="AP65" i="36"/>
  <c r="AS25" i="36"/>
  <c r="O148" i="36"/>
  <c r="V51" i="36"/>
  <c r="T25" i="36"/>
  <c r="AV60" i="36"/>
  <c r="AK165" i="36"/>
  <c r="W41" i="36"/>
  <c r="AM46" i="36"/>
  <c r="E24" i="36"/>
  <c r="AD163" i="36"/>
  <c r="BI120" i="36"/>
  <c r="AT102" i="36"/>
  <c r="BF70" i="36"/>
  <c r="BK50" i="36"/>
  <c r="AY43" i="36"/>
  <c r="AW195" i="36"/>
  <c r="AA186" i="36"/>
  <c r="AL59" i="36"/>
  <c r="BK60" i="36"/>
  <c r="W31" i="36"/>
  <c r="AU27" i="36"/>
  <c r="AI27" i="36"/>
  <c r="M162" i="36"/>
  <c r="AI74" i="36"/>
  <c r="AN196" i="36"/>
  <c r="AQ196" i="36"/>
  <c r="AW52" i="36"/>
  <c r="M155" i="36"/>
  <c r="AL91" i="36"/>
  <c r="P187" i="36"/>
  <c r="V50" i="36"/>
  <c r="J245" i="36"/>
  <c r="AV20" i="36"/>
  <c r="Y182" i="36"/>
  <c r="I135" i="36"/>
  <c r="AT91" i="36"/>
  <c r="I90" i="36"/>
  <c r="AU115" i="36"/>
  <c r="D117" i="36"/>
  <c r="BD90" i="36"/>
  <c r="AX89" i="36"/>
  <c r="AV129" i="36"/>
  <c r="AN189" i="36"/>
  <c r="BI89" i="36"/>
  <c r="J106" i="36"/>
  <c r="R130" i="36"/>
  <c r="W52" i="36"/>
  <c r="AN80" i="36"/>
  <c r="AQ35" i="36"/>
  <c r="AP77" i="36"/>
  <c r="AD169" i="36"/>
  <c r="AZ100" i="36"/>
  <c r="W137" i="36"/>
  <c r="AF161" i="36"/>
  <c r="BD39" i="36"/>
  <c r="BB150" i="36"/>
  <c r="BC27" i="36"/>
  <c r="AN108" i="36"/>
  <c r="AH174" i="36"/>
  <c r="L17" i="36"/>
  <c r="M38" i="36"/>
  <c r="AZ71" i="36"/>
  <c r="AQ22" i="36"/>
  <c r="BE87" i="36"/>
  <c r="D114" i="36"/>
  <c r="W47" i="36"/>
  <c r="AW77" i="36"/>
  <c r="AU153" i="36"/>
  <c r="AR75" i="36"/>
  <c r="AW43" i="36"/>
  <c r="BB134" i="36"/>
  <c r="AX25" i="36"/>
  <c r="AD20" i="36"/>
  <c r="AZ43" i="36"/>
  <c r="BC170" i="36"/>
  <c r="BD100" i="36"/>
  <c r="AG190" i="36"/>
  <c r="AN26" i="36"/>
  <c r="BF76" i="36"/>
  <c r="V133" i="36"/>
  <c r="AF53" i="36"/>
  <c r="BG136" i="36"/>
  <c r="AD39" i="36"/>
  <c r="AZ68" i="36"/>
  <c r="S276" i="36"/>
  <c r="T117" i="36"/>
  <c r="T44" i="36"/>
  <c r="AA111" i="36"/>
  <c r="K74" i="36"/>
  <c r="AV92" i="36"/>
  <c r="I127" i="36"/>
  <c r="L135" i="36"/>
  <c r="AZ142" i="36"/>
  <c r="Y126" i="36"/>
  <c r="P296" i="36"/>
  <c r="AF153" i="36"/>
  <c r="AO61" i="36"/>
  <c r="AL40" i="36"/>
  <c r="I141" i="36"/>
  <c r="AB177" i="36"/>
  <c r="AQ186" i="36"/>
  <c r="AW38" i="36"/>
  <c r="AQ128" i="36"/>
  <c r="G37" i="36"/>
  <c r="AN139" i="36"/>
  <c r="AA309" i="36"/>
  <c r="D78" i="36"/>
  <c r="BE133" i="36"/>
  <c r="T87" i="36"/>
  <c r="AK189" i="36"/>
  <c r="BH147" i="36"/>
  <c r="F44" i="36"/>
  <c r="AM29" i="36"/>
  <c r="S71" i="36"/>
  <c r="L87" i="36"/>
  <c r="AF138" i="36"/>
  <c r="AG189" i="36"/>
  <c r="BH189" i="36"/>
  <c r="AS98" i="36"/>
  <c r="AX122" i="36"/>
  <c r="AB193" i="36"/>
  <c r="AC68" i="36"/>
  <c r="BK175" i="36"/>
  <c r="L146" i="36"/>
  <c r="AL38" i="36"/>
  <c r="BA131" i="36"/>
  <c r="K312" i="36"/>
  <c r="AT178" i="36"/>
  <c r="Y158" i="36"/>
  <c r="D139" i="36"/>
  <c r="BH154" i="36"/>
  <c r="AE170" i="36"/>
  <c r="AC157" i="36"/>
  <c r="BI174" i="36"/>
  <c r="BK69" i="36"/>
  <c r="AW156" i="36"/>
  <c r="AB36" i="36"/>
  <c r="D49" i="36"/>
  <c r="AE132" i="36"/>
  <c r="D20" i="36"/>
  <c r="N107" i="36"/>
  <c r="AB102" i="36"/>
  <c r="D51" i="36"/>
  <c r="E150" i="36"/>
  <c r="L110" i="36"/>
  <c r="BG193" i="36"/>
  <c r="AG54" i="36"/>
  <c r="F112" i="36"/>
  <c r="AO164" i="36"/>
  <c r="AE20" i="36"/>
  <c r="J165" i="36"/>
  <c r="AX48" i="36"/>
  <c r="BC156" i="36"/>
  <c r="BA37" i="36"/>
  <c r="R174" i="36"/>
  <c r="S59" i="36"/>
  <c r="AM177" i="36"/>
  <c r="AJ78" i="36"/>
  <c r="AD26" i="36"/>
  <c r="AP15" i="36"/>
  <c r="W21" i="36"/>
  <c r="BK56" i="36"/>
  <c r="O53" i="36"/>
  <c r="Z148" i="36"/>
  <c r="AZ53" i="36"/>
  <c r="X72" i="36"/>
  <c r="BH75" i="36"/>
  <c r="AY71" i="36"/>
  <c r="AK42" i="36"/>
  <c r="AJ98" i="36"/>
  <c r="AK76" i="36"/>
  <c r="AZ23" i="36"/>
  <c r="BF144" i="36"/>
  <c r="Z144" i="36"/>
  <c r="AS64" i="36"/>
  <c r="G53" i="36"/>
  <c r="K139" i="36"/>
  <c r="I145" i="36"/>
  <c r="AU63" i="36"/>
  <c r="BJ70" i="36"/>
  <c r="V38" i="36"/>
  <c r="Q16" i="36"/>
  <c r="Z75" i="36"/>
  <c r="L121" i="36"/>
  <c r="AV58" i="36"/>
  <c r="BD161" i="36"/>
  <c r="AO146" i="36"/>
  <c r="M17" i="36"/>
  <c r="AF145" i="36"/>
  <c r="AQ27" i="36"/>
  <c r="AF150" i="36"/>
  <c r="V95" i="36"/>
  <c r="AF20" i="36"/>
  <c r="T31" i="36"/>
  <c r="AS57" i="36"/>
  <c r="U67" i="36"/>
  <c r="H95" i="36"/>
  <c r="Q67" i="36"/>
  <c r="BI38" i="36"/>
  <c r="V128" i="36"/>
  <c r="V74" i="36"/>
  <c r="S129" i="36"/>
  <c r="AZ94" i="36"/>
  <c r="AZ30" i="36"/>
  <c r="AX157" i="36"/>
  <c r="O158" i="36"/>
  <c r="L292" i="36"/>
  <c r="E38" i="36"/>
  <c r="K37" i="36"/>
  <c r="AB26" i="36"/>
  <c r="Y16" i="36"/>
  <c r="E71" i="36"/>
  <c r="AT170" i="36"/>
  <c r="S15" i="36"/>
  <c r="AS104" i="36"/>
  <c r="BJ173" i="36"/>
  <c r="Z100" i="36"/>
  <c r="Q161" i="36"/>
  <c r="AN121" i="36"/>
  <c r="AK118" i="36"/>
  <c r="AT155" i="36"/>
  <c r="Q92" i="36"/>
  <c r="AB28" i="36"/>
  <c r="BF84" i="36"/>
  <c r="BC92" i="36"/>
  <c r="BJ174" i="36"/>
  <c r="I132" i="36"/>
  <c r="BD99" i="36"/>
  <c r="M176" i="36"/>
  <c r="U54" i="36"/>
  <c r="AQ16" i="36"/>
  <c r="O138" i="36"/>
  <c r="D87" i="36"/>
  <c r="W49" i="36"/>
  <c r="AA71" i="36"/>
  <c r="AT161" i="36"/>
  <c r="BA114" i="36"/>
  <c r="AG122" i="36"/>
  <c r="AM155" i="36"/>
  <c r="V75" i="36"/>
  <c r="K160" i="36"/>
  <c r="AH172" i="36"/>
  <c r="AI21" i="36"/>
  <c r="M157" i="36"/>
  <c r="G187" i="36"/>
  <c r="G52" i="36"/>
  <c r="AL89" i="36"/>
  <c r="P84" i="36"/>
  <c r="I41" i="36"/>
  <c r="U157" i="36"/>
  <c r="BH44" i="36"/>
  <c r="AV72" i="36"/>
  <c r="BH106" i="36"/>
  <c r="AG105" i="36"/>
  <c r="BI46" i="36"/>
  <c r="BB48" i="36"/>
  <c r="BE84" i="36"/>
  <c r="BI72" i="36"/>
  <c r="BK125" i="36"/>
  <c r="L33" i="36"/>
  <c r="BD16" i="36"/>
  <c r="AK25" i="36"/>
  <c r="AD46" i="36"/>
  <c r="AV24" i="36"/>
  <c r="J158" i="36"/>
  <c r="P173" i="36"/>
  <c r="H66" i="36"/>
  <c r="AX167" i="36"/>
  <c r="AP171" i="36"/>
  <c r="BB108" i="36"/>
  <c r="AF133" i="36"/>
  <c r="BE142" i="36"/>
  <c r="D160" i="36"/>
  <c r="BI181" i="36"/>
  <c r="AO197" i="36"/>
  <c r="BJ193" i="36"/>
  <c r="AW86" i="36"/>
  <c r="BA36" i="36"/>
  <c r="AP61" i="36"/>
  <c r="AP47" i="36"/>
  <c r="AA168" i="36"/>
  <c r="BJ111" i="36"/>
  <c r="AF100" i="36"/>
  <c r="AV179" i="36"/>
  <c r="J190" i="36"/>
  <c r="AF192" i="36"/>
  <c r="R50" i="36"/>
  <c r="AR114" i="36"/>
  <c r="N78" i="36"/>
  <c r="BG127" i="36"/>
  <c r="AR110" i="36"/>
  <c r="AH197" i="36"/>
  <c r="O94" i="36"/>
  <c r="AV48" i="36"/>
  <c r="AC100" i="36"/>
  <c r="BF74" i="36"/>
  <c r="AQ170" i="36"/>
  <c r="BD147" i="36"/>
  <c r="J192" i="36"/>
  <c r="AJ183" i="36"/>
  <c r="U36" i="36"/>
  <c r="F71" i="36"/>
  <c r="AF70" i="36"/>
  <c r="AL112" i="36"/>
  <c r="AG126" i="36"/>
  <c r="BB144" i="36"/>
  <c r="L52" i="36"/>
  <c r="AC183" i="36"/>
  <c r="O187" i="36"/>
  <c r="Y99" i="36"/>
  <c r="AW100" i="36"/>
  <c r="E16" i="36"/>
  <c r="M39" i="36"/>
  <c r="Y123" i="36"/>
  <c r="E99" i="36"/>
  <c r="AY16" i="36"/>
  <c r="AR169" i="36"/>
  <c r="T30" i="36"/>
  <c r="P177" i="36"/>
  <c r="AG161" i="36"/>
  <c r="AS180" i="36"/>
  <c r="AI151" i="36"/>
  <c r="BG159" i="36"/>
  <c r="AV168" i="36"/>
  <c r="R66" i="36"/>
  <c r="BB89" i="36"/>
  <c r="BI103" i="36"/>
  <c r="BB118" i="36"/>
  <c r="AN117" i="36"/>
  <c r="AW35" i="36"/>
  <c r="AJ104" i="36"/>
  <c r="AP125" i="36"/>
  <c r="K40" i="36"/>
  <c r="AN160" i="36"/>
  <c r="U189" i="36"/>
  <c r="BK98" i="36"/>
  <c r="U121" i="36"/>
  <c r="AJ156" i="36"/>
  <c r="AP131" i="36"/>
  <c r="U163" i="36"/>
  <c r="AM190" i="36"/>
  <c r="AM23" i="36"/>
  <c r="BI144" i="36"/>
  <c r="AK177" i="36"/>
  <c r="AS22" i="36"/>
  <c r="M134" i="36"/>
  <c r="AQ64" i="36"/>
  <c r="N113" i="36"/>
  <c r="U39" i="36"/>
  <c r="D67" i="36"/>
  <c r="AG143" i="36"/>
  <c r="BA96" i="36"/>
  <c r="N175" i="36"/>
  <c r="G155" i="36"/>
  <c r="AX115" i="36"/>
  <c r="E17" i="36"/>
  <c r="AO139" i="36"/>
  <c r="AP146" i="36"/>
  <c r="G133" i="36"/>
  <c r="X89" i="36"/>
  <c r="K174" i="36"/>
  <c r="W75" i="36"/>
  <c r="AU194" i="36"/>
  <c r="S37" i="36"/>
  <c r="AL24" i="36"/>
  <c r="AA56" i="36"/>
  <c r="J127" i="36"/>
  <c r="H145" i="36"/>
  <c r="AL135" i="36"/>
  <c r="D131" i="36"/>
  <c r="E117" i="36"/>
  <c r="J57" i="36"/>
  <c r="AS154" i="36"/>
  <c r="BK108" i="36"/>
  <c r="AW152" i="36"/>
  <c r="BA85" i="36"/>
  <c r="AJ46" i="36"/>
  <c r="AG97" i="36"/>
  <c r="Q53" i="36"/>
  <c r="AU105" i="36"/>
  <c r="AJ53" i="36"/>
  <c r="AL55" i="36"/>
  <c r="AA157" i="36"/>
  <c r="BB26" i="36"/>
  <c r="AB45" i="36"/>
  <c r="AN75" i="36"/>
  <c r="AT180" i="36"/>
  <c r="AS126" i="36"/>
  <c r="I59" i="36"/>
  <c r="AD40" i="36"/>
  <c r="AK83" i="36"/>
  <c r="AO136" i="36"/>
  <c r="BG158" i="36"/>
  <c r="X148" i="36"/>
  <c r="AG27" i="36"/>
  <c r="AM125" i="36"/>
  <c r="T42" i="36"/>
  <c r="BD44" i="36"/>
  <c r="AL53" i="36"/>
  <c r="K55" i="36"/>
  <c r="AC81" i="36"/>
  <c r="AJ125" i="36"/>
  <c r="V69" i="36"/>
  <c r="AY32" i="36"/>
  <c r="BI77" i="36"/>
  <c r="AC118" i="36"/>
  <c r="AS38" i="36"/>
  <c r="BC124" i="36"/>
  <c r="AJ132" i="36"/>
  <c r="BG95" i="36"/>
  <c r="AJ191" i="36"/>
  <c r="BK136" i="36"/>
  <c r="M104" i="36"/>
  <c r="BH66" i="36"/>
  <c r="J68" i="36"/>
  <c r="U47" i="36"/>
  <c r="AK183" i="36"/>
  <c r="AR81" i="36"/>
  <c r="L44" i="36"/>
  <c r="BE34" i="36"/>
  <c r="H79" i="36"/>
  <c r="AW160" i="36"/>
  <c r="R105" i="36"/>
  <c r="Y104" i="36"/>
  <c r="AM132" i="36"/>
  <c r="BE70" i="36"/>
  <c r="AI79" i="36"/>
  <c r="BD181" i="36"/>
  <c r="L103" i="36"/>
  <c r="AJ31" i="36"/>
  <c r="Z168" i="36"/>
  <c r="AA53" i="36"/>
  <c r="AP148" i="36"/>
  <c r="AD131" i="36"/>
  <c r="BE125" i="36"/>
  <c r="Q119" i="36"/>
  <c r="AA18" i="36"/>
  <c r="R143" i="36"/>
  <c r="K68" i="36"/>
  <c r="X64" i="36"/>
  <c r="G20" i="36"/>
  <c r="E156" i="36"/>
  <c r="AA48" i="36"/>
  <c r="Z94" i="36"/>
  <c r="AA120" i="36"/>
  <c r="BK33" i="36"/>
  <c r="AA16" i="36"/>
  <c r="AB163" i="36"/>
  <c r="AW145" i="36"/>
  <c r="Z38" i="36"/>
  <c r="Z163" i="36"/>
  <c r="AM36" i="36"/>
  <c r="AG163" i="36"/>
  <c r="BA164" i="36"/>
  <c r="L139" i="36"/>
  <c r="W32" i="36"/>
  <c r="L64" i="36"/>
  <c r="AI43" i="36"/>
  <c r="BD20" i="36"/>
  <c r="X121" i="36"/>
  <c r="AU76" i="36"/>
  <c r="BG78" i="36"/>
  <c r="AD128" i="36"/>
  <c r="AQ96" i="36"/>
  <c r="AK137" i="36"/>
  <c r="AS42" i="36"/>
  <c r="F43" i="36"/>
  <c r="AT176" i="36"/>
  <c r="AY53" i="36"/>
  <c r="K70" i="36"/>
  <c r="E26" i="36"/>
  <c r="BK59" i="36"/>
  <c r="AU177" i="36"/>
  <c r="AO65" i="36"/>
  <c r="AG45" i="36"/>
  <c r="AU119" i="36"/>
  <c r="Z120" i="36"/>
  <c r="AG157" i="36"/>
  <c r="F40" i="36"/>
  <c r="BJ35" i="36"/>
  <c r="AB302" i="36"/>
  <c r="AY46" i="36"/>
  <c r="K182" i="36"/>
  <c r="L120" i="36"/>
  <c r="BJ17" i="36"/>
  <c r="AE23" i="36"/>
  <c r="AY167" i="36"/>
  <c r="D15" i="36"/>
  <c r="AO115" i="36"/>
  <c r="R122" i="36"/>
  <c r="AU84" i="36"/>
  <c r="AT61" i="36"/>
  <c r="AZ19" i="36"/>
  <c r="AN53" i="36"/>
  <c r="U23" i="36"/>
  <c r="AX83" i="36"/>
  <c r="M132" i="36"/>
  <c r="AD84" i="36"/>
  <c r="AK57" i="36"/>
  <c r="AL177" i="36"/>
  <c r="D129" i="36"/>
  <c r="Y180" i="36"/>
  <c r="AT30" i="36"/>
  <c r="V157" i="36"/>
  <c r="AZ184" i="36"/>
  <c r="AQ140" i="36"/>
  <c r="AE78" i="36"/>
  <c r="S115" i="36"/>
  <c r="D195" i="36"/>
  <c r="BA163" i="36"/>
  <c r="P130" i="36"/>
  <c r="AI174" i="36"/>
  <c r="V164" i="36"/>
  <c r="BK151" i="36"/>
  <c r="AP104" i="36"/>
  <c r="R103" i="36"/>
  <c r="V172" i="36"/>
  <c r="X112" i="36"/>
  <c r="S93" i="36"/>
  <c r="AZ132" i="36"/>
  <c r="AQ41" i="36"/>
  <c r="D177" i="36"/>
  <c r="F31" i="36"/>
  <c r="AQ185" i="36"/>
  <c r="AK47" i="36"/>
  <c r="T67" i="36"/>
  <c r="BD26" i="36"/>
  <c r="N121" i="36"/>
  <c r="W190" i="36"/>
  <c r="I111" i="36"/>
  <c r="BK192" i="36"/>
  <c r="AT111" i="36"/>
  <c r="R75" i="36"/>
  <c r="AU189" i="36"/>
  <c r="R81" i="36"/>
  <c r="AN113" i="36"/>
  <c r="AU66" i="36"/>
  <c r="R84" i="36"/>
  <c r="AE55" i="36"/>
  <c r="G101" i="36"/>
  <c r="BF85" i="36"/>
  <c r="AB39" i="36"/>
  <c r="AK178" i="36"/>
  <c r="AC154" i="36"/>
  <c r="AD179" i="36"/>
  <c r="AN109" i="36"/>
  <c r="AF110" i="36"/>
  <c r="AK108" i="36"/>
  <c r="G62" i="36"/>
  <c r="S32" i="36"/>
  <c r="T194" i="36"/>
  <c r="BG35" i="36"/>
  <c r="AY38" i="36"/>
  <c r="BD143" i="36"/>
  <c r="AA88" i="36"/>
  <c r="AX131" i="36"/>
  <c r="AH190" i="36"/>
  <c r="AZ55" i="36"/>
  <c r="E91" i="36"/>
  <c r="AM137" i="36"/>
  <c r="BH87" i="36"/>
  <c r="S116" i="36"/>
  <c r="AY135" i="36"/>
  <c r="U178" i="36"/>
  <c r="AK78" i="36"/>
  <c r="AK82" i="36"/>
  <c r="AL101" i="36"/>
  <c r="J49" i="36"/>
  <c r="AY96" i="36"/>
  <c r="AZ38" i="36"/>
  <c r="AN244" i="36"/>
  <c r="R69" i="36"/>
  <c r="S84" i="36"/>
  <c r="M184" i="36"/>
  <c r="G42" i="36"/>
  <c r="M68" i="36"/>
  <c r="W151" i="36"/>
  <c r="AL56" i="36"/>
  <c r="AJ115" i="36"/>
  <c r="G99" i="36"/>
  <c r="AZ116" i="36"/>
  <c r="AD89" i="36"/>
  <c r="Y155" i="36"/>
  <c r="X159" i="36"/>
  <c r="BJ48" i="36"/>
  <c r="U50" i="36"/>
  <c r="AQ105" i="36"/>
  <c r="AD93" i="36"/>
  <c r="F130" i="36"/>
  <c r="X47" i="36"/>
  <c r="AO171" i="36"/>
  <c r="AX44" i="36"/>
  <c r="BB109" i="36"/>
  <c r="X135" i="36"/>
  <c r="AE69" i="36"/>
  <c r="M148" i="36"/>
  <c r="BE44" i="36"/>
  <c r="BF90" i="36"/>
  <c r="Q131" i="36"/>
  <c r="BE51" i="36"/>
  <c r="AA103" i="36"/>
  <c r="AR113" i="36"/>
  <c r="AA140" i="36"/>
  <c r="AY134" i="36"/>
  <c r="AY183" i="36"/>
  <c r="AJ127" i="36"/>
  <c r="AP95" i="36"/>
  <c r="AM97" i="36"/>
  <c r="AL166" i="36"/>
  <c r="AN154" i="36"/>
  <c r="AN43" i="36"/>
  <c r="AQ21" i="36"/>
  <c r="P41" i="36"/>
  <c r="BK20" i="36"/>
  <c r="U22" i="36"/>
  <c r="X82" i="36"/>
  <c r="BF80" i="36"/>
  <c r="AW170" i="36"/>
  <c r="AJ25" i="36"/>
  <c r="AO64" i="36"/>
  <c r="AL60" i="36"/>
  <c r="BJ142" i="36"/>
  <c r="AX64" i="36"/>
  <c r="L184" i="36"/>
  <c r="AX62" i="36"/>
  <c r="AX126" i="36"/>
  <c r="U115" i="36"/>
  <c r="AS197" i="36"/>
  <c r="V29" i="36"/>
  <c r="BA113" i="36"/>
  <c r="BE100" i="36"/>
  <c r="V31" i="36"/>
  <c r="U21" i="36"/>
  <c r="BG102" i="36"/>
  <c r="E78" i="36"/>
  <c r="F27" i="36"/>
  <c r="J20" i="36"/>
  <c r="AP145" i="36"/>
  <c r="AP55" i="36"/>
  <c r="Y184" i="36"/>
  <c r="AI94" i="36"/>
  <c r="AW193" i="36"/>
  <c r="AS139" i="36"/>
  <c r="V80" i="36"/>
  <c r="BH123" i="36"/>
  <c r="O173" i="36"/>
  <c r="BK54" i="36"/>
  <c r="AD50" i="36"/>
  <c r="AD164" i="36"/>
  <c r="BI61" i="36"/>
  <c r="AF38" i="36"/>
  <c r="M192" i="36"/>
  <c r="T154" i="36"/>
  <c r="AB40" i="36"/>
  <c r="AX78" i="36"/>
  <c r="AM72" i="36"/>
  <c r="W170" i="36"/>
  <c r="AT96" i="36"/>
  <c r="AK72" i="36"/>
  <c r="H173" i="36"/>
  <c r="U31" i="36"/>
  <c r="BB126" i="36"/>
  <c r="D111" i="36"/>
  <c r="V107" i="36"/>
  <c r="AJ23" i="36"/>
  <c r="AO84" i="36"/>
  <c r="V138" i="36"/>
  <c r="AP22" i="36"/>
  <c r="AH46" i="36"/>
  <c r="BB29" i="36"/>
  <c r="AA192" i="36"/>
  <c r="BK109" i="36"/>
  <c r="AM83" i="36"/>
  <c r="AP195" i="36"/>
  <c r="Q22" i="36"/>
  <c r="AK75" i="36"/>
  <c r="BD29" i="36"/>
  <c r="W76" i="36"/>
  <c r="AI19" i="36"/>
  <c r="AP48" i="36"/>
  <c r="S65" i="36"/>
  <c r="T93" i="36"/>
  <c r="Y68" i="36"/>
  <c r="E122" i="36"/>
  <c r="L21" i="36"/>
  <c r="AB78" i="36"/>
  <c r="BF27" i="36"/>
  <c r="AZ83" i="36"/>
  <c r="I37" i="36"/>
  <c r="AF196" i="36"/>
  <c r="E64" i="36"/>
  <c r="AR71" i="36"/>
  <c r="BA149" i="36"/>
  <c r="AL27" i="36"/>
  <c r="AO18" i="36"/>
  <c r="D90" i="36"/>
  <c r="W162" i="36"/>
  <c r="AB19" i="36"/>
  <c r="U64" i="36"/>
  <c r="BJ92" i="36"/>
  <c r="AK142" i="36"/>
  <c r="AP100" i="36"/>
  <c r="S114" i="36"/>
  <c r="AV136" i="36"/>
  <c r="F83" i="36"/>
  <c r="AI147" i="36"/>
  <c r="AS117" i="36"/>
  <c r="AH239" i="36"/>
  <c r="AQ48" i="36"/>
  <c r="AM59" i="36"/>
  <c r="T189" i="36"/>
  <c r="AT175" i="36"/>
  <c r="BK115" i="36"/>
  <c r="BD47" i="36"/>
  <c r="AY100" i="36"/>
  <c r="BK48" i="36"/>
  <c r="BI109" i="36"/>
  <c r="AC130" i="36"/>
  <c r="U122" i="36"/>
  <c r="BH110" i="36"/>
  <c r="AM56" i="36"/>
  <c r="BH46" i="36"/>
  <c r="AX194" i="36"/>
  <c r="BH72" i="36"/>
  <c r="Q89" i="36"/>
  <c r="Z164" i="36"/>
  <c r="V64" i="36"/>
  <c r="AF39" i="36"/>
  <c r="X151" i="36"/>
  <c r="AI130" i="36"/>
  <c r="AR98" i="36"/>
  <c r="O108" i="36"/>
  <c r="BC34" i="36"/>
  <c r="AW110" i="36"/>
  <c r="AN168" i="36"/>
  <c r="T34" i="36"/>
  <c r="D167" i="36"/>
  <c r="AO104" i="36"/>
  <c r="AC70" i="36"/>
  <c r="AZ25" i="36"/>
  <c r="I45" i="36"/>
  <c r="AD64" i="36"/>
  <c r="AR65" i="36"/>
  <c r="M54" i="36"/>
  <c r="BB123" i="36"/>
  <c r="R72" i="36"/>
  <c r="AA245" i="36"/>
  <c r="AZ101" i="36"/>
  <c r="D142" i="36"/>
  <c r="S108" i="36"/>
  <c r="AB246" i="36"/>
  <c r="BF151" i="36"/>
  <c r="AY103" i="36"/>
  <c r="P172" i="36"/>
  <c r="AU136" i="36"/>
  <c r="R164" i="36"/>
  <c r="Q167" i="36"/>
  <c r="AT99" i="36"/>
  <c r="AQ102" i="36"/>
  <c r="T165" i="36"/>
  <c r="BG92" i="36"/>
  <c r="T98" i="36"/>
  <c r="M19" i="36"/>
  <c r="AO40" i="36"/>
  <c r="BB131" i="36"/>
  <c r="R126" i="36"/>
  <c r="AN191" i="36"/>
  <c r="N166" i="36"/>
  <c r="AP315" i="36"/>
  <c r="BH116" i="36"/>
  <c r="AO138" i="36"/>
  <c r="U26" i="36"/>
  <c r="I60" i="36"/>
  <c r="AX24" i="36"/>
  <c r="J80" i="36"/>
  <c r="I57" i="36"/>
  <c r="BK159" i="36"/>
  <c r="AK37" i="36"/>
  <c r="AM335" i="36"/>
  <c r="R21" i="36"/>
  <c r="S90" i="36"/>
  <c r="AI300" i="36"/>
  <c r="BA90" i="36"/>
  <c r="AZ85" i="36"/>
  <c r="W176" i="36"/>
  <c r="BK174" i="36"/>
  <c r="M278" i="36"/>
  <c r="D149" i="36"/>
  <c r="F197" i="36"/>
  <c r="AX299" i="36"/>
  <c r="BD38" i="36"/>
  <c r="AD150" i="36"/>
  <c r="X30" i="36"/>
  <c r="AC20" i="36"/>
  <c r="G93" i="36"/>
  <c r="AP59" i="36"/>
  <c r="D61" i="36"/>
  <c r="AK23" i="36"/>
  <c r="AY160" i="36"/>
  <c r="AO41" i="36"/>
  <c r="H175" i="36"/>
  <c r="BD80" i="36"/>
  <c r="AU169" i="36"/>
  <c r="BF145" i="36"/>
  <c r="W63" i="36"/>
  <c r="AJ168" i="36"/>
  <c r="O130" i="36"/>
  <c r="AL18" i="36"/>
  <c r="Z87" i="36"/>
  <c r="K183" i="36"/>
  <c r="AB165" i="36"/>
  <c r="AG146" i="36"/>
  <c r="BC178" i="36"/>
  <c r="AB195" i="36"/>
  <c r="W141" i="36"/>
  <c r="BF125" i="36"/>
  <c r="BE116" i="36"/>
  <c r="AY78" i="36"/>
  <c r="I108" i="36"/>
  <c r="O83" i="36"/>
  <c r="S135" i="36"/>
  <c r="AJ92" i="36"/>
  <c r="BA92" i="36"/>
  <c r="AQ116" i="36"/>
  <c r="AK173" i="36"/>
  <c r="T152" i="36"/>
  <c r="Q26" i="36"/>
  <c r="L340" i="36"/>
  <c r="BH113" i="36"/>
  <c r="AW148" i="36"/>
  <c r="G189" i="36"/>
  <c r="BE79" i="36"/>
  <c r="Z128" i="36"/>
  <c r="F100" i="36"/>
  <c r="AC51" i="36"/>
  <c r="AK67" i="36"/>
  <c r="AI101" i="36"/>
  <c r="AG144" i="36"/>
  <c r="E173" i="36"/>
  <c r="J195" i="36"/>
  <c r="AQ104" i="36"/>
  <c r="AW67" i="36"/>
  <c r="BF62" i="36"/>
  <c r="L82" i="36"/>
  <c r="K25" i="36"/>
  <c r="L186" i="36"/>
  <c r="BB56" i="36"/>
  <c r="L185" i="36"/>
  <c r="BD172" i="36"/>
  <c r="BE154" i="36"/>
  <c r="AW45" i="36"/>
  <c r="BJ158" i="36"/>
  <c r="BA42" i="36"/>
  <c r="AI176" i="36"/>
  <c r="AV55" i="36"/>
  <c r="BB52" i="36"/>
  <c r="H17" i="36"/>
  <c r="BF105" i="36"/>
  <c r="AP84" i="36"/>
  <c r="M72" i="36"/>
  <c r="AB181" i="36"/>
  <c r="AA181" i="36"/>
  <c r="AM18" i="36"/>
  <c r="G88" i="36"/>
  <c r="AA30" i="36"/>
  <c r="BJ42" i="36"/>
  <c r="AM21" i="36"/>
  <c r="AF25" i="36"/>
  <c r="V151" i="36"/>
  <c r="AN64" i="36"/>
  <c r="BE41" i="36"/>
  <c r="O95" i="36"/>
  <c r="K44" i="36"/>
  <c r="AV255" i="36"/>
  <c r="AV16" i="36"/>
  <c r="E178" i="36"/>
  <c r="AI91" i="36"/>
  <c r="P153" i="36"/>
  <c r="AT188" i="36"/>
  <c r="I66" i="36"/>
  <c r="AA104" i="36"/>
  <c r="W184" i="36"/>
  <c r="AA22" i="36"/>
  <c r="BH126" i="36"/>
  <c r="BK77" i="36"/>
  <c r="AD110" i="36"/>
  <c r="BA117" i="36"/>
  <c r="Q106" i="36"/>
  <c r="K16" i="36"/>
  <c r="AO44" i="36"/>
  <c r="AW91" i="36"/>
  <c r="AK157" i="36"/>
  <c r="AB80" i="36"/>
  <c r="AA187" i="36"/>
  <c r="I85" i="36"/>
  <c r="BI26" i="36"/>
  <c r="R22" i="36"/>
  <c r="T110" i="36"/>
  <c r="H159" i="36"/>
  <c r="AX22" i="36"/>
  <c r="BC84" i="36"/>
  <c r="X179" i="36"/>
  <c r="G41" i="36"/>
  <c r="AB145" i="36"/>
  <c r="AE175" i="36"/>
  <c r="BB47" i="36"/>
  <c r="S36" i="36"/>
  <c r="I121" i="36"/>
  <c r="AW164" i="36"/>
  <c r="BI51" i="36"/>
  <c r="BH107" i="36"/>
  <c r="AS97" i="36"/>
  <c r="H127" i="36"/>
  <c r="M151" i="36"/>
  <c r="AL154" i="36"/>
  <c r="AN156" i="36"/>
  <c r="G73" i="36"/>
  <c r="AQ49" i="36"/>
  <c r="AO151" i="36"/>
  <c r="X178" i="36"/>
  <c r="AI25" i="36"/>
  <c r="D50" i="36"/>
  <c r="AD17" i="36"/>
  <c r="AY185" i="36"/>
  <c r="V153" i="36"/>
  <c r="Z61" i="36"/>
  <c r="AO120" i="36"/>
  <c r="AQ68" i="36"/>
  <c r="AG91" i="36"/>
  <c r="AV97" i="36"/>
  <c r="AJ52" i="36"/>
  <c r="Y246" i="36"/>
  <c r="AV78" i="36"/>
  <c r="Y58" i="36"/>
  <c r="AN49" i="36"/>
  <c r="BG320" i="36"/>
  <c r="AW169" i="36"/>
  <c r="AR49" i="36"/>
  <c r="BC87" i="36"/>
  <c r="AI85" i="36"/>
  <c r="BK161" i="36"/>
  <c r="BJ164" i="36"/>
  <c r="BD51" i="36"/>
  <c r="M62" i="36"/>
  <c r="I123" i="36"/>
  <c r="N197" i="36"/>
  <c r="W177" i="36"/>
  <c r="BJ100" i="36"/>
  <c r="H27" i="36"/>
  <c r="Y150" i="36"/>
  <c r="G81" i="36"/>
  <c r="AS86" i="36"/>
  <c r="AL160" i="36"/>
  <c r="BB136" i="36"/>
  <c r="BE40" i="36"/>
  <c r="L152" i="36"/>
  <c r="K18" i="36"/>
  <c r="AF81" i="36"/>
  <c r="AH141" i="36"/>
  <c r="AQ188" i="36"/>
  <c r="V184" i="36"/>
  <c r="O111" i="36"/>
  <c r="BB112" i="36"/>
  <c r="W15" i="36"/>
  <c r="S132" i="36"/>
  <c r="Y50" i="36"/>
  <c r="AF188" i="36"/>
  <c r="AC164" i="36"/>
  <c r="AO111" i="36"/>
  <c r="BK65" i="36"/>
  <c r="Q42" i="36"/>
  <c r="Z44" i="36"/>
  <c r="AK55" i="36"/>
  <c r="AY150" i="36"/>
  <c r="O339" i="36"/>
  <c r="AP118" i="36"/>
  <c r="P46" i="36"/>
  <c r="BK196" i="36"/>
  <c r="L132" i="36"/>
  <c r="BH97" i="36"/>
  <c r="BD191" i="36"/>
  <c r="V183" i="36"/>
  <c r="X107" i="36"/>
  <c r="AL32" i="36"/>
  <c r="W36" i="36"/>
  <c r="AD153" i="36"/>
  <c r="M118" i="36"/>
  <c r="V96" i="36"/>
  <c r="AT154" i="36"/>
  <c r="BC110" i="36"/>
  <c r="AE27" i="36"/>
  <c r="AQ94" i="36"/>
  <c r="AB120" i="36"/>
  <c r="AS29" i="36"/>
  <c r="AF142" i="36"/>
  <c r="BJ41" i="36"/>
  <c r="E123" i="36"/>
  <c r="BG173" i="36"/>
  <c r="E160" i="36"/>
  <c r="AP21" i="36"/>
  <c r="AF190" i="36"/>
  <c r="Q126" i="36"/>
  <c r="W70" i="36"/>
  <c r="AP32" i="36"/>
  <c r="AA125" i="36"/>
  <c r="AH37" i="36"/>
  <c r="BI69" i="36"/>
  <c r="Y168" i="36"/>
  <c r="AQ99" i="36"/>
  <c r="V98" i="36"/>
  <c r="AQ52" i="36"/>
  <c r="Q162" i="36"/>
  <c r="S83" i="36"/>
  <c r="J99" i="36"/>
  <c r="AI108" i="36"/>
  <c r="BK141" i="36"/>
  <c r="AZ186" i="36"/>
  <c r="AS48" i="36"/>
  <c r="Y55" i="36"/>
  <c r="AP58" i="36"/>
  <c r="AF103" i="36"/>
  <c r="AI197" i="36"/>
  <c r="AC148" i="36"/>
  <c r="AY84" i="36"/>
  <c r="AE197" i="36"/>
  <c r="AB150" i="36"/>
  <c r="M100" i="36"/>
  <c r="R32" i="36"/>
  <c r="T82" i="36"/>
  <c r="AQ31" i="36"/>
  <c r="P192" i="36"/>
  <c r="AC188" i="36"/>
  <c r="AC193" i="36"/>
  <c r="M131" i="36"/>
  <c r="P55" i="36"/>
  <c r="E185" i="36"/>
  <c r="AQ33" i="36"/>
  <c r="L155" i="36"/>
  <c r="Y19" i="36"/>
  <c r="AL23" i="36"/>
  <c r="R67" i="36"/>
  <c r="BJ104" i="36"/>
  <c r="AP75" i="36"/>
  <c r="AS193" i="36"/>
  <c r="I73" i="36"/>
  <c r="AF47" i="36"/>
  <c r="AL175" i="36"/>
  <c r="BA84" i="36"/>
  <c r="AO16" i="36"/>
  <c r="W89" i="36"/>
  <c r="Z169" i="36"/>
  <c r="I51" i="36"/>
  <c r="AW24" i="36"/>
  <c r="AD29" i="36"/>
  <c r="AS300" i="36"/>
  <c r="Z133" i="36"/>
  <c r="N49" i="36"/>
  <c r="N146" i="36"/>
  <c r="BC41" i="36"/>
  <c r="P80" i="36"/>
  <c r="V131" i="36"/>
  <c r="R188" i="36"/>
  <c r="V32" i="36"/>
  <c r="G194" i="36"/>
  <c r="AP184" i="36"/>
  <c r="BB66" i="36"/>
  <c r="AD69" i="36"/>
  <c r="W93" i="36"/>
  <c r="AM179" i="36"/>
  <c r="AL44" i="36"/>
  <c r="O39" i="36"/>
  <c r="AY86" i="36"/>
  <c r="BE147" i="36"/>
  <c r="BB116" i="36"/>
  <c r="AN174" i="36"/>
  <c r="P103" i="36"/>
  <c r="AL77" i="36"/>
  <c r="AT138" i="36"/>
  <c r="BA74" i="36"/>
  <c r="N68" i="36"/>
  <c r="E126" i="36"/>
  <c r="M65" i="36"/>
  <c r="E142" i="36"/>
  <c r="BK31" i="36"/>
  <c r="BI118" i="36"/>
  <c r="AT44" i="36"/>
  <c r="AP87" i="36"/>
  <c r="AD60" i="36"/>
  <c r="AX19" i="36"/>
  <c r="AR51" i="36"/>
  <c r="K111" i="36"/>
  <c r="AM163" i="36"/>
  <c r="AG84" i="36"/>
  <c r="I189" i="36"/>
  <c r="I169" i="36"/>
  <c r="AM147" i="36"/>
  <c r="BF104" i="36"/>
  <c r="H102" i="36"/>
  <c r="AP140" i="36"/>
  <c r="AB52" i="36"/>
  <c r="BD85" i="36"/>
  <c r="P57" i="36"/>
  <c r="AN97" i="36"/>
  <c r="P109" i="36"/>
  <c r="AJ186" i="36"/>
  <c r="AP173" i="36"/>
  <c r="G146" i="36"/>
  <c r="AB186" i="36"/>
  <c r="X102" i="36"/>
  <c r="X140" i="36"/>
  <c r="AG152" i="36"/>
  <c r="F89" i="36"/>
  <c r="AE169" i="36"/>
  <c r="AQ62" i="36"/>
  <c r="AE110" i="36"/>
  <c r="V122" i="36"/>
  <c r="AH53" i="36"/>
  <c r="AI164" i="36"/>
  <c r="BA30" i="36"/>
  <c r="H55" i="36"/>
  <c r="AU167" i="36"/>
  <c r="AS120" i="36"/>
  <c r="AK139" i="36"/>
  <c r="BB68" i="36"/>
  <c r="BJ28" i="36"/>
  <c r="Y79" i="36"/>
  <c r="AS26" i="36"/>
  <c r="AQ36" i="36"/>
  <c r="AK252" i="36"/>
  <c r="AW185" i="36"/>
  <c r="S130" i="36"/>
  <c r="BC97" i="36"/>
  <c r="H112" i="36"/>
  <c r="AW48" i="36"/>
  <c r="F41" i="36"/>
  <c r="AK54" i="36"/>
  <c r="AJ128" i="36"/>
  <c r="G197" i="36"/>
  <c r="N133" i="36"/>
  <c r="AR156" i="36"/>
  <c r="J84" i="36"/>
  <c r="BJ33" i="36"/>
  <c r="AD185" i="36"/>
  <c r="G36" i="36"/>
  <c r="M111" i="36"/>
  <c r="AO24" i="36"/>
  <c r="AB97" i="36"/>
  <c r="AW19" i="36"/>
  <c r="Y88" i="36"/>
  <c r="Y342" i="36"/>
  <c r="J41" i="36"/>
  <c r="BF103" i="36"/>
  <c r="K53" i="36"/>
  <c r="S58" i="36"/>
  <c r="K191" i="36"/>
  <c r="AE52" i="36"/>
  <c r="BK171" i="36"/>
  <c r="AT112" i="36"/>
  <c r="AU58" i="36"/>
  <c r="E181" i="36"/>
  <c r="L94" i="36"/>
  <c r="Z41" i="36"/>
  <c r="M107" i="36"/>
  <c r="N52" i="36"/>
  <c r="AM93" i="36"/>
  <c r="Y25" i="36"/>
  <c r="AW174" i="36"/>
  <c r="AY68" i="36"/>
  <c r="AB46" i="36"/>
  <c r="D116" i="36"/>
  <c r="AI15" i="36"/>
  <c r="AP49" i="36"/>
  <c r="AM171" i="36"/>
  <c r="AK145" i="36"/>
  <c r="BB62" i="36"/>
  <c r="L142" i="36"/>
  <c r="AN63" i="36"/>
  <c r="P140" i="36"/>
  <c r="S47" i="36"/>
  <c r="AG112" i="36"/>
  <c r="BC82" i="36"/>
  <c r="AL193" i="36"/>
  <c r="AV54" i="36"/>
  <c r="AM191" i="36"/>
  <c r="AK19" i="36"/>
  <c r="AG39" i="36"/>
  <c r="K15" i="36"/>
  <c r="AI182" i="36"/>
  <c r="AY47" i="36"/>
  <c r="AZ176" i="36"/>
  <c r="F176" i="36"/>
  <c r="Y111" i="36"/>
  <c r="BA95" i="36"/>
  <c r="BJ153" i="36"/>
  <c r="AX154" i="36"/>
  <c r="N99" i="36"/>
  <c r="AK196" i="36"/>
  <c r="AI137" i="36"/>
  <c r="I31" i="36"/>
  <c r="F194" i="36"/>
  <c r="AO172" i="36"/>
  <c r="AQ113" i="36"/>
  <c r="BE115" i="36"/>
  <c r="AE97" i="36"/>
  <c r="I48" i="36"/>
  <c r="BD165" i="36"/>
  <c r="S62" i="36"/>
  <c r="BB37" i="36"/>
  <c r="AI120" i="36"/>
  <c r="K171" i="36"/>
  <c r="BA58" i="36"/>
  <c r="M187" i="36"/>
  <c r="BI134" i="36"/>
  <c r="BI81" i="36"/>
  <c r="Q183" i="36"/>
  <c r="Z69" i="36"/>
  <c r="BA29" i="36"/>
  <c r="G75" i="36"/>
  <c r="BF72" i="36"/>
  <c r="N53" i="36"/>
  <c r="AE96" i="36"/>
  <c r="AU54" i="36"/>
  <c r="H133" i="36"/>
  <c r="BF142" i="36"/>
  <c r="AE165" i="36"/>
  <c r="U85" i="36"/>
  <c r="S153" i="36"/>
  <c r="R171" i="36"/>
  <c r="AM26" i="36"/>
  <c r="AP284" i="36"/>
  <c r="S181" i="36"/>
  <c r="J26" i="36"/>
  <c r="AS112" i="36"/>
  <c r="AK96" i="36"/>
  <c r="W105" i="36"/>
  <c r="AC115" i="36"/>
  <c r="AP85" i="36"/>
  <c r="AQ173" i="36"/>
  <c r="AT23" i="36"/>
  <c r="W125" i="36"/>
  <c r="BJ151" i="36"/>
  <c r="I157" i="36"/>
  <c r="AS61" i="36"/>
  <c r="Y171" i="36"/>
  <c r="Q52" i="36"/>
  <c r="BH47" i="36"/>
  <c r="N30" i="36"/>
  <c r="G46" i="36"/>
  <c r="Z141" i="36"/>
  <c r="X45" i="36"/>
  <c r="AB35" i="36"/>
  <c r="AO105" i="36"/>
  <c r="I159" i="36"/>
  <c r="E87" i="36"/>
  <c r="AY105" i="36"/>
  <c r="H53" i="36"/>
  <c r="AW189" i="36"/>
  <c r="S77" i="36"/>
  <c r="AU107" i="36"/>
  <c r="M49" i="36"/>
  <c r="AB175" i="36"/>
  <c r="X177" i="36"/>
  <c r="AQ82" i="36"/>
  <c r="BG145" i="36"/>
  <c r="P36" i="36"/>
  <c r="AU149" i="36"/>
  <c r="J74" i="36"/>
  <c r="AG131" i="36"/>
  <c r="BK82" i="36"/>
  <c r="BK80" i="36"/>
  <c r="F80" i="36"/>
  <c r="BA78" i="36"/>
  <c r="J23" i="36"/>
  <c r="AZ188" i="36"/>
  <c r="X83" i="36"/>
  <c r="AQ29" i="36"/>
  <c r="AX176" i="36"/>
  <c r="BG192" i="36"/>
  <c r="S102" i="36"/>
  <c r="AH149" i="36"/>
  <c r="I80" i="36"/>
  <c r="AW183" i="36"/>
  <c r="BE111" i="36"/>
  <c r="I77" i="36"/>
  <c r="AA45" i="36"/>
  <c r="BG52" i="36"/>
  <c r="AZ82" i="36"/>
  <c r="AE139" i="36"/>
  <c r="BC19" i="36"/>
  <c r="AF48" i="36"/>
  <c r="Y151" i="36"/>
  <c r="AX41" i="36"/>
  <c r="BH41" i="36"/>
  <c r="AX29" i="36"/>
  <c r="AE141" i="36"/>
  <c r="O59" i="36"/>
  <c r="BA161" i="36"/>
  <c r="AQ72" i="36"/>
  <c r="AL111" i="36"/>
  <c r="BC149" i="36"/>
  <c r="P118" i="36"/>
  <c r="AH171" i="36"/>
  <c r="L63" i="36"/>
  <c r="AF141" i="36"/>
  <c r="Y318" i="36"/>
  <c r="AA60" i="36"/>
  <c r="Q195" i="36"/>
  <c r="AV52" i="36"/>
  <c r="D62" i="36"/>
  <c r="V191" i="36"/>
  <c r="X147" i="36"/>
  <c r="AO187" i="36"/>
  <c r="H146" i="36"/>
  <c r="AQ61" i="36"/>
  <c r="AU120" i="36"/>
  <c r="I120" i="36"/>
  <c r="P197" i="36"/>
  <c r="BG151" i="36"/>
  <c r="AU166" i="36"/>
  <c r="BD140" i="36"/>
  <c r="AB180" i="36"/>
  <c r="AQ141" i="36"/>
  <c r="O49" i="36"/>
  <c r="AS192" i="36"/>
  <c r="F126" i="36"/>
  <c r="BK164" i="36"/>
  <c r="AA151" i="36"/>
  <c r="AZ113" i="36"/>
  <c r="AC26" i="36"/>
  <c r="W161" i="36"/>
  <c r="AQ90" i="36"/>
  <c r="AG33" i="36"/>
  <c r="BF52" i="36"/>
  <c r="AR26" i="36"/>
  <c r="AQ142" i="36"/>
  <c r="AO121" i="36"/>
  <c r="AC172" i="36"/>
  <c r="N46" i="36"/>
  <c r="BI121" i="36"/>
  <c r="AO248" i="36"/>
  <c r="X84" i="36"/>
  <c r="BB166" i="36"/>
  <c r="G152" i="36"/>
  <c r="BE85" i="36"/>
  <c r="W180" i="36"/>
  <c r="AZ79" i="36"/>
  <c r="AM110" i="36"/>
  <c r="AQ166" i="36"/>
  <c r="D176" i="36"/>
  <c r="AT150" i="36"/>
  <c r="AH120" i="36"/>
  <c r="AQ167" i="36"/>
  <c r="AE26" i="36"/>
  <c r="BJ61" i="36"/>
  <c r="AW123" i="36"/>
  <c r="AY125" i="36"/>
  <c r="V35" i="36"/>
  <c r="AQ139" i="36"/>
  <c r="V194" i="36"/>
  <c r="BC47" i="36"/>
  <c r="AY99" i="36"/>
  <c r="AM61" i="36"/>
  <c r="AV83" i="36"/>
  <c r="BF138" i="36"/>
  <c r="AJ29" i="36"/>
  <c r="AH129" i="36"/>
  <c r="BI127" i="36"/>
  <c r="AR30" i="36"/>
  <c r="BE19" i="36"/>
  <c r="AJ35" i="36"/>
  <c r="AK161" i="36"/>
  <c r="BI62" i="36"/>
  <c r="BE106" i="36"/>
  <c r="AA19" i="36"/>
  <c r="AA197" i="36"/>
  <c r="AR44" i="36"/>
  <c r="M61" i="36"/>
  <c r="BH30" i="36"/>
  <c r="BK139" i="36"/>
  <c r="AU227" i="36"/>
  <c r="D137" i="36"/>
  <c r="BB175" i="36"/>
  <c r="AQ146" i="36"/>
  <c r="AU161" i="36"/>
  <c r="Y149" i="36"/>
  <c r="F101" i="36"/>
  <c r="AD30" i="36"/>
  <c r="AJ70" i="36"/>
  <c r="AR64" i="36"/>
  <c r="AM80" i="36"/>
  <c r="X160" i="36"/>
  <c r="AY102" i="36"/>
  <c r="Y132" i="36"/>
  <c r="AY33" i="36"/>
  <c r="AZ98" i="36"/>
  <c r="BK189" i="36"/>
  <c r="AQ171" i="36"/>
  <c r="AE151" i="36"/>
  <c r="I49" i="36"/>
  <c r="AU156" i="36"/>
  <c r="AO181" i="36"/>
  <c r="G19" i="36"/>
  <c r="AB157" i="36"/>
  <c r="U160" i="36"/>
  <c r="AQ144" i="36"/>
  <c r="X81" i="36"/>
  <c r="T176" i="36"/>
  <c r="BF79" i="36"/>
  <c r="AG41" i="36"/>
  <c r="V28" i="36"/>
  <c r="AY15" i="36"/>
  <c r="Q146" i="36"/>
  <c r="AR36" i="36"/>
  <c r="BC118" i="36"/>
  <c r="AJ197" i="36"/>
  <c r="T119" i="36"/>
  <c r="AY190" i="36"/>
  <c r="BD157" i="36"/>
  <c r="AQ111" i="36"/>
  <c r="W158" i="36"/>
  <c r="V45" i="36"/>
  <c r="Z40" i="36"/>
  <c r="BC109" i="36"/>
  <c r="D132" i="36"/>
  <c r="E56" i="36"/>
  <c r="K146" i="36"/>
  <c r="BI79" i="36"/>
  <c r="BK178" i="36"/>
  <c r="I38" i="36"/>
  <c r="S53" i="36"/>
  <c r="AD53" i="36"/>
  <c r="K190" i="36"/>
  <c r="T172" i="36"/>
  <c r="AN171" i="36"/>
  <c r="AF43" i="36"/>
  <c r="AF89" i="36"/>
  <c r="AO125" i="36"/>
  <c r="AD90" i="36"/>
  <c r="AZ169" i="36"/>
  <c r="AS130" i="36"/>
  <c r="AQ47" i="36"/>
  <c r="AH137" i="36"/>
  <c r="AA35" i="36"/>
  <c r="N63" i="36"/>
  <c r="AL34" i="36"/>
  <c r="X186" i="36"/>
  <c r="BI49" i="36"/>
  <c r="AT144" i="36"/>
  <c r="N140" i="36"/>
  <c r="N102" i="36"/>
  <c r="BA139" i="36"/>
  <c r="AZ177" i="36"/>
  <c r="BB122" i="36"/>
  <c r="AE28" i="36"/>
  <c r="AR67" i="36"/>
  <c r="Q164" i="36"/>
  <c r="AS79" i="36"/>
  <c r="AC60" i="36"/>
  <c r="BE171" i="36"/>
  <c r="Y146" i="36"/>
  <c r="Q28" i="36"/>
  <c r="AQ138" i="36"/>
  <c r="AJ26" i="36"/>
  <c r="AG81" i="36"/>
  <c r="S195" i="36"/>
  <c r="AM49" i="36"/>
  <c r="Z185" i="36"/>
  <c r="BI140" i="36"/>
  <c r="T66" i="36"/>
  <c r="F49" i="36"/>
  <c r="AT34" i="36"/>
  <c r="AN126" i="36"/>
  <c r="AU196" i="36"/>
  <c r="BK17" i="36"/>
  <c r="AK197" i="36"/>
  <c r="AC159" i="36"/>
  <c r="AO56" i="36"/>
  <c r="AU185" i="36"/>
  <c r="AW190" i="36"/>
  <c r="Y18" i="36"/>
  <c r="AM120" i="36"/>
  <c r="AE157" i="36"/>
  <c r="AF197" i="36"/>
  <c r="V18" i="36"/>
  <c r="S159" i="36"/>
  <c r="BH38" i="36"/>
  <c r="AT21" i="36"/>
  <c r="AJ148" i="36"/>
  <c r="H168" i="36"/>
  <c r="Z184" i="36"/>
  <c r="I36" i="36"/>
  <c r="AE44" i="36"/>
  <c r="BI112" i="36"/>
  <c r="BA97" i="36"/>
  <c r="AX166" i="36"/>
  <c r="AY17" i="36"/>
  <c r="AN69" i="36"/>
  <c r="AN101" i="36"/>
  <c r="AU33" i="36"/>
  <c r="I75" i="36"/>
  <c r="V19" i="36"/>
  <c r="Q102" i="36"/>
  <c r="Q46" i="36"/>
  <c r="BA89" i="36"/>
  <c r="H123" i="36"/>
  <c r="AQ46" i="36"/>
  <c r="U197" i="36"/>
  <c r="BC105" i="36"/>
  <c r="BE170" i="36"/>
  <c r="X87" i="36"/>
  <c r="AH122" i="36"/>
  <c r="AA64" i="36"/>
  <c r="AM82" i="36"/>
  <c r="AB117" i="36"/>
  <c r="P190" i="36"/>
  <c r="T144" i="36"/>
  <c r="AK52" i="36"/>
  <c r="AW138" i="36"/>
  <c r="L74" i="36"/>
  <c r="AB87" i="36"/>
  <c r="AM19" i="36"/>
  <c r="AS40" i="36"/>
  <c r="AS41" i="36"/>
  <c r="AZ91" i="36"/>
  <c r="BK37" i="36"/>
  <c r="M150" i="36"/>
  <c r="BG49" i="36"/>
  <c r="AA160" i="36"/>
  <c r="BC88" i="36"/>
  <c r="Y112" i="36"/>
  <c r="AT135" i="36"/>
  <c r="D73" i="36"/>
  <c r="BA68" i="36"/>
  <c r="K57" i="36"/>
  <c r="AF132" i="36"/>
  <c r="AX54" i="36"/>
  <c r="S122" i="36"/>
  <c r="AH74" i="36"/>
  <c r="BE150" i="36"/>
  <c r="AW172" i="36"/>
  <c r="V52" i="36"/>
  <c r="AA51" i="36"/>
  <c r="BA59" i="36"/>
  <c r="AK94" i="36"/>
  <c r="AL58" i="36"/>
  <c r="AP31" i="36"/>
  <c r="AN59" i="36"/>
  <c r="AB179" i="36"/>
  <c r="AA92" i="36"/>
  <c r="X117" i="36"/>
  <c r="AU18" i="36"/>
  <c r="U78" i="36"/>
  <c r="BF21" i="36"/>
  <c r="Q25" i="36"/>
  <c r="AY23" i="36"/>
  <c r="AI77" i="36"/>
  <c r="BG161" i="36"/>
  <c r="BB67" i="36"/>
  <c r="AP56" i="36"/>
  <c r="AL61" i="36"/>
  <c r="AA117" i="36"/>
  <c r="AJ74" i="36"/>
  <c r="F56" i="36"/>
  <c r="BB124" i="36"/>
  <c r="AD173" i="36"/>
  <c r="AJ107" i="36"/>
  <c r="M135" i="36"/>
  <c r="AF164" i="36"/>
  <c r="H122" i="36"/>
  <c r="K100" i="36"/>
  <c r="AG38" i="36"/>
  <c r="BC63" i="36"/>
  <c r="AZ139" i="36"/>
  <c r="AP127" i="36"/>
  <c r="AH123" i="36"/>
  <c r="AB105" i="36"/>
  <c r="G95" i="36"/>
  <c r="G163" i="36"/>
  <c r="AE182" i="36"/>
  <c r="J144" i="36"/>
  <c r="S20" i="36"/>
  <c r="V106" i="36"/>
  <c r="BH63" i="36"/>
  <c r="J189" i="36"/>
  <c r="AY77" i="36"/>
  <c r="AI119" i="36"/>
  <c r="AM95" i="36"/>
  <c r="J132" i="36"/>
  <c r="BF127" i="36"/>
  <c r="N186" i="36"/>
  <c r="W20" i="36"/>
  <c r="I167" i="36"/>
  <c r="AB41" i="36"/>
  <c r="BB78" i="36"/>
  <c r="AF173" i="36"/>
  <c r="Y95" i="36"/>
  <c r="AV102" i="36"/>
  <c r="AA59" i="36"/>
  <c r="AH50" i="36"/>
  <c r="E148" i="36"/>
  <c r="O193" i="36"/>
  <c r="BJ40" i="36"/>
  <c r="BB32" i="36"/>
  <c r="N153" i="36"/>
  <c r="I33" i="36"/>
  <c r="AG16" i="36"/>
  <c r="AP97" i="36"/>
  <c r="AC153" i="36"/>
  <c r="AK125" i="36"/>
  <c r="AP17" i="36"/>
  <c r="X105" i="36"/>
  <c r="V155" i="36"/>
  <c r="AC173" i="36"/>
  <c r="AG32" i="36"/>
  <c r="BC72" i="36"/>
  <c r="F134" i="36"/>
  <c r="G26" i="36"/>
  <c r="AO69" i="36"/>
  <c r="AL39" i="36"/>
  <c r="N162" i="36"/>
  <c r="BK172" i="36"/>
  <c r="AF170" i="36"/>
  <c r="AX160" i="36"/>
  <c r="AG140" i="36"/>
  <c r="I161" i="36"/>
  <c r="K120" i="36"/>
  <c r="AQ65" i="36"/>
  <c r="AA17" i="36"/>
  <c r="BJ130" i="36"/>
  <c r="L169" i="36"/>
  <c r="L59" i="36"/>
  <c r="AG159" i="36"/>
  <c r="U90" i="36"/>
  <c r="AL122" i="36"/>
  <c r="AK29" i="36"/>
  <c r="AI144" i="36"/>
  <c r="Y194" i="36"/>
  <c r="BE180" i="36"/>
  <c r="AU100" i="36"/>
  <c r="AE25" i="36"/>
  <c r="K123" i="36"/>
  <c r="K147" i="36"/>
  <c r="AV137" i="36"/>
  <c r="Q94" i="36"/>
  <c r="AP29" i="36"/>
  <c r="BB54" i="36"/>
  <c r="BI28" i="36"/>
  <c r="L88" i="36"/>
  <c r="AF169" i="36"/>
  <c r="V162" i="36"/>
  <c r="Q107" i="36"/>
  <c r="AZ96" i="36"/>
  <c r="AV81" i="36"/>
  <c r="D152" i="36"/>
  <c r="BC134" i="36"/>
  <c r="BK79" i="36"/>
  <c r="BD77" i="36"/>
  <c r="E144" i="36"/>
  <c r="Y144" i="36"/>
  <c r="BC46" i="36"/>
  <c r="AN71" i="36"/>
  <c r="AP83" i="36"/>
  <c r="AX47" i="36"/>
  <c r="E20" i="36"/>
  <c r="AS21" i="36"/>
  <c r="F46" i="36"/>
  <c r="L173" i="36"/>
  <c r="AY92" i="36"/>
  <c r="J113" i="36"/>
  <c r="AH75" i="36"/>
  <c r="O42" i="36"/>
  <c r="BG21" i="36"/>
  <c r="AV50" i="36"/>
  <c r="AK179" i="36"/>
  <c r="L192" i="36"/>
  <c r="Y69" i="36"/>
  <c r="BG75" i="36"/>
  <c r="BF101" i="36"/>
  <c r="R166" i="36"/>
  <c r="D174" i="36"/>
  <c r="BI116" i="36"/>
  <c r="AW136" i="36"/>
  <c r="AX93" i="36"/>
  <c r="AF27" i="36"/>
  <c r="J146" i="36"/>
  <c r="G148" i="36"/>
  <c r="V105" i="36"/>
  <c r="AJ24" i="36"/>
  <c r="BH102" i="36"/>
  <c r="AC143" i="36"/>
  <c r="AN149" i="36"/>
  <c r="H60" i="36"/>
  <c r="AI31" i="36"/>
  <c r="K126" i="36"/>
  <c r="AX120" i="36"/>
  <c r="L29" i="36"/>
  <c r="BH177" i="36"/>
  <c r="P146" i="36"/>
  <c r="M87" i="36"/>
  <c r="BK132" i="36"/>
  <c r="AS60" i="36"/>
  <c r="AR138" i="36"/>
  <c r="AB108" i="36"/>
  <c r="G103" i="36"/>
  <c r="AB187" i="36"/>
  <c r="BC15" i="36"/>
  <c r="M139" i="36"/>
  <c r="AI80" i="36"/>
  <c r="BF154" i="36"/>
  <c r="D94" i="36"/>
  <c r="AC90" i="36"/>
  <c r="AS116" i="36"/>
  <c r="AY29" i="36"/>
  <c r="P34" i="36"/>
  <c r="S100" i="36"/>
  <c r="BH111" i="36"/>
  <c r="G116" i="36"/>
  <c r="X92" i="36"/>
  <c r="AV124" i="36"/>
  <c r="AK184" i="36"/>
  <c r="AF177" i="36"/>
  <c r="Z17" i="36"/>
  <c r="AU32" i="36"/>
  <c r="L47" i="36"/>
  <c r="BC180" i="36"/>
  <c r="AO19" i="36"/>
  <c r="BG139" i="36"/>
  <c r="Z178" i="36"/>
  <c r="AU197" i="36"/>
  <c r="AV74" i="36"/>
  <c r="BJ157" i="36"/>
  <c r="AG71" i="36"/>
  <c r="AN132" i="36"/>
  <c r="AF175" i="36"/>
  <c r="X109" i="36"/>
  <c r="R123" i="36"/>
  <c r="AB122" i="36"/>
  <c r="BG185" i="36"/>
  <c r="H76" i="36"/>
  <c r="AU92" i="36"/>
  <c r="AR39" i="36"/>
  <c r="AV190" i="36"/>
  <c r="AR137" i="36"/>
  <c r="E25" i="36"/>
  <c r="BA193" i="36"/>
  <c r="H25" i="36"/>
  <c r="H180" i="36"/>
  <c r="AY26" i="36"/>
  <c r="AY24" i="36"/>
  <c r="BD59" i="36"/>
  <c r="AB71" i="36"/>
  <c r="AI84" i="36"/>
  <c r="AO76" i="36"/>
  <c r="BF148" i="36"/>
  <c r="L67" i="36"/>
  <c r="AA76" i="36"/>
  <c r="K89" i="36"/>
  <c r="BK155" i="36"/>
  <c r="BA162" i="36"/>
  <c r="AA177" i="36"/>
  <c r="AO55" i="36"/>
  <c r="N71" i="36"/>
  <c r="AR175" i="36"/>
  <c r="AH34" i="36"/>
  <c r="AH167" i="36"/>
  <c r="AR190" i="36"/>
  <c r="AV265" i="36"/>
  <c r="U63" i="36"/>
  <c r="Z72" i="36"/>
  <c r="AX50" i="36"/>
  <c r="Y52" i="36"/>
  <c r="AR171" i="36"/>
  <c r="AI142" i="36"/>
  <c r="AM134" i="36"/>
  <c r="G140" i="36"/>
  <c r="V24" i="36"/>
  <c r="AK101" i="36"/>
  <c r="I61" i="36"/>
  <c r="AZ167" i="36"/>
  <c r="Z78" i="36"/>
  <c r="BH132" i="36"/>
  <c r="Z145" i="36"/>
  <c r="S57" i="36"/>
  <c r="Y145" i="36"/>
  <c r="AN151" i="36"/>
  <c r="AJ334" i="36"/>
  <c r="Z95" i="36"/>
  <c r="AY66" i="36"/>
  <c r="AU152" i="36"/>
  <c r="BI143" i="36"/>
  <c r="M313" i="36"/>
  <c r="V156" i="36"/>
  <c r="AN45" i="36"/>
  <c r="P21" i="36"/>
  <c r="AI181" i="36"/>
  <c r="BC154" i="36"/>
  <c r="AE145" i="36"/>
  <c r="BC166" i="36"/>
  <c r="V60" i="36"/>
  <c r="V169" i="36"/>
  <c r="AE100" i="36"/>
  <c r="P59" i="36"/>
  <c r="BJ24" i="36"/>
  <c r="BK16" i="36"/>
  <c r="AY153" i="36"/>
  <c r="Z138" i="36"/>
  <c r="M110" i="36"/>
  <c r="U152" i="36"/>
  <c r="L144" i="36"/>
  <c r="O124" i="36"/>
  <c r="AZ81" i="36"/>
  <c r="AU160" i="36"/>
  <c r="AJ121" i="36"/>
  <c r="U102" i="36"/>
  <c r="AZ125" i="36"/>
  <c r="N111" i="36"/>
  <c r="Y142" i="36"/>
  <c r="D173" i="36"/>
  <c r="Z108" i="36"/>
  <c r="AR122" i="36"/>
  <c r="BJ53" i="36"/>
  <c r="AM174" i="36"/>
  <c r="AK127" i="36"/>
  <c r="BG57" i="36"/>
  <c r="BF193" i="36"/>
  <c r="BB33" i="36"/>
  <c r="AX107" i="36"/>
  <c r="AB166" i="36"/>
  <c r="AP113" i="36"/>
  <c r="BF40" i="36"/>
  <c r="AH118" i="36"/>
  <c r="T177" i="36"/>
  <c r="N158" i="36"/>
  <c r="AQ129" i="36"/>
  <c r="U28" i="36"/>
  <c r="W95" i="36"/>
  <c r="AB298" i="36"/>
  <c r="D18" i="36"/>
  <c r="AC120" i="36"/>
  <c r="BG142" i="36"/>
  <c r="AK191" i="36"/>
  <c r="AQ30" i="36"/>
  <c r="D16" i="36"/>
  <c r="L128" i="36"/>
  <c r="AU49" i="36"/>
  <c r="X38" i="36"/>
  <c r="M189" i="36"/>
  <c r="BH172" i="36"/>
  <c r="Z99" i="36"/>
  <c r="F129" i="36"/>
  <c r="Y105" i="36"/>
  <c r="AO75" i="36"/>
  <c r="Z124" i="36"/>
  <c r="K228" i="36"/>
  <c r="AE34" i="36"/>
  <c r="AF123" i="36"/>
  <c r="BC112" i="36"/>
  <c r="BG51" i="36"/>
  <c r="R108" i="36"/>
  <c r="AF185" i="36"/>
  <c r="V94" i="36"/>
  <c r="U16" i="36"/>
  <c r="J122" i="36"/>
  <c r="AA116" i="36"/>
  <c r="AL49" i="36"/>
  <c r="Y185" i="36"/>
  <c r="AR106" i="36"/>
  <c r="AP25" i="36"/>
  <c r="AI106" i="36"/>
  <c r="AI122" i="36"/>
  <c r="N132" i="36"/>
  <c r="BE65" i="36"/>
  <c r="H132" i="36"/>
  <c r="X341" i="36"/>
  <c r="AO102" i="36"/>
  <c r="AK61" i="36"/>
  <c r="D68" i="36"/>
  <c r="L159" i="36"/>
  <c r="BD192" i="36"/>
  <c r="BH18" i="36"/>
  <c r="AD196" i="36"/>
  <c r="F48" i="36"/>
  <c r="Y183" i="36"/>
  <c r="AM79" i="36"/>
  <c r="G31" i="36"/>
  <c r="AI157" i="36"/>
  <c r="AR157" i="36"/>
  <c r="X78" i="36"/>
  <c r="L126" i="36"/>
  <c r="F62" i="36"/>
  <c r="AR130" i="36"/>
  <c r="D66" i="36"/>
  <c r="AY164" i="36"/>
  <c r="K61" i="36"/>
  <c r="I305" i="36"/>
  <c r="O169" i="36"/>
  <c r="AL126" i="36"/>
  <c r="O171" i="36"/>
  <c r="AD51" i="36"/>
  <c r="J157" i="36"/>
  <c r="J138" i="36"/>
  <c r="AW90" i="36"/>
  <c r="E116" i="36"/>
  <c r="AQ178" i="36"/>
  <c r="S189" i="36"/>
  <c r="AE109" i="36"/>
  <c r="R33" i="36"/>
  <c r="H148" i="36"/>
  <c r="AU39" i="36"/>
  <c r="BC22" i="36"/>
  <c r="X49" i="36"/>
  <c r="AQ51" i="36"/>
  <c r="AP37" i="36"/>
  <c r="F73" i="36"/>
  <c r="S29" i="36"/>
  <c r="J96" i="36"/>
  <c r="BD55" i="36"/>
  <c r="M145" i="36"/>
  <c r="AS165" i="36"/>
  <c r="AP18" i="36"/>
  <c r="AA27" i="36"/>
  <c r="AH73" i="36"/>
  <c r="AJ135" i="36"/>
  <c r="F93" i="36"/>
  <c r="AB73" i="36"/>
  <c r="AD28" i="36"/>
  <c r="AH98" i="36"/>
  <c r="BG86" i="36"/>
  <c r="AS95" i="36"/>
  <c r="Y335" i="36"/>
  <c r="BK28" i="36"/>
  <c r="R68" i="36"/>
  <c r="T129" i="36"/>
  <c r="AZ70" i="36"/>
  <c r="AO157" i="36"/>
  <c r="E149" i="36"/>
  <c r="AZ148" i="36"/>
  <c r="M113" i="36"/>
  <c r="BH77" i="36"/>
  <c r="Q58" i="36"/>
  <c r="AW192" i="36"/>
  <c r="AB182" i="36"/>
  <c r="BK119" i="36"/>
  <c r="AL21" i="36"/>
  <c r="AO33" i="36"/>
  <c r="BG126" i="36"/>
  <c r="V65" i="36"/>
  <c r="AH63" i="36"/>
  <c r="I47" i="36"/>
  <c r="AD47" i="36"/>
  <c r="L170" i="36"/>
  <c r="BI53" i="36"/>
  <c r="AT66" i="36"/>
  <c r="R23" i="36"/>
  <c r="W97" i="36"/>
  <c r="BI195" i="36"/>
  <c r="Q310" i="36"/>
  <c r="AO188" i="36"/>
  <c r="AQ38" i="36"/>
  <c r="E92" i="36"/>
  <c r="V110" i="36"/>
  <c r="L73" i="36"/>
  <c r="Z263" i="36"/>
  <c r="BF59" i="36"/>
  <c r="D122" i="36"/>
  <c r="AQ121" i="36"/>
  <c r="BD81" i="36"/>
  <c r="L49" i="36"/>
  <c r="L290" i="36"/>
  <c r="AT92" i="36"/>
  <c r="O181" i="36"/>
  <c r="T126" i="36"/>
  <c r="BK100" i="36"/>
  <c r="AT19" i="36"/>
  <c r="AY18" i="36"/>
  <c r="O81" i="36"/>
  <c r="AO141" i="36"/>
  <c r="AA81" i="36"/>
  <c r="BD158" i="36"/>
  <c r="E46" i="36"/>
  <c r="AE161" i="36"/>
  <c r="V168" i="36"/>
  <c r="S139" i="36"/>
  <c r="BB41" i="36"/>
  <c r="G29" i="36"/>
  <c r="X104" i="36"/>
  <c r="AQ28" i="36"/>
  <c r="AG197" i="36"/>
  <c r="BC141" i="36"/>
  <c r="AH146" i="36"/>
  <c r="AY20" i="36"/>
  <c r="AT64" i="36"/>
  <c r="AN130" i="36"/>
  <c r="BD37" i="36"/>
  <c r="AF158" i="36"/>
  <c r="Y337" i="36"/>
  <c r="I197" i="36"/>
  <c r="BA145" i="36"/>
  <c r="AL131" i="36"/>
  <c r="AP36" i="36"/>
  <c r="AM43" i="36"/>
  <c r="O185" i="36"/>
  <c r="AV178" i="36"/>
  <c r="BC43" i="36"/>
  <c r="BH194" i="36"/>
  <c r="AF126" i="36"/>
  <c r="U142" i="36"/>
  <c r="Q121" i="36"/>
  <c r="BA170" i="36"/>
  <c r="T127" i="36"/>
  <c r="Y35" i="36"/>
  <c r="AQ154" i="36"/>
  <c r="U93" i="36"/>
  <c r="AM165" i="36"/>
  <c r="L77" i="36"/>
  <c r="AH168" i="36"/>
  <c r="BI94" i="36"/>
  <c r="AJ106" i="36"/>
  <c r="H108" i="36"/>
  <c r="AS44" i="36"/>
  <c r="BG152" i="36"/>
  <c r="AR196" i="36"/>
  <c r="AF155" i="36"/>
  <c r="E27" i="36"/>
  <c r="U111" i="36"/>
  <c r="BJ121" i="36"/>
  <c r="AC155" i="36"/>
  <c r="AA31" i="36"/>
  <c r="AM146" i="36"/>
  <c r="AE114" i="36"/>
  <c r="AS65" i="36"/>
  <c r="AS174" i="36"/>
  <c r="Z93" i="36"/>
  <c r="AC22" i="36"/>
  <c r="D163" i="36"/>
  <c r="BC74" i="36"/>
  <c r="AG69" i="36"/>
  <c r="N80" i="36"/>
  <c r="I175" i="36"/>
  <c r="AR117" i="36"/>
  <c r="S45" i="36"/>
  <c r="W45" i="36"/>
  <c r="Y196" i="36"/>
  <c r="AP175" i="36"/>
  <c r="M37" i="36"/>
  <c r="AY186" i="36"/>
  <c r="X134" i="36"/>
  <c r="AJ63" i="36"/>
  <c r="S128" i="36"/>
  <c r="AH16" i="36"/>
  <c r="U74" i="36"/>
  <c r="AC57" i="36"/>
  <c r="AK144" i="36"/>
  <c r="D21" i="36"/>
  <c r="AM90" i="36"/>
  <c r="AP116" i="36"/>
  <c r="AP183" i="36"/>
  <c r="BF16" i="36"/>
  <c r="P137" i="36"/>
  <c r="AM183" i="36"/>
  <c r="BJ106" i="36"/>
  <c r="Q70" i="36"/>
  <c r="BF15" i="36"/>
  <c r="AD187" i="36"/>
  <c r="AT27" i="36"/>
  <c r="BI180" i="36"/>
  <c r="J65" i="36"/>
  <c r="BG150" i="36"/>
  <c r="AG132" i="36"/>
  <c r="AO68" i="36"/>
  <c r="AU38" i="36"/>
  <c r="K158" i="36"/>
  <c r="AR125" i="36"/>
  <c r="AC42" i="36"/>
  <c r="K109" i="36"/>
  <c r="X90" i="36"/>
  <c r="X184" i="36"/>
  <c r="AW95" i="36"/>
  <c r="AL100" i="36"/>
  <c r="AT73" i="36"/>
  <c r="AZ48" i="36"/>
  <c r="G192" i="36"/>
  <c r="R41" i="36"/>
  <c r="AE167" i="36"/>
  <c r="AU69" i="36"/>
  <c r="P91" i="36"/>
  <c r="AH51" i="36"/>
  <c r="AP163" i="36"/>
  <c r="AC40" i="36"/>
  <c r="S141" i="36"/>
  <c r="BG32" i="36"/>
  <c r="AA133" i="36"/>
  <c r="AQ157" i="36"/>
  <c r="S161" i="36"/>
  <c r="AM54" i="36"/>
  <c r="BJ188" i="36"/>
  <c r="BC152" i="36"/>
  <c r="Z174" i="36"/>
  <c r="G160" i="36"/>
  <c r="I30" i="36"/>
  <c r="N101" i="36"/>
  <c r="AZ17" i="36"/>
  <c r="BD104" i="36"/>
  <c r="Y136" i="36"/>
  <c r="AO86" i="36"/>
  <c r="AV85" i="36"/>
  <c r="AG68" i="36"/>
  <c r="AS20" i="36"/>
  <c r="BE15" i="36"/>
  <c r="AS186" i="36"/>
  <c r="AB57" i="36"/>
  <c r="BH17" i="36"/>
  <c r="AD168" i="36"/>
  <c r="AD72" i="36"/>
  <c r="R179" i="36"/>
  <c r="AD178" i="36"/>
  <c r="BE190" i="36"/>
  <c r="X136" i="36"/>
  <c r="T158" i="36"/>
  <c r="BK23" i="36"/>
  <c r="BH197" i="36"/>
  <c r="BI93" i="36"/>
  <c r="N136" i="36"/>
  <c r="AR182" i="36"/>
  <c r="N20" i="36"/>
  <c r="AI178" i="36"/>
  <c r="AE61" i="36"/>
  <c r="J120" i="36"/>
  <c r="H153" i="36"/>
  <c r="AH152" i="36"/>
  <c r="U35" i="36"/>
  <c r="P224" i="36"/>
  <c r="Z49" i="36"/>
  <c r="BI43" i="36"/>
  <c r="T76" i="36"/>
  <c r="BK184" i="36"/>
  <c r="BF63" i="36"/>
  <c r="BJ114" i="36"/>
  <c r="AB50" i="36"/>
  <c r="BD79" i="36"/>
  <c r="N95" i="36"/>
  <c r="AL192" i="36"/>
  <c r="BD125" i="36"/>
  <c r="AH80" i="36"/>
  <c r="AZ195" i="36"/>
  <c r="Q175" i="36"/>
  <c r="AT89" i="36"/>
  <c r="AK167" i="36"/>
  <c r="AD132" i="36"/>
  <c r="BA66" i="36"/>
  <c r="AA105" i="36"/>
  <c r="BJ21" i="36"/>
  <c r="AM195" i="36"/>
  <c r="AW194" i="36"/>
  <c r="O65" i="36"/>
  <c r="AN127" i="36"/>
  <c r="BI52" i="36"/>
  <c r="AX141" i="36"/>
  <c r="BA190" i="36"/>
  <c r="R60" i="36"/>
  <c r="BJ26" i="36"/>
  <c r="J112" i="36"/>
  <c r="D171" i="36"/>
  <c r="BH56" i="36"/>
  <c r="AL31" i="36"/>
  <c r="P42" i="36"/>
  <c r="J147" i="36"/>
  <c r="AZ197" i="36"/>
  <c r="BC35" i="36"/>
  <c r="BF152" i="36"/>
  <c r="BD342" i="36"/>
  <c r="AB130" i="36"/>
  <c r="AO117" i="36"/>
  <c r="T159" i="36"/>
  <c r="AO87" i="36"/>
  <c r="AQ97" i="36"/>
  <c r="W156" i="36"/>
  <c r="L27" i="36"/>
  <c r="V57" i="36"/>
  <c r="BA83" i="36"/>
  <c r="BB142" i="36"/>
  <c r="T23" i="36"/>
  <c r="L150" i="36"/>
  <c r="S146" i="36"/>
  <c r="BD148" i="36"/>
  <c r="AP40" i="36"/>
  <c r="L154" i="36"/>
  <c r="T37" i="36"/>
  <c r="BD107" i="36"/>
  <c r="BA87" i="36"/>
  <c r="BF122" i="36"/>
  <c r="AH178" i="36"/>
  <c r="AB27" i="36"/>
  <c r="AI66" i="36"/>
  <c r="BG65" i="36"/>
  <c r="X101" i="36"/>
  <c r="I91" i="36"/>
  <c r="J37" i="36"/>
  <c r="AT67" i="36"/>
  <c r="AA161" i="36"/>
  <c r="S49" i="36"/>
  <c r="AJ189" i="36"/>
  <c r="AV45" i="36"/>
  <c r="BA118" i="36"/>
  <c r="Q154" i="36"/>
  <c r="N174" i="36"/>
  <c r="N112" i="36"/>
  <c r="AY104" i="36"/>
  <c r="E186" i="36"/>
  <c r="Q86" i="36"/>
  <c r="BG83" i="36"/>
  <c r="W99" i="36"/>
  <c r="E67" i="36"/>
  <c r="H21" i="36"/>
  <c r="AG23" i="36"/>
  <c r="AP164" i="36"/>
  <c r="AA158" i="36"/>
  <c r="AE144" i="36"/>
  <c r="AK36" i="36"/>
  <c r="F97" i="36"/>
  <c r="AP166" i="36"/>
  <c r="AU99" i="36"/>
  <c r="V15" i="36"/>
  <c r="BE25" i="36"/>
  <c r="AE16" i="36"/>
  <c r="AW26" i="36"/>
  <c r="BF162" i="36"/>
  <c r="AP74" i="36"/>
  <c r="F125" i="36"/>
  <c r="Q55" i="36"/>
  <c r="T147" i="36"/>
  <c r="Q133" i="36"/>
  <c r="E163" i="36"/>
  <c r="AJ157" i="36"/>
  <c r="I65" i="36"/>
  <c r="AS110" i="36"/>
  <c r="AD62" i="36"/>
  <c r="BC151" i="36"/>
  <c r="Z102" i="36"/>
  <c r="AN87" i="36"/>
  <c r="AH182" i="36"/>
  <c r="D85" i="36"/>
  <c r="M186" i="36"/>
  <c r="P138" i="36"/>
  <c r="AX127" i="36"/>
  <c r="M345" i="36"/>
  <c r="AL146" i="36"/>
  <c r="AF159" i="36"/>
  <c r="AG30" i="36"/>
  <c r="Y174" i="36"/>
  <c r="AT32" i="36"/>
  <c r="AR21" i="36"/>
  <c r="L37" i="36"/>
  <c r="J114" i="36"/>
  <c r="K49" i="36"/>
  <c r="AO79" i="36"/>
  <c r="X68" i="36"/>
  <c r="AS158" i="36"/>
  <c r="BG109" i="36"/>
  <c r="J91" i="36"/>
  <c r="AC39" i="36"/>
  <c r="BE33" i="36"/>
  <c r="M172" i="36"/>
  <c r="AE190" i="36"/>
  <c r="Z73" i="36"/>
  <c r="AX151" i="36"/>
  <c r="BI84" i="36"/>
  <c r="X193" i="36"/>
  <c r="AD98" i="36"/>
  <c r="AA87" i="36"/>
  <c r="AN42" i="36"/>
  <c r="BD78" i="36"/>
  <c r="AP192" i="36"/>
  <c r="AL96" i="36"/>
  <c r="BB127" i="36"/>
  <c r="R131" i="36"/>
  <c r="O160" i="36"/>
  <c r="AI188" i="36"/>
  <c r="AP126" i="36"/>
  <c r="AY155" i="36"/>
  <c r="BD60" i="36"/>
  <c r="I128" i="36"/>
  <c r="V76" i="36"/>
  <c r="AL19" i="36"/>
  <c r="L157" i="36"/>
  <c r="AX150" i="36"/>
  <c r="BD177" i="36"/>
  <c r="AL28" i="36"/>
  <c r="U32" i="36"/>
  <c r="D148" i="36"/>
  <c r="BE73" i="36"/>
  <c r="AS189" i="36"/>
  <c r="AH101" i="36"/>
  <c r="P51" i="36"/>
  <c r="F117" i="36"/>
  <c r="P69" i="36"/>
  <c r="F102" i="36"/>
  <c r="F96" i="36"/>
  <c r="BD167" i="36"/>
  <c r="W92" i="36"/>
  <c r="AF17" i="36"/>
  <c r="AF112" i="36"/>
  <c r="BA51" i="36"/>
  <c r="AF46" i="36"/>
  <c r="AW36" i="36"/>
  <c r="N196" i="36"/>
  <c r="AU56" i="36"/>
  <c r="AP62" i="36"/>
  <c r="BD112" i="36"/>
  <c r="P99" i="36"/>
  <c r="AH144" i="36"/>
  <c r="F91" i="36"/>
  <c r="M101" i="36"/>
  <c r="AB109" i="36"/>
  <c r="P135" i="36"/>
  <c r="AC49" i="36"/>
  <c r="AG74" i="36"/>
  <c r="AM71" i="36"/>
  <c r="AH151" i="36"/>
  <c r="AE127" i="36"/>
  <c r="Q132" i="36"/>
  <c r="BE52" i="36"/>
  <c r="Z62" i="36"/>
  <c r="I165" i="36"/>
  <c r="K187" i="36"/>
  <c r="AH90" i="36"/>
  <c r="AI168" i="36"/>
  <c r="E83" i="36"/>
  <c r="G124" i="36"/>
  <c r="N88" i="36"/>
  <c r="H332" i="36"/>
  <c r="BE137" i="36"/>
  <c r="AA196" i="36"/>
  <c r="AD126" i="36"/>
  <c r="AM96" i="36"/>
  <c r="X33" i="36"/>
  <c r="AB60" i="36"/>
  <c r="BA116" i="36"/>
  <c r="AY151" i="36"/>
  <c r="Z55" i="36"/>
  <c r="BJ76" i="36"/>
  <c r="N128" i="36"/>
  <c r="M41" i="36"/>
  <c r="M154" i="36"/>
  <c r="BJ196" i="36"/>
  <c r="W37" i="36"/>
  <c r="K48" i="36"/>
  <c r="AQ57" i="36"/>
  <c r="AP23" i="36"/>
  <c r="BH193" i="36"/>
  <c r="G121" i="36"/>
  <c r="AW89" i="36"/>
  <c r="AC96" i="36"/>
  <c r="AD113" i="36"/>
  <c r="S41" i="36"/>
  <c r="G92" i="36"/>
  <c r="AE36" i="36"/>
  <c r="AV87" i="36"/>
  <c r="X175" i="36"/>
  <c r="D22" i="36"/>
  <c r="AV161" i="36"/>
  <c r="AF139" i="36"/>
  <c r="K24" i="36"/>
  <c r="AL26" i="36"/>
  <c r="M116" i="36"/>
  <c r="AC184" i="36"/>
  <c r="AZ161" i="36"/>
  <c r="AL137" i="36"/>
  <c r="AW55" i="36"/>
  <c r="BI157" i="36"/>
  <c r="AP117" i="36"/>
  <c r="BA142" i="36"/>
  <c r="N37" i="36"/>
  <c r="P24" i="36"/>
  <c r="N118" i="36"/>
  <c r="E166" i="36"/>
  <c r="AH57" i="36"/>
  <c r="AD195" i="36"/>
  <c r="BE141" i="36"/>
  <c r="AT88" i="36"/>
  <c r="AR141" i="36"/>
  <c r="AM76" i="36"/>
  <c r="AK35" i="36"/>
  <c r="AG113" i="36"/>
  <c r="G34" i="36"/>
  <c r="AC75" i="36"/>
  <c r="BI194" i="36"/>
  <c r="AJ22" i="36"/>
  <c r="AX161" i="36"/>
  <c r="BA52" i="36"/>
  <c r="BH64" i="36"/>
  <c r="AF117" i="36"/>
  <c r="T120" i="36"/>
  <c r="AY166" i="36"/>
  <c r="AD18" i="36"/>
  <c r="AF105" i="36"/>
  <c r="AY131" i="36"/>
  <c r="J159" i="36"/>
  <c r="AU127" i="36"/>
  <c r="AA52" i="36"/>
  <c r="AI69" i="36"/>
  <c r="BI343" i="36"/>
  <c r="BF114" i="36"/>
  <c r="AR70" i="36"/>
  <c r="AX51" i="36"/>
  <c r="W124" i="36"/>
  <c r="AA43" i="36"/>
  <c r="AP156" i="36"/>
  <c r="F120" i="36"/>
  <c r="AY42" i="36"/>
  <c r="AH92" i="36"/>
  <c r="Q108" i="36"/>
  <c r="AQ67" i="36"/>
  <c r="Y32" i="36"/>
  <c r="D27" i="36"/>
  <c r="AE150" i="36"/>
  <c r="BA188" i="36"/>
  <c r="AW85" i="36"/>
  <c r="AA131" i="36"/>
  <c r="AE171" i="36"/>
  <c r="N22" i="36"/>
  <c r="AG124" i="36"/>
  <c r="F148" i="36"/>
  <c r="BI54" i="36"/>
  <c r="BG121" i="36"/>
  <c r="BI197" i="36"/>
  <c r="BA53" i="36"/>
  <c r="BI151" i="36"/>
  <c r="Q74" i="36"/>
  <c r="AO160" i="36"/>
  <c r="BB69" i="36"/>
  <c r="AU112" i="36"/>
  <c r="AR57" i="36"/>
  <c r="BH160" i="36"/>
  <c r="AX335" i="36"/>
  <c r="AU55" i="36"/>
  <c r="E194" i="36"/>
  <c r="BE138" i="36"/>
  <c r="AY162" i="36"/>
  <c r="AT169" i="36"/>
  <c r="AF134" i="36"/>
  <c r="P126" i="36"/>
  <c r="AI86" i="36"/>
  <c r="BG112" i="36"/>
  <c r="AL124" i="36"/>
  <c r="BC75" i="36"/>
  <c r="AM136" i="36"/>
  <c r="BJ187" i="36"/>
  <c r="AT31" i="36"/>
  <c r="T61" i="36"/>
  <c r="V154" i="36"/>
  <c r="AB70" i="36"/>
  <c r="AM50" i="36"/>
  <c r="AP93" i="36"/>
  <c r="AO156" i="36"/>
  <c r="BI64" i="36"/>
  <c r="P48" i="36"/>
  <c r="BB186" i="36"/>
  <c r="M86" i="36"/>
  <c r="L36" i="36"/>
  <c r="BA65" i="36"/>
  <c r="AF129" i="36"/>
  <c r="AK21" i="36"/>
  <c r="BA150" i="36"/>
  <c r="AV184" i="36"/>
  <c r="Q182" i="36"/>
  <c r="AA95" i="36"/>
  <c r="Z47" i="36"/>
  <c r="F103" i="36"/>
  <c r="AT57" i="36"/>
  <c r="BF186" i="36"/>
  <c r="S124" i="36"/>
  <c r="AX124" i="36"/>
  <c r="AE117" i="36"/>
  <c r="N23" i="36"/>
  <c r="K95" i="36"/>
  <c r="AF140" i="36"/>
  <c r="R173" i="36"/>
  <c r="AJ169" i="36"/>
  <c r="O100" i="36"/>
  <c r="P152" i="36"/>
  <c r="AK107" i="36"/>
  <c r="N27" i="36"/>
  <c r="W71" i="36"/>
  <c r="V78" i="36"/>
  <c r="BH48" i="36"/>
  <c r="AI45" i="36"/>
  <c r="AS184" i="36"/>
  <c r="AE140" i="36"/>
  <c r="BB101" i="36"/>
  <c r="W100" i="36"/>
  <c r="BC101" i="36"/>
  <c r="J90" i="36"/>
  <c r="BI18" i="36"/>
  <c r="G54" i="36"/>
  <c r="AG79" i="36"/>
  <c r="S70" i="36"/>
  <c r="AI184" i="36"/>
  <c r="O128" i="36"/>
  <c r="BH33" i="36"/>
  <c r="U37" i="36"/>
  <c r="AR162" i="36"/>
  <c r="R93" i="36"/>
  <c r="AJ90" i="36"/>
  <c r="AC83" i="36"/>
  <c r="AV75" i="36"/>
  <c r="AN119" i="36"/>
  <c r="AT97" i="36"/>
  <c r="AY63" i="36"/>
  <c r="AE22" i="36"/>
  <c r="I20" i="36"/>
  <c r="G126" i="36"/>
  <c r="K156" i="36"/>
  <c r="AN164" i="36"/>
  <c r="N85" i="36"/>
  <c r="BB58" i="36"/>
  <c r="J42" i="36"/>
  <c r="W101" i="36"/>
  <c r="BF188" i="36"/>
  <c r="AF22" i="36"/>
  <c r="AC151" i="36"/>
  <c r="BB50" i="36"/>
  <c r="AQ91" i="36"/>
  <c r="AS71" i="36"/>
  <c r="AW92" i="36"/>
  <c r="AN82" i="36"/>
  <c r="BG17" i="36"/>
  <c r="AV100" i="36"/>
  <c r="AI155" i="36"/>
  <c r="I69" i="36"/>
  <c r="AF36" i="36"/>
  <c r="AI105" i="36"/>
  <c r="BK103" i="36"/>
  <c r="Q125" i="36"/>
  <c r="AI60" i="36"/>
  <c r="S174" i="36"/>
  <c r="AE62" i="36"/>
  <c r="BI98" i="36"/>
  <c r="Z39" i="36"/>
  <c r="BB174" i="36"/>
  <c r="S136" i="36"/>
  <c r="J337" i="36"/>
  <c r="AI186" i="36"/>
  <c r="AH164" i="36"/>
  <c r="BA132" i="36"/>
  <c r="BF183" i="36"/>
  <c r="AB133" i="36"/>
  <c r="AR34" i="36"/>
  <c r="J181" i="36"/>
  <c r="BE194" i="36"/>
  <c r="H47" i="36"/>
  <c r="M130" i="36"/>
  <c r="BC114" i="36"/>
  <c r="BH183" i="36"/>
  <c r="BI31" i="36"/>
  <c r="AN166" i="36"/>
  <c r="BE31" i="36"/>
  <c r="O141" i="36"/>
  <c r="AM196" i="36"/>
  <c r="BD101" i="36"/>
  <c r="AS182" i="36"/>
  <c r="P124" i="36"/>
  <c r="O70" i="36"/>
  <c r="AP19" i="36"/>
  <c r="AY138" i="36"/>
  <c r="BG26" i="36"/>
  <c r="BA160" i="36"/>
  <c r="AD149" i="36"/>
  <c r="P60" i="36"/>
  <c r="AN148" i="36"/>
  <c r="AN140" i="36"/>
  <c r="Z25" i="36"/>
  <c r="BF187" i="36"/>
  <c r="AL33" i="36"/>
  <c r="W68" i="36"/>
  <c r="AW165" i="36"/>
  <c r="J172" i="36"/>
  <c r="AO142" i="36"/>
  <c r="AL86" i="36"/>
  <c r="S64" i="36"/>
  <c r="AD86" i="36"/>
  <c r="AW158" i="36"/>
  <c r="L48" i="36"/>
  <c r="Q36" i="36"/>
  <c r="AB93" i="36"/>
  <c r="AR173" i="36"/>
  <c r="H114" i="36"/>
  <c r="V40" i="36"/>
  <c r="Q153" i="36"/>
  <c r="BA15" i="36"/>
  <c r="AZ120" i="36"/>
  <c r="F195" i="36"/>
  <c r="AF30" i="36"/>
  <c r="AI41" i="36"/>
  <c r="BK149" i="36"/>
  <c r="T92" i="36"/>
  <c r="AK156" i="36"/>
  <c r="AJ86" i="36"/>
  <c r="O121" i="36"/>
  <c r="O137" i="36"/>
  <c r="BB157" i="36"/>
  <c r="BJ186" i="36"/>
  <c r="AD25" i="36"/>
  <c r="AM156" i="36"/>
  <c r="BA171" i="36"/>
  <c r="G130" i="36"/>
  <c r="AR193" i="36"/>
  <c r="X156" i="36"/>
  <c r="AJ117" i="36"/>
  <c r="BE143" i="36"/>
  <c r="O129" i="36"/>
  <c r="S52" i="36"/>
  <c r="Q159" i="36"/>
  <c r="AZ119" i="36"/>
  <c r="BJ83" i="36"/>
  <c r="J75" i="36"/>
  <c r="Z46" i="36"/>
  <c r="BC123" i="36"/>
  <c r="AT85" i="36"/>
  <c r="L92" i="36"/>
  <c r="AE79" i="36"/>
  <c r="P129" i="36"/>
  <c r="Q163" i="36"/>
  <c r="AV155" i="36"/>
  <c r="AK74" i="36"/>
  <c r="AS91" i="36"/>
  <c r="BF168" i="36"/>
  <c r="AL165" i="36"/>
  <c r="J59" i="36"/>
  <c r="BA186" i="36"/>
  <c r="BC173" i="36"/>
  <c r="X181" i="36"/>
  <c r="V73" i="36"/>
  <c r="K172" i="36"/>
  <c r="G60" i="36"/>
  <c r="BA55" i="36"/>
  <c r="S163" i="36"/>
  <c r="AX148" i="36"/>
  <c r="AU125" i="36"/>
  <c r="AG181" i="36"/>
  <c r="AW143" i="36"/>
  <c r="X26" i="36"/>
  <c r="AP88" i="36"/>
  <c r="T171" i="36"/>
  <c r="P15" i="36"/>
  <c r="V129" i="36"/>
  <c r="BI35" i="36"/>
  <c r="BB55" i="36"/>
  <c r="AH42" i="36"/>
  <c r="N55" i="36"/>
  <c r="X168" i="36"/>
  <c r="BA138" i="36"/>
  <c r="BB143" i="36"/>
  <c r="L149" i="36"/>
  <c r="AQ101" i="36"/>
  <c r="BC93" i="36"/>
  <c r="AJ119" i="36"/>
  <c r="W110" i="36"/>
  <c r="AF34" i="36"/>
  <c r="AO174" i="36"/>
  <c r="J140" i="36"/>
  <c r="AE57" i="36"/>
  <c r="D128" i="36"/>
  <c r="AO63" i="36"/>
  <c r="H24" i="36"/>
  <c r="I181" i="36"/>
  <c r="T16" i="36"/>
  <c r="N33" i="36"/>
  <c r="AL143" i="36"/>
  <c r="BA178" i="36"/>
  <c r="BF185" i="36"/>
  <c r="BK32" i="36"/>
  <c r="N124" i="36"/>
  <c r="V108" i="36"/>
  <c r="W120" i="36"/>
  <c r="BA99" i="36"/>
  <c r="V171" i="36"/>
  <c r="O102" i="36"/>
  <c r="AM42" i="36"/>
  <c r="AH119" i="36"/>
  <c r="U70" i="36"/>
  <c r="AW104" i="36"/>
  <c r="BC38" i="36"/>
  <c r="O97" i="36"/>
  <c r="W25" i="36"/>
  <c r="AU34" i="36"/>
  <c r="BJ25" i="36"/>
  <c r="R113" i="36"/>
  <c r="AG25" i="36"/>
  <c r="BC127" i="36"/>
  <c r="AA134" i="36"/>
  <c r="AN27" i="36"/>
  <c r="BB176" i="36"/>
  <c r="P38" i="36"/>
  <c r="AK41" i="36"/>
  <c r="J31" i="36"/>
  <c r="Z181" i="36"/>
  <c r="AR152" i="36"/>
  <c r="AL92" i="36"/>
  <c r="AO182" i="36"/>
  <c r="AT173" i="36"/>
  <c r="AY94" i="36"/>
  <c r="H115" i="36"/>
  <c r="N25" i="36"/>
  <c r="X20" i="36"/>
  <c r="O179" i="36"/>
  <c r="BK49" i="36"/>
  <c r="AK16" i="36"/>
  <c r="AK31" i="36"/>
  <c r="AQ145" i="36"/>
  <c r="AU97" i="36"/>
  <c r="AK170" i="36"/>
  <c r="R26" i="36"/>
  <c r="M85" i="36"/>
  <c r="AK12" i="36" l="1"/>
  <c r="AK10" i="36"/>
  <c r="CN128" i="36"/>
  <c r="CM128" i="36"/>
  <c r="CM148" i="36"/>
  <c r="CN148" i="36"/>
  <c r="CN85" i="36"/>
  <c r="CM85" i="36"/>
  <c r="AE12" i="36"/>
  <c r="AE10" i="36"/>
  <c r="CN171" i="36"/>
  <c r="CM171" i="36"/>
  <c r="AH10" i="36"/>
  <c r="J26" i="35" s="1"/>
  <c r="G26" i="35" s="1"/>
  <c r="AH12" i="36"/>
  <c r="I26" i="35" s="1"/>
  <c r="F26" i="35" s="1"/>
  <c r="CN163" i="36"/>
  <c r="CM163" i="36"/>
  <c r="CN122" i="36"/>
  <c r="CM122" i="36"/>
  <c r="D13" i="36"/>
  <c r="CN173" i="36"/>
  <c r="CM173" i="36"/>
  <c r="BK12" i="36"/>
  <c r="BK10" i="36"/>
  <c r="CM94" i="36"/>
  <c r="CN94" i="36"/>
  <c r="CM174" i="36"/>
  <c r="CN174" i="36"/>
  <c r="CN152" i="36"/>
  <c r="CM152" i="36"/>
  <c r="AG10" i="36"/>
  <c r="J28" i="35" s="1"/>
  <c r="G28" i="35" s="1"/>
  <c r="AG12" i="36"/>
  <c r="I28" i="35" s="1"/>
  <c r="F28" i="35" s="1"/>
  <c r="CN132" i="36"/>
  <c r="CM132" i="36"/>
  <c r="CM137" i="36"/>
  <c r="CN137" i="36"/>
  <c r="CM176" i="36"/>
  <c r="CN176" i="36"/>
  <c r="CN116" i="36"/>
  <c r="CM116" i="36"/>
  <c r="AO10" i="36"/>
  <c r="AO12" i="36"/>
  <c r="CN149" i="36"/>
  <c r="CM149" i="36"/>
  <c r="CM142" i="36"/>
  <c r="CN142" i="36"/>
  <c r="CN167" i="36"/>
  <c r="CM167" i="36"/>
  <c r="CN90" i="36"/>
  <c r="CM90" i="36"/>
  <c r="CN111" i="36"/>
  <c r="CM111" i="36"/>
  <c r="CN177" i="36"/>
  <c r="CM177" i="36"/>
  <c r="CN195" i="36"/>
  <c r="CM195" i="36"/>
  <c r="CN129" i="36"/>
  <c r="CM129" i="36"/>
  <c r="BX198" i="36"/>
  <c r="CJ279" i="36"/>
  <c r="BM338" i="36"/>
  <c r="BN338" i="36" s="1"/>
  <c r="CA269" i="36"/>
  <c r="CA304" i="36"/>
  <c r="BX255" i="36"/>
  <c r="CB265" i="36"/>
  <c r="CK244" i="36"/>
  <c r="BY237" i="36"/>
  <c r="CK89" i="36"/>
  <c r="CK114" i="36"/>
  <c r="BM33" i="36"/>
  <c r="BN33" i="36" s="1"/>
  <c r="CL142" i="36"/>
  <c r="CC174" i="36"/>
  <c r="CE195" i="36"/>
  <c r="BM171" i="36"/>
  <c r="BN171" i="36" s="1"/>
  <c r="CB72" i="36"/>
  <c r="CE110" i="36"/>
  <c r="BM82" i="36"/>
  <c r="BN82" i="36" s="1"/>
  <c r="BZ251" i="36"/>
  <c r="BX249" i="36"/>
  <c r="CB238" i="36"/>
  <c r="CG227" i="36"/>
  <c r="CF217" i="36"/>
  <c r="CJ326" i="36"/>
  <c r="CB343" i="36"/>
  <c r="BY288" i="36"/>
  <c r="CA117" i="36"/>
  <c r="CB191" i="36"/>
  <c r="BZ126" i="36"/>
  <c r="CG148" i="36"/>
  <c r="BX22" i="36"/>
  <c r="BY42" i="36"/>
  <c r="BZ188" i="36"/>
  <c r="BM32" i="36"/>
  <c r="BN32" i="36" s="1"/>
  <c r="CB178" i="36"/>
  <c r="BZ152" i="36"/>
  <c r="CJ203" i="36"/>
  <c r="BM312" i="36"/>
  <c r="BN312" i="36" s="1"/>
  <c r="BM341" i="36"/>
  <c r="BN341" i="36" s="1"/>
  <c r="CB276" i="36"/>
  <c r="BZ334" i="36"/>
  <c r="CC204" i="36"/>
  <c r="CD328" i="36"/>
  <c r="CE323" i="36"/>
  <c r="BZ128" i="36"/>
  <c r="CJ161" i="36"/>
  <c r="CJ158" i="36"/>
  <c r="BX178" i="36"/>
  <c r="BX24" i="36"/>
  <c r="BM130" i="36"/>
  <c r="BN130" i="36" s="1"/>
  <c r="CB18" i="36"/>
  <c r="BZ41" i="36"/>
  <c r="CA39" i="36"/>
  <c r="CF186" i="36"/>
  <c r="CF335" i="36"/>
  <c r="CG215" i="36"/>
  <c r="CJ329" i="36"/>
  <c r="CE333" i="36"/>
  <c r="BX323" i="36"/>
  <c r="CG290" i="36"/>
  <c r="CB317" i="36"/>
  <c r="CG341" i="36"/>
  <c r="CD139" i="36"/>
  <c r="CB119" i="36"/>
  <c r="CE47" i="36"/>
  <c r="BX193" i="36"/>
  <c r="CL51" i="36"/>
  <c r="CJ186" i="36"/>
  <c r="CB113" i="36"/>
  <c r="CG78" i="36"/>
  <c r="CD121" i="36"/>
  <c r="CF68" i="36"/>
  <c r="CL316" i="36"/>
  <c r="CK338" i="36"/>
  <c r="BM311" i="36"/>
  <c r="BN311" i="36" s="1"/>
  <c r="CK312" i="36"/>
  <c r="BZ304" i="36"/>
  <c r="CL270" i="36"/>
  <c r="CD298" i="36"/>
  <c r="BZ214" i="36"/>
  <c r="CL171" i="36"/>
  <c r="CK64" i="36"/>
  <c r="CE167" i="36"/>
  <c r="CJ189" i="36"/>
  <c r="BX79" i="36"/>
  <c r="BY86" i="36"/>
  <c r="CD32" i="36"/>
  <c r="CK116" i="36"/>
  <c r="CG61" i="36"/>
  <c r="BY137" i="36"/>
  <c r="CF301" i="36"/>
  <c r="CL250" i="36"/>
  <c r="CJ295" i="36"/>
  <c r="CC329" i="36"/>
  <c r="BX289" i="36"/>
  <c r="CC318" i="36"/>
  <c r="BZ281" i="36"/>
  <c r="CE309" i="36"/>
  <c r="BZ196" i="36"/>
  <c r="BX66" i="36"/>
  <c r="CC26" i="36"/>
  <c r="CG21" i="36"/>
  <c r="CK98" i="36"/>
  <c r="CF174" i="36"/>
  <c r="CD17" i="36"/>
  <c r="CA132" i="36"/>
  <c r="CG89" i="36"/>
  <c r="CC184" i="36"/>
  <c r="BX286" i="36"/>
  <c r="CF314" i="36"/>
  <c r="BM278" i="36"/>
  <c r="BN278" i="36" s="1"/>
  <c r="CC305" i="36"/>
  <c r="CD267" i="36"/>
  <c r="CC294" i="36"/>
  <c r="BX259" i="36"/>
  <c r="BM284" i="36"/>
  <c r="BN284" i="36" s="1"/>
  <c r="CC82" i="36"/>
  <c r="BY61" i="36"/>
  <c r="CA118" i="36"/>
  <c r="BX68" i="36"/>
  <c r="CK136" i="36"/>
  <c r="CF194" i="36"/>
  <c r="CD86" i="36"/>
  <c r="CF153" i="36"/>
  <c r="CD87" i="36"/>
  <c r="CK72" i="36"/>
  <c r="BX270" i="36"/>
  <c r="CJ296" i="36"/>
  <c r="BM262" i="36"/>
  <c r="BN262" i="36" s="1"/>
  <c r="BM288" i="36"/>
  <c r="BN288" i="36" s="1"/>
  <c r="CD251" i="36"/>
  <c r="BM274" i="36"/>
  <c r="BN274" i="36" s="1"/>
  <c r="BX243" i="36"/>
  <c r="CB262" i="36"/>
  <c r="CJ122" i="36"/>
  <c r="CE101" i="36"/>
  <c r="CG150" i="36"/>
  <c r="CG30" i="36"/>
  <c r="CL148" i="36"/>
  <c r="CL55" i="36"/>
  <c r="BZ74" i="36"/>
  <c r="CL174" i="36"/>
  <c r="CA158" i="36"/>
  <c r="CF124" i="36"/>
  <c r="CF271" i="36"/>
  <c r="CF298" i="36"/>
  <c r="CA263" i="36"/>
  <c r="CC289" i="36"/>
  <c r="CB253" i="36"/>
  <c r="CG276" i="36"/>
  <c r="CJ244" i="36"/>
  <c r="BY264" i="36"/>
  <c r="CJ123" i="36"/>
  <c r="CG94" i="36"/>
  <c r="CA152" i="36"/>
  <c r="CE24" i="36"/>
  <c r="CA140" i="36"/>
  <c r="BZ27" i="36"/>
  <c r="CF91" i="36"/>
  <c r="BZ171" i="36"/>
  <c r="CF160" i="36"/>
  <c r="CE134" i="36"/>
  <c r="CE249" i="36"/>
  <c r="CD270" i="36"/>
  <c r="CG240" i="36"/>
  <c r="CL259" i="36"/>
  <c r="CE226" i="36"/>
  <c r="BZ247" i="36"/>
  <c r="CD214" i="36"/>
  <c r="BZ233" i="36"/>
  <c r="BZ61" i="36"/>
  <c r="CF107" i="36"/>
  <c r="BX254" i="36"/>
  <c r="CF277" i="36"/>
  <c r="BM246" i="36"/>
  <c r="BN246" i="36" s="1"/>
  <c r="CA265" i="36"/>
  <c r="CA233" i="36"/>
  <c r="CB252" i="36"/>
  <c r="CF220" i="36"/>
  <c r="CL241" i="36"/>
  <c r="BX48" i="36"/>
  <c r="BY122" i="36"/>
  <c r="CJ62" i="36"/>
  <c r="CK71" i="36"/>
  <c r="CK150" i="36"/>
  <c r="CK86" i="36"/>
  <c r="BM88" i="36"/>
  <c r="BN88" i="36" s="1"/>
  <c r="BZ190" i="36"/>
  <c r="CF64" i="36"/>
  <c r="CC74" i="36"/>
  <c r="CL227" i="36"/>
  <c r="CJ248" i="36"/>
  <c r="CB216" i="36"/>
  <c r="CE234" i="36"/>
  <c r="CE286" i="36"/>
  <c r="BM213" i="36"/>
  <c r="BN213" i="36" s="1"/>
  <c r="BY279" i="36"/>
  <c r="CD341" i="36"/>
  <c r="BM34" i="36"/>
  <c r="BN34" i="36" s="1"/>
  <c r="BZ130" i="36"/>
  <c r="CC118" i="36"/>
  <c r="BM100" i="36"/>
  <c r="BN100" i="36" s="1"/>
  <c r="BZ185" i="36"/>
  <c r="CD175" i="36"/>
  <c r="CD117" i="36"/>
  <c r="CB45" i="36"/>
  <c r="CC78" i="36"/>
  <c r="BZ56" i="36"/>
  <c r="CC283" i="36"/>
  <c r="BZ204" i="36"/>
  <c r="CG275" i="36"/>
  <c r="CL337" i="36"/>
  <c r="CE266" i="36"/>
  <c r="BZ327" i="36"/>
  <c r="BY259" i="36"/>
  <c r="CD317" i="36"/>
  <c r="CF54" i="36"/>
  <c r="CF146" i="36"/>
  <c r="CG48" i="36"/>
  <c r="CA126" i="36"/>
  <c r="CC97" i="36"/>
  <c r="CG176" i="36"/>
  <c r="BX130" i="36"/>
  <c r="CJ180" i="36"/>
  <c r="CA107" i="36"/>
  <c r="CF164" i="36"/>
  <c r="CE268" i="36"/>
  <c r="CG329" i="36"/>
  <c r="BY261" i="36"/>
  <c r="BX320" i="36"/>
  <c r="CK251" i="36"/>
  <c r="BY309" i="36"/>
  <c r="CA244" i="36"/>
  <c r="CA300" i="36"/>
  <c r="CK63" i="36"/>
  <c r="CD170" i="36"/>
  <c r="CA134" i="36"/>
  <c r="CL152" i="36"/>
  <c r="CC19" i="36"/>
  <c r="CE59" i="36"/>
  <c r="BZ156" i="36"/>
  <c r="BX20" i="36"/>
  <c r="BZ158" i="36"/>
  <c r="CK193" i="36"/>
  <c r="CC243" i="36"/>
  <c r="CJ298" i="36"/>
  <c r="BM234" i="36"/>
  <c r="BN234" i="36" s="1"/>
  <c r="CL289" i="36"/>
  <c r="CA223" i="36"/>
  <c r="BX276" i="36"/>
  <c r="BZ212" i="36"/>
  <c r="BX265" i="36"/>
  <c r="CF104" i="36"/>
  <c r="BZ195" i="36"/>
  <c r="CL124" i="36"/>
  <c r="CL147" i="36"/>
  <c r="BZ73" i="36"/>
  <c r="BM137" i="36"/>
  <c r="BN137" i="36" s="1"/>
  <c r="BZ186" i="36"/>
  <c r="BX18" i="36"/>
  <c r="CF176" i="36"/>
  <c r="BM90" i="36"/>
  <c r="BN90" i="36" s="1"/>
  <c r="CB218" i="36"/>
  <c r="CJ270" i="36"/>
  <c r="CC205" i="36"/>
  <c r="BM260" i="36"/>
  <c r="BN260" i="36" s="1"/>
  <c r="CJ237" i="36"/>
  <c r="CD246" i="36"/>
  <c r="BZ232" i="36"/>
  <c r="CG233" i="36"/>
  <c r="CL120" i="36"/>
  <c r="CC106" i="36"/>
  <c r="CK21" i="36"/>
  <c r="CE176" i="36"/>
  <c r="CL73" i="36"/>
  <c r="CD65" i="36"/>
  <c r="CK99" i="36"/>
  <c r="BM89" i="36"/>
  <c r="BN89" i="36" s="1"/>
  <c r="BZ21" i="36"/>
  <c r="CD138" i="36"/>
  <c r="CB235" i="36"/>
  <c r="BY242" i="36"/>
  <c r="CF229" i="36"/>
  <c r="BY226" i="36"/>
  <c r="BM223" i="36"/>
  <c r="BN223" i="36" s="1"/>
  <c r="BX209" i="36"/>
  <c r="CA216" i="36"/>
  <c r="CC338" i="36"/>
  <c r="CE157" i="36"/>
  <c r="CC59" i="36"/>
  <c r="CK130" i="36"/>
  <c r="BM196" i="36"/>
  <c r="BN196" i="36" s="1"/>
  <c r="BX70" i="36"/>
  <c r="CB64" i="36"/>
  <c r="BX148" i="36"/>
  <c r="CK88" i="36"/>
  <c r="CF143" i="36"/>
  <c r="CA92" i="36"/>
  <c r="CD224" i="36"/>
  <c r="CB211" i="36"/>
  <c r="BZ218" i="36"/>
  <c r="CJ340" i="36"/>
  <c r="CF207" i="36"/>
  <c r="BX330" i="36"/>
  <c r="CG218" i="36"/>
  <c r="BZ321" i="36"/>
  <c r="CG162" i="36"/>
  <c r="CE27" i="36"/>
  <c r="CG182" i="36"/>
  <c r="CF139" i="36"/>
  <c r="BX40" i="36"/>
  <c r="CF49" i="36"/>
  <c r="CF80" i="36"/>
  <c r="BX108" i="36"/>
  <c r="CB84" i="36"/>
  <c r="CL89" i="36"/>
  <c r="CB225" i="36"/>
  <c r="CF214" i="36"/>
  <c r="CF219" i="36"/>
  <c r="CF342" i="36"/>
  <c r="CL209" i="36"/>
  <c r="CL331" i="36"/>
  <c r="BY220" i="36"/>
  <c r="CC322" i="36"/>
  <c r="CK155" i="36"/>
  <c r="BM68" i="36"/>
  <c r="BN68" i="36" s="1"/>
  <c r="BM180" i="36"/>
  <c r="BN180" i="36" s="1"/>
  <c r="BZ96" i="36"/>
  <c r="CK34" i="36"/>
  <c r="CF60" i="36"/>
  <c r="CF52" i="36"/>
  <c r="BZ103" i="36"/>
  <c r="CK189" i="36"/>
  <c r="BM95" i="36"/>
  <c r="BN95" i="36" s="1"/>
  <c r="BX205" i="36"/>
  <c r="CD327" i="36"/>
  <c r="CG216" i="36"/>
  <c r="CF318" i="36"/>
  <c r="BX207" i="36"/>
  <c r="CL307" i="36"/>
  <c r="CD207" i="36"/>
  <c r="CC298" i="36"/>
  <c r="BM186" i="36"/>
  <c r="BN186" i="36" s="1"/>
  <c r="BX67" i="36"/>
  <c r="CE210" i="36"/>
  <c r="CE332" i="36"/>
  <c r="CD198" i="36"/>
  <c r="CG323" i="36"/>
  <c r="CE211" i="36"/>
  <c r="CG312" i="36"/>
  <c r="CB202" i="36"/>
  <c r="BY303" i="36"/>
  <c r="CA183" i="36"/>
  <c r="CL34" i="36"/>
  <c r="CA102" i="36"/>
  <c r="CG102" i="36"/>
  <c r="CK158" i="36"/>
  <c r="CE131" i="36"/>
  <c r="CB128" i="36"/>
  <c r="BX118" i="36"/>
  <c r="CB75" i="36"/>
  <c r="CE154" i="36"/>
  <c r="CA208" i="36"/>
  <c r="CE308" i="36"/>
  <c r="BM208" i="36"/>
  <c r="BN208" i="36" s="1"/>
  <c r="CG299" i="36"/>
  <c r="BX200" i="36"/>
  <c r="BZ288" i="36"/>
  <c r="CC201" i="36"/>
  <c r="CD277" i="36"/>
  <c r="CE334" i="36"/>
  <c r="CK55" i="36"/>
  <c r="CJ37" i="36"/>
  <c r="CA115" i="36"/>
  <c r="BY128" i="36"/>
  <c r="CJ45" i="36"/>
  <c r="BZ79" i="36"/>
  <c r="CD131" i="36"/>
  <c r="CJ24" i="36"/>
  <c r="CL16" i="36"/>
  <c r="CL200" i="36"/>
  <c r="BX284" i="36"/>
  <c r="BY344" i="36"/>
  <c r="BX273" i="36"/>
  <c r="CL317" i="36"/>
  <c r="CG260" i="36"/>
  <c r="CJ274" i="36"/>
  <c r="BY248" i="36"/>
  <c r="CA245" i="36"/>
  <c r="CD72" i="36"/>
  <c r="BX116" i="36"/>
  <c r="CJ67" i="36"/>
  <c r="BZ132" i="36"/>
  <c r="CB77" i="36"/>
  <c r="CE189" i="36"/>
  <c r="CK170" i="36"/>
  <c r="CG47" i="36"/>
  <c r="BZ107" i="36"/>
  <c r="CF16" i="36"/>
  <c r="BZ263" i="36"/>
  <c r="CD285" i="36"/>
  <c r="CF251" i="36"/>
  <c r="CD250" i="36"/>
  <c r="BX236" i="36"/>
  <c r="CF224" i="36"/>
  <c r="CL218" i="36"/>
  <c r="CK328" i="36"/>
  <c r="BX86" i="36"/>
  <c r="CG174" i="36"/>
  <c r="CA83" i="36"/>
  <c r="CD143" i="36"/>
  <c r="CB173" i="36"/>
  <c r="CG17" i="36"/>
  <c r="CD180" i="36"/>
  <c r="CA42" i="36"/>
  <c r="CG187" i="36"/>
  <c r="CB30" i="36"/>
  <c r="BY215" i="36"/>
  <c r="CK323" i="36"/>
  <c r="BM343" i="36"/>
  <c r="BN343" i="36" s="1"/>
  <c r="CL283" i="36"/>
  <c r="BZ336" i="36"/>
  <c r="CE220" i="36"/>
  <c r="CD330" i="36"/>
  <c r="CJ334" i="36"/>
  <c r="CF121" i="36"/>
  <c r="CC132" i="36"/>
  <c r="CJ81" i="36"/>
  <c r="BZ174" i="36"/>
  <c r="CD66" i="36"/>
  <c r="CE143" i="36"/>
  <c r="CJ96" i="36"/>
  <c r="BM93" i="36"/>
  <c r="BN93" i="36" s="1"/>
  <c r="BM16" i="36"/>
  <c r="BN16" i="36" s="1"/>
  <c r="CI16" i="36" s="1"/>
  <c r="BY139" i="36"/>
  <c r="CF333" i="36"/>
  <c r="CC345" i="36"/>
  <c r="CJ327" i="36"/>
  <c r="CD321" i="36"/>
  <c r="BX321" i="36"/>
  <c r="CF260" i="36"/>
  <c r="CB315" i="36"/>
  <c r="CC335" i="36"/>
  <c r="CE162" i="36"/>
  <c r="CC108" i="36"/>
  <c r="BM53" i="36"/>
  <c r="BN53" i="36" s="1"/>
  <c r="BZ197" i="36"/>
  <c r="CD73" i="36"/>
  <c r="CC101" i="36"/>
  <c r="CC183" i="36"/>
  <c r="CA91" i="36"/>
  <c r="CD144" i="36"/>
  <c r="CG27" i="36"/>
  <c r="CL318" i="36"/>
  <c r="CF210" i="36"/>
  <c r="BM313" i="36"/>
  <c r="BN313" i="36" s="1"/>
  <c r="CC327" i="36"/>
  <c r="BZ306" i="36"/>
  <c r="CJ286" i="36"/>
  <c r="CD300" i="36"/>
  <c r="CJ242" i="36"/>
  <c r="CE168" i="36"/>
  <c r="CL28" i="36"/>
  <c r="CF151" i="36"/>
  <c r="CC135" i="36"/>
  <c r="CE65" i="36"/>
  <c r="CA65" i="36"/>
  <c r="CD48" i="36"/>
  <c r="BM105" i="36"/>
  <c r="BN105" i="36" s="1"/>
  <c r="CA50" i="36"/>
  <c r="CF119" i="36"/>
  <c r="CF307" i="36"/>
  <c r="BY294" i="36"/>
  <c r="CJ301" i="36"/>
  <c r="CD253" i="36"/>
  <c r="BX295" i="36"/>
  <c r="BY328" i="36"/>
  <c r="CB289" i="36"/>
  <c r="CA319" i="36"/>
  <c r="CE191" i="36"/>
  <c r="CL17" i="36"/>
  <c r="CB43" i="36"/>
  <c r="CJ183" i="36"/>
  <c r="BY119" i="36"/>
  <c r="CL123" i="36"/>
  <c r="CE25" i="36"/>
  <c r="CG134" i="36"/>
  <c r="CJ80" i="36"/>
  <c r="CL188" i="36"/>
  <c r="CL308" i="36"/>
  <c r="CD297" i="36"/>
  <c r="BM303" i="36"/>
  <c r="BN303" i="36" s="1"/>
  <c r="BX260" i="36"/>
  <c r="BZ296" i="36"/>
  <c r="BM330" i="36"/>
  <c r="BN330" i="36" s="1"/>
  <c r="CD290" i="36"/>
  <c r="CE320" i="36"/>
  <c r="BZ187" i="36"/>
  <c r="BX71" i="36"/>
  <c r="CC34" i="36"/>
  <c r="CJ117" i="36"/>
  <c r="CE99" i="36"/>
  <c r="BY127" i="36"/>
  <c r="BX19" i="36"/>
  <c r="BM121" i="36"/>
  <c r="BN121" i="36" s="1"/>
  <c r="CC25" i="36"/>
  <c r="BY185" i="36"/>
  <c r="CF293" i="36"/>
  <c r="CK325" i="36"/>
  <c r="CL287" i="36"/>
  <c r="CG316" i="36"/>
  <c r="BX278" i="36"/>
  <c r="CB229" i="36"/>
  <c r="CL225" i="36"/>
  <c r="CF223" i="36"/>
  <c r="BX210" i="36"/>
  <c r="BM216" i="36"/>
  <c r="BN216" i="36" s="1"/>
  <c r="BX338" i="36"/>
  <c r="BY206" i="36"/>
  <c r="BZ329" i="36"/>
  <c r="CF156" i="36"/>
  <c r="BY54" i="36"/>
  <c r="BX158" i="36"/>
  <c r="CL65" i="36"/>
  <c r="CE66" i="36"/>
  <c r="BY36" i="36"/>
  <c r="CB96" i="36"/>
  <c r="CL83" i="36"/>
  <c r="BX173" i="36"/>
  <c r="BY34" i="36"/>
  <c r="CK211" i="36"/>
  <c r="CA334" i="36"/>
  <c r="CC202" i="36"/>
  <c r="CJ324" i="36"/>
  <c r="CK212" i="36"/>
  <c r="BX314" i="36"/>
  <c r="BY204" i="36"/>
  <c r="BZ305" i="36"/>
  <c r="CK178" i="36"/>
  <c r="CE29" i="36"/>
  <c r="BY82" i="36"/>
  <c r="CA48" i="36"/>
  <c r="CA86" i="36"/>
  <c r="CE108" i="36"/>
  <c r="CJ43" i="36"/>
  <c r="BY121" i="36"/>
  <c r="CJ69" i="36"/>
  <c r="CA169" i="36"/>
  <c r="CE209" i="36"/>
  <c r="CA310" i="36"/>
  <c r="BX290" i="36"/>
  <c r="BM50" i="36"/>
  <c r="BN50" i="36" s="1"/>
  <c r="CB133" i="36"/>
  <c r="CK19" i="36"/>
  <c r="CG282" i="36"/>
  <c r="CB258" i="36"/>
  <c r="CC112" i="36"/>
  <c r="CA165" i="36"/>
  <c r="BZ256" i="36"/>
  <c r="CG226" i="36"/>
  <c r="BX100" i="36"/>
  <c r="CC185" i="36"/>
  <c r="CF185" i="36"/>
  <c r="CJ343" i="36"/>
  <c r="CB331" i="36"/>
  <c r="CE196" i="36"/>
  <c r="CC154" i="36"/>
  <c r="CL334" i="36"/>
  <c r="BZ322" i="36"/>
  <c r="CF144" i="36"/>
  <c r="BZ63" i="36"/>
  <c r="BY138" i="36"/>
  <c r="CJ317" i="36"/>
  <c r="CB305" i="36"/>
  <c r="CF101" i="36"/>
  <c r="BX25" i="36"/>
  <c r="CL324" i="36"/>
  <c r="BZ312" i="36"/>
  <c r="CK166" i="36"/>
  <c r="BY95" i="36"/>
  <c r="BM190" i="36"/>
  <c r="BN190" i="36" s="1"/>
  <c r="CJ303" i="36"/>
  <c r="BZ200" i="36"/>
  <c r="BY164" i="36"/>
  <c r="BM67" i="36"/>
  <c r="BN67" i="36" s="1"/>
  <c r="CJ174" i="36"/>
  <c r="CA116" i="36"/>
  <c r="CJ55" i="36"/>
  <c r="BY113" i="36"/>
  <c r="CE148" i="36"/>
  <c r="CC117" i="36"/>
  <c r="CF58" i="36"/>
  <c r="CA200" i="36"/>
  <c r="CC276" i="36"/>
  <c r="CG332" i="36"/>
  <c r="CL265" i="36"/>
  <c r="BY297" i="36"/>
  <c r="BX252" i="36"/>
  <c r="CL251" i="36"/>
  <c r="CC240" i="36"/>
  <c r="CG230" i="36"/>
  <c r="CE85" i="36"/>
  <c r="BM133" i="36"/>
  <c r="BN133" i="36" s="1"/>
  <c r="CG36" i="36"/>
  <c r="CG131" i="36"/>
  <c r="CB80" i="36"/>
  <c r="CB62" i="36"/>
  <c r="CK171" i="36"/>
  <c r="CD35" i="36"/>
  <c r="BX123" i="36"/>
  <c r="CE140" i="36"/>
  <c r="CD254" i="36"/>
  <c r="CE263" i="36"/>
  <c r="CL243" i="36"/>
  <c r="CA235" i="36"/>
  <c r="CD223" i="36"/>
  <c r="CF338" i="36"/>
  <c r="CB345" i="36"/>
  <c r="BZ307" i="36"/>
  <c r="CL105" i="36"/>
  <c r="CF195" i="36"/>
  <c r="CF103" i="36"/>
  <c r="CF148" i="36"/>
  <c r="BZ19" i="36"/>
  <c r="BY31" i="36"/>
  <c r="BM187" i="36"/>
  <c r="BN187" i="36" s="1"/>
  <c r="CL20" i="36"/>
  <c r="CK191" i="36"/>
  <c r="CE83" i="36"/>
  <c r="CL281" i="36"/>
  <c r="BX257" i="36"/>
  <c r="CE56" i="36"/>
  <c r="BZ179" i="36"/>
  <c r="CJ262" i="36"/>
  <c r="BY238" i="36"/>
  <c r="CG111" i="36"/>
  <c r="BM129" i="36"/>
  <c r="BN129" i="36" s="1"/>
  <c r="CB21" i="36"/>
  <c r="CL212" i="36"/>
  <c r="CE330" i="36"/>
  <c r="BY132" i="36"/>
  <c r="CB145" i="36"/>
  <c r="CB342" i="36"/>
  <c r="BY322" i="36"/>
  <c r="CG152" i="36"/>
  <c r="CB167" i="36"/>
  <c r="BX163" i="36"/>
  <c r="CL321" i="36"/>
  <c r="CD301" i="36"/>
  <c r="CG125" i="36"/>
  <c r="CA27" i="36"/>
  <c r="CJ306" i="36"/>
  <c r="CF286" i="36"/>
  <c r="BM194" i="36"/>
  <c r="BN194" i="36" s="1"/>
  <c r="CG108" i="36"/>
  <c r="CJ121" i="36"/>
  <c r="CD269" i="36"/>
  <c r="BX245" i="36"/>
  <c r="BZ166" i="36"/>
  <c r="CL52" i="36"/>
  <c r="CJ259" i="36"/>
  <c r="BY233" i="36"/>
  <c r="CJ133" i="36"/>
  <c r="CD130" i="36"/>
  <c r="CB196" i="36"/>
  <c r="CC232" i="36"/>
  <c r="BM342" i="36"/>
  <c r="BN342" i="36" s="1"/>
  <c r="CG196" i="36"/>
  <c r="CG97" i="36"/>
  <c r="CJ205" i="36"/>
  <c r="CK326" i="36"/>
  <c r="CA78" i="36"/>
  <c r="CD41" i="36"/>
  <c r="CD98" i="36"/>
  <c r="CK207" i="36"/>
  <c r="BZ262" i="36"/>
  <c r="CF239" i="36"/>
  <c r="CB250" i="36"/>
  <c r="BM233" i="36"/>
  <c r="BN233" i="36" s="1"/>
  <c r="BY236" i="36"/>
  <c r="BX227" i="36"/>
  <c r="BY219" i="36"/>
  <c r="BM143" i="36"/>
  <c r="BN143" i="36" s="1"/>
  <c r="CC145" i="36"/>
  <c r="CL42" i="36"/>
  <c r="CL180" i="36"/>
  <c r="CE40" i="36"/>
  <c r="BZ124" i="36"/>
  <c r="CF22" i="36"/>
  <c r="BM56" i="36"/>
  <c r="BN56" i="36" s="1"/>
  <c r="CG58" i="36"/>
  <c r="CJ120" i="36"/>
  <c r="CD230" i="36"/>
  <c r="CC228" i="36"/>
  <c r="CL224" i="36"/>
  <c r="CL211" i="36"/>
  <c r="CB217" i="36"/>
  <c r="CL339" i="36"/>
  <c r="BZ208" i="36"/>
  <c r="CC330" i="36"/>
  <c r="CK148" i="36"/>
  <c r="CF20" i="36"/>
  <c r="CL137" i="36"/>
  <c r="CC165" i="36"/>
  <c r="CG60" i="36"/>
  <c r="CA49" i="36"/>
  <c r="CF168" i="36"/>
  <c r="CG128" i="36"/>
  <c r="CE156" i="36"/>
  <c r="CK65" i="36"/>
  <c r="CD213" i="36"/>
  <c r="CD335" i="36"/>
  <c r="CE203" i="36"/>
  <c r="CF326" i="36"/>
  <c r="CC214" i="36"/>
  <c r="CL315" i="36"/>
  <c r="BZ206" i="36"/>
  <c r="CC306" i="36"/>
  <c r="CF178" i="36"/>
  <c r="CK23" i="36"/>
  <c r="CL38" i="36"/>
  <c r="BZ22" i="36"/>
  <c r="CD76" i="36"/>
  <c r="BX105" i="36"/>
  <c r="CJ89" i="36"/>
  <c r="CA112" i="36"/>
  <c r="CJ147" i="36"/>
  <c r="BM148" i="36"/>
  <c r="BN148" i="36" s="1"/>
  <c r="CC216" i="36"/>
  <c r="CA318" i="36"/>
  <c r="CG208" i="36"/>
  <c r="CJ308" i="36"/>
  <c r="BZ207" i="36"/>
  <c r="BX298" i="36"/>
  <c r="CD200" i="36"/>
  <c r="BZ289" i="36"/>
  <c r="CF193" i="36"/>
  <c r="CG50" i="36"/>
  <c r="CC104" i="36"/>
  <c r="CJ83" i="36"/>
  <c r="BX90" i="36"/>
  <c r="BM174" i="36"/>
  <c r="BN174" i="36" s="1"/>
  <c r="CL47" i="36"/>
  <c r="BM149" i="36"/>
  <c r="BN149" i="36" s="1"/>
  <c r="CJ113" i="36"/>
  <c r="CB170" i="36"/>
  <c r="CB199" i="36"/>
  <c r="BX287" i="36"/>
  <c r="CE200" i="36"/>
  <c r="CK276" i="36"/>
  <c r="BZ333" i="36"/>
  <c r="CJ264" i="36"/>
  <c r="CJ287" i="36"/>
  <c r="CF252" i="36"/>
  <c r="CD255" i="36"/>
  <c r="CE77" i="36"/>
  <c r="CE113" i="36"/>
  <c r="BX34" i="36"/>
  <c r="BY130" i="36"/>
  <c r="CC190" i="36"/>
  <c r="CE172" i="36"/>
  <c r="CK153" i="36"/>
  <c r="BM62" i="36"/>
  <c r="BN62" i="36" s="1"/>
  <c r="CF125" i="36"/>
  <c r="CB107" i="36"/>
  <c r="CA259" i="36"/>
  <c r="CF270" i="36"/>
  <c r="CD247" i="36"/>
  <c r="BM244" i="36"/>
  <c r="BN244" i="36" s="1"/>
  <c r="CA230" i="36"/>
  <c r="BM344" i="36"/>
  <c r="BN344" i="36" s="1"/>
  <c r="BM209" i="36"/>
  <c r="BN209" i="36" s="1"/>
  <c r="CG314" i="36"/>
  <c r="CA98" i="36"/>
  <c r="CE180" i="36"/>
  <c r="BX84" i="36"/>
  <c r="CA150" i="36"/>
  <c r="CC103" i="36"/>
  <c r="BX17" i="36"/>
  <c r="CA184" i="36"/>
  <c r="BZ66" i="36"/>
  <c r="CE179" i="36"/>
  <c r="CD25" i="36"/>
  <c r="BM222" i="36"/>
  <c r="BN222" i="36" s="1"/>
  <c r="CK336" i="36"/>
  <c r="BM345" i="36"/>
  <c r="BN345" i="36" s="1"/>
  <c r="BY305" i="36"/>
  <c r="BZ338" i="36"/>
  <c r="CK252" i="36"/>
  <c r="CD332" i="36"/>
  <c r="CK341" i="36"/>
  <c r="CA133" i="36"/>
  <c r="CB184" i="36"/>
  <c r="CF187" i="36"/>
  <c r="CG173" i="36"/>
  <c r="BM39" i="36"/>
  <c r="BN39" i="36" s="1"/>
  <c r="CG120" i="36"/>
  <c r="CB36" i="36"/>
  <c r="CK73" i="36"/>
  <c r="CJ58" i="36"/>
  <c r="CD97" i="36"/>
  <c r="CF339" i="36"/>
  <c r="BY270" i="36"/>
  <c r="CJ333" i="36"/>
  <c r="CC203" i="36"/>
  <c r="BX327" i="36"/>
  <c r="CC319" i="36"/>
  <c r="CB321" i="36"/>
  <c r="CL261" i="36"/>
  <c r="CK145" i="36"/>
  <c r="CC194" i="36"/>
  <c r="BZ28" i="36"/>
  <c r="BY190" i="36"/>
  <c r="BY22" i="36"/>
  <c r="CD184" i="36"/>
  <c r="CB105" i="36"/>
  <c r="BX87" i="36"/>
  <c r="BY116" i="36"/>
  <c r="CJ188" i="36"/>
  <c r="CL340" i="36"/>
  <c r="BM276" i="36"/>
  <c r="BN276" i="36" s="1"/>
  <c r="BM335" i="36"/>
  <c r="BN335" i="36" s="1"/>
  <c r="CE207" i="36"/>
  <c r="BZ328" i="36"/>
  <c r="CG322" i="36"/>
  <c r="CD322" i="36"/>
  <c r="CE283" i="36"/>
  <c r="CG139" i="36"/>
  <c r="CC96" i="36"/>
  <c r="CE22" i="36"/>
  <c r="CE187" i="36"/>
  <c r="BX16" i="36"/>
  <c r="CA175" i="36"/>
  <c r="CJ162" i="36"/>
  <c r="CK76" i="36"/>
  <c r="CG92" i="36"/>
  <c r="CB150" i="36"/>
  <c r="CF325" i="36"/>
  <c r="BY313" i="36"/>
  <c r="CJ319" i="36"/>
  <c r="CC252" i="36"/>
  <c r="BX313" i="36"/>
  <c r="BM328" i="36"/>
  <c r="BN328" i="36" s="1"/>
  <c r="CB307" i="36"/>
  <c r="CA293" i="36"/>
  <c r="CF159" i="36"/>
  <c r="BM29" i="36"/>
  <c r="BN29" i="36" s="1"/>
  <c r="CL328" i="36"/>
  <c r="CG325" i="36"/>
  <c r="BM323" i="36"/>
  <c r="BN323" i="36" s="1"/>
  <c r="CD289" i="36"/>
  <c r="BZ316" i="36"/>
  <c r="CD337" i="36"/>
  <c r="CD310" i="36"/>
  <c r="CL309" i="36"/>
  <c r="BY150" i="36"/>
  <c r="BX30" i="36"/>
  <c r="CF73" i="36"/>
  <c r="CC122" i="36"/>
  <c r="CK62" i="36"/>
  <c r="BY93" i="36"/>
  <c r="CB181" i="36"/>
  <c r="BX80" i="36"/>
  <c r="CG157" i="36"/>
  <c r="CE78" i="36"/>
  <c r="CF313" i="36"/>
  <c r="CD329" i="36"/>
  <c r="CJ307" i="36"/>
  <c r="CC295" i="36"/>
  <c r="BX301" i="36"/>
  <c r="CD248" i="36"/>
  <c r="CB295" i="36"/>
  <c r="CE328" i="36"/>
  <c r="CF182" i="36"/>
  <c r="BZ26" i="36"/>
  <c r="CF169" i="36"/>
  <c r="CJ40" i="36"/>
  <c r="CD78" i="36"/>
  <c r="CD111" i="36"/>
  <c r="CF17" i="36"/>
  <c r="CF114" i="36"/>
  <c r="BM141" i="36"/>
  <c r="BN141" i="36" s="1"/>
  <c r="CE147" i="36"/>
  <c r="CL298" i="36"/>
  <c r="CG219" i="36"/>
  <c r="BM293" i="36"/>
  <c r="BN293" i="36" s="1"/>
  <c r="CG324" i="36"/>
  <c r="CB285" i="36"/>
  <c r="BM314" i="36"/>
  <c r="BN314" i="36" s="1"/>
  <c r="CJ276" i="36"/>
  <c r="CE304" i="36"/>
  <c r="CC113" i="36"/>
  <c r="CG46" i="36"/>
  <c r="CG52" i="36"/>
  <c r="CD37" i="36"/>
  <c r="CL111" i="36"/>
  <c r="CK195" i="36"/>
  <c r="CE34" i="36"/>
  <c r="CF122" i="36"/>
  <c r="CD27" i="36"/>
  <c r="CC138" i="36"/>
  <c r="CF287" i="36"/>
  <c r="CB316" i="36"/>
  <c r="CA279" i="36"/>
  <c r="CK306" i="36"/>
  <c r="CB269" i="36"/>
  <c r="BY296" i="36"/>
  <c r="CJ260" i="36"/>
  <c r="CG286" i="36"/>
  <c r="CC91" i="36"/>
  <c r="CA55" i="36"/>
  <c r="CE79" i="36"/>
  <c r="BM48" i="36"/>
  <c r="BN48" i="36" s="1"/>
  <c r="CL121" i="36"/>
  <c r="CG171" i="36"/>
  <c r="CE76" i="36"/>
  <c r="CD157" i="36"/>
  <c r="CA122" i="36"/>
  <c r="CD54" i="36"/>
  <c r="CD259" i="36"/>
  <c r="CB284" i="36"/>
  <c r="BX251" i="36"/>
  <c r="CB273" i="36"/>
  <c r="BZ241" i="36"/>
  <c r="CC260" i="36"/>
  <c r="CK228" i="36"/>
  <c r="CL249" i="36"/>
  <c r="BZ18" i="36"/>
  <c r="CK101" i="36"/>
  <c r="CD196" i="36"/>
  <c r="CD47" i="36"/>
  <c r="CE152" i="36"/>
  <c r="CK75" i="36"/>
  <c r="CE129" i="36"/>
  <c r="BX186" i="36"/>
  <c r="CC48" i="36"/>
  <c r="CE182" i="36"/>
  <c r="CC236" i="36"/>
  <c r="BX256" i="36"/>
  <c r="CC224" i="36"/>
  <c r="BZ245" i="36"/>
  <c r="CD208" i="36"/>
  <c r="CC227" i="36"/>
  <c r="CA284" i="36"/>
  <c r="BM207" i="36"/>
  <c r="BN207" i="36" s="1"/>
  <c r="CJ74" i="36"/>
  <c r="BY142" i="36"/>
  <c r="CD193" i="36"/>
  <c r="CF83" i="36"/>
  <c r="CD181" i="36"/>
  <c r="BZ151" i="36"/>
  <c r="CE121" i="36"/>
  <c r="CB125" i="36"/>
  <c r="CC76" i="36"/>
  <c r="CA35" i="36"/>
  <c r="CE288" i="36"/>
  <c r="CB220" i="36"/>
  <c r="BY281" i="36"/>
  <c r="BX344" i="36"/>
  <c r="CK271" i="36"/>
  <c r="BY333" i="36"/>
  <c r="CA264" i="36"/>
  <c r="CA324" i="36"/>
  <c r="CF70" i="36"/>
  <c r="CD141" i="36"/>
  <c r="CK33" i="36"/>
  <c r="BY104" i="36"/>
  <c r="CA196" i="36"/>
  <c r="CF102" i="36"/>
  <c r="BY135" i="36"/>
  <c r="CB126" i="36"/>
  <c r="CD45" i="36"/>
  <c r="CL116" i="36"/>
  <c r="CK273" i="36"/>
  <c r="CK335" i="36"/>
  <c r="CA266" i="36"/>
  <c r="CG326" i="36"/>
  <c r="CC257" i="36"/>
  <c r="BM316" i="36"/>
  <c r="BN316" i="36" s="1"/>
  <c r="CG249" i="36"/>
  <c r="CE306" i="36"/>
  <c r="CF40" i="36"/>
  <c r="BX184" i="36"/>
  <c r="BZ112" i="36"/>
  <c r="CE112" i="36"/>
  <c r="CJ131" i="36"/>
  <c r="CC110" i="36"/>
  <c r="CL151" i="36"/>
  <c r="CA47" i="36"/>
  <c r="BY131" i="36"/>
  <c r="BM191" i="36"/>
  <c r="BN191" i="36" s="1"/>
  <c r="CC275" i="36"/>
  <c r="CG337" i="36"/>
  <c r="CG267" i="36"/>
  <c r="BX328" i="36"/>
  <c r="CE258" i="36"/>
  <c r="BY317" i="36"/>
  <c r="BY251" i="36"/>
  <c r="CA308" i="36"/>
  <c r="BM35" i="36"/>
  <c r="BN35" i="36" s="1"/>
  <c r="CF161" i="36"/>
  <c r="CE119" i="36"/>
  <c r="CA106" i="36"/>
  <c r="CJ49" i="36"/>
  <c r="CC114" i="36"/>
  <c r="CK172" i="36"/>
  <c r="BY20" i="36"/>
  <c r="CF131" i="36"/>
  <c r="CG181" i="36"/>
  <c r="CC255" i="36"/>
  <c r="CG313" i="36"/>
  <c r="CG247" i="36"/>
  <c r="BX304" i="36"/>
  <c r="CE237" i="36"/>
  <c r="BY293" i="36"/>
  <c r="CB228" i="36"/>
  <c r="CB282" i="36"/>
  <c r="CK96" i="36"/>
  <c r="CD185" i="36"/>
  <c r="CC259" i="36"/>
  <c r="CB318" i="36"/>
  <c r="CG251" i="36"/>
  <c r="CK308" i="36"/>
  <c r="CE242" i="36"/>
  <c r="BY298" i="36"/>
  <c r="CJ232" i="36"/>
  <c r="CA289" i="36"/>
  <c r="BY78" i="36"/>
  <c r="BY176" i="36"/>
  <c r="CK174" i="36"/>
  <c r="CF149" i="36"/>
  <c r="CJ116" i="36"/>
  <c r="BY60" i="36"/>
  <c r="CA164" i="36"/>
  <c r="CD19" i="36"/>
  <c r="CC180" i="36"/>
  <c r="CK122" i="36"/>
  <c r="BX238" i="36"/>
  <c r="CB294" i="36"/>
  <c r="BZ229" i="36"/>
  <c r="BZ284" i="36"/>
  <c r="CE216" i="36"/>
  <c r="CJ269" i="36"/>
  <c r="CA204" i="36"/>
  <c r="CB259" i="36"/>
  <c r="CK138" i="36"/>
  <c r="CC169" i="36"/>
  <c r="CL185" i="36"/>
  <c r="CL153" i="36"/>
  <c r="CA43" i="36"/>
  <c r="CK149" i="36"/>
  <c r="CD192" i="36"/>
  <c r="CK35" i="36"/>
  <c r="CJ36" i="36"/>
  <c r="CG161" i="36"/>
  <c r="CF212" i="36"/>
  <c r="CF265" i="36"/>
  <c r="CF241" i="36"/>
  <c r="CL254" i="36"/>
  <c r="BM235" i="36"/>
  <c r="BN235" i="36" s="1"/>
  <c r="CA241" i="36"/>
  <c r="BX229" i="36"/>
  <c r="CA225" i="36"/>
  <c r="CD132" i="36"/>
  <c r="CB91" i="36"/>
  <c r="CE19" i="36"/>
  <c r="CA177" i="36"/>
  <c r="BM28" i="36"/>
  <c r="BN28" i="36" s="1"/>
  <c r="CL74" i="36"/>
  <c r="BX169" i="36"/>
  <c r="BX44" i="36"/>
  <c r="CK67" i="36"/>
  <c r="CJ44" i="36"/>
  <c r="CD236" i="36"/>
  <c r="BX244" i="36"/>
  <c r="CL230" i="36"/>
  <c r="CA229" i="36"/>
  <c r="CJ223" i="36"/>
  <c r="CL210" i="36"/>
  <c r="CG217" i="36"/>
  <c r="BY340" i="36"/>
  <c r="CL143" i="36"/>
  <c r="CB162" i="36"/>
  <c r="CL98" i="36"/>
  <c r="CE194" i="36"/>
  <c r="CA59" i="36"/>
  <c r="CB49" i="36"/>
  <c r="BY107" i="36"/>
  <c r="CG82" i="36"/>
  <c r="CE135" i="36"/>
  <c r="CK20" i="36"/>
  <c r="CF216" i="36"/>
  <c r="CA339" i="36"/>
  <c r="BY207" i="36"/>
  <c r="CK329" i="36"/>
  <c r="CK216" i="36"/>
  <c r="CK318" i="36"/>
  <c r="CA209" i="36"/>
  <c r="BM310" i="36"/>
  <c r="BN310" i="36" s="1"/>
  <c r="CD174" i="36"/>
  <c r="CE86" i="36"/>
  <c r="BY32" i="36"/>
  <c r="CB66" i="36"/>
  <c r="BZ86" i="36"/>
  <c r="CD91" i="36"/>
  <c r="CB143" i="36"/>
  <c r="CK124" i="36"/>
  <c r="CC56" i="36"/>
  <c r="CG143" i="36"/>
  <c r="CE213" i="36"/>
  <c r="CA315" i="36"/>
  <c r="CB205" i="36"/>
  <c r="CK305" i="36"/>
  <c r="BZ205" i="36"/>
  <c r="CK294" i="36"/>
  <c r="CJ201" i="36"/>
  <c r="BX285" i="36"/>
  <c r="CD197" i="36"/>
  <c r="BM72" i="36"/>
  <c r="BN72" i="36" s="1"/>
  <c r="CB193" i="36"/>
  <c r="CJ53" i="36"/>
  <c r="CE109" i="36"/>
  <c r="CA195" i="36"/>
  <c r="CK39" i="36"/>
  <c r="CA136" i="36"/>
  <c r="CB185" i="36"/>
  <c r="CJ153" i="36"/>
  <c r="CD202" i="36"/>
  <c r="CA291" i="36"/>
  <c r="CC198" i="36"/>
  <c r="BY280" i="36"/>
  <c r="CG338" i="36"/>
  <c r="CJ267" i="36"/>
  <c r="BY302" i="36"/>
  <c r="CE255" i="36"/>
  <c r="BM266" i="36"/>
  <c r="BN266" i="36" s="1"/>
  <c r="CL64" i="36"/>
  <c r="BX77" i="36"/>
  <c r="CB44" i="36"/>
  <c r="BM115" i="36"/>
  <c r="BN115" i="36" s="1"/>
  <c r="CC100" i="36"/>
  <c r="CF157" i="36"/>
  <c r="BM157" i="36"/>
  <c r="BN157" i="36" s="1"/>
  <c r="CA22" i="36"/>
  <c r="BX91" i="36"/>
  <c r="CK180" i="36"/>
  <c r="CB271" i="36"/>
  <c r="CE307" i="36"/>
  <c r="BZ260" i="36"/>
  <c r="CD273" i="36"/>
  <c r="CJ245" i="36"/>
  <c r="CC242" i="36"/>
  <c r="CJ230" i="36"/>
  <c r="CF344" i="36"/>
  <c r="CG115" i="36"/>
  <c r="BY160" i="36"/>
  <c r="CF89" i="36"/>
  <c r="BM122" i="36"/>
  <c r="BN122" i="36" s="1"/>
  <c r="CJ84" i="36"/>
  <c r="CC22" i="36"/>
  <c r="BZ178" i="36"/>
  <c r="CK16" i="36"/>
  <c r="CD135" i="36"/>
  <c r="CB131" i="36"/>
  <c r="CK272" i="36"/>
  <c r="CK315" i="36"/>
  <c r="BY262" i="36"/>
  <c r="CD280" i="36"/>
  <c r="CJ247" i="36"/>
  <c r="CB244" i="36"/>
  <c r="CE233" i="36"/>
  <c r="CF218" i="36"/>
  <c r="CG98" i="36"/>
  <c r="BX128" i="36"/>
  <c r="CF59" i="36"/>
  <c r="CA144" i="36"/>
  <c r="CC155" i="36"/>
  <c r="CC107" i="36"/>
  <c r="CG175" i="36"/>
  <c r="CF76" i="36"/>
  <c r="BY141" i="36"/>
  <c r="BX188" i="36"/>
  <c r="CE243" i="36"/>
  <c r="BX234" i="36"/>
  <c r="BZ225" i="36"/>
  <c r="BX340" i="36"/>
  <c r="BX345" i="36"/>
  <c r="CE280" i="36"/>
  <c r="CK343" i="36"/>
  <c r="BY273" i="36"/>
  <c r="CG334" i="36"/>
  <c r="CK263" i="36"/>
  <c r="BM324" i="36"/>
  <c r="BN324" i="36" s="1"/>
  <c r="CA256" i="36"/>
  <c r="CE314" i="36"/>
  <c r="BY67" i="36"/>
  <c r="CL165" i="36"/>
  <c r="BY79" i="36"/>
  <c r="BX103" i="36"/>
  <c r="CB104" i="36"/>
  <c r="CC105" i="36"/>
  <c r="BZ141" i="36"/>
  <c r="CB139" i="36"/>
  <c r="CG114" i="36"/>
  <c r="BZ160" i="36"/>
  <c r="CE260" i="36"/>
  <c r="CK319" i="36"/>
  <c r="BY253" i="36"/>
  <c r="CG310" i="36"/>
  <c r="CK243" i="36"/>
  <c r="BM300" i="36"/>
  <c r="BN300" i="36" s="1"/>
  <c r="CF234" i="36"/>
  <c r="CE290" i="36"/>
  <c r="BY87" i="36"/>
  <c r="BX176" i="36"/>
  <c r="BZ183" i="36"/>
  <c r="CF141" i="36"/>
  <c r="CC125" i="36"/>
  <c r="CG93" i="36"/>
  <c r="BZ170" i="36"/>
  <c r="BX65" i="36"/>
  <c r="CK196" i="36"/>
  <c r="CD101" i="36"/>
  <c r="CL239" i="36"/>
  <c r="CJ208" i="36"/>
  <c r="BM198" i="36"/>
  <c r="BN198" i="36" s="1"/>
  <c r="CE18" i="36"/>
  <c r="BM96" i="36"/>
  <c r="BN96" i="36" s="1"/>
  <c r="CL203" i="36"/>
  <c r="BY342" i="36"/>
  <c r="BZ269" i="36"/>
  <c r="CK126" i="36"/>
  <c r="CE52" i="36"/>
  <c r="CB266" i="36"/>
  <c r="CA341" i="36"/>
  <c r="CF192" i="36"/>
  <c r="BX69" i="36"/>
  <c r="BM40" i="36"/>
  <c r="BN40" i="36" s="1"/>
  <c r="CL293" i="36"/>
  <c r="CB338" i="36"/>
  <c r="BX170" i="36"/>
  <c r="CF81" i="36"/>
  <c r="CD206" i="36"/>
  <c r="BX282" i="36"/>
  <c r="CB187" i="36"/>
  <c r="CB34" i="36"/>
  <c r="CL31" i="36"/>
  <c r="CA344" i="36"/>
  <c r="CC284" i="36"/>
  <c r="CJ176" i="36"/>
  <c r="BZ105" i="36"/>
  <c r="CL301" i="36"/>
  <c r="CC324" i="36"/>
  <c r="CK49" i="36"/>
  <c r="CL57" i="36"/>
  <c r="CE89" i="36"/>
  <c r="CF269" i="36"/>
  <c r="BM270" i="36"/>
  <c r="BN270" i="36" s="1"/>
  <c r="CC24" i="36"/>
  <c r="CB124" i="36"/>
  <c r="CA154" i="36"/>
  <c r="CL60" i="36"/>
  <c r="BM170" i="36"/>
  <c r="BN170" i="36" s="1"/>
  <c r="CJ51" i="36"/>
  <c r="CA80" i="36"/>
  <c r="CJ56" i="36"/>
  <c r="CK144" i="36"/>
  <c r="BM202" i="36"/>
  <c r="BN202" i="36" s="1"/>
  <c r="CC258" i="36"/>
  <c r="CF237" i="36"/>
  <c r="CL245" i="36"/>
  <c r="BM231" i="36"/>
  <c r="BN231" i="36" s="1"/>
  <c r="CB230" i="36"/>
  <c r="BX225" i="36"/>
  <c r="CG213" i="36"/>
  <c r="CK131" i="36"/>
  <c r="CB42" i="36"/>
  <c r="CG34" i="36"/>
  <c r="CE184" i="36"/>
  <c r="BY64" i="36"/>
  <c r="BZ148" i="36"/>
  <c r="BY165" i="36"/>
  <c r="BY68" i="36"/>
  <c r="CK78" i="36"/>
  <c r="CJ65" i="36"/>
  <c r="CD232" i="36"/>
  <c r="CB234" i="36"/>
  <c r="CL226" i="36"/>
  <c r="CJ217" i="36"/>
  <c r="CK219" i="36"/>
  <c r="CK342" i="36"/>
  <c r="CF211" i="36"/>
  <c r="BM334" i="36"/>
  <c r="BN334" i="36" s="1"/>
  <c r="BZ149" i="36"/>
  <c r="CG54" i="36"/>
  <c r="CD142" i="36"/>
  <c r="CE161" i="36"/>
  <c r="CE48" i="36"/>
  <c r="CL48" i="36"/>
  <c r="BZ36" i="36"/>
  <c r="CD94" i="36"/>
  <c r="BZ161" i="36"/>
  <c r="BX46" i="36"/>
  <c r="CE265" i="36"/>
  <c r="CF247" i="36"/>
  <c r="CB160" i="36"/>
  <c r="CF134" i="36"/>
  <c r="CK187" i="36"/>
  <c r="CB232" i="36"/>
  <c r="BY200" i="36"/>
  <c r="BY124" i="36"/>
  <c r="CL96" i="36"/>
  <c r="CJ212" i="36"/>
  <c r="CC277" i="36"/>
  <c r="CF31" i="36"/>
  <c r="BX190" i="36"/>
  <c r="BM31" i="36"/>
  <c r="BN31" i="36" s="1"/>
  <c r="CG271" i="36"/>
  <c r="BY255" i="36"/>
  <c r="CA93" i="36"/>
  <c r="BX146" i="36"/>
  <c r="CK269" i="36"/>
  <c r="CC253" i="36"/>
  <c r="CK57" i="36"/>
  <c r="CB132" i="36"/>
  <c r="CG154" i="36"/>
  <c r="CA242" i="36"/>
  <c r="CK221" i="36"/>
  <c r="CA20" i="36"/>
  <c r="BY180" i="36"/>
  <c r="CK226" i="36"/>
  <c r="CF200" i="36"/>
  <c r="CA114" i="36"/>
  <c r="CB70" i="36"/>
  <c r="CD55" i="36"/>
  <c r="CL238" i="36"/>
  <c r="BZ226" i="36"/>
  <c r="CA66" i="36"/>
  <c r="CD126" i="36"/>
  <c r="CB237" i="36"/>
  <c r="BM225" i="36"/>
  <c r="BN225" i="36" s="1"/>
  <c r="BX138" i="36"/>
  <c r="CK47" i="36"/>
  <c r="CF120" i="36"/>
  <c r="CC215" i="36"/>
  <c r="BY216" i="36"/>
  <c r="CA188" i="36"/>
  <c r="CL133" i="36"/>
  <c r="CC220" i="36"/>
  <c r="CK225" i="36"/>
  <c r="CF246" i="36"/>
  <c r="CB213" i="36"/>
  <c r="BY231" i="36"/>
  <c r="CC285" i="36"/>
  <c r="CC209" i="36"/>
  <c r="CG277" i="36"/>
  <c r="CA340" i="36"/>
  <c r="CK41" i="36"/>
  <c r="BX135" i="36"/>
  <c r="CC32" i="36"/>
  <c r="CK82" i="36"/>
  <c r="CF184" i="36"/>
  <c r="BZ184" i="36"/>
  <c r="CF123" i="36"/>
  <c r="CB127" i="36"/>
  <c r="CK43" i="36"/>
  <c r="BZ84" i="36"/>
  <c r="CK281" i="36"/>
  <c r="CG345" i="36"/>
  <c r="CA274" i="36"/>
  <c r="BX336" i="36"/>
  <c r="CC265" i="36"/>
  <c r="BY325" i="36"/>
  <c r="CG257" i="36"/>
  <c r="CA316" i="36"/>
  <c r="CK60" i="36"/>
  <c r="BM152" i="36"/>
  <c r="BN152" i="36" s="1"/>
  <c r="CG72" i="36"/>
  <c r="BZ98" i="36"/>
  <c r="CC149" i="36"/>
  <c r="CD195" i="36"/>
  <c r="CL135" i="36"/>
  <c r="CB79" i="36"/>
  <c r="CD95" i="36"/>
  <c r="CE159" i="36"/>
  <c r="CK261" i="36"/>
  <c r="CG321" i="36"/>
  <c r="CA254" i="36"/>
  <c r="BX312" i="36"/>
  <c r="CC245" i="36"/>
  <c r="BY301" i="36"/>
  <c r="CB236" i="36"/>
  <c r="CA292" i="36"/>
  <c r="CL76" i="36"/>
  <c r="BX177" i="36"/>
  <c r="BZ164" i="36"/>
  <c r="CD136" i="36"/>
  <c r="CB163" i="36"/>
  <c r="CL36" i="36"/>
  <c r="CL164" i="36"/>
  <c r="CF63" i="36"/>
  <c r="CL189" i="36"/>
  <c r="CF79" i="36"/>
  <c r="CC247" i="36"/>
  <c r="CK303" i="36"/>
  <c r="CC238" i="36"/>
  <c r="CG294" i="36"/>
  <c r="CD227" i="36"/>
  <c r="BM282" i="36"/>
  <c r="BN282" i="36" s="1"/>
  <c r="BZ217" i="36"/>
  <c r="CB270" i="36"/>
  <c r="CF90" i="36"/>
  <c r="CL192" i="36"/>
  <c r="CL49" i="36"/>
  <c r="CL150" i="36"/>
  <c r="CC21" i="36"/>
  <c r="BM116" i="36"/>
  <c r="BN116" i="36" s="1"/>
  <c r="CL184" i="36"/>
  <c r="BM51" i="36"/>
  <c r="BN51" i="36" s="1"/>
  <c r="CL118" i="36"/>
  <c r="CK42" i="36"/>
  <c r="CK215" i="36"/>
  <c r="BM269" i="36"/>
  <c r="BN269" i="36" s="1"/>
  <c r="CK202" i="36"/>
  <c r="CJ258" i="36"/>
  <c r="BM237" i="36"/>
  <c r="BN237" i="36" s="1"/>
  <c r="CL244" i="36"/>
  <c r="BX231" i="36"/>
  <c r="CK230" i="36"/>
  <c r="CK132" i="36"/>
  <c r="CC161" i="36"/>
  <c r="BY102" i="36"/>
  <c r="CD178" i="36"/>
  <c r="BY16" i="36"/>
  <c r="CK44" i="36"/>
  <c r="CA139" i="36"/>
  <c r="CD33" i="36"/>
  <c r="BY50" i="36"/>
  <c r="CE149" i="36"/>
  <c r="CD234" i="36"/>
  <c r="BM240" i="36"/>
  <c r="BN240" i="36" s="1"/>
  <c r="CL228" i="36"/>
  <c r="CE223" i="36"/>
  <c r="CJ221" i="36"/>
  <c r="CJ198" i="36"/>
  <c r="BM215" i="36"/>
  <c r="BN215" i="36" s="1"/>
  <c r="BZ337" i="36"/>
  <c r="CE150" i="36"/>
  <c r="CC130" i="36"/>
  <c r="CD119" i="36"/>
  <c r="CJ184" i="36"/>
  <c r="CE94" i="36"/>
  <c r="CJ138" i="36"/>
  <c r="CD179" i="36"/>
  <c r="CA95" i="36"/>
  <c r="CG145" i="36"/>
  <c r="CD39" i="36"/>
  <c r="BZ219" i="36"/>
  <c r="CA342" i="36"/>
  <c r="CJ210" i="36"/>
  <c r="CJ332" i="36"/>
  <c r="CE219" i="36"/>
  <c r="BX322" i="36"/>
  <c r="BY212" i="36"/>
  <c r="BZ313" i="36"/>
  <c r="CK173" i="36"/>
  <c r="BX37" i="36"/>
  <c r="CB50" i="36"/>
  <c r="CF135" i="36"/>
  <c r="CE69" i="36"/>
  <c r="CA85" i="36"/>
  <c r="CC89" i="36"/>
  <c r="CD108" i="36"/>
  <c r="CJ86" i="36"/>
  <c r="CE127" i="36"/>
  <c r="CD201" i="36"/>
  <c r="CE324" i="36"/>
  <c r="BY214" i="36"/>
  <c r="CG315" i="36"/>
  <c r="CK203" i="36"/>
  <c r="CG304" i="36"/>
  <c r="CD205" i="36"/>
  <c r="BY295" i="36"/>
  <c r="CK192" i="36"/>
  <c r="CD21" i="36"/>
  <c r="CE185" i="36"/>
  <c r="CA189" i="36"/>
  <c r="CF95" i="36"/>
  <c r="CL149" i="36"/>
  <c r="CE21" i="36"/>
  <c r="CE145" i="36"/>
  <c r="CJ90" i="36"/>
  <c r="CE197" i="36"/>
  <c r="BX203" i="36"/>
  <c r="CA326" i="36"/>
  <c r="CA215" i="36"/>
  <c r="CJ316" i="36"/>
  <c r="CG205" i="36"/>
  <c r="BX306" i="36"/>
  <c r="CB206" i="36"/>
  <c r="BZ297" i="36"/>
  <c r="BM188" i="36"/>
  <c r="BN188" i="36" s="1"/>
  <c r="CI188" i="36" s="1"/>
  <c r="BY85" i="36"/>
  <c r="CL170" i="36"/>
  <c r="CE166" i="36"/>
  <c r="CG110" i="36"/>
  <c r="BX144" i="36"/>
  <c r="CF48" i="36"/>
  <c r="BY125" i="36"/>
  <c r="CC168" i="36"/>
  <c r="CK186" i="36"/>
  <c r="CC200" i="36"/>
  <c r="CA302" i="36"/>
  <c r="BM204" i="36"/>
  <c r="BN204" i="36" s="1"/>
  <c r="CJ292" i="36"/>
  <c r="BM199" i="36"/>
  <c r="BN199" i="36" s="1"/>
  <c r="CF280" i="36"/>
  <c r="CD339" i="36"/>
  <c r="CG270" i="36"/>
  <c r="CG306" i="36"/>
  <c r="CL82" i="36"/>
  <c r="CE206" i="36"/>
  <c r="CA307" i="36"/>
  <c r="CJ206" i="36"/>
  <c r="CK297" i="36"/>
  <c r="BZ198" i="36"/>
  <c r="CD286" i="36"/>
  <c r="CK199" i="36"/>
  <c r="CL275" i="36"/>
  <c r="BZ331" i="36"/>
  <c r="BY62" i="36"/>
  <c r="BM76" i="36"/>
  <c r="BN76" i="36" s="1"/>
  <c r="BX121" i="36"/>
  <c r="BM99" i="36"/>
  <c r="BN99" i="36" s="1"/>
  <c r="CI99" i="36" s="1"/>
  <c r="CJ118" i="36"/>
  <c r="CK106" i="36"/>
  <c r="CF136" i="36"/>
  <c r="CB82" i="36"/>
  <c r="BZ31" i="36"/>
  <c r="CF199" i="36"/>
  <c r="BY282" i="36"/>
  <c r="CE341" i="36"/>
  <c r="BM272" i="36"/>
  <c r="BN272" i="36" s="1"/>
  <c r="CG309" i="36"/>
  <c r="BM258" i="36"/>
  <c r="BN258" i="36" s="1"/>
  <c r="BZ268" i="36"/>
  <c r="CB246" i="36"/>
  <c r="BM243" i="36"/>
  <c r="BN243" i="36" s="1"/>
  <c r="CF77" i="36"/>
  <c r="CL110" i="36"/>
  <c r="CL69" i="36"/>
  <c r="BX137" i="36"/>
  <c r="CC43" i="36"/>
  <c r="CD189" i="36"/>
  <c r="CF165" i="36"/>
  <c r="BX72" i="36"/>
  <c r="BM107" i="36"/>
  <c r="BN107" i="36" s="1"/>
  <c r="CL97" i="36"/>
  <c r="CL252" i="36"/>
  <c r="BY256" i="36"/>
  <c r="BX242" i="36"/>
  <c r="BM232" i="36"/>
  <c r="BN232" i="36" s="1"/>
  <c r="CC221" i="36"/>
  <c r="CC334" i="36"/>
  <c r="CD344" i="36"/>
  <c r="CK296" i="36"/>
  <c r="BZ111" i="36"/>
  <c r="CJ109" i="36"/>
  <c r="CE106" i="36"/>
  <c r="CE155" i="36"/>
  <c r="BM20" i="36"/>
  <c r="BN20" i="36" s="1"/>
  <c r="CI20" i="36" s="1"/>
  <c r="BZ17" i="36"/>
  <c r="BY195" i="36"/>
  <c r="CG26" i="36"/>
  <c r="CB109" i="36"/>
  <c r="BZ104" i="36"/>
  <c r="CG224" i="36"/>
  <c r="CK339" i="36"/>
  <c r="CJ345" i="36"/>
  <c r="CA309" i="36"/>
  <c r="BX339" i="36"/>
  <c r="CL260" i="36"/>
  <c r="CB333" i="36"/>
  <c r="CE344" i="36"/>
  <c r="BZ121" i="36"/>
  <c r="CB149" i="36"/>
  <c r="BY182" i="36"/>
  <c r="BY167" i="36"/>
  <c r="CJ26" i="36"/>
  <c r="CD96" i="36"/>
  <c r="CC54" i="36"/>
  <c r="CG67" i="36"/>
  <c r="CK83" i="36"/>
  <c r="BX93" i="36"/>
  <c r="CL332" i="36"/>
  <c r="CE342" i="36"/>
  <c r="BM327" i="36"/>
  <c r="BN327" i="36" s="1"/>
  <c r="BY318" i="36"/>
  <c r="BZ320" i="36"/>
  <c r="BM253" i="36"/>
  <c r="BN253" i="36" s="1"/>
  <c r="CD314" i="36"/>
  <c r="BX332" i="36"/>
  <c r="CK151" i="36"/>
  <c r="CC144" i="36"/>
  <c r="CF45" i="36"/>
  <c r="CJ157" i="36"/>
  <c r="CE39" i="36"/>
  <c r="CC35" i="36"/>
  <c r="CJ108" i="36"/>
  <c r="BY97" i="36"/>
  <c r="BX147" i="36"/>
  <c r="CD62" i="36"/>
  <c r="CF317" i="36"/>
  <c r="CC342" i="36"/>
  <c r="CJ311" i="36"/>
  <c r="BZ323" i="36"/>
  <c r="BX305" i="36"/>
  <c r="CK280" i="36"/>
  <c r="CB299" i="36"/>
  <c r="CG234" i="36"/>
  <c r="CA176" i="36"/>
  <c r="CA44" i="36"/>
  <c r="CF140" i="36"/>
  <c r="CJ27" i="36"/>
  <c r="BY72" i="36"/>
  <c r="CL72" i="36"/>
  <c r="CB20" i="36"/>
  <c r="CD110" i="36"/>
  <c r="CD52" i="36"/>
  <c r="CL136" i="36"/>
  <c r="CL302" i="36"/>
  <c r="CF256" i="36"/>
  <c r="BM297" i="36"/>
  <c r="BN297" i="36" s="1"/>
  <c r="CK330" i="36"/>
  <c r="BZ290" i="36"/>
  <c r="BY320" i="36"/>
  <c r="CF282" i="36"/>
  <c r="CA311" i="36"/>
  <c r="CL194" i="36"/>
  <c r="CF53" i="36"/>
  <c r="CJ148" i="36"/>
  <c r="CC146" i="36"/>
  <c r="BX92" i="36"/>
  <c r="BY169" i="36"/>
  <c r="BM71" i="36"/>
  <c r="BN71" i="36" s="1"/>
  <c r="BZ167" i="36"/>
  <c r="CB175" i="36"/>
  <c r="CC181" i="36"/>
  <c r="CF291" i="36"/>
  <c r="CF322" i="36"/>
  <c r="CJ284" i="36"/>
  <c r="CC313" i="36"/>
  <c r="CK274" i="36"/>
  <c r="CC302" i="36"/>
  <c r="CF266" i="36"/>
  <c r="CE293" i="36"/>
  <c r="CJ139" i="36"/>
  <c r="CG106" i="36"/>
  <c r="CE68" i="36"/>
  <c r="CJ66" i="36"/>
  <c r="CG103" i="36"/>
  <c r="BM94" i="36"/>
  <c r="BN94" i="36" s="1"/>
  <c r="CK51" i="36"/>
  <c r="CL159" i="36"/>
  <c r="CA37" i="36"/>
  <c r="BZ34" i="36"/>
  <c r="CL292" i="36"/>
  <c r="CB324" i="36"/>
  <c r="CC286" i="36"/>
  <c r="CK314" i="36"/>
  <c r="CD276" i="36"/>
  <c r="BY304" i="36"/>
  <c r="BY268" i="36"/>
  <c r="CA295" i="36"/>
  <c r="CJ64" i="36"/>
  <c r="CL86" i="36"/>
  <c r="CL44" i="36"/>
  <c r="BX39" i="36"/>
  <c r="CA119" i="36"/>
  <c r="BM83" i="36"/>
  <c r="BN83" i="36" s="1"/>
  <c r="BY46" i="36"/>
  <c r="BY151" i="36"/>
  <c r="CG69" i="36"/>
  <c r="BZ70" i="36"/>
  <c r="CL272" i="36"/>
  <c r="CB300" i="36"/>
  <c r="CG264" i="36"/>
  <c r="CK290" i="36"/>
  <c r="BM255" i="36"/>
  <c r="BN255" i="36" s="1"/>
  <c r="CF278" i="36"/>
  <c r="CC246" i="36"/>
  <c r="CG266" i="36"/>
  <c r="CC124" i="36"/>
  <c r="BY88" i="36"/>
  <c r="CB277" i="36"/>
  <c r="CJ304" i="36"/>
  <c r="CJ268" i="36"/>
  <c r="CL295" i="36"/>
  <c r="CK258" i="36"/>
  <c r="CJ283" i="36"/>
  <c r="CF250" i="36"/>
  <c r="CE271" i="36"/>
  <c r="CJ97" i="36"/>
  <c r="CK81" i="36"/>
  <c r="BZ122" i="36"/>
  <c r="BX51" i="36"/>
  <c r="BX139" i="36"/>
  <c r="CB100" i="36"/>
  <c r="CE60" i="36"/>
  <c r="CF167" i="36"/>
  <c r="BM145" i="36"/>
  <c r="BN145" i="36" s="1"/>
  <c r="CD112" i="36"/>
  <c r="CF255" i="36"/>
  <c r="BZ279" i="36"/>
  <c r="CA247" i="36"/>
  <c r="CF267" i="36"/>
  <c r="CK235" i="36"/>
  <c r="CB255" i="36"/>
  <c r="CC223" i="36"/>
  <c r="BZ244" i="36"/>
  <c r="CD46" i="36"/>
  <c r="BZ113" i="36"/>
  <c r="CB115" i="36"/>
  <c r="CG65" i="36"/>
  <c r="CK160" i="36"/>
  <c r="BX73" i="36"/>
  <c r="CF82" i="36"/>
  <c r="BX192" i="36"/>
  <c r="BM18" i="36"/>
  <c r="BN18" i="36" s="1"/>
  <c r="CI18" i="36" s="1"/>
  <c r="CJ102" i="36"/>
  <c r="BY229" i="36"/>
  <c r="CC250" i="36"/>
  <c r="CK217" i="36"/>
  <c r="CG237" i="36"/>
  <c r="CK287" i="36"/>
  <c r="CD218" i="36"/>
  <c r="CA280" i="36"/>
  <c r="CE343" i="36"/>
  <c r="BX28" i="36"/>
  <c r="BY146" i="36"/>
  <c r="CB37" i="36"/>
  <c r="CG83" i="36"/>
  <c r="BZ175" i="36"/>
  <c r="CK169" i="36"/>
  <c r="CE118" i="36"/>
  <c r="CJ175" i="36"/>
  <c r="CJ191" i="36"/>
  <c r="CF72" i="36"/>
  <c r="CL201" i="36"/>
  <c r="CK222" i="36"/>
  <c r="CA282" i="36"/>
  <c r="CL345" i="36"/>
  <c r="CC273" i="36"/>
  <c r="BZ335" i="36"/>
  <c r="CG265" i="36"/>
  <c r="CD325" i="36"/>
  <c r="BM60" i="36"/>
  <c r="BN60" i="36" s="1"/>
  <c r="BM136" i="36"/>
  <c r="BN136" i="36" s="1"/>
  <c r="CL68" i="36"/>
  <c r="CF94" i="36"/>
  <c r="BY191" i="36"/>
  <c r="BX96" i="36"/>
  <c r="CE128" i="36"/>
  <c r="CJ187" i="36"/>
  <c r="BZ80" i="36"/>
  <c r="CD115" i="36"/>
  <c r="CE264" i="36"/>
  <c r="CF324" i="36"/>
  <c r="BY257" i="36"/>
  <c r="CC315" i="36"/>
  <c r="CK247" i="36"/>
  <c r="CC304" i="36"/>
  <c r="CG239" i="36"/>
  <c r="CE295" i="36"/>
  <c r="BM87" i="36"/>
  <c r="BN87" i="36" s="1"/>
  <c r="BX168" i="36"/>
  <c r="CA161" i="36"/>
  <c r="CD148" i="36"/>
  <c r="CJ52" i="36"/>
  <c r="BX33" i="36"/>
  <c r="BY159" i="36"/>
  <c r="BZ23" i="36"/>
  <c r="BM178" i="36"/>
  <c r="BN178" i="36" s="1"/>
  <c r="BZ68" i="36"/>
  <c r="CE244" i="36"/>
  <c r="CF300" i="36"/>
  <c r="BY235" i="36"/>
  <c r="CC291" i="36"/>
  <c r="CE224" i="36"/>
  <c r="CE277" i="36"/>
  <c r="CL213" i="36"/>
  <c r="CL266" i="36"/>
  <c r="CA111" i="36"/>
  <c r="CG193" i="36"/>
  <c r="CG123" i="36"/>
  <c r="BZ157" i="36"/>
  <c r="CC162" i="36"/>
  <c r="BZ120" i="36"/>
  <c r="CG190" i="36"/>
  <c r="BM74" i="36"/>
  <c r="BN74" i="36" s="1"/>
  <c r="CL156" i="36"/>
  <c r="CE72" i="36"/>
  <c r="CG220" i="36"/>
  <c r="CF272" i="36"/>
  <c r="CE208" i="36"/>
  <c r="CG262" i="36"/>
  <c r="BM239" i="36"/>
  <c r="BN239" i="36" s="1"/>
  <c r="BZ248" i="36"/>
  <c r="BX233" i="36"/>
  <c r="CC237" i="36"/>
  <c r="BX115" i="36"/>
  <c r="CC31" i="36"/>
  <c r="BM25" i="36"/>
  <c r="BN25" i="36" s="1"/>
  <c r="CD169" i="36"/>
  <c r="BY52" i="36"/>
  <c r="CL32" i="36"/>
  <c r="BZ54" i="36"/>
  <c r="CK77" i="36"/>
  <c r="BY43" i="36"/>
  <c r="CE141" i="36"/>
  <c r="CD240" i="36"/>
  <c r="CG252" i="36"/>
  <c r="CL234" i="36"/>
  <c r="CF240" i="36"/>
  <c r="CJ227" i="36"/>
  <c r="CD221" i="36"/>
  <c r="BZ222" i="36"/>
  <c r="CF202" i="36"/>
  <c r="BX122" i="36"/>
  <c r="CJ93" i="36"/>
  <c r="CA131" i="36"/>
  <c r="CF188" i="36"/>
  <c r="CL25" i="36"/>
  <c r="CB81" i="36"/>
  <c r="BZ32" i="36"/>
  <c r="CG95" i="36"/>
  <c r="CD105" i="36"/>
  <c r="CC95" i="36"/>
  <c r="CB241" i="36"/>
  <c r="CF254" i="36"/>
  <c r="CF235" i="36"/>
  <c r="CG242" i="36"/>
  <c r="BM229" i="36"/>
  <c r="BN229" i="36" s="1"/>
  <c r="CA224" i="36"/>
  <c r="BX223" i="36"/>
  <c r="CK209" i="36"/>
  <c r="CE144" i="36"/>
  <c r="CC170" i="36"/>
  <c r="CL84" i="36"/>
  <c r="BX187" i="36"/>
  <c r="BZ20" i="36"/>
  <c r="BZ180" i="36"/>
  <c r="CC37" i="36"/>
  <c r="BX83" i="36"/>
  <c r="BM86" i="36"/>
  <c r="BN86" i="36" s="1"/>
  <c r="CJ127" i="36"/>
  <c r="CD226" i="36"/>
  <c r="BX217" i="36"/>
  <c r="CL220" i="36"/>
  <c r="CB344" i="36"/>
  <c r="BZ211" i="36"/>
  <c r="CC333" i="36"/>
  <c r="CL296" i="36"/>
  <c r="CF330" i="36"/>
  <c r="BM291" i="36"/>
  <c r="BN291" i="36" s="1"/>
  <c r="CC321" i="36"/>
  <c r="BZ282" i="36"/>
  <c r="CC310" i="36"/>
  <c r="CJ273" i="36"/>
  <c r="CE301" i="36"/>
  <c r="CB116" i="36"/>
  <c r="CA58" i="36"/>
  <c r="BY18" i="36"/>
  <c r="CG20" i="36"/>
  <c r="CF147" i="36"/>
  <c r="CK17" i="36"/>
  <c r="BX53" i="36"/>
  <c r="CD133" i="36"/>
  <c r="BZ46" i="36"/>
  <c r="BY47" i="36"/>
  <c r="BM279" i="36"/>
  <c r="BN279" i="36" s="1"/>
  <c r="CF306" i="36"/>
  <c r="CC270" i="36"/>
  <c r="CC297" i="36"/>
  <c r="CD260" i="36"/>
  <c r="BZ286" i="36"/>
  <c r="BY252" i="36"/>
  <c r="CB274" i="36"/>
  <c r="CC109" i="36"/>
  <c r="CD74" i="36"/>
  <c r="CG136" i="36"/>
  <c r="CK38" i="36"/>
  <c r="BZ134" i="36"/>
  <c r="CB88" i="36"/>
  <c r="CL54" i="36"/>
  <c r="CD162" i="36"/>
  <c r="CG142" i="36"/>
  <c r="CK120" i="36"/>
  <c r="CL256" i="36"/>
  <c r="CJ300" i="36"/>
  <c r="CD279" i="36"/>
  <c r="CA77" i="36"/>
  <c r="BM126" i="36"/>
  <c r="BN126" i="36" s="1"/>
  <c r="CE292" i="36"/>
  <c r="BZ270" i="36"/>
  <c r="CK58" i="36"/>
  <c r="CB182" i="36"/>
  <c r="CA60" i="36"/>
  <c r="CD245" i="36"/>
  <c r="BY202" i="36"/>
  <c r="BZ109" i="36"/>
  <c r="BY186" i="36"/>
  <c r="BX219" i="36"/>
  <c r="BX337" i="36"/>
  <c r="CD116" i="36"/>
  <c r="CG59" i="36"/>
  <c r="BZ30" i="36"/>
  <c r="BM329" i="36"/>
  <c r="BN329" i="36" s="1"/>
  <c r="CD316" i="36"/>
  <c r="CK22" i="36"/>
  <c r="CC62" i="36"/>
  <c r="CF323" i="36"/>
  <c r="BX311" i="36"/>
  <c r="BY157" i="36"/>
  <c r="CF36" i="36"/>
  <c r="CE190" i="36"/>
  <c r="BM319" i="36"/>
  <c r="BN319" i="36" s="1"/>
  <c r="CD306" i="36"/>
  <c r="BX112" i="36"/>
  <c r="CJ20" i="36"/>
  <c r="CF309" i="36"/>
  <c r="BX297" i="36"/>
  <c r="BY324" i="36"/>
  <c r="CB38" i="36"/>
  <c r="CL29" i="36"/>
  <c r="CL33" i="36"/>
  <c r="CD160" i="36"/>
  <c r="BM112" i="36"/>
  <c r="BN112" i="36" s="1"/>
  <c r="CH112" i="36" s="1"/>
  <c r="BM102" i="36"/>
  <c r="BN102" i="36" s="1"/>
  <c r="BX195" i="36"/>
  <c r="CG105" i="36"/>
  <c r="CC156" i="36"/>
  <c r="CA221" i="36"/>
  <c r="BM242" i="36"/>
  <c r="BN242" i="36" s="1"/>
  <c r="CG207" i="36"/>
  <c r="CJ226" i="36"/>
  <c r="CE282" i="36"/>
  <c r="CK198" i="36"/>
  <c r="BY275" i="36"/>
  <c r="CA337" i="36"/>
  <c r="CG64" i="36"/>
  <c r="BZ146" i="36"/>
  <c r="CB76" i="36"/>
  <c r="CE95" i="36"/>
  <c r="CF183" i="36"/>
  <c r="BY197" i="36"/>
  <c r="BZ118" i="36"/>
  <c r="CC39" i="36"/>
  <c r="CD69" i="36"/>
  <c r="BM79" i="36"/>
  <c r="BN79" i="36" s="1"/>
  <c r="CE284" i="36"/>
  <c r="CA207" i="36"/>
  <c r="BY277" i="36"/>
  <c r="CC339" i="36"/>
  <c r="CK267" i="36"/>
  <c r="CC328" i="36"/>
  <c r="CA260" i="36"/>
  <c r="CE319" i="36"/>
  <c r="BM49" i="36"/>
  <c r="BN49" i="36" s="1"/>
  <c r="CF154" i="36"/>
  <c r="BX85" i="36"/>
  <c r="BM114" i="36"/>
  <c r="BN114" i="36" s="1"/>
  <c r="CB51" i="36"/>
  <c r="BM162" i="36"/>
  <c r="BN162" i="36" s="1"/>
  <c r="BZ125" i="36"/>
  <c r="CJ114" i="36"/>
  <c r="BY90" i="36"/>
  <c r="BZ129" i="36"/>
  <c r="CB292" i="36"/>
  <c r="BX268" i="36"/>
  <c r="BY123" i="36"/>
  <c r="BX58" i="36"/>
  <c r="BM161" i="36"/>
  <c r="BN161" i="36" s="1"/>
  <c r="BM252" i="36"/>
  <c r="BN252" i="36" s="1"/>
  <c r="CB222" i="36"/>
  <c r="BX56" i="36"/>
  <c r="CB168" i="36"/>
  <c r="CE230" i="36"/>
  <c r="BM340" i="36"/>
  <c r="BN340" i="36" s="1"/>
  <c r="CE153" i="36"/>
  <c r="BY45" i="36"/>
  <c r="CF98" i="36"/>
  <c r="CK332" i="36"/>
  <c r="CA313" i="36"/>
  <c r="CL108" i="36"/>
  <c r="CB195" i="36"/>
  <c r="CJ330" i="36"/>
  <c r="BZ311" i="36"/>
  <c r="BM165" i="36"/>
  <c r="BN165" i="36" s="1"/>
  <c r="BY40" i="36"/>
  <c r="CL141" i="36"/>
  <c r="CL297" i="36"/>
  <c r="CG274" i="36"/>
  <c r="BZ137" i="36"/>
  <c r="CG32" i="36"/>
  <c r="BZ280" i="36"/>
  <c r="CD257" i="36"/>
  <c r="CJ134" i="36"/>
  <c r="BM189" i="36"/>
  <c r="BN189" i="36" s="1"/>
  <c r="CC167" i="36"/>
  <c r="CE247" i="36"/>
  <c r="BZ216" i="36"/>
  <c r="BY187" i="36"/>
  <c r="CK61" i="36"/>
  <c r="CE245" i="36"/>
  <c r="BM212" i="36"/>
  <c r="BN212" i="36" s="1"/>
  <c r="CB102" i="36"/>
  <c r="CC16" i="36"/>
  <c r="CK24" i="36"/>
  <c r="CK337" i="36"/>
  <c r="BM318" i="36"/>
  <c r="BN318" i="36" s="1"/>
  <c r="CA179" i="36"/>
  <c r="CE124" i="36"/>
  <c r="CL312" i="36"/>
  <c r="BY326" i="36"/>
  <c r="BM307" i="36"/>
  <c r="BN307" i="36" s="1"/>
  <c r="BZ291" i="36"/>
  <c r="BZ300" i="36"/>
  <c r="CK240" i="36"/>
  <c r="CD294" i="36"/>
  <c r="CA327" i="36"/>
  <c r="CL181" i="36"/>
  <c r="CK31" i="36"/>
  <c r="BZ173" i="36"/>
  <c r="CJ195" i="36"/>
  <c r="BY91" i="36"/>
  <c r="BZ106" i="36"/>
  <c r="CD28" i="36"/>
  <c r="CK125" i="36"/>
  <c r="CD155" i="36"/>
  <c r="CK162" i="36"/>
  <c r="CF297" i="36"/>
  <c r="BX199" i="36"/>
  <c r="CJ291" i="36"/>
  <c r="CK322" i="36"/>
  <c r="CD283" i="36"/>
  <c r="BY312" i="36"/>
  <c r="BX275" i="36"/>
  <c r="CA303" i="36"/>
  <c r="CC179" i="36"/>
  <c r="BZ52" i="36"/>
  <c r="BX38" i="36"/>
  <c r="BY28" i="36"/>
  <c r="CG118" i="36"/>
  <c r="CJ112" i="36"/>
  <c r="CG42" i="36"/>
  <c r="BM128" i="36"/>
  <c r="BN128" i="36" s="1"/>
  <c r="CK18" i="36"/>
  <c r="BX26" i="36"/>
  <c r="CB280" i="36"/>
  <c r="CB308" i="36"/>
  <c r="CL271" i="36"/>
  <c r="CK298" i="36"/>
  <c r="BX262" i="36"/>
  <c r="BX288" i="36"/>
  <c r="BM254" i="36"/>
  <c r="BN254" i="36" s="1"/>
  <c r="BZ277" i="36"/>
  <c r="CB172" i="36"/>
  <c r="CD92" i="36"/>
  <c r="CK118" i="36"/>
  <c r="CK32" i="36"/>
  <c r="CL128" i="36"/>
  <c r="CC40" i="36"/>
  <c r="BZ49" i="36"/>
  <c r="BZ163" i="36"/>
  <c r="BM123" i="36"/>
  <c r="BN123" i="36" s="1"/>
  <c r="CD99" i="36"/>
  <c r="CB264" i="36"/>
  <c r="CF290" i="36"/>
  <c r="CL255" i="36"/>
  <c r="CC280" i="36"/>
  <c r="BX246" i="36"/>
  <c r="BY266" i="36"/>
  <c r="BM236" i="36"/>
  <c r="BN236" i="36" s="1"/>
  <c r="BM256" i="36"/>
  <c r="BN256" i="36" s="1"/>
  <c r="CC49" i="36"/>
  <c r="BZ83" i="36"/>
  <c r="BM184" i="36"/>
  <c r="BN184" i="36" s="1"/>
  <c r="CL67" i="36"/>
  <c r="BM140" i="36"/>
  <c r="BN140" i="36" s="1"/>
  <c r="CH140" i="36" s="1"/>
  <c r="CA28" i="36"/>
  <c r="CE87" i="36"/>
  <c r="CE183" i="36"/>
  <c r="BX185" i="36"/>
  <c r="CD164" i="36"/>
  <c r="CJ234" i="36"/>
  <c r="BZ254" i="36"/>
  <c r="CA222" i="36"/>
  <c r="CB242" i="36"/>
  <c r="CG203" i="36"/>
  <c r="CB224" i="36"/>
  <c r="BY283" i="36"/>
  <c r="CB203" i="36"/>
  <c r="CG16" i="36"/>
  <c r="CD118" i="36"/>
  <c r="CJ101" i="36"/>
  <c r="CA97" i="36"/>
  <c r="BX172" i="36"/>
  <c r="BX155" i="36"/>
  <c r="CE104" i="36"/>
  <c r="CC193" i="36"/>
  <c r="CB153" i="36"/>
  <c r="CF67" i="36"/>
  <c r="CC287" i="36"/>
  <c r="CD216" i="36"/>
  <c r="CG279" i="36"/>
  <c r="CG342" i="36"/>
  <c r="CE270" i="36"/>
  <c r="BM332" i="36"/>
  <c r="BN332" i="36" s="1"/>
  <c r="BY263" i="36"/>
  <c r="CE322" i="36"/>
  <c r="CE98" i="36"/>
  <c r="CD146" i="36"/>
  <c r="BZ75" i="36"/>
  <c r="CD103" i="36"/>
  <c r="CL196" i="36"/>
  <c r="BM118" i="36"/>
  <c r="BN118" i="36" s="1"/>
  <c r="CG141" i="36"/>
  <c r="CC81" i="36"/>
  <c r="CA69" i="36"/>
  <c r="CF133" i="36"/>
  <c r="CC267" i="36"/>
  <c r="CK327" i="36"/>
  <c r="CG259" i="36"/>
  <c r="CG318" i="36"/>
  <c r="CE250" i="36"/>
  <c r="BM308" i="36"/>
  <c r="BN308" i="36" s="1"/>
  <c r="BY243" i="36"/>
  <c r="CE298" i="36"/>
  <c r="BY70" i="36"/>
  <c r="CE164" i="36"/>
  <c r="CL129" i="36"/>
  <c r="BX119" i="36"/>
  <c r="CC93" i="36"/>
  <c r="CF69" i="36"/>
  <c r="BX161" i="36"/>
  <c r="CJ29" i="36"/>
  <c r="CK175" i="36"/>
  <c r="CC182" i="36"/>
  <c r="CE252" i="36"/>
  <c r="CB310" i="36"/>
  <c r="BY245" i="36"/>
  <c r="CK300" i="36"/>
  <c r="CA234" i="36"/>
  <c r="BY290" i="36"/>
  <c r="CJ224" i="36"/>
  <c r="CL277" i="36"/>
  <c r="CG96" i="36"/>
  <c r="CA185" i="36"/>
  <c r="CJ107" i="36"/>
  <c r="BX126" i="36"/>
  <c r="CJ143" i="36"/>
  <c r="CA96" i="36"/>
  <c r="BM176" i="36"/>
  <c r="BN176" i="36" s="1"/>
  <c r="CE20" i="36"/>
  <c r="CE58" i="36"/>
  <c r="BZ108" i="36"/>
  <c r="CK253" i="36"/>
  <c r="CK311" i="36"/>
  <c r="CA246" i="36"/>
  <c r="CG302" i="36"/>
  <c r="CD235" i="36"/>
  <c r="BM292" i="36"/>
  <c r="BN292" i="36" s="1"/>
  <c r="CF226" i="36"/>
  <c r="CE279" i="36"/>
  <c r="CE111" i="36"/>
  <c r="CG183" i="36"/>
  <c r="CB186" i="36"/>
  <c r="BM164" i="36"/>
  <c r="BN164" i="36" s="1"/>
  <c r="CJ79" i="36"/>
  <c r="CK85" i="36"/>
  <c r="BM177" i="36"/>
  <c r="BN177" i="36" s="1"/>
  <c r="CJ76" i="36"/>
  <c r="CF23" i="36"/>
  <c r="CA38" i="36"/>
  <c r="CL231" i="36"/>
  <c r="BZ287" i="36"/>
  <c r="CC222" i="36"/>
  <c r="CF275" i="36"/>
  <c r="BY209" i="36"/>
  <c r="CB263" i="36"/>
  <c r="BZ240" i="36"/>
  <c r="BZ252" i="36"/>
  <c r="CF116" i="36"/>
  <c r="CJ171" i="36"/>
  <c r="CG236" i="36"/>
  <c r="CF292" i="36"/>
  <c r="BY227" i="36"/>
  <c r="CB281" i="36"/>
  <c r="CL214" i="36"/>
  <c r="CC268" i="36"/>
  <c r="CB201" i="36"/>
  <c r="CL257" i="36"/>
  <c r="BX99" i="36"/>
  <c r="CJ98" i="36"/>
  <c r="CJ129" i="36"/>
  <c r="BY166" i="36"/>
  <c r="CE41" i="36"/>
  <c r="BY148" i="36"/>
  <c r="CA192" i="36"/>
  <c r="CA45" i="36"/>
  <c r="CB148" i="36"/>
  <c r="BX181" i="36"/>
  <c r="CA210" i="36"/>
  <c r="BX264" i="36"/>
  <c r="CL240" i="36"/>
  <c r="BZ253" i="36"/>
  <c r="CJ233" i="36"/>
  <c r="CC239" i="36"/>
  <c r="BZ228" i="36"/>
  <c r="BY222" i="36"/>
  <c r="CF137" i="36"/>
  <c r="CJ72" i="36"/>
  <c r="CF46" i="36"/>
  <c r="CE181" i="36"/>
  <c r="CG33" i="36"/>
  <c r="CD83" i="36"/>
  <c r="CF191" i="36"/>
  <c r="BZ50" i="36"/>
  <c r="CF35" i="36"/>
  <c r="CC141" i="36"/>
  <c r="CB231" i="36"/>
  <c r="CE231" i="36"/>
  <c r="CF225" i="36"/>
  <c r="BZ215" i="36"/>
  <c r="CE218" i="36"/>
  <c r="CC341" i="36"/>
  <c r="BZ210" i="36"/>
  <c r="BY332" i="36"/>
  <c r="CK156" i="36"/>
  <c r="CD63" i="36"/>
  <c r="CK143" i="36"/>
  <c r="CJ145" i="36"/>
  <c r="BX54" i="36"/>
  <c r="CE23" i="36"/>
  <c r="CK102" i="36"/>
  <c r="CE102" i="36"/>
  <c r="CL157" i="36"/>
  <c r="CD42" i="36"/>
  <c r="CD220" i="36"/>
  <c r="CD343" i="36"/>
  <c r="BX212" i="36"/>
  <c r="CF334" i="36"/>
  <c r="CE199" i="36"/>
  <c r="CL323" i="36"/>
  <c r="CA213" i="36"/>
  <c r="CC314" i="36"/>
  <c r="CG167" i="36"/>
  <c r="CL24" i="36"/>
  <c r="CC77" i="36"/>
  <c r="BX41" i="36"/>
  <c r="CG63" i="36"/>
  <c r="BZ72" i="36"/>
  <c r="CD190" i="36"/>
  <c r="BM103" i="36"/>
  <c r="BN103" i="36" s="1"/>
  <c r="CB141" i="36"/>
  <c r="BZ119" i="36"/>
  <c r="CC212" i="36"/>
  <c r="CE313" i="36"/>
  <c r="CF203" i="36"/>
  <c r="CB304" i="36"/>
  <c r="BX204" i="36"/>
  <c r="CC293" i="36"/>
  <c r="CG200" i="36"/>
  <c r="CF283" i="36"/>
  <c r="CG343" i="36"/>
  <c r="CG144" i="36"/>
  <c r="CB61" i="36"/>
  <c r="CF34" i="36"/>
  <c r="BX104" i="36"/>
  <c r="CD194" i="36"/>
  <c r="CE62" i="36"/>
  <c r="CE142" i="36"/>
  <c r="CC136" i="36"/>
  <c r="CJ164" i="36"/>
  <c r="CK200" i="36"/>
  <c r="CE289" i="36"/>
  <c r="CK201" i="36"/>
  <c r="CB278" i="36"/>
  <c r="CL335" i="36"/>
  <c r="CC266" i="36"/>
  <c r="CB298" i="36"/>
  <c r="CL253" i="36"/>
  <c r="CD262" i="36"/>
  <c r="CA71" i="36"/>
  <c r="CE91" i="36"/>
  <c r="CC147" i="36"/>
  <c r="CD120" i="36"/>
  <c r="CC120" i="36"/>
  <c r="CE173" i="36"/>
  <c r="CA162" i="36"/>
  <c r="CE36" i="36"/>
  <c r="CK80" i="36"/>
  <c r="CB114" i="36"/>
  <c r="CF261" i="36"/>
  <c r="CG278" i="36"/>
  <c r="CA249" i="36"/>
  <c r="CB247" i="36"/>
  <c r="CK232" i="36"/>
  <c r="CD211" i="36"/>
  <c r="CA214" i="36"/>
  <c r="CF320" i="36"/>
  <c r="CL91" i="36"/>
  <c r="BM182" i="36"/>
  <c r="BN182" i="36" s="1"/>
  <c r="BY106" i="36"/>
  <c r="CG156" i="36"/>
  <c r="CC47" i="36"/>
  <c r="CA18" i="36"/>
  <c r="CA186" i="36"/>
  <c r="BY56" i="36"/>
  <c r="CL176" i="36"/>
  <c r="BY21" i="36"/>
  <c r="CA237" i="36"/>
  <c r="CC226" i="36"/>
  <c r="CJ219" i="36"/>
  <c r="CG333" i="36"/>
  <c r="BX343" i="36"/>
  <c r="CD287" i="36"/>
  <c r="CB337" i="36"/>
  <c r="BX232" i="36"/>
  <c r="BX151" i="36"/>
  <c r="CC172" i="36"/>
  <c r="BZ155" i="36"/>
  <c r="CK161" i="36"/>
  <c r="CF29" i="36"/>
  <c r="CE92" i="36"/>
  <c r="CB177" i="36"/>
  <c r="CF43" i="36"/>
  <c r="CB165" i="36"/>
  <c r="CC30" i="36"/>
  <c r="BY241" i="36"/>
  <c r="CK231" i="36"/>
  <c r="CF222" i="36"/>
  <c r="BY337" i="36"/>
  <c r="BZ344" i="36"/>
  <c r="CJ294" i="36"/>
  <c r="CD338" i="36"/>
  <c r="CA257" i="36"/>
  <c r="CE117" i="36"/>
  <c r="CB95" i="36"/>
  <c r="BM158" i="36"/>
  <c r="BN158" i="36" s="1"/>
  <c r="CG155" i="36"/>
  <c r="BY89" i="36"/>
  <c r="CD80" i="36"/>
  <c r="CJ94" i="36"/>
  <c r="CA101" i="36"/>
  <c r="CJ77" i="36"/>
  <c r="CK152" i="36"/>
  <c r="CF341" i="36"/>
  <c r="CB279" i="36"/>
  <c r="CJ335" i="36"/>
  <c r="CD217" i="36"/>
  <c r="BX329" i="36"/>
  <c r="CF328" i="36"/>
  <c r="CB323" i="36"/>
  <c r="CE291" i="36"/>
  <c r="BY133" i="36"/>
  <c r="CB117" i="36"/>
  <c r="CL344" i="36"/>
  <c r="BX300" i="36"/>
  <c r="BM339" i="36"/>
  <c r="BN339" i="36" s="1"/>
  <c r="CI339" i="36" s="1"/>
  <c r="CF259" i="36"/>
  <c r="BZ332" i="36"/>
  <c r="BZ341" i="36"/>
  <c r="CD326" i="36"/>
  <c r="CC316" i="36"/>
  <c r="CL138" i="36"/>
  <c r="CC71" i="36"/>
  <c r="CB108" i="36"/>
  <c r="CK182" i="36"/>
  <c r="CG35" i="36"/>
  <c r="BY162" i="36"/>
  <c r="CB180" i="36"/>
  <c r="BX52" i="36"/>
  <c r="CA94" i="36"/>
  <c r="CJ35" i="36"/>
  <c r="CF329" i="36"/>
  <c r="CB332" i="36"/>
  <c r="CJ323" i="36"/>
  <c r="CE294" i="36"/>
  <c r="BX317" i="36"/>
  <c r="CC340" i="36"/>
  <c r="CB311" i="36"/>
  <c r="BY321" i="36"/>
  <c r="CG158" i="36"/>
  <c r="CE26" i="36"/>
  <c r="CG66" i="36"/>
  <c r="CB31" i="36"/>
  <c r="CD56" i="36"/>
  <c r="CC178" i="36"/>
  <c r="CB120" i="36"/>
  <c r="CG112" i="36"/>
  <c r="BM160" i="36"/>
  <c r="BN160" i="36" s="1"/>
  <c r="CE53" i="36"/>
  <c r="CL314" i="36"/>
  <c r="CA333" i="36"/>
  <c r="BM309" i="36"/>
  <c r="BN309" i="36" s="1"/>
  <c r="CG298" i="36"/>
  <c r="BZ302" i="36"/>
  <c r="CB254" i="36"/>
  <c r="CD296" i="36"/>
  <c r="CA330" i="36"/>
  <c r="BX174" i="36"/>
  <c r="CF19" i="36"/>
  <c r="CE171" i="36"/>
  <c r="CC99" i="36"/>
  <c r="BM73" i="36"/>
  <c r="BN73" i="36" s="1"/>
  <c r="CI73" i="36" s="1"/>
  <c r="BM92" i="36"/>
  <c r="BN92" i="36" s="1"/>
  <c r="CI92" i="36" s="1"/>
  <c r="BM63" i="36"/>
  <c r="BN63" i="36" s="1"/>
  <c r="CI63" i="36" s="1"/>
  <c r="CA108" i="36"/>
  <c r="BX113" i="36"/>
  <c r="CG149" i="36"/>
  <c r="CF303" i="36"/>
  <c r="CG268" i="36"/>
  <c r="CJ297" i="36"/>
  <c r="CD209" i="36"/>
  <c r="BX291" i="36"/>
  <c r="BM322" i="36"/>
  <c r="BN322" i="36" s="1"/>
  <c r="BY284" i="36"/>
  <c r="CE312" i="36"/>
  <c r="CA190" i="36"/>
  <c r="CE43" i="36"/>
  <c r="CB89" i="36"/>
  <c r="CC72" i="36"/>
  <c r="BZ87" i="36"/>
  <c r="BZ165" i="36"/>
  <c r="CK59" i="36"/>
  <c r="BX143" i="36"/>
  <c r="CJ92" i="36"/>
  <c r="CB103" i="36"/>
  <c r="CK282" i="36"/>
  <c r="CG311" i="36"/>
  <c r="CF274" i="36"/>
  <c r="BX302" i="36"/>
  <c r="CL264" i="36"/>
  <c r="BY291" i="36"/>
  <c r="CG256" i="36"/>
  <c r="BM281" i="36"/>
  <c r="BN281" i="36" s="1"/>
  <c r="CJ75" i="36"/>
  <c r="CE73" i="36"/>
  <c r="CF100" i="36"/>
  <c r="CA21" i="36"/>
  <c r="CE122" i="36"/>
  <c r="CB154" i="36"/>
  <c r="BZ38" i="36"/>
  <c r="CG164" i="36"/>
  <c r="BX101" i="36"/>
  <c r="CE93" i="36"/>
  <c r="CB261" i="36"/>
  <c r="CB287" i="36"/>
  <c r="CJ252" i="36"/>
  <c r="BZ276" i="36"/>
  <c r="CK242" i="36"/>
  <c r="CJ261" i="36"/>
  <c r="CF230" i="36"/>
  <c r="CB251" i="36"/>
  <c r="CC166" i="36"/>
  <c r="CL93" i="36"/>
  <c r="BX194" i="36"/>
  <c r="BZ42" i="36"/>
  <c r="CA146" i="36"/>
  <c r="BY51" i="36"/>
  <c r="CG100" i="36"/>
  <c r="CA180" i="36"/>
  <c r="CB112" i="36"/>
  <c r="CL175" i="36"/>
  <c r="CE238" i="36"/>
  <c r="CF257" i="36"/>
  <c r="BX226" i="36"/>
  <c r="CL246" i="36"/>
  <c r="BX211" i="36"/>
  <c r="CL229" i="36"/>
  <c r="CG285" i="36"/>
  <c r="CB210" i="36"/>
  <c r="CL53" i="36"/>
  <c r="CK123" i="36"/>
  <c r="CF177" i="36"/>
  <c r="CK74" i="36"/>
  <c r="CG169" i="36"/>
  <c r="CL145" i="36"/>
  <c r="CL112" i="36"/>
  <c r="CC159" i="36"/>
  <c r="CJ185" i="36"/>
  <c r="CA88" i="36"/>
  <c r="CF215" i="36"/>
  <c r="CK233" i="36"/>
  <c r="CG287" i="36"/>
  <c r="BY217" i="36"/>
  <c r="CE278" i="36"/>
  <c r="BY341" i="36"/>
  <c r="BY271" i="36"/>
  <c r="CA332" i="36"/>
  <c r="BY26" i="36"/>
  <c r="CK141" i="36"/>
  <c r="CJ46" i="36"/>
  <c r="CG104" i="36"/>
  <c r="BM185" i="36"/>
  <c r="BN185" i="36" s="1"/>
  <c r="BX29" i="36"/>
  <c r="CF129" i="36"/>
  <c r="CJ181" i="36"/>
  <c r="CL62" i="36"/>
  <c r="CD81" i="36"/>
  <c r="CC217" i="36"/>
  <c r="CK236" i="36"/>
  <c r="CB198" i="36"/>
  <c r="CK220" i="36"/>
  <c r="CK279" i="36"/>
  <c r="BZ343" i="36"/>
  <c r="CA272" i="36"/>
  <c r="CD333" i="36"/>
  <c r="CD20" i="36"/>
  <c r="CG135" i="36"/>
  <c r="CB25" i="36"/>
  <c r="CL94" i="36"/>
  <c r="CL187" i="36"/>
  <c r="CB137" i="36"/>
  <c r="CA145" i="36"/>
  <c r="CJ68" i="36"/>
  <c r="CK27" i="36"/>
  <c r="BZ99" i="36"/>
  <c r="CE276" i="36"/>
  <c r="CJ338" i="36"/>
  <c r="BY269" i="36"/>
  <c r="CL329" i="36"/>
  <c r="CK259" i="36"/>
  <c r="BZ319" i="36"/>
  <c r="CF248" i="36"/>
  <c r="BZ246" i="36"/>
  <c r="CE235" i="36"/>
  <c r="BZ223" i="36"/>
  <c r="CC213" i="36"/>
  <c r="CE318" i="36"/>
  <c r="CD342" i="36"/>
  <c r="BX281" i="36"/>
  <c r="CA143" i="36"/>
  <c r="CB47" i="36"/>
  <c r="BZ150" i="36"/>
  <c r="BX156" i="36"/>
  <c r="BX57" i="36"/>
  <c r="CD40" i="36"/>
  <c r="CL193" i="36"/>
  <c r="CF37" i="36"/>
  <c r="CJ85" i="36"/>
  <c r="BY170" i="36"/>
  <c r="CF345" i="36"/>
  <c r="CC308" i="36"/>
  <c r="CJ339" i="36"/>
  <c r="CC274" i="36"/>
  <c r="BX333" i="36"/>
  <c r="CL343" i="36"/>
  <c r="CB327" i="36"/>
  <c r="BM320" i="36"/>
  <c r="BN320" i="36" s="1"/>
  <c r="BX133" i="36"/>
  <c r="CB118" i="36"/>
  <c r="CC79" i="36"/>
  <c r="CG178" i="36"/>
  <c r="CD30" i="36"/>
  <c r="BY147" i="36"/>
  <c r="CB111" i="36"/>
  <c r="CE46" i="36"/>
  <c r="CG62" i="36"/>
  <c r="CC57" i="36"/>
  <c r="CL330" i="36"/>
  <c r="CF201" i="36"/>
  <c r="CC337" i="36"/>
  <c r="BZ115" i="36"/>
  <c r="CJ130" i="36"/>
  <c r="CL199" i="36"/>
  <c r="CD305" i="36"/>
  <c r="CK70" i="36"/>
  <c r="BY154" i="36"/>
  <c r="BX97" i="36"/>
  <c r="CE241" i="36"/>
  <c r="CC311" i="36"/>
  <c r="CF158" i="36"/>
  <c r="CE82" i="36"/>
  <c r="CC332" i="36"/>
  <c r="CC231" i="36"/>
  <c r="CC69" i="36"/>
  <c r="BY140" i="36"/>
  <c r="BY117" i="36"/>
  <c r="CE326" i="36"/>
  <c r="CA338" i="36"/>
  <c r="CA197" i="36"/>
  <c r="CK84" i="36"/>
  <c r="CG293" i="36"/>
  <c r="BX316" i="36"/>
  <c r="CF21" i="36"/>
  <c r="BX27" i="36"/>
  <c r="CE105" i="36"/>
  <c r="BM214" i="36"/>
  <c r="BN214" i="36" s="1"/>
  <c r="BY289" i="36"/>
  <c r="CJ111" i="36"/>
  <c r="BY112" i="36"/>
  <c r="CE302" i="36"/>
  <c r="BM306" i="36"/>
  <c r="BN306" i="36" s="1"/>
  <c r="CI306" i="36" s="1"/>
  <c r="CE296" i="36"/>
  <c r="BY77" i="36"/>
  <c r="BZ93" i="36"/>
  <c r="CJ39" i="36"/>
  <c r="BM85" i="36"/>
  <c r="BN85" i="36" s="1"/>
  <c r="BM24" i="36"/>
  <c r="BN24" i="36" s="1"/>
  <c r="CI24" i="36" s="1"/>
  <c r="CC195" i="36"/>
  <c r="CE96" i="36"/>
  <c r="CK184" i="36"/>
  <c r="CE84" i="36"/>
  <c r="CL310" i="36"/>
  <c r="CJ310" i="36"/>
  <c r="BM305" i="36"/>
  <c r="BN305" i="36" s="1"/>
  <c r="CL273" i="36"/>
  <c r="BZ298" i="36"/>
  <c r="CB212" i="36"/>
  <c r="CD292" i="36"/>
  <c r="CD323" i="36"/>
  <c r="BM183" i="36"/>
  <c r="BN183" i="36" s="1"/>
  <c r="CG49" i="36"/>
  <c r="CK188" i="36"/>
  <c r="CC84" i="36"/>
  <c r="CG86" i="36"/>
  <c r="BY134" i="36"/>
  <c r="BX63" i="36"/>
  <c r="CG130" i="36"/>
  <c r="CK183" i="36"/>
  <c r="CL169" i="36"/>
  <c r="CF299" i="36"/>
  <c r="CL235" i="36"/>
  <c r="CJ293" i="36"/>
  <c r="BX326" i="36"/>
  <c r="BM287" i="36"/>
  <c r="BN287" i="36" s="1"/>
  <c r="BY315" i="36"/>
  <c r="CC278" i="36"/>
  <c r="CA306" i="36"/>
  <c r="CB16" i="36"/>
  <c r="BM41" i="36"/>
  <c r="BN41" i="36" s="1"/>
  <c r="CI41" i="36" s="1"/>
  <c r="CF25" i="36"/>
  <c r="CE32" i="36"/>
  <c r="BX106" i="36"/>
  <c r="BY196" i="36"/>
  <c r="BZ29" i="36"/>
  <c r="BY145" i="36"/>
  <c r="CF30" i="36"/>
  <c r="CB27" i="36"/>
  <c r="BZ257" i="36"/>
  <c r="CL237" i="36"/>
  <c r="BY177" i="36"/>
  <c r="CA81" i="36"/>
  <c r="CD243" i="36"/>
  <c r="BM218" i="36"/>
  <c r="BN218" i="36" s="1"/>
  <c r="CB71" i="36"/>
  <c r="CF163" i="36"/>
  <c r="CE193" i="36"/>
  <c r="CA286" i="36"/>
  <c r="CG269" i="36"/>
  <c r="CJ60" i="36"/>
  <c r="BM135" i="36"/>
  <c r="BN135" i="36" s="1"/>
  <c r="CC279" i="36"/>
  <c r="CE262" i="36"/>
  <c r="CG73" i="36"/>
  <c r="CC177" i="36"/>
  <c r="BX109" i="36"/>
  <c r="CA262" i="36"/>
  <c r="CG245" i="36"/>
  <c r="CD134" i="36"/>
  <c r="CL161" i="36"/>
  <c r="CK249" i="36"/>
  <c r="CA231" i="36"/>
  <c r="BM80" i="36"/>
  <c r="BN80" i="36" s="1"/>
  <c r="CB93" i="36"/>
  <c r="CG101" i="36"/>
  <c r="BX216" i="36"/>
  <c r="BX237" i="36"/>
  <c r="CJ54" i="36"/>
  <c r="CC115" i="36"/>
  <c r="CK204" i="36"/>
  <c r="CJ231" i="36"/>
  <c r="CD165" i="36"/>
  <c r="BZ53" i="36"/>
  <c r="CF87" i="36"/>
  <c r="CF231" i="36"/>
  <c r="CJ218" i="36"/>
  <c r="BM104" i="36"/>
  <c r="BN104" i="36" s="1"/>
  <c r="BX95" i="36"/>
  <c r="CD222" i="36"/>
  <c r="CE204" i="36"/>
  <c r="BX167" i="36"/>
  <c r="CE51" i="36"/>
  <c r="CC133" i="36"/>
  <c r="CA323" i="36"/>
  <c r="CK302" i="36"/>
  <c r="BM27" i="36"/>
  <c r="BN27" i="36" s="1"/>
  <c r="BZ154" i="36"/>
  <c r="CB157" i="36"/>
  <c r="CB296" i="36"/>
  <c r="BX274" i="36"/>
  <c r="CG151" i="36"/>
  <c r="BM142" i="36"/>
  <c r="BN142" i="36" s="1"/>
  <c r="CA294" i="36"/>
  <c r="BX272" i="36"/>
  <c r="BY53" i="36"/>
  <c r="CB106" i="36"/>
  <c r="CE37" i="36"/>
  <c r="CK254" i="36"/>
  <c r="BX224" i="36"/>
  <c r="CK68" i="36"/>
  <c r="CK176" i="36"/>
  <c r="BY234" i="36"/>
  <c r="BZ342" i="36"/>
  <c r="BY109" i="36"/>
  <c r="CA54" i="36"/>
  <c r="BM65" i="36"/>
  <c r="BN65" i="36" s="1"/>
  <c r="CI65" i="36" s="1"/>
  <c r="CJ337" i="36"/>
  <c r="CB325" i="36"/>
  <c r="CB97" i="36"/>
  <c r="CC60" i="36"/>
  <c r="CG335" i="36"/>
  <c r="BZ43" i="36"/>
  <c r="CF319" i="36"/>
  <c r="CF173" i="36"/>
  <c r="BX62" i="36"/>
  <c r="CB63" i="36"/>
  <c r="CD284" i="36"/>
  <c r="BM117" i="36"/>
  <c r="BN117" i="36" s="1"/>
  <c r="CC94" i="36"/>
  <c r="BZ181" i="36"/>
  <c r="CJ50" i="36"/>
  <c r="CJ87" i="36"/>
  <c r="CE248" i="36"/>
  <c r="CD85" i="36"/>
  <c r="CF38" i="36"/>
  <c r="BZ255" i="36"/>
  <c r="CD70" i="36"/>
  <c r="BM250" i="36"/>
  <c r="BN250" i="36" s="1"/>
  <c r="CK108" i="36"/>
  <c r="CD228" i="36"/>
  <c r="BX153" i="36"/>
  <c r="BZ89" i="36"/>
  <c r="CL202" i="36"/>
  <c r="CG57" i="36"/>
  <c r="CA211" i="36"/>
  <c r="CJ150" i="36"/>
  <c r="CF206" i="36"/>
  <c r="CF288" i="36"/>
  <c r="CC42" i="36"/>
  <c r="BX261" i="36"/>
  <c r="CJ154" i="36"/>
  <c r="CG258" i="36"/>
  <c r="BM138" i="36"/>
  <c r="BN138" i="36" s="1"/>
  <c r="CE212" i="36"/>
  <c r="CA166" i="36"/>
  <c r="CL338" i="36"/>
  <c r="CD123" i="36"/>
  <c r="CE116" i="36"/>
  <c r="BX315" i="36"/>
  <c r="CJ18" i="36"/>
  <c r="CJ254" i="36"/>
  <c r="CL63" i="36"/>
  <c r="BM109" i="36"/>
  <c r="BN109" i="36" s="1"/>
  <c r="CD315" i="36"/>
  <c r="CL37" i="36"/>
  <c r="CE273" i="36"/>
  <c r="CL66" i="36"/>
  <c r="BX76" i="36"/>
  <c r="CL269" i="36"/>
  <c r="CK66" i="36"/>
  <c r="CC230" i="36"/>
  <c r="CB207" i="36"/>
  <c r="BY168" i="36"/>
  <c r="CG192" i="36"/>
  <c r="BX222" i="36"/>
  <c r="CJ239" i="36"/>
  <c r="CK128" i="36"/>
  <c r="BZ33" i="36"/>
  <c r="CA17" i="36"/>
  <c r="CF227" i="36"/>
  <c r="BY213" i="36"/>
  <c r="CA129" i="36"/>
  <c r="CC88" i="36"/>
  <c r="CL217" i="36"/>
  <c r="CC218" i="36"/>
  <c r="CF170" i="36"/>
  <c r="BY76" i="36"/>
  <c r="CJ124" i="36"/>
  <c r="CK206" i="36"/>
  <c r="CG198" i="36"/>
  <c r="CB190" i="36"/>
  <c r="CA72" i="36"/>
  <c r="CL207" i="36"/>
  <c r="BY201" i="36"/>
  <c r="BZ299" i="36"/>
  <c r="CG107" i="36"/>
  <c r="BY35" i="36"/>
  <c r="CJ202" i="36"/>
  <c r="CE336" i="36"/>
  <c r="BX32" i="36"/>
  <c r="CD114" i="36"/>
  <c r="BY199" i="36"/>
  <c r="CB286" i="36"/>
  <c r="CB291" i="36"/>
  <c r="BY181" i="36"/>
  <c r="BM197" i="36"/>
  <c r="BN197" i="36" s="1"/>
  <c r="BY143" i="36"/>
  <c r="CC134" i="36"/>
  <c r="CE75" i="36"/>
  <c r="CD173" i="36"/>
  <c r="BZ67" i="36"/>
  <c r="CL18" i="36"/>
  <c r="CB121" i="36"/>
  <c r="CC233" i="36"/>
  <c r="CG289" i="36"/>
  <c r="BY224" i="36"/>
  <c r="BX277" i="36"/>
  <c r="CG211" i="36"/>
  <c r="CK264" i="36"/>
  <c r="BX241" i="36"/>
  <c r="BY254" i="36"/>
  <c r="BZ110" i="36"/>
  <c r="CJ192" i="36"/>
  <c r="CJ16" i="36"/>
  <c r="CF162" i="36"/>
  <c r="BY33" i="36"/>
  <c r="CL166" i="36"/>
  <c r="CF197" i="36"/>
  <c r="CD67" i="36"/>
  <c r="CJ115" i="36"/>
  <c r="CE55" i="36"/>
  <c r="BX214" i="36"/>
  <c r="CE267" i="36"/>
  <c r="CJ199" i="36"/>
  <c r="BM257" i="36"/>
  <c r="BN257" i="36" s="1"/>
  <c r="CJ235" i="36"/>
  <c r="BZ243" i="36"/>
  <c r="BZ230" i="36"/>
  <c r="CK227" i="36"/>
  <c r="BM127" i="36"/>
  <c r="BN127" i="36" s="1"/>
  <c r="CJ105" i="36"/>
  <c r="CL39" i="36"/>
  <c r="CD177" i="36"/>
  <c r="CD22" i="36"/>
  <c r="CG77" i="36"/>
  <c r="BZ135" i="36"/>
  <c r="BY39" i="36"/>
  <c r="BZ44" i="36"/>
  <c r="CD171" i="36"/>
  <c r="CL336" i="36"/>
  <c r="BZ324" i="36"/>
  <c r="BM134" i="36"/>
  <c r="BN134" i="36" s="1"/>
  <c r="CK40" i="36"/>
  <c r="BY103" i="36"/>
  <c r="CJ315" i="36"/>
  <c r="CB303" i="36"/>
  <c r="CE139" i="36"/>
  <c r="CG19" i="36"/>
  <c r="CL306" i="36"/>
  <c r="BZ294" i="36"/>
  <c r="BZ189" i="36"/>
  <c r="CA99" i="36"/>
  <c r="CB169" i="36"/>
  <c r="CJ289" i="36"/>
  <c r="CG272" i="36"/>
  <c r="CE44" i="36"/>
  <c r="BM66" i="36"/>
  <c r="BN66" i="36" s="1"/>
  <c r="CI66" i="36" s="1"/>
  <c r="CL288" i="36"/>
  <c r="BM271" i="36"/>
  <c r="BN271" i="36" s="1"/>
  <c r="CB140" i="36"/>
  <c r="CE137" i="36"/>
  <c r="CG80" i="36"/>
  <c r="CF258" i="36"/>
  <c r="CE239" i="36"/>
  <c r="CL168" i="36"/>
  <c r="CK93" i="36"/>
  <c r="CB245" i="36"/>
  <c r="BM220" i="36"/>
  <c r="BN220" i="36" s="1"/>
  <c r="CH220" i="36" s="1"/>
  <c r="BZ71" i="36"/>
  <c r="BM166" i="36"/>
  <c r="BN166" i="36" s="1"/>
  <c r="CA174" i="36"/>
  <c r="CD210" i="36"/>
  <c r="CA276" i="36"/>
  <c r="CC52" i="36"/>
  <c r="CA141" i="36"/>
  <c r="CF205" i="36"/>
  <c r="CE274" i="36"/>
  <c r="BZ48" i="36"/>
  <c r="BX191" i="36"/>
  <c r="BM54" i="36"/>
  <c r="BN54" i="36" s="1"/>
  <c r="CG263" i="36"/>
  <c r="BY247" i="36"/>
  <c r="BX117" i="36"/>
  <c r="BY152" i="36"/>
  <c r="CC251" i="36"/>
  <c r="CE232" i="36"/>
  <c r="CK110" i="36"/>
  <c r="CJ197" i="36"/>
  <c r="BY74" i="36"/>
  <c r="BM226" i="36"/>
  <c r="BN226" i="36" s="1"/>
  <c r="BY198" i="36"/>
  <c r="CB73" i="36"/>
  <c r="BY193" i="36"/>
  <c r="CL223" i="36"/>
  <c r="BM241" i="36"/>
  <c r="BN241" i="36" s="1"/>
  <c r="BM120" i="36"/>
  <c r="BN120" i="36" s="1"/>
  <c r="CI120" i="36" s="1"/>
  <c r="CJ22" i="36"/>
  <c r="CD24" i="36"/>
  <c r="CL232" i="36"/>
  <c r="BX220" i="36"/>
  <c r="CF84" i="36"/>
  <c r="BY63" i="36"/>
  <c r="CB223" i="36"/>
  <c r="CK205" i="36"/>
  <c r="BZ162" i="36"/>
  <c r="CL45" i="36"/>
  <c r="CB54" i="36"/>
  <c r="CA219" i="36"/>
  <c r="CD199" i="36"/>
  <c r="CA120" i="36"/>
  <c r="CG25" i="36"/>
  <c r="CJ302" i="36"/>
  <c r="BX183" i="36"/>
  <c r="CJ282" i="36"/>
  <c r="BM263" i="36"/>
  <c r="BN263" i="36" s="1"/>
  <c r="BY81" i="36"/>
  <c r="CD256" i="36"/>
  <c r="CK157" i="36"/>
  <c r="CK224" i="36"/>
  <c r="CK168" i="36"/>
  <c r="CG202" i="36"/>
  <c r="CG81" i="36"/>
  <c r="CG186" i="36"/>
  <c r="CJ173" i="36"/>
  <c r="CF115" i="36"/>
  <c r="CA90" i="36"/>
  <c r="CG327" i="36"/>
  <c r="CC343" i="36"/>
  <c r="BM203" i="36"/>
  <c r="BN203" i="36" s="1"/>
  <c r="BX81" i="36"/>
  <c r="CG119" i="36"/>
  <c r="CJ110" i="36"/>
  <c r="CG147" i="36"/>
  <c r="BY184" i="36"/>
  <c r="BX215" i="36"/>
  <c r="CE337" i="36"/>
  <c r="CE205" i="36"/>
  <c r="CB328" i="36"/>
  <c r="CE215" i="36"/>
  <c r="CC317" i="36"/>
  <c r="CK237" i="36"/>
  <c r="CD293" i="36"/>
  <c r="CA109" i="36"/>
  <c r="CL173" i="36"/>
  <c r="BY144" i="36"/>
  <c r="CE107" i="36"/>
  <c r="CA128" i="36"/>
  <c r="BX35" i="36"/>
  <c r="CE165" i="36"/>
  <c r="BY272" i="36"/>
  <c r="CL102" i="36"/>
  <c r="CF243" i="36"/>
  <c r="CA26" i="36"/>
  <c r="CA218" i="36"/>
  <c r="CJ132" i="36"/>
  <c r="CK208" i="36"/>
  <c r="BY73" i="36"/>
  <c r="CB336" i="36"/>
  <c r="CC196" i="36"/>
  <c r="CE321" i="36"/>
  <c r="CF32" i="36"/>
  <c r="CC17" i="36"/>
  <c r="BM265" i="36"/>
  <c r="BN265" i="36" s="1"/>
  <c r="CF152" i="36"/>
  <c r="CE253" i="36"/>
  <c r="CJ136" i="36"/>
  <c r="BX253" i="36"/>
  <c r="CK100" i="36"/>
  <c r="CC164" i="36"/>
  <c r="BZ213" i="36"/>
  <c r="BY55" i="36"/>
  <c r="BZ315" i="36"/>
  <c r="CC46" i="36"/>
  <c r="BX334" i="36"/>
  <c r="CC73" i="36"/>
  <c r="BM296" i="36"/>
  <c r="BN296" i="36" s="1"/>
  <c r="CK53" i="36"/>
  <c r="CJ299" i="36"/>
  <c r="CC45" i="36"/>
  <c r="CJ320" i="36"/>
  <c r="BM42" i="36"/>
  <c r="BN42" i="36" s="1"/>
  <c r="CI42" i="36" s="1"/>
  <c r="BX267" i="36"/>
  <c r="BM139" i="36"/>
  <c r="BN139" i="36" s="1"/>
  <c r="CG248" i="36"/>
  <c r="CD225" i="36"/>
  <c r="CJ137" i="36"/>
  <c r="CL122" i="36"/>
  <c r="CA240" i="36"/>
  <c r="CK213" i="36"/>
  <c r="CJ33" i="36"/>
  <c r="BY175" i="36"/>
  <c r="CJ95" i="36"/>
  <c r="CA278" i="36"/>
  <c r="CG261" i="36"/>
  <c r="CL56" i="36"/>
  <c r="CD152" i="36"/>
  <c r="CK265" i="36"/>
  <c r="CC249" i="36"/>
  <c r="CG76" i="36"/>
  <c r="CC151" i="36"/>
  <c r="BY173" i="36"/>
  <c r="BZ237" i="36"/>
  <c r="CD215" i="36"/>
  <c r="CK94" i="36"/>
  <c r="BY183" i="36"/>
  <c r="CG228" i="36"/>
  <c r="BY203" i="36"/>
  <c r="CK107" i="36"/>
  <c r="CG44" i="36"/>
  <c r="CG45" i="36"/>
  <c r="BZ221" i="36"/>
  <c r="BX239" i="36"/>
  <c r="CJ91" i="36"/>
  <c r="CG88" i="36"/>
  <c r="CL198" i="36"/>
  <c r="CJ229" i="36"/>
  <c r="CB339" i="36"/>
  <c r="BM111" i="36"/>
  <c r="BN111" i="36" s="1"/>
  <c r="BY99" i="36"/>
  <c r="BX125" i="36"/>
  <c r="CB183" i="36"/>
  <c r="CC158" i="36"/>
  <c r="BX154" i="36"/>
  <c r="CC139" i="36"/>
  <c r="CL114" i="36"/>
  <c r="CD183" i="36"/>
  <c r="CE256" i="36"/>
  <c r="CJ314" i="36"/>
  <c r="BY249" i="36"/>
  <c r="CL305" i="36"/>
  <c r="CA239" i="36"/>
  <c r="BZ295" i="36"/>
  <c r="CK229" i="36"/>
  <c r="BZ285" i="36"/>
  <c r="CK90" i="36"/>
  <c r="CF179" i="36"/>
  <c r="CA191" i="36"/>
  <c r="CE136" i="36"/>
  <c r="CB171" i="36"/>
  <c r="CA51" i="36"/>
  <c r="BM168" i="36"/>
  <c r="BN168" i="36" s="1"/>
  <c r="CH168" i="36" s="1"/>
  <c r="CL46" i="36"/>
  <c r="CG40" i="36"/>
  <c r="CF172" i="36"/>
  <c r="CC241" i="36"/>
  <c r="CG297" i="36"/>
  <c r="BY232" i="36"/>
  <c r="CC288" i="36"/>
  <c r="CE221" i="36"/>
  <c r="BY274" i="36"/>
  <c r="CF209" i="36"/>
  <c r="BM264" i="36"/>
  <c r="BN264" i="36" s="1"/>
  <c r="CH264" i="36" s="1"/>
  <c r="BM110" i="36"/>
  <c r="BN110" i="36" s="1"/>
  <c r="CI110" i="36" s="1"/>
  <c r="CB188" i="36"/>
  <c r="BX136" i="36"/>
  <c r="CA153" i="36"/>
  <c r="CC33" i="36"/>
  <c r="CG137" i="36"/>
  <c r="CL191" i="36"/>
  <c r="CA24" i="36"/>
  <c r="CB130" i="36"/>
  <c r="CE126" i="36"/>
  <c r="CD319" i="36"/>
  <c r="CL299" i="36"/>
  <c r="BY38" i="36"/>
  <c r="CA168" i="36"/>
  <c r="CJ88" i="36"/>
  <c r="CL285" i="36"/>
  <c r="CL262" i="36"/>
  <c r="CC143" i="36"/>
  <c r="CK146" i="36"/>
  <c r="CB268" i="36"/>
  <c r="CC244" i="36"/>
  <c r="CK97" i="36"/>
  <c r="CJ166" i="36"/>
  <c r="BM154" i="36"/>
  <c r="BN154" i="36" s="1"/>
  <c r="CA232" i="36"/>
  <c r="CB341" i="36"/>
  <c r="CD150" i="36"/>
  <c r="CK194" i="36"/>
  <c r="CA228" i="36"/>
  <c r="BZ340" i="36"/>
  <c r="CK134" i="36"/>
  <c r="BZ16" i="36"/>
  <c r="CA40" i="36"/>
  <c r="CJ331" i="36"/>
  <c r="CB319" i="36"/>
  <c r="CL27" i="36"/>
  <c r="CC188" i="36"/>
  <c r="CL322" i="36"/>
  <c r="BZ310" i="36"/>
  <c r="CK163" i="36"/>
  <c r="BX42" i="36"/>
  <c r="CC163" i="36"/>
  <c r="CJ305" i="36"/>
  <c r="CB293" i="36"/>
  <c r="BM179" i="36"/>
  <c r="BN179" i="36" s="1"/>
  <c r="CH179" i="36" s="1"/>
  <c r="CE42" i="36"/>
  <c r="CL304" i="36"/>
  <c r="BZ292" i="36"/>
  <c r="CL190" i="36"/>
  <c r="CL81" i="36"/>
  <c r="CJ146" i="36"/>
  <c r="CJ281" i="36"/>
  <c r="CL263" i="36"/>
  <c r="BZ59" i="36"/>
  <c r="BM64" i="36"/>
  <c r="BN64" i="36" s="1"/>
  <c r="CI64" i="36" s="1"/>
  <c r="CD268" i="36"/>
  <c r="BZ250" i="36"/>
  <c r="CJ63" i="36"/>
  <c r="BM124" i="36"/>
  <c r="BN124" i="36" s="1"/>
  <c r="CK177" i="36"/>
  <c r="BY244" i="36"/>
  <c r="BX218" i="36"/>
  <c r="BY24" i="36"/>
  <c r="CD93" i="36"/>
  <c r="BZ242" i="36"/>
  <c r="CJ216" i="36"/>
  <c r="CD23" i="36"/>
  <c r="BM169" i="36"/>
  <c r="BN169" i="36" s="1"/>
  <c r="CH169" i="36" s="1"/>
  <c r="CC80" i="36"/>
  <c r="BY285" i="36"/>
  <c r="CA268" i="36"/>
  <c r="CD60" i="36"/>
  <c r="CD140" i="36"/>
  <c r="CE272" i="36"/>
  <c r="CK255" i="36"/>
  <c r="CA46" i="36"/>
  <c r="CJ190" i="36"/>
  <c r="BZ127" i="36"/>
  <c r="CA250" i="36"/>
  <c r="CG231" i="36"/>
  <c r="CA182" i="36"/>
  <c r="CE170" i="36"/>
  <c r="BM325" i="36"/>
  <c r="BN325" i="36" s="1"/>
  <c r="CC27" i="36"/>
  <c r="CK248" i="36"/>
  <c r="CD18" i="36"/>
  <c r="CG122" i="36"/>
  <c r="CA56" i="36"/>
  <c r="BZ293" i="36"/>
  <c r="CG79" i="36"/>
  <c r="BX88" i="36"/>
  <c r="CA170" i="36"/>
  <c r="BZ209" i="36"/>
  <c r="CA110" i="36"/>
  <c r="CK238" i="36"/>
  <c r="BM113" i="36"/>
  <c r="BN113" i="36" s="1"/>
  <c r="CH113" i="36" s="1"/>
  <c r="CC152" i="36"/>
  <c r="BM248" i="36"/>
  <c r="BN248" i="36" s="1"/>
  <c r="CH248" i="36" s="1"/>
  <c r="CE132" i="36"/>
  <c r="CJ23" i="36"/>
  <c r="CD128" i="36"/>
  <c r="CC127" i="36"/>
  <c r="CE177" i="36"/>
  <c r="CF340" i="36"/>
  <c r="CK345" i="36"/>
  <c r="CJ200" i="36"/>
  <c r="CD340" i="36"/>
  <c r="CJ119" i="36"/>
  <c r="CL21" i="36"/>
  <c r="CD106" i="36"/>
  <c r="CL77" i="36"/>
  <c r="CJ125" i="36"/>
  <c r="CG212" i="36"/>
  <c r="CB204" i="36"/>
  <c r="CC148" i="36"/>
  <c r="CF51" i="36"/>
  <c r="CD204" i="36"/>
  <c r="CE201" i="36"/>
  <c r="CK320" i="36"/>
  <c r="CD104" i="36"/>
  <c r="CB152" i="36"/>
  <c r="BZ201" i="36"/>
  <c r="CE310" i="36"/>
  <c r="BM47" i="36"/>
  <c r="BN47" i="36" s="1"/>
  <c r="BM153" i="36"/>
  <c r="BN153" i="36" s="1"/>
  <c r="CD26" i="36"/>
  <c r="BZ264" i="36"/>
  <c r="BZ339" i="36"/>
  <c r="CF132" i="36"/>
  <c r="CF28" i="36"/>
  <c r="CE222" i="36"/>
  <c r="BX280" i="36"/>
  <c r="CJ104" i="36"/>
  <c r="BY100" i="36"/>
  <c r="CC137" i="36"/>
  <c r="CE251" i="36"/>
  <c r="BX308" i="36"/>
  <c r="CF181" i="36"/>
  <c r="BY58" i="36"/>
  <c r="BZ318" i="36"/>
  <c r="CF50" i="36"/>
  <c r="CJ313" i="36"/>
  <c r="BX145" i="36"/>
  <c r="CL300" i="36"/>
  <c r="CB17" i="36"/>
  <c r="CL303" i="36"/>
  <c r="BM159" i="36"/>
  <c r="BN159" i="36" s="1"/>
  <c r="CC208" i="36"/>
  <c r="CK140" i="36"/>
  <c r="CD43" i="36"/>
  <c r="CK103" i="36"/>
  <c r="BY240" i="36"/>
  <c r="CK54" i="36"/>
  <c r="CJ135" i="36"/>
  <c r="BZ236" i="36"/>
  <c r="CC173" i="36"/>
  <c r="BM227" i="36"/>
  <c r="BN227" i="36" s="1"/>
  <c r="BX31" i="36"/>
  <c r="CL222" i="36"/>
  <c r="CB58" i="36"/>
  <c r="BM175" i="36"/>
  <c r="BN175" i="36" s="1"/>
  <c r="CG214" i="36"/>
  <c r="BZ168" i="36"/>
  <c r="CF198" i="36"/>
  <c r="CL79" i="36"/>
  <c r="BM200" i="36"/>
  <c r="BN200" i="36" s="1"/>
  <c r="CH200" i="36" s="1"/>
  <c r="CG55" i="36"/>
  <c r="CG201" i="36"/>
  <c r="CL242" i="36"/>
  <c r="CL23" i="36"/>
  <c r="CD229" i="36"/>
  <c r="CA181" i="36"/>
  <c r="BX341" i="36"/>
  <c r="BY59" i="36"/>
  <c r="BM333" i="36"/>
  <c r="BN333" i="36" s="1"/>
  <c r="CJ99" i="36"/>
  <c r="CC85" i="36"/>
  <c r="CB309" i="36"/>
  <c r="CG28" i="36"/>
  <c r="CL333" i="36"/>
  <c r="CB194" i="36"/>
  <c r="BM285" i="36"/>
  <c r="BN285" i="36" s="1"/>
  <c r="CD29" i="36"/>
  <c r="CJ128" i="36"/>
  <c r="BZ301" i="36"/>
  <c r="CK109" i="36"/>
  <c r="CG303" i="36"/>
  <c r="CK95" i="36"/>
  <c r="BM173" i="36"/>
  <c r="BN173" i="36" s="1"/>
  <c r="CH173" i="36" s="1"/>
  <c r="BY286" i="36"/>
  <c r="CA261" i="36"/>
  <c r="CA147" i="36"/>
  <c r="BY30" i="36"/>
  <c r="BZ275" i="36"/>
  <c r="CA251" i="36"/>
  <c r="CB158" i="36"/>
  <c r="CC61" i="36"/>
  <c r="CE88" i="36"/>
  <c r="CJ220" i="36"/>
  <c r="BY335" i="36"/>
  <c r="CF66" i="36"/>
  <c r="CE103" i="36"/>
  <c r="CE340" i="36"/>
  <c r="CG320" i="36"/>
  <c r="BZ57" i="36"/>
  <c r="CE97" i="36"/>
  <c r="BZ142" i="36"/>
  <c r="CG307" i="36"/>
  <c r="CK286" i="36"/>
  <c r="CC129" i="36"/>
  <c r="CK129" i="36"/>
  <c r="CA299" i="36"/>
  <c r="BM277" i="36"/>
  <c r="BN277" i="36" s="1"/>
  <c r="BM36" i="36"/>
  <c r="BN36" i="36" s="1"/>
  <c r="CI36" i="36" s="1"/>
  <c r="CJ73" i="36"/>
  <c r="BZ65" i="36"/>
  <c r="CG291" i="36"/>
  <c r="BM268" i="36"/>
  <c r="BN268" i="36" s="1"/>
  <c r="CB83" i="36"/>
  <c r="CL155" i="36"/>
  <c r="CD274" i="36"/>
  <c r="BY250" i="36"/>
  <c r="BM211" i="36"/>
  <c r="BN211" i="36" s="1"/>
  <c r="CC64" i="36"/>
  <c r="BX134" i="36"/>
  <c r="CF18" i="36"/>
  <c r="CK133" i="36"/>
  <c r="BX21" i="36"/>
  <c r="CL80" i="36"/>
  <c r="BY174" i="36"/>
  <c r="CG166" i="36"/>
  <c r="CL134" i="36"/>
  <c r="CK250" i="36"/>
  <c r="BZ272" i="36"/>
  <c r="CF242" i="36"/>
  <c r="CD261" i="36"/>
  <c r="CE228" i="36"/>
  <c r="CD249" i="36"/>
  <c r="BM217" i="36"/>
  <c r="BN217" i="36" s="1"/>
  <c r="CA236" i="36"/>
  <c r="CD34" i="36"/>
  <c r="CD102" i="36"/>
  <c r="CL75" i="36"/>
  <c r="BX89" i="36"/>
  <c r="BM155" i="36"/>
  <c r="BN155" i="36" s="1"/>
  <c r="CF92" i="36"/>
  <c r="CE100" i="36"/>
  <c r="BZ194" i="36"/>
  <c r="CF88" i="36"/>
  <c r="CC171" i="36"/>
  <c r="BZ231" i="36"/>
  <c r="CJ251" i="36"/>
  <c r="CL219" i="36"/>
  <c r="BX240" i="36"/>
  <c r="BZ199" i="36"/>
  <c r="CG221" i="36"/>
  <c r="CG281" i="36"/>
  <c r="CA345" i="36"/>
  <c r="CL22" i="36"/>
  <c r="CG124" i="36"/>
  <c r="CB33" i="36"/>
  <c r="BX75" i="36"/>
  <c r="BZ176" i="36"/>
  <c r="BX166" i="36"/>
  <c r="BY111" i="36"/>
  <c r="CJ103" i="36"/>
  <c r="CB161" i="36"/>
  <c r="CA33" i="36"/>
  <c r="BY225" i="36"/>
  <c r="CF296" i="36"/>
  <c r="CB41" i="36"/>
  <c r="CC186" i="36"/>
  <c r="BZ58" i="36"/>
  <c r="CF336" i="36"/>
  <c r="CK262" i="36"/>
  <c r="CB135" i="36"/>
  <c r="CK115" i="36"/>
  <c r="CB290" i="36"/>
  <c r="CC326" i="36"/>
  <c r="BX23" i="36"/>
  <c r="BZ145" i="36"/>
  <c r="BX196" i="36"/>
  <c r="CL319" i="36"/>
  <c r="CD299" i="36"/>
  <c r="BM30" i="36"/>
  <c r="BN30" i="36" s="1"/>
  <c r="CI30" i="36" s="1"/>
  <c r="CF138" i="36"/>
  <c r="CK317" i="36"/>
  <c r="BM298" i="36"/>
  <c r="BN298" i="36" s="1"/>
  <c r="CD49" i="36"/>
  <c r="BX152" i="36"/>
  <c r="CF85" i="36"/>
  <c r="CB283" i="36"/>
  <c r="CL258" i="36"/>
  <c r="BM46" i="36"/>
  <c r="BN46" i="36" s="1"/>
  <c r="CL179" i="36"/>
  <c r="CF264" i="36"/>
  <c r="CD241" i="36"/>
  <c r="BY105" i="36"/>
  <c r="CG138" i="36"/>
  <c r="CC142" i="36"/>
  <c r="CC229" i="36"/>
  <c r="CE338" i="36"/>
  <c r="CA89" i="36"/>
  <c r="CB192" i="36"/>
  <c r="CB226" i="36"/>
  <c r="CC336" i="36"/>
  <c r="CF130" i="36"/>
  <c r="BY110" i="36"/>
  <c r="BX111" i="36"/>
  <c r="CC323" i="36"/>
  <c r="CE303" i="36"/>
  <c r="CF118" i="36"/>
  <c r="CK36" i="36"/>
  <c r="CF308" i="36"/>
  <c r="CJ288" i="36"/>
  <c r="CD186" i="36"/>
  <c r="CD79" i="36"/>
  <c r="CL186" i="36"/>
  <c r="CK278" i="36"/>
  <c r="CC256" i="36"/>
  <c r="BX157" i="36"/>
  <c r="BZ55" i="36"/>
  <c r="CL276" i="36"/>
  <c r="CF253" i="36"/>
  <c r="CB86" i="36"/>
  <c r="CB68" i="36"/>
  <c r="CE61" i="36"/>
  <c r="CG235" i="36"/>
  <c r="BY343" i="36"/>
  <c r="CG195" i="36"/>
  <c r="BY83" i="36"/>
  <c r="BM210" i="36"/>
  <c r="BN210" i="36" s="1"/>
  <c r="CH210" i="36" s="1"/>
  <c r="CG328" i="36"/>
  <c r="BZ51" i="36"/>
  <c r="CA74" i="36"/>
  <c r="CL103" i="36"/>
  <c r="CK321" i="36"/>
  <c r="BM302" i="36"/>
  <c r="BN302" i="36" s="1"/>
  <c r="CD109" i="36"/>
  <c r="CD124" i="36"/>
  <c r="CJ243" i="36"/>
  <c r="CA16" i="36"/>
  <c r="CF86" i="36"/>
  <c r="CD244" i="36"/>
  <c r="CE64" i="36"/>
  <c r="CA243" i="36"/>
  <c r="CJ140" i="36"/>
  <c r="CA212" i="36"/>
  <c r="CD107" i="36"/>
  <c r="CC344" i="36"/>
  <c r="BY129" i="36"/>
  <c r="CK137" i="36"/>
  <c r="CB65" i="36"/>
  <c r="BY114" i="36"/>
  <c r="CG170" i="36"/>
  <c r="CF221" i="36"/>
  <c r="CC261" i="36"/>
  <c r="CA271" i="36"/>
  <c r="CF105" i="36"/>
  <c r="CA171" i="36"/>
  <c r="CF26" i="36"/>
  <c r="CA194" i="36"/>
  <c r="CA52" i="36"/>
  <c r="CC263" i="36"/>
  <c r="CJ322" i="36"/>
  <c r="CG255" i="36"/>
  <c r="CL313" i="36"/>
  <c r="CE246" i="36"/>
  <c r="BZ303" i="36"/>
  <c r="CA255" i="36"/>
  <c r="CL278" i="36"/>
  <c r="CB69" i="36"/>
  <c r="BZ82" i="36"/>
  <c r="CC83" i="36"/>
  <c r="CB24" i="36"/>
  <c r="CD167" i="36"/>
  <c r="BY179" i="36"/>
  <c r="CG305" i="36"/>
  <c r="CA193" i="36"/>
  <c r="CC225" i="36"/>
  <c r="CB67" i="36"/>
  <c r="CB239" i="36"/>
  <c r="BZ345" i="36"/>
  <c r="BM75" i="36"/>
  <c r="BN75" i="36" s="1"/>
  <c r="CG336" i="36"/>
  <c r="CB90" i="36"/>
  <c r="CC325" i="36"/>
  <c r="CD64" i="36"/>
  <c r="CB312" i="36"/>
  <c r="CK46" i="36"/>
  <c r="CE297" i="36"/>
  <c r="CL41" i="36"/>
  <c r="CG51" i="36"/>
  <c r="CD233" i="36"/>
  <c r="CG165" i="36"/>
  <c r="BZ239" i="36"/>
  <c r="CB99" i="36"/>
  <c r="CD345" i="36"/>
  <c r="CJ165" i="36"/>
  <c r="CF65" i="36"/>
  <c r="CJ253" i="36"/>
  <c r="BM106" i="36"/>
  <c r="BN106" i="36" s="1"/>
  <c r="CI106" i="36" s="1"/>
  <c r="BZ159" i="36"/>
  <c r="CE174" i="36"/>
  <c r="CD302" i="36"/>
  <c r="BY17" i="36"/>
  <c r="BX293" i="36"/>
  <c r="CK117" i="36"/>
  <c r="CL311" i="36"/>
  <c r="CK111" i="36"/>
  <c r="CE257" i="36"/>
  <c r="CJ155" i="36"/>
  <c r="BX269" i="36"/>
  <c r="BY246" i="36"/>
  <c r="BX59" i="36"/>
  <c r="CG194" i="36"/>
  <c r="CE259" i="36"/>
  <c r="CF232" i="36"/>
  <c r="CL117" i="36"/>
  <c r="BX124" i="36"/>
  <c r="CK87" i="36"/>
  <c r="CK340" i="36"/>
  <c r="CA321" i="36"/>
  <c r="CF108" i="36"/>
  <c r="CJ34" i="36"/>
  <c r="CB326" i="36"/>
  <c r="BY306" i="36"/>
  <c r="BY171" i="36"/>
  <c r="CJ70" i="36"/>
  <c r="CC187" i="36"/>
  <c r="CK292" i="36"/>
  <c r="CK268" i="36"/>
  <c r="BY149" i="36"/>
  <c r="BX61" i="36"/>
  <c r="CA283" i="36"/>
  <c r="BM259" i="36"/>
  <c r="BN259" i="36" s="1"/>
  <c r="CJ47" i="36"/>
  <c r="CG185" i="36"/>
  <c r="CC153" i="36"/>
  <c r="CA273" i="36"/>
  <c r="CB249" i="36"/>
  <c r="CE160" i="36"/>
  <c r="CF41" i="36"/>
  <c r="CJ256" i="36"/>
  <c r="CA227" i="36"/>
  <c r="CD309" i="36"/>
  <c r="CD156" i="36"/>
  <c r="CD51" i="36"/>
  <c r="BZ24" i="36"/>
  <c r="CF111" i="36"/>
  <c r="BY71" i="36"/>
  <c r="CL40" i="36"/>
  <c r="CA159" i="36"/>
  <c r="BX45" i="36"/>
  <c r="CG37" i="36"/>
  <c r="BZ274" i="36"/>
  <c r="CK301" i="36"/>
  <c r="CJ265" i="36"/>
  <c r="CG292" i="36"/>
  <c r="CB256" i="36"/>
  <c r="CJ280" i="36"/>
  <c r="CL247" i="36"/>
  <c r="CF268" i="36"/>
  <c r="CB174" i="36"/>
  <c r="CE81" i="36"/>
  <c r="CK139" i="36"/>
  <c r="CF74" i="36"/>
  <c r="CG127" i="36"/>
  <c r="CC51" i="36"/>
  <c r="CA73" i="36"/>
  <c r="CK167" i="36"/>
  <c r="BX140" i="36"/>
  <c r="CF117" i="36"/>
  <c r="BZ258" i="36"/>
  <c r="BM283" i="36"/>
  <c r="BN283" i="36" s="1"/>
  <c r="CJ249" i="36"/>
  <c r="CK270" i="36"/>
  <c r="BY239" i="36"/>
  <c r="CD258" i="36"/>
  <c r="CE227" i="36"/>
  <c r="CC248" i="36"/>
  <c r="BY37" i="36"/>
  <c r="BX102" i="36"/>
  <c r="CJ178" i="36"/>
  <c r="CA53" i="36"/>
  <c r="CK164" i="36"/>
  <c r="CF42" i="36"/>
  <c r="CA100" i="36"/>
  <c r="BY188" i="36"/>
  <c r="CC131" i="36"/>
  <c r="BY192" i="36"/>
  <c r="BY210" i="36"/>
  <c r="BX202" i="36"/>
  <c r="CJ48" i="36"/>
  <c r="CD58" i="36"/>
  <c r="CL205" i="36"/>
  <c r="CA198" i="36"/>
  <c r="CL282" i="36"/>
  <c r="BM125" i="36"/>
  <c r="BN125" i="36" s="1"/>
  <c r="CH125" i="36" s="1"/>
  <c r="BM69" i="36"/>
  <c r="BN69" i="36" s="1"/>
  <c r="BM304" i="36"/>
  <c r="BN304" i="36" s="1"/>
  <c r="CH304" i="36" s="1"/>
  <c r="CE236" i="36"/>
  <c r="BY158" i="36"/>
  <c r="CC44" i="36"/>
  <c r="CE67" i="36"/>
  <c r="BM205" i="36"/>
  <c r="BN205" i="36" s="1"/>
  <c r="CI205" i="36" s="1"/>
  <c r="BZ278" i="36"/>
  <c r="CF180" i="36"/>
  <c r="CE49" i="36"/>
  <c r="BX342" i="36"/>
  <c r="BM275" i="36"/>
  <c r="BN275" i="36" s="1"/>
  <c r="CB32" i="36"/>
  <c r="CL101" i="36"/>
  <c r="CA84" i="36"/>
  <c r="CG340" i="36"/>
  <c r="CJ238" i="36"/>
  <c r="BX189" i="36"/>
  <c r="BM77" i="36"/>
  <c r="BN77" i="36" s="1"/>
  <c r="CI77" i="36" s="1"/>
  <c r="CK284" i="36"/>
  <c r="CK307" i="36"/>
  <c r="CE33" i="36"/>
  <c r="CL61" i="36"/>
  <c r="BZ95" i="36"/>
  <c r="CJ285" i="36"/>
  <c r="CE325" i="36"/>
  <c r="CB142" i="36"/>
  <c r="BX120" i="36"/>
  <c r="BM273" i="36"/>
  <c r="BN273" i="36" s="1"/>
  <c r="BY323" i="36"/>
  <c r="BZ35" i="36"/>
  <c r="CL154" i="36"/>
  <c r="CC126" i="36"/>
  <c r="BX310" i="36"/>
  <c r="CA290" i="36"/>
  <c r="CL19" i="36"/>
  <c r="CA157" i="36"/>
  <c r="CG295" i="36"/>
  <c r="BX271" i="36"/>
  <c r="CK142" i="36"/>
  <c r="CF39" i="36"/>
  <c r="BM146" i="36"/>
  <c r="BN146" i="36" s="1"/>
  <c r="CI146" i="36" s="1"/>
  <c r="CD263" i="36"/>
  <c r="CG238" i="36"/>
  <c r="BZ78" i="36"/>
  <c r="CG189" i="36"/>
  <c r="BM261" i="36"/>
  <c r="BN261" i="36" s="1"/>
  <c r="BZ235" i="36"/>
  <c r="CK119" i="36"/>
  <c r="CK127" i="36"/>
  <c r="CG85" i="36"/>
  <c r="BY208" i="36"/>
  <c r="CA329" i="36"/>
  <c r="BM84" i="36"/>
  <c r="BN84" i="36" s="1"/>
  <c r="CH84" i="36" s="1"/>
  <c r="CC70" i="36"/>
  <c r="CB334" i="36"/>
  <c r="BY314" i="36"/>
  <c r="CG159" i="36"/>
  <c r="CB78" i="36"/>
  <c r="CJ196" i="36"/>
  <c r="CC307" i="36"/>
  <c r="CL286" i="36"/>
  <c r="CA130" i="36"/>
  <c r="CJ30" i="36"/>
  <c r="CK344" i="36"/>
  <c r="CB28" i="36"/>
  <c r="CG330" i="36"/>
  <c r="CC58" i="36"/>
  <c r="BM295" i="36"/>
  <c r="BN295" i="36" s="1"/>
  <c r="CH295" i="36" s="1"/>
  <c r="BM23" i="36"/>
  <c r="BN23" i="36" s="1"/>
  <c r="CI23" i="36" s="1"/>
  <c r="CC150" i="36"/>
  <c r="CK288" i="36"/>
  <c r="CD145" i="36"/>
  <c r="BZ267" i="36"/>
  <c r="CB46" i="36"/>
  <c r="CF112" i="36"/>
  <c r="BX258" i="36"/>
  <c r="CG39" i="36"/>
  <c r="CD239" i="36"/>
  <c r="CF236" i="36"/>
  <c r="CC111" i="36"/>
  <c r="CK79" i="36"/>
  <c r="CC50" i="36"/>
  <c r="BM55" i="36"/>
  <c r="BN55" i="36" s="1"/>
  <c r="CB227" i="36"/>
  <c r="CB240" i="36"/>
  <c r="BX318" i="36"/>
  <c r="CC320" i="36"/>
  <c r="BM326" i="36"/>
  <c r="BN326" i="36" s="1"/>
  <c r="CG24" i="36"/>
  <c r="CA63" i="36"/>
  <c r="CG56" i="36"/>
  <c r="BX94" i="36"/>
  <c r="BM172" i="36"/>
  <c r="BN172" i="36" s="1"/>
  <c r="CK313" i="36"/>
  <c r="BM294" i="36"/>
  <c r="BN294" i="36" s="1"/>
  <c r="CH294" i="36" s="1"/>
  <c r="CC53" i="36"/>
  <c r="CL130" i="36"/>
  <c r="CE305" i="36"/>
  <c r="CL284" i="36"/>
  <c r="CA68" i="36"/>
  <c r="CB197" i="36"/>
  <c r="CG41" i="36"/>
  <c r="CF284" i="36"/>
  <c r="BZ261" i="36"/>
  <c r="CC92" i="36"/>
  <c r="CD153" i="36"/>
  <c r="BM267" i="36"/>
  <c r="BN267" i="36" s="1"/>
  <c r="CH267" i="36" s="1"/>
  <c r="CD242" i="36"/>
  <c r="CL115" i="36"/>
  <c r="CB55" i="36"/>
  <c r="CD161" i="36"/>
  <c r="CJ215" i="36"/>
  <c r="CD336" i="36"/>
  <c r="BY161" i="36"/>
  <c r="CJ19" i="36"/>
  <c r="CF343" i="36"/>
  <c r="BX331" i="36"/>
  <c r="BZ144" i="36"/>
  <c r="CK45" i="36"/>
  <c r="CG53" i="36"/>
  <c r="CA325" i="36"/>
  <c r="CB57" i="36"/>
  <c r="BX307" i="36"/>
  <c r="CD59" i="36"/>
  <c r="CL327" i="36"/>
  <c r="BZ101" i="36"/>
  <c r="CJ257" i="36"/>
  <c r="CC254" i="36"/>
  <c r="CL160" i="36"/>
  <c r="CF110" i="36"/>
  <c r="CK105" i="36"/>
  <c r="CD137" i="36"/>
  <c r="CE229" i="36"/>
  <c r="BX142" i="36"/>
  <c r="CD278" i="36"/>
  <c r="CA125" i="36"/>
  <c r="BM59" i="36"/>
  <c r="BN59" i="36" s="1"/>
  <c r="BX221" i="36"/>
  <c r="CL58" i="36"/>
  <c r="CB214" i="36"/>
  <c r="CL35" i="36"/>
  <c r="CB221" i="36"/>
  <c r="CL172" i="36"/>
  <c r="CJ32" i="36"/>
  <c r="CD203" i="36"/>
  <c r="BZ25" i="36"/>
  <c r="CG199" i="36"/>
  <c r="CK113" i="36"/>
  <c r="CA335" i="36"/>
  <c r="CA79" i="36"/>
  <c r="BY120" i="36"/>
  <c r="CA336" i="36"/>
  <c r="CE158" i="36"/>
  <c r="CB335" i="36"/>
  <c r="CJ163" i="36"/>
  <c r="BZ326" i="36"/>
  <c r="BZ191" i="36"/>
  <c r="CF327" i="36"/>
  <c r="CG301" i="36"/>
  <c r="CL85" i="36"/>
  <c r="BZ308" i="36"/>
  <c r="BY75" i="36"/>
  <c r="CA238" i="36"/>
  <c r="CB151" i="36"/>
  <c r="CL290" i="36"/>
  <c r="CD291" i="36"/>
  <c r="CE57" i="36"/>
  <c r="BX294" i="36"/>
  <c r="CF61" i="36"/>
  <c r="CG117" i="36"/>
  <c r="CB219" i="36"/>
  <c r="CE115" i="36"/>
  <c r="BY44" i="36"/>
  <c r="CB147" i="36"/>
  <c r="BY211" i="36"/>
  <c r="BZ234" i="36"/>
  <c r="CA32" i="36"/>
  <c r="CA41" i="36"/>
  <c r="CB233" i="36"/>
  <c r="BM221" i="36"/>
  <c r="BN221" i="36" s="1"/>
  <c r="CD159" i="36"/>
  <c r="BM43" i="36"/>
  <c r="BN43" i="36" s="1"/>
  <c r="BZ139" i="36"/>
  <c r="CG209" i="36"/>
  <c r="CG210" i="36"/>
  <c r="BY29" i="36"/>
  <c r="CJ31" i="36"/>
  <c r="CK214" i="36"/>
  <c r="BX206" i="36"/>
  <c r="BM195" i="36"/>
  <c r="BN195" i="36" s="1"/>
  <c r="CL95" i="36"/>
  <c r="CB74" i="36"/>
  <c r="BX201" i="36"/>
  <c r="CK333" i="36"/>
  <c r="CL71" i="36"/>
  <c r="BX131" i="36"/>
  <c r="CF208" i="36"/>
  <c r="CA202" i="36"/>
  <c r="CC303" i="36"/>
  <c r="CG132" i="36"/>
  <c r="CC157" i="36"/>
  <c r="BX324" i="36"/>
  <c r="BY331" i="36"/>
  <c r="CA322" i="36"/>
  <c r="BZ60" i="36"/>
  <c r="CB176" i="36"/>
  <c r="CE186" i="36"/>
  <c r="CD68" i="36"/>
  <c r="CG188" i="36"/>
  <c r="CC192" i="36"/>
  <c r="CG70" i="36"/>
  <c r="BX78" i="36"/>
  <c r="CB156" i="36"/>
  <c r="CL326" i="36"/>
  <c r="CA317" i="36"/>
  <c r="BM321" i="36"/>
  <c r="BN321" i="36" s="1"/>
  <c r="CH321" i="36" s="1"/>
  <c r="BZ259" i="36"/>
  <c r="BZ314" i="36"/>
  <c r="CE331" i="36"/>
  <c r="CD308" i="36"/>
  <c r="CA296" i="36"/>
  <c r="CD154" i="36"/>
  <c r="CJ17" i="36"/>
  <c r="CL99" i="36"/>
  <c r="CB122" i="36"/>
  <c r="CG75" i="36"/>
  <c r="CK25" i="36"/>
  <c r="CC123" i="36"/>
  <c r="BZ91" i="36"/>
  <c r="CF175" i="36"/>
  <c r="CA75" i="36"/>
  <c r="CF315" i="36"/>
  <c r="BM336" i="36"/>
  <c r="BN336" i="36" s="1"/>
  <c r="CJ309" i="36"/>
  <c r="CF304" i="36"/>
  <c r="BX303" i="36"/>
  <c r="CE261" i="36"/>
  <c r="CB297" i="36"/>
  <c r="CD331" i="36"/>
  <c r="BX175" i="36"/>
  <c r="CJ71" i="36"/>
  <c r="CE151" i="36"/>
  <c r="CB134" i="36"/>
  <c r="BZ90" i="36"/>
  <c r="BX98" i="36"/>
  <c r="CB60" i="36"/>
  <c r="CA135" i="36"/>
  <c r="BZ94" i="36"/>
  <c r="BM132" i="36"/>
  <c r="BN132" i="36" s="1"/>
  <c r="BM331" i="36"/>
  <c r="BN331" i="36" s="1"/>
  <c r="CD318" i="36"/>
  <c r="BM19" i="36"/>
  <c r="BN19" i="36" s="1"/>
  <c r="CI19" i="36" s="1"/>
  <c r="CJ167" i="36"/>
  <c r="CF321" i="36"/>
  <c r="BX309" i="36"/>
  <c r="BM163" i="36"/>
  <c r="BN163" i="36" s="1"/>
  <c r="CH163" i="36" s="1"/>
  <c r="BY48" i="36"/>
  <c r="CB129" i="36"/>
  <c r="BM301" i="36"/>
  <c r="BN301" i="36" s="1"/>
  <c r="CI301" i="36" s="1"/>
  <c r="CG288" i="36"/>
  <c r="CJ142" i="36"/>
  <c r="CG31" i="36"/>
  <c r="CF295" i="36"/>
  <c r="CL280" i="36"/>
  <c r="CC189" i="36"/>
  <c r="BM101" i="36"/>
  <c r="BN101" i="36" s="1"/>
  <c r="CG22" i="36"/>
  <c r="CG280" i="36"/>
  <c r="CC262" i="36"/>
  <c r="CL88" i="36"/>
  <c r="CA70" i="36"/>
  <c r="CK266" i="36"/>
  <c r="CL248" i="36"/>
  <c r="CB98" i="36"/>
  <c r="CD129" i="36"/>
  <c r="CD176" i="36"/>
  <c r="CC235" i="36"/>
  <c r="CG204" i="36"/>
  <c r="BM108" i="36"/>
  <c r="BN108" i="36" s="1"/>
  <c r="CH108" i="36" s="1"/>
  <c r="CA121" i="36"/>
  <c r="BM224" i="36"/>
  <c r="BN224" i="36" s="1"/>
  <c r="CK283" i="36"/>
  <c r="CE54" i="36"/>
  <c r="CK185" i="36"/>
  <c r="CE31" i="36"/>
  <c r="CG283" i="36"/>
  <c r="BY267" i="36"/>
  <c r="CL30" i="36"/>
  <c r="CF145" i="36"/>
  <c r="CC271" i="36"/>
  <c r="CE254" i="36"/>
  <c r="BM52" i="36"/>
  <c r="BN52" i="36" s="1"/>
  <c r="CI52" i="36" s="1"/>
  <c r="CB52" i="36"/>
  <c r="CK154" i="36"/>
  <c r="CG243" i="36"/>
  <c r="CG223" i="36"/>
  <c r="BY19" i="36"/>
  <c r="CE175" i="36"/>
  <c r="CK234" i="36"/>
  <c r="CF213" i="36"/>
  <c r="CL104" i="36"/>
  <c r="CJ21" i="36"/>
  <c r="CJ106" i="36"/>
  <c r="BX213" i="36"/>
  <c r="BX235" i="36"/>
  <c r="CG29" i="36"/>
  <c r="BM17" i="36"/>
  <c r="BN17" i="36" s="1"/>
  <c r="CI17" i="36" s="1"/>
  <c r="CD238" i="36"/>
  <c r="CJ225" i="36"/>
  <c r="BZ133" i="36"/>
  <c r="BM37" i="36"/>
  <c r="BN37" i="36" s="1"/>
  <c r="BY136" i="36"/>
  <c r="CL216" i="36"/>
  <c r="CA217" i="36"/>
  <c r="CA187" i="36"/>
  <c r="BY126" i="36"/>
  <c r="CB209" i="36"/>
  <c r="CC210" i="36"/>
  <c r="BZ182" i="36"/>
  <c r="BY84" i="36"/>
  <c r="CB166" i="36"/>
  <c r="CL279" i="36"/>
  <c r="CJ312" i="36"/>
  <c r="CB138" i="36"/>
  <c r="CA253" i="36"/>
  <c r="CG191" i="36"/>
  <c r="BM228" i="36"/>
  <c r="BN228" i="36" s="1"/>
  <c r="CI228" i="36" s="1"/>
  <c r="CB110" i="36"/>
  <c r="CJ25" i="36"/>
  <c r="CG129" i="36"/>
  <c r="CG273" i="36"/>
  <c r="BY57" i="36"/>
  <c r="CK181" i="36"/>
  <c r="CA124" i="36"/>
  <c r="CE50" i="36"/>
  <c r="CK277" i="36"/>
  <c r="BM289" i="36"/>
  <c r="BN289" i="36" s="1"/>
  <c r="CK334" i="36"/>
  <c r="CE311" i="36"/>
  <c r="CA163" i="36"/>
  <c r="BZ114" i="36"/>
  <c r="CB40" i="36"/>
  <c r="CC63" i="36"/>
  <c r="CD84" i="36"/>
  <c r="CE281" i="36"/>
  <c r="CK309" i="36"/>
  <c r="BZ273" i="36"/>
  <c r="CG300" i="36"/>
  <c r="CF263" i="36"/>
  <c r="BM290" i="36"/>
  <c r="BN290" i="36" s="1"/>
  <c r="CH290" i="36" s="1"/>
  <c r="CB329" i="36"/>
  <c r="CK331" i="36"/>
  <c r="CA137" i="36"/>
  <c r="CC191" i="36"/>
  <c r="CD16" i="36"/>
  <c r="CG18" i="36"/>
  <c r="CJ159" i="36"/>
  <c r="CE38" i="36"/>
  <c r="BX296" i="36"/>
  <c r="CB144" i="36"/>
  <c r="CE214" i="36"/>
  <c r="BX171" i="36"/>
  <c r="CF233" i="36"/>
  <c r="CJ151" i="36"/>
  <c r="BM57" i="36"/>
  <c r="BN57" i="36" s="1"/>
  <c r="CI57" i="36" s="1"/>
  <c r="BY327" i="36"/>
  <c r="CF56" i="36"/>
  <c r="BY316" i="36"/>
  <c r="CF97" i="36"/>
  <c r="CC301" i="36"/>
  <c r="CE163" i="36"/>
  <c r="CE287" i="36"/>
  <c r="CB87" i="36"/>
  <c r="CJ277" i="36"/>
  <c r="BZ116" i="36"/>
  <c r="CA123" i="36"/>
  <c r="CL221" i="36"/>
  <c r="CC197" i="36"/>
  <c r="CG317" i="36"/>
  <c r="BM167" i="36"/>
  <c r="BN167" i="36" s="1"/>
  <c r="BY258" i="36"/>
  <c r="CF57" i="36"/>
  <c r="CA320" i="36"/>
  <c r="CA87" i="36"/>
  <c r="CL320" i="36"/>
  <c r="CD168" i="36"/>
  <c r="CB189" i="36"/>
  <c r="CA287" i="36"/>
  <c r="CL132" i="36"/>
  <c r="BZ265" i="36"/>
  <c r="CD149" i="36"/>
  <c r="BZ249" i="36"/>
  <c r="BM151" i="36"/>
  <c r="BN151" i="36" s="1"/>
  <c r="CD237" i="36"/>
  <c r="CB53" i="36"/>
  <c r="CF150" i="36"/>
  <c r="CA64" i="36"/>
  <c r="BX228" i="36"/>
  <c r="BY287" i="36"/>
  <c r="CL163" i="36"/>
  <c r="BX107" i="36"/>
  <c r="CK285" i="36"/>
  <c r="CC269" i="36"/>
  <c r="BX43" i="36"/>
  <c r="CJ172" i="36"/>
  <c r="BZ76" i="36"/>
  <c r="CA258" i="36"/>
  <c r="CJ240" i="36"/>
  <c r="CE146" i="36"/>
  <c r="CA173" i="36"/>
  <c r="CK245" i="36"/>
  <c r="CA226" i="36"/>
  <c r="BY96" i="36"/>
  <c r="CC86" i="36"/>
  <c r="BZ131" i="36"/>
  <c r="BM219" i="36"/>
  <c r="BN219" i="36" s="1"/>
  <c r="CI219" i="36" s="1"/>
  <c r="BZ238" i="36"/>
  <c r="CJ82" i="36"/>
  <c r="CG153" i="36"/>
  <c r="BX230" i="36"/>
  <c r="CA206" i="36"/>
  <c r="CE133" i="36"/>
  <c r="BY25" i="36"/>
  <c r="CB155" i="36"/>
  <c r="CL236" i="36"/>
  <c r="CB306" i="36"/>
  <c r="BX263" i="36"/>
  <c r="CC98" i="36"/>
  <c r="CF142" i="36"/>
  <c r="CD163" i="36"/>
  <c r="CE45" i="36"/>
  <c r="CK48" i="36"/>
  <c r="CL195" i="36"/>
  <c r="CD71" i="36"/>
  <c r="CJ149" i="36"/>
  <c r="CD113" i="36"/>
  <c r="CL342" i="36"/>
  <c r="CD282" i="36"/>
  <c r="BM337" i="36"/>
  <c r="BN337" i="36" s="1"/>
  <c r="CI337" i="36" s="1"/>
  <c r="BY228" i="36"/>
  <c r="BZ330" i="36"/>
  <c r="BY334" i="36"/>
  <c r="CD324" i="36"/>
  <c r="CK299" i="36"/>
  <c r="BY172" i="36"/>
  <c r="CJ177" i="36"/>
  <c r="CJ100" i="36"/>
  <c r="CG179" i="36"/>
  <c r="BM58" i="36"/>
  <c r="BN58" i="36" s="1"/>
  <c r="CF166" i="36"/>
  <c r="CC119" i="36"/>
  <c r="BZ64" i="36"/>
  <c r="CE71" i="36"/>
  <c r="CC68" i="36"/>
  <c r="CF331" i="36"/>
  <c r="BY339" i="36"/>
  <c r="CJ325" i="36"/>
  <c r="CB314" i="36"/>
  <c r="BX319" i="36"/>
  <c r="CJ214" i="36"/>
  <c r="CB313" i="36"/>
  <c r="CA328" i="36"/>
  <c r="BX162" i="36"/>
  <c r="CC38" i="36"/>
  <c r="CA76" i="36"/>
  <c r="CC55" i="36"/>
  <c r="BM45" i="36"/>
  <c r="BN45" i="36" s="1"/>
  <c r="CC20" i="36"/>
  <c r="CJ169" i="36"/>
  <c r="CA113" i="36"/>
  <c r="CL139" i="36"/>
  <c r="CK30" i="36"/>
  <c r="CF310" i="36"/>
  <c r="CC290" i="36"/>
  <c r="CA142" i="36"/>
  <c r="BX141" i="36"/>
  <c r="CD295" i="36"/>
  <c r="CF273" i="36"/>
  <c r="BX47" i="36"/>
  <c r="CB19" i="36"/>
  <c r="CK69" i="36"/>
  <c r="CB257" i="36"/>
  <c r="BZ227" i="36"/>
  <c r="BZ45" i="36"/>
  <c r="BZ177" i="36"/>
  <c r="CJ246" i="36"/>
  <c r="CJ207" i="36"/>
  <c r="CD100" i="36"/>
  <c r="BM13" i="36"/>
  <c r="CB159" i="36"/>
  <c r="CL206" i="36"/>
  <c r="CD334" i="36"/>
  <c r="CL178" i="36"/>
  <c r="CC67" i="36"/>
  <c r="CF337" i="36"/>
  <c r="BX325" i="36"/>
  <c r="CF128" i="36"/>
  <c r="CF33" i="36"/>
  <c r="CL100" i="36"/>
  <c r="BM317" i="36"/>
  <c r="BN317" i="36" s="1"/>
  <c r="CH317" i="36" s="1"/>
  <c r="CD304" i="36"/>
  <c r="CA104" i="36"/>
  <c r="CB29" i="36"/>
  <c r="CF311" i="36"/>
  <c r="BX299" i="36"/>
  <c r="CG184" i="36"/>
  <c r="BY80" i="36"/>
  <c r="BX165" i="36"/>
  <c r="BM299" i="36"/>
  <c r="BN299" i="36" s="1"/>
  <c r="BM286" i="36"/>
  <c r="BN286" i="36" s="1"/>
  <c r="CH286" i="36" s="1"/>
  <c r="CB56" i="36"/>
  <c r="BY49" i="36"/>
  <c r="CF289" i="36"/>
  <c r="CB272" i="36"/>
  <c r="CB85" i="36"/>
  <c r="CG116" i="36"/>
  <c r="BM91" i="36"/>
  <c r="BN91" i="36" s="1"/>
  <c r="BY260" i="36"/>
  <c r="CG241" i="36"/>
  <c r="CA167" i="36"/>
  <c r="CE80" i="36"/>
  <c r="CD252" i="36"/>
  <c r="BY230" i="36"/>
  <c r="BM22" i="36"/>
  <c r="BN22" i="36" s="1"/>
  <c r="CI22" i="36" s="1"/>
  <c r="BX160" i="36"/>
  <c r="CL92" i="36"/>
  <c r="CG229" i="36"/>
  <c r="CA288" i="36"/>
  <c r="CL125" i="36"/>
  <c r="BZ102" i="36"/>
  <c r="CJ209" i="36"/>
  <c r="CK275" i="36"/>
  <c r="BZ37" i="36"/>
  <c r="CK197" i="36"/>
  <c r="BM70" i="36"/>
  <c r="BN70" i="36" s="1"/>
  <c r="BY265" i="36"/>
  <c r="CA248" i="36"/>
  <c r="BZ117" i="36"/>
  <c r="BX164" i="36"/>
  <c r="CK257" i="36"/>
  <c r="CE240" i="36"/>
  <c r="CG84" i="36"/>
  <c r="CB48" i="36"/>
  <c r="CJ41" i="36"/>
  <c r="CD312" i="36"/>
  <c r="BZ97" i="36"/>
  <c r="CC292" i="36"/>
  <c r="BX36" i="36"/>
  <c r="CB288" i="36"/>
  <c r="CC176" i="36"/>
  <c r="CE90" i="36"/>
  <c r="BY278" i="36"/>
  <c r="BY94" i="36"/>
  <c r="CJ236" i="36"/>
  <c r="CD122" i="36"/>
  <c r="CG146" i="36"/>
  <c r="CF245" i="36"/>
  <c r="CL106" i="36"/>
  <c r="BY223" i="36"/>
  <c r="CG225" i="36"/>
  <c r="CK91" i="36"/>
  <c r="CK92" i="36"/>
  <c r="CL70" i="36"/>
  <c r="CJ59" i="36"/>
  <c r="CL294" i="36"/>
  <c r="CA270" i="36"/>
  <c r="CD212" i="36"/>
  <c r="BY310" i="36"/>
  <c r="CA298" i="36"/>
  <c r="CE70" i="36"/>
  <c r="BX55" i="36"/>
  <c r="CF71" i="36"/>
  <c r="BM144" i="36"/>
  <c r="BN144" i="36" s="1"/>
  <c r="BM61" i="36"/>
  <c r="BN61" i="36" s="1"/>
  <c r="CI61" i="36" s="1"/>
  <c r="CA201" i="36"/>
  <c r="BM192" i="36"/>
  <c r="BN192" i="36" s="1"/>
  <c r="CH192" i="36" s="1"/>
  <c r="BY108" i="36"/>
  <c r="CB39" i="36"/>
  <c r="BM206" i="36"/>
  <c r="BN206" i="36" s="1"/>
  <c r="CH206" i="36" s="1"/>
  <c r="CE198" i="36"/>
  <c r="CF55" i="36"/>
  <c r="CL126" i="36"/>
  <c r="CF204" i="36"/>
  <c r="CJ344" i="36"/>
  <c r="CJ275" i="36"/>
  <c r="CL119" i="36"/>
  <c r="CK50" i="36"/>
  <c r="CC300" i="36"/>
  <c r="CG232" i="36"/>
  <c r="BX159" i="36"/>
  <c r="CB123" i="36"/>
  <c r="CA148" i="36"/>
  <c r="CL325" i="36"/>
  <c r="BY221" i="36"/>
  <c r="CG177" i="36"/>
  <c r="BX49" i="36"/>
  <c r="CK291" i="36"/>
  <c r="CJ336" i="36"/>
  <c r="CJ38" i="36"/>
  <c r="CF155" i="36"/>
  <c r="CJ179" i="36"/>
  <c r="CD36" i="36"/>
  <c r="CG163" i="36"/>
  <c r="CB301" i="36"/>
  <c r="CK28" i="36"/>
  <c r="BZ317" i="36"/>
  <c r="CE138" i="36"/>
  <c r="CA67" i="36"/>
  <c r="CJ263" i="36"/>
  <c r="BM131" i="36"/>
  <c r="BN131" i="36" s="1"/>
  <c r="CJ152" i="36"/>
  <c r="CA156" i="36"/>
  <c r="CE120" i="36"/>
  <c r="CA220" i="36"/>
  <c r="CA127" i="36"/>
  <c r="CL267" i="36"/>
  <c r="CB136" i="36"/>
  <c r="CD77" i="36"/>
  <c r="CL127" i="36"/>
  <c r="BZ100" i="36"/>
  <c r="CL204" i="36"/>
  <c r="CG23" i="36"/>
  <c r="CJ213" i="36"/>
  <c r="CC87" i="36"/>
  <c r="CG126" i="36"/>
  <c r="CF189" i="36"/>
  <c r="CB179" i="36"/>
  <c r="CB330" i="36"/>
  <c r="CE130" i="36"/>
  <c r="CA301" i="36"/>
  <c r="BY153" i="36"/>
  <c r="BX292" i="36"/>
  <c r="CL162" i="36"/>
  <c r="CD231" i="36"/>
  <c r="BY115" i="36"/>
  <c r="CK56" i="36"/>
  <c r="CD320" i="36"/>
  <c r="CD191" i="36"/>
  <c r="CJ321" i="36"/>
  <c r="CA23" i="36"/>
  <c r="CL50" i="36"/>
  <c r="CJ255" i="36"/>
  <c r="CG140" i="36"/>
  <c r="BZ325" i="36"/>
  <c r="BX150" i="36"/>
  <c r="BX283" i="36"/>
  <c r="CD38" i="36"/>
  <c r="CL59" i="36"/>
  <c r="CC282" i="36"/>
  <c r="CL144" i="36"/>
  <c r="CK295" i="36"/>
  <c r="CJ271" i="36"/>
  <c r="CB92" i="36"/>
  <c r="BX132" i="36"/>
  <c r="CE178" i="36"/>
  <c r="CD264" i="36"/>
  <c r="CK239" i="36"/>
  <c r="CA172" i="36"/>
  <c r="CG71" i="36"/>
  <c r="BM238" i="36"/>
  <c r="BN238" i="36" s="1"/>
  <c r="CH238" i="36" s="1"/>
  <c r="CG344" i="36"/>
  <c r="CC175" i="36"/>
  <c r="CC36" i="36"/>
  <c r="CA19" i="36"/>
  <c r="CG331" i="36"/>
  <c r="BY311" i="36"/>
  <c r="CJ194" i="36"/>
  <c r="CF113" i="36"/>
  <c r="CE316" i="36"/>
  <c r="CG296" i="36"/>
  <c r="CD61" i="36"/>
  <c r="CL182" i="36"/>
  <c r="CJ144" i="36"/>
  <c r="CK289" i="36"/>
  <c r="CJ266" i="36"/>
  <c r="CB146" i="36"/>
  <c r="CD147" i="36"/>
  <c r="CE300" i="36"/>
  <c r="CJ278" i="36"/>
  <c r="CF93" i="36"/>
  <c r="CC102" i="36"/>
  <c r="CE28" i="36"/>
  <c r="CC264" i="36"/>
  <c r="BZ224" i="36"/>
  <c r="CA138" i="36"/>
  <c r="BZ147" i="36"/>
  <c r="BZ143" i="36"/>
  <c r="CF96" i="36"/>
  <c r="BZ123" i="36"/>
  <c r="BY41" i="36"/>
  <c r="BM119" i="36"/>
  <c r="BN119" i="36" s="1"/>
  <c r="CI119" i="36" s="1"/>
  <c r="CC90" i="36"/>
  <c r="BM181" i="36"/>
  <c r="BN181" i="36" s="1"/>
  <c r="CA203" i="36"/>
  <c r="CD303" i="36"/>
  <c r="CJ204" i="36"/>
  <c r="CF294" i="36"/>
  <c r="CB200" i="36"/>
  <c r="BZ283" i="36"/>
  <c r="CJ342" i="36"/>
  <c r="CD272" i="36"/>
  <c r="CF312" i="36"/>
  <c r="CE74" i="36"/>
  <c r="CA29" i="36"/>
  <c r="BX180" i="36"/>
  <c r="CF109" i="36"/>
  <c r="CB101" i="36"/>
  <c r="CE114" i="36"/>
  <c r="BX149" i="36"/>
  <c r="CC23" i="36"/>
  <c r="CA25" i="36"/>
  <c r="BZ202" i="36"/>
  <c r="CE285" i="36"/>
  <c r="CC199" i="36"/>
  <c r="CL274" i="36"/>
  <c r="BY329" i="36"/>
  <c r="CF262" i="36"/>
  <c r="CF281" i="36"/>
  <c r="CG250" i="36"/>
  <c r="BX248" i="36"/>
  <c r="CD88" i="36"/>
  <c r="BM98" i="36"/>
  <c r="BN98" i="36" s="1"/>
  <c r="CA30" i="36"/>
  <c r="CE169" i="36"/>
  <c r="CJ141" i="36"/>
  <c r="CL177" i="36"/>
  <c r="CA160" i="36"/>
  <c r="BM26" i="36"/>
  <c r="BN26" i="36" s="1"/>
  <c r="CL87" i="36"/>
  <c r="CE16" i="36"/>
  <c r="BY336" i="36"/>
  <c r="BY345" i="36"/>
  <c r="CE188" i="36"/>
  <c r="CG87" i="36"/>
  <c r="BZ271" i="36"/>
  <c r="CE299" i="36"/>
  <c r="CJ61" i="36"/>
  <c r="BX50" i="36"/>
  <c r="BX114" i="36"/>
  <c r="CG246" i="36"/>
  <c r="CE317" i="36"/>
  <c r="CB35" i="36"/>
  <c r="BX127" i="36"/>
  <c r="CJ328" i="36"/>
  <c r="BZ309" i="36"/>
  <c r="BX64" i="36"/>
  <c r="CK29" i="36"/>
  <c r="CF62" i="36"/>
  <c r="CG308" i="36"/>
  <c r="CD288" i="36"/>
  <c r="CD31" i="36"/>
  <c r="CA149" i="36"/>
  <c r="CK293" i="36"/>
  <c r="CE269" i="36"/>
  <c r="BY101" i="36"/>
  <c r="CF24" i="36"/>
  <c r="CD151" i="36"/>
  <c r="CG254" i="36"/>
  <c r="CE225" i="36"/>
  <c r="CD50" i="36"/>
  <c r="CC41" i="36"/>
  <c r="CG244" i="36"/>
  <c r="CC206" i="36"/>
  <c r="CL140" i="36"/>
  <c r="CF190" i="36"/>
  <c r="CF47" i="36"/>
  <c r="BY205" i="36"/>
  <c r="CE327" i="36"/>
  <c r="CD89" i="36"/>
  <c r="CJ78" i="36"/>
  <c r="CF332" i="36"/>
  <c r="CC312" i="36"/>
  <c r="CL167" i="36"/>
  <c r="CC160" i="36"/>
  <c r="BM44" i="36"/>
  <c r="BN44" i="36" s="1"/>
  <c r="CI44" i="36" s="1"/>
  <c r="CC299" i="36"/>
  <c r="CF276" i="36"/>
  <c r="CL131" i="36"/>
  <c r="CL26" i="36"/>
  <c r="CJ290" i="36"/>
  <c r="CD266" i="36"/>
  <c r="CB164" i="36"/>
  <c r="BY163" i="36"/>
  <c r="CJ168" i="36"/>
  <c r="BX266" i="36"/>
  <c r="CK241" i="36"/>
  <c r="CK165" i="36"/>
  <c r="BY65" i="36"/>
  <c r="BX247" i="36"/>
  <c r="CL215" i="36"/>
  <c r="CB26" i="36"/>
  <c r="CJ126" i="36"/>
  <c r="CA31" i="36"/>
  <c r="CG339" i="36"/>
  <c r="BY319" i="36"/>
  <c r="CA151" i="36"/>
  <c r="CL113" i="36"/>
  <c r="CA331" i="36"/>
  <c r="CK310" i="36"/>
  <c r="CG43" i="36"/>
  <c r="CF127" i="36"/>
  <c r="CF171" i="36"/>
  <c r="BM78" i="36"/>
  <c r="BN78" i="36" s="1"/>
  <c r="CI78" i="36" s="1"/>
  <c r="BZ266" i="36"/>
  <c r="CF106" i="36"/>
  <c r="CD187" i="36"/>
  <c r="BM247" i="36"/>
  <c r="BN247" i="36" s="1"/>
  <c r="CA82" i="36"/>
  <c r="CL268" i="36"/>
  <c r="BZ88" i="36"/>
  <c r="CC219" i="36"/>
  <c r="CE335" i="36"/>
  <c r="BZ192" i="36"/>
  <c r="CC18" i="36"/>
  <c r="CG74" i="36"/>
  <c r="BZ140" i="36"/>
  <c r="BM245" i="36"/>
  <c r="BN245" i="36" s="1"/>
  <c r="CC331" i="36"/>
  <c r="BY307" i="36"/>
  <c r="CB275" i="36"/>
  <c r="CC66" i="36"/>
  <c r="CD158" i="36"/>
  <c r="BY98" i="36"/>
  <c r="BX60" i="36"/>
  <c r="BZ62" i="36"/>
  <c r="CJ211" i="36"/>
  <c r="CE315" i="36"/>
  <c r="CJ341" i="36"/>
  <c r="BM280" i="36"/>
  <c r="BN280" i="36" s="1"/>
  <c r="BX335" i="36"/>
  <c r="CC207" i="36"/>
  <c r="BY308" i="36"/>
  <c r="BX182" i="36"/>
  <c r="CE17" i="36"/>
  <c r="CL78" i="36"/>
  <c r="BY27" i="36"/>
  <c r="BZ77" i="36"/>
  <c r="CG38" i="36"/>
  <c r="BZ40" i="36"/>
  <c r="CG284" i="36"/>
  <c r="BX179" i="36"/>
  <c r="CJ241" i="36"/>
  <c r="CF196" i="36"/>
  <c r="CF238" i="36"/>
  <c r="CD188" i="36"/>
  <c r="CJ222" i="36"/>
  <c r="BM156" i="36"/>
  <c r="BN156" i="36" s="1"/>
  <c r="CH156" i="36" s="1"/>
  <c r="CE345" i="36"/>
  <c r="CF78" i="36"/>
  <c r="CK218" i="36"/>
  <c r="BY292" i="36"/>
  <c r="BZ136" i="36"/>
  <c r="CE275" i="36"/>
  <c r="CJ160" i="36"/>
  <c r="CB267" i="36"/>
  <c r="CD75" i="36"/>
  <c r="CD265" i="36"/>
  <c r="BZ81" i="36"/>
  <c r="CA34" i="36"/>
  <c r="CA277" i="36"/>
  <c r="BX82" i="36"/>
  <c r="CA343" i="36"/>
  <c r="CF27" i="36"/>
  <c r="CJ272" i="36"/>
  <c r="BY69" i="36"/>
  <c r="BM315" i="36"/>
  <c r="BN315" i="36" s="1"/>
  <c r="CI315" i="36" s="1"/>
  <c r="BX129" i="36"/>
  <c r="CF305" i="36"/>
  <c r="BZ193" i="36"/>
  <c r="CJ156" i="36"/>
  <c r="CJ193" i="36"/>
  <c r="CD275" i="36"/>
  <c r="CB23" i="36"/>
  <c r="CD281" i="36"/>
  <c r="CK256" i="36"/>
  <c r="CL107" i="36"/>
  <c r="BY66" i="36"/>
  <c r="BX197" i="36"/>
  <c r="BM249" i="36"/>
  <c r="BN249" i="36" s="1"/>
  <c r="CI249" i="36" s="1"/>
  <c r="CB215" i="36"/>
  <c r="CG68" i="36"/>
  <c r="CC116" i="36"/>
  <c r="CC211" i="36"/>
  <c r="BY330" i="36"/>
  <c r="CK147" i="36"/>
  <c r="CA155" i="36"/>
  <c r="CG133" i="36"/>
  <c r="CK316" i="36"/>
  <c r="CA297" i="36"/>
  <c r="CE125" i="36"/>
  <c r="CD53" i="36"/>
  <c r="CB302" i="36"/>
  <c r="BX279" i="36"/>
  <c r="CE192" i="36"/>
  <c r="CE123" i="36"/>
  <c r="CK52" i="36"/>
  <c r="CD271" i="36"/>
  <c r="CK246" i="36"/>
  <c r="CG172" i="36"/>
  <c r="BZ47" i="36"/>
  <c r="CF285" i="36"/>
  <c r="CB260" i="36"/>
  <c r="CC75" i="36"/>
  <c r="BY178" i="36"/>
  <c r="BY194" i="36"/>
  <c r="CF244" i="36"/>
  <c r="CA252" i="36"/>
  <c r="BZ92" i="36"/>
  <c r="BZ172" i="36"/>
  <c r="CG91" i="36"/>
  <c r="CL90" i="36"/>
  <c r="CK26" i="36"/>
  <c r="CK37" i="36"/>
  <c r="CA103" i="36"/>
  <c r="CK190" i="36"/>
  <c r="CK121" i="36"/>
  <c r="CG206" i="36"/>
  <c r="CE329" i="36"/>
  <c r="BY218" i="36"/>
  <c r="CB320" i="36"/>
  <c r="CL208" i="36"/>
  <c r="CC309" i="36"/>
  <c r="CB208" i="36"/>
  <c r="BY300" i="36"/>
  <c r="CK179" i="36"/>
  <c r="CD57" i="36"/>
  <c r="CL146" i="36"/>
  <c r="CG160" i="36"/>
  <c r="CG90" i="36"/>
  <c r="CG168" i="36"/>
  <c r="BM21" i="36"/>
  <c r="BN21" i="36" s="1"/>
  <c r="CI21" i="36" s="1"/>
  <c r="BM147" i="36"/>
  <c r="BN147" i="36" s="1"/>
  <c r="CC29" i="36"/>
  <c r="CA178" i="36"/>
  <c r="CK210" i="36"/>
  <c r="CD311" i="36"/>
  <c r="BM201" i="36"/>
  <c r="BN201" i="36" s="1"/>
  <c r="CH201" i="36" s="1"/>
  <c r="CF302" i="36"/>
  <c r="BZ203" i="36"/>
  <c r="CL291" i="36"/>
  <c r="CA199" i="36"/>
  <c r="CA281" i="36"/>
  <c r="CB340" i="36"/>
  <c r="CD44" i="36"/>
  <c r="CC121" i="36"/>
  <c r="CK112" i="36"/>
  <c r="CL109" i="36"/>
  <c r="CJ57" i="36"/>
  <c r="CF75" i="36"/>
  <c r="BY156" i="36"/>
  <c r="CJ42" i="36"/>
  <c r="CC65" i="36"/>
  <c r="CE217" i="36"/>
  <c r="BX208" i="36"/>
  <c r="BY189" i="36"/>
  <c r="BZ85" i="36"/>
  <c r="CC140" i="36"/>
  <c r="CE202" i="36"/>
  <c r="CJ318" i="36"/>
  <c r="CD82" i="36"/>
  <c r="CF126" i="36"/>
  <c r="CC128" i="36"/>
  <c r="CA267" i="36"/>
  <c r="CL341" i="36"/>
  <c r="CD127" i="36"/>
  <c r="BY23" i="36"/>
  <c r="CB243" i="36"/>
  <c r="CD313" i="36"/>
  <c r="CJ182" i="36"/>
  <c r="CE63" i="36"/>
  <c r="BM193" i="36"/>
  <c r="BN193" i="36" s="1"/>
  <c r="CA312" i="36"/>
  <c r="CA205" i="36"/>
  <c r="CD172" i="36"/>
  <c r="CA61" i="36"/>
  <c r="BX250" i="36"/>
  <c r="CK304" i="36"/>
  <c r="CJ170" i="36"/>
  <c r="CG197" i="36"/>
  <c r="BZ39" i="36"/>
  <c r="CE339" i="36"/>
  <c r="CC272" i="36"/>
  <c r="CB59" i="36"/>
  <c r="BX110" i="36"/>
  <c r="CB322" i="36"/>
  <c r="CL233" i="36"/>
  <c r="BM38" i="36"/>
  <c r="BN38" i="36" s="1"/>
  <c r="CG109" i="36"/>
  <c r="CD166" i="36"/>
  <c r="CK223" i="36"/>
  <c r="CA314" i="36"/>
  <c r="CC28" i="36"/>
  <c r="BZ138" i="36"/>
  <c r="CG319" i="36"/>
  <c r="BY299" i="36"/>
  <c r="CL43" i="36"/>
  <c r="CK135" i="36"/>
  <c r="CA57" i="36"/>
  <c r="CA285" i="36"/>
  <c r="CK260" i="36"/>
  <c r="CA36" i="36"/>
  <c r="CL183" i="36"/>
  <c r="CA275" i="36"/>
  <c r="BM251" i="36"/>
  <c r="BN251" i="36" s="1"/>
  <c r="CH251" i="36" s="1"/>
  <c r="BM97" i="36"/>
  <c r="BN97" i="36" s="1"/>
  <c r="CG99" i="36"/>
  <c r="CB94" i="36"/>
  <c r="CJ250" i="36"/>
  <c r="CD219" i="36"/>
  <c r="CA62" i="36"/>
  <c r="CB22" i="36"/>
  <c r="CF228" i="36"/>
  <c r="BY338" i="36"/>
  <c r="CD125" i="36"/>
  <c r="CE35" i="36"/>
  <c r="BY118" i="36"/>
  <c r="CK324" i="36"/>
  <c r="CA305" i="36"/>
  <c r="CG121" i="36"/>
  <c r="CE30" i="36"/>
  <c r="CF316" i="36"/>
  <c r="CC296" i="36"/>
  <c r="CG180" i="36"/>
  <c r="CD90" i="36"/>
  <c r="BZ153" i="36"/>
  <c r="BM150" i="36"/>
  <c r="BN150" i="36" s="1"/>
  <c r="CI150" i="36" s="1"/>
  <c r="BZ69" i="36"/>
  <c r="CF249" i="36"/>
  <c r="CF99" i="36"/>
  <c r="CD307" i="36"/>
  <c r="BY276" i="36"/>
  <c r="CK104" i="36"/>
  <c r="CC234" i="36"/>
  <c r="CD182" i="36"/>
  <c r="CG222" i="36"/>
  <c r="CF44" i="36"/>
  <c r="CB248" i="36"/>
  <c r="BM230" i="36"/>
  <c r="BN230" i="36" s="1"/>
  <c r="CL197" i="36"/>
  <c r="CC281" i="36"/>
  <c r="BY92" i="36"/>
  <c r="CA105" i="36"/>
  <c r="CK159" i="36"/>
  <c r="BZ169" i="36"/>
  <c r="CJ28" i="36"/>
  <c r="BZ220" i="36"/>
  <c r="CJ228" i="36"/>
  <c r="CF279" i="36"/>
  <c r="CG253" i="36"/>
  <c r="CL158" i="36"/>
  <c r="BY155" i="36"/>
  <c r="BM81" i="36"/>
  <c r="BN81" i="36" s="1"/>
  <c r="BX74" i="36"/>
  <c r="CG113" i="36"/>
  <c r="AA10" i="36"/>
  <c r="AA12" i="36"/>
  <c r="CN131" i="36"/>
  <c r="CM131" i="36"/>
  <c r="CM160" i="36"/>
  <c r="CN160" i="36"/>
  <c r="CN87" i="36"/>
  <c r="CM87" i="36"/>
  <c r="AQ10" i="36"/>
  <c r="AQ12" i="36"/>
  <c r="Y12" i="36"/>
  <c r="Y10" i="36"/>
  <c r="CN49" i="36"/>
  <c r="CN139" i="36"/>
  <c r="CM139" i="36"/>
  <c r="CN78" i="36"/>
  <c r="CM78" i="36"/>
  <c r="CM114" i="36"/>
  <c r="CN114" i="36"/>
  <c r="CM117" i="36"/>
  <c r="CN117" i="36"/>
  <c r="AC10" i="36"/>
  <c r="AC12" i="36"/>
  <c r="CM247" i="36"/>
  <c r="CN247" i="36"/>
  <c r="CM92" i="36"/>
  <c r="CN92" i="36"/>
  <c r="CM150" i="36"/>
  <c r="CN150" i="36"/>
  <c r="CN172" i="36"/>
  <c r="CM172" i="36"/>
  <c r="CM165" i="36"/>
  <c r="CN165" i="36"/>
  <c r="CM151" i="36"/>
  <c r="CN151" i="36"/>
  <c r="AJ12" i="36"/>
  <c r="AJ10" i="36"/>
  <c r="CN118" i="36"/>
  <c r="CM118" i="36"/>
  <c r="CM82" i="36"/>
  <c r="CN82" i="36"/>
  <c r="AR10" i="36"/>
  <c r="AR12" i="36"/>
  <c r="CN30" i="36"/>
  <c r="Z12" i="36"/>
  <c r="Z10" i="36"/>
  <c r="CM144" i="36"/>
  <c r="CN144" i="36"/>
  <c r="CM76" i="36"/>
  <c r="CN76" i="36"/>
  <c r="CN168" i="36"/>
  <c r="CM168" i="36"/>
  <c r="CM75" i="36"/>
  <c r="CN75" i="36"/>
  <c r="CN190" i="36"/>
  <c r="CM190" i="36"/>
  <c r="CN104" i="36"/>
  <c r="CM104" i="36"/>
  <c r="CM162" i="36"/>
  <c r="CN162" i="36"/>
  <c r="CN91" i="36"/>
  <c r="CM91" i="36"/>
  <c r="CM184" i="36"/>
  <c r="CN184" i="36"/>
  <c r="CN74" i="36"/>
  <c r="CM74" i="36"/>
  <c r="CN143" i="36"/>
  <c r="CM143" i="36"/>
  <c r="CN97" i="36"/>
  <c r="CM97" i="36"/>
  <c r="CM119" i="36"/>
  <c r="CN119" i="36"/>
  <c r="CN147" i="36"/>
  <c r="CM147" i="36"/>
  <c r="CN77" i="36"/>
  <c r="CM77" i="36"/>
  <c r="CN178" i="36"/>
  <c r="CM178" i="36"/>
  <c r="CN100" i="36"/>
  <c r="CM100" i="36"/>
  <c r="CM107" i="36"/>
  <c r="CN107" i="36"/>
  <c r="CN161" i="36"/>
  <c r="CM161" i="36"/>
  <c r="CN299" i="36"/>
  <c r="CM299" i="36"/>
  <c r="CN183" i="36"/>
  <c r="CM183" i="36"/>
  <c r="CN99" i="36"/>
  <c r="CM99" i="36"/>
  <c r="CM146" i="36"/>
  <c r="CN146" i="36"/>
  <c r="CN120" i="36"/>
  <c r="CM120" i="36"/>
  <c r="CM124" i="36"/>
  <c r="CN124" i="36"/>
  <c r="CM155" i="36"/>
  <c r="CN155" i="36"/>
  <c r="AI10" i="36"/>
  <c r="AI12" i="36"/>
  <c r="CM79" i="36"/>
  <c r="CN79" i="36"/>
  <c r="CN130" i="36"/>
  <c r="CM130" i="36"/>
  <c r="CN186" i="36"/>
  <c r="CM186" i="36"/>
  <c r="AL10" i="36"/>
  <c r="AL12" i="36"/>
  <c r="CM153" i="36"/>
  <c r="CN153" i="36"/>
  <c r="CN159" i="36"/>
  <c r="CM159" i="36"/>
  <c r="CN108" i="36"/>
  <c r="CM108" i="36"/>
  <c r="I32" i="35"/>
  <c r="J32" i="35"/>
  <c r="CM134" i="36"/>
  <c r="CN134" i="36"/>
  <c r="CN127" i="36"/>
  <c r="CM127" i="36"/>
  <c r="CM126" i="36"/>
  <c r="CN126" i="36"/>
  <c r="CN102" i="36"/>
  <c r="CM102" i="36"/>
  <c r="CM95" i="36"/>
  <c r="CN95" i="36"/>
  <c r="CN80" i="36"/>
  <c r="CM80" i="36"/>
  <c r="CM310" i="36"/>
  <c r="CN310" i="36"/>
  <c r="CN254" i="36"/>
  <c r="CM254" i="36"/>
  <c r="CM220" i="36"/>
  <c r="CN220" i="36"/>
  <c r="CM179" i="36"/>
  <c r="CN179" i="36"/>
  <c r="CM103" i="36"/>
  <c r="CN103" i="36"/>
  <c r="CM267" i="36"/>
  <c r="CN267" i="36"/>
  <c r="CM169" i="36"/>
  <c r="CN169" i="36"/>
  <c r="CN187" i="36"/>
  <c r="CM187" i="36"/>
  <c r="AS12" i="36"/>
  <c r="AS10" i="36"/>
  <c r="CM344" i="36"/>
  <c r="CN344" i="36"/>
  <c r="AD12" i="36"/>
  <c r="I29" i="35" s="1"/>
  <c r="F29" i="35" s="1"/>
  <c r="BQ262" i="36" s="1"/>
  <c r="AD10" i="36"/>
  <c r="J29" i="35" s="1"/>
  <c r="G29" i="35" s="1"/>
  <c r="CN158" i="36"/>
  <c r="CM158" i="36"/>
  <c r="CM105" i="36"/>
  <c r="CN105" i="36"/>
  <c r="CN113" i="36"/>
  <c r="CM113" i="36"/>
  <c r="CM106" i="36"/>
  <c r="CN106" i="36"/>
  <c r="CN193" i="36"/>
  <c r="CM193" i="36"/>
  <c r="CM314" i="36"/>
  <c r="CN314" i="36"/>
  <c r="CM96" i="36"/>
  <c r="CN96" i="36"/>
  <c r="CM93" i="36"/>
  <c r="CN93" i="36"/>
  <c r="CM98" i="36"/>
  <c r="CN98" i="36"/>
  <c r="CM135" i="36"/>
  <c r="CN135" i="36"/>
  <c r="CN196" i="36"/>
  <c r="CM196" i="36"/>
  <c r="CN181" i="36"/>
  <c r="CM181" i="36"/>
  <c r="AB12" i="36"/>
  <c r="AB10" i="36"/>
  <c r="CM180" i="36"/>
  <c r="CN180" i="36"/>
  <c r="CM109" i="36"/>
  <c r="CN109" i="36"/>
  <c r="CM269" i="36"/>
  <c r="CN269" i="36"/>
  <c r="CN88" i="36"/>
  <c r="CM88" i="36"/>
  <c r="CM188" i="36"/>
  <c r="CN188" i="36"/>
  <c r="CN238" i="36"/>
  <c r="CM238" i="36"/>
  <c r="CN41" i="36"/>
  <c r="AF10" i="36"/>
  <c r="J30" i="35" s="1"/>
  <c r="G30" i="35" s="1"/>
  <c r="AF12" i="36"/>
  <c r="I30" i="35" s="1"/>
  <c r="F30" i="35" s="1"/>
  <c r="CN182" i="36"/>
  <c r="CM182" i="36"/>
  <c r="CN58" i="36"/>
  <c r="CN339" i="36"/>
  <c r="CM339" i="36"/>
  <c r="CN164" i="36"/>
  <c r="CM164" i="36"/>
  <c r="CM198" i="36"/>
  <c r="CN198" i="36"/>
  <c r="CN166" i="36"/>
  <c r="CM166" i="36"/>
  <c r="CN197" i="36"/>
  <c r="CM197" i="36"/>
  <c r="CN175" i="36"/>
  <c r="CM175" i="36"/>
  <c r="CN101" i="36"/>
  <c r="CM101" i="36"/>
  <c r="CN278" i="36"/>
  <c r="CM278" i="36"/>
  <c r="CN52" i="36"/>
  <c r="AN12" i="36"/>
  <c r="AN10" i="36"/>
  <c r="CM270" i="36"/>
  <c r="CN270" i="36"/>
  <c r="CN264" i="36"/>
  <c r="CM264" i="36"/>
  <c r="CM138" i="36"/>
  <c r="CN138" i="36"/>
  <c r="CN170" i="36"/>
  <c r="CM170" i="36"/>
  <c r="CM289" i="36"/>
  <c r="CN289" i="36"/>
  <c r="CN86" i="36"/>
  <c r="CM86" i="36"/>
  <c r="CM84" i="36"/>
  <c r="CN84" i="36"/>
  <c r="AP12" i="36"/>
  <c r="AP10" i="36"/>
  <c r="CN154" i="36"/>
  <c r="CM154" i="36"/>
  <c r="CM191" i="36"/>
  <c r="CN191" i="36"/>
  <c r="CM189" i="36"/>
  <c r="CN189" i="36"/>
  <c r="CM194" i="36"/>
  <c r="CN194" i="36"/>
  <c r="CM115" i="36"/>
  <c r="CN115" i="36"/>
  <c r="CN324" i="36"/>
  <c r="CM324" i="36"/>
  <c r="CN334" i="36"/>
  <c r="CM334" i="36"/>
  <c r="CM83" i="36"/>
  <c r="CN83" i="36"/>
  <c r="CM320" i="36"/>
  <c r="CN320" i="36"/>
  <c r="CM156" i="36"/>
  <c r="CN156" i="36"/>
  <c r="CN55" i="36"/>
  <c r="CM121" i="36"/>
  <c r="CN121" i="36"/>
  <c r="CN145" i="36"/>
  <c r="CM145" i="36"/>
  <c r="CN285" i="36"/>
  <c r="CM285" i="36"/>
  <c r="CM81" i="36"/>
  <c r="CN81" i="36"/>
  <c r="CN112" i="36"/>
  <c r="CM112" i="36"/>
  <c r="CN125" i="36"/>
  <c r="CM125" i="36"/>
  <c r="CN261" i="36"/>
  <c r="CM261" i="36"/>
  <c r="AM10" i="36"/>
  <c r="AM12" i="36"/>
  <c r="CN282" i="36"/>
  <c r="CM282" i="36"/>
  <c r="CM283" i="36"/>
  <c r="CN283" i="36"/>
  <c r="CN311" i="36"/>
  <c r="CM311" i="36"/>
  <c r="CM258" i="36"/>
  <c r="CN258" i="36"/>
  <c r="CM257" i="36"/>
  <c r="CN257" i="36"/>
  <c r="CN214" i="36"/>
  <c r="CM214" i="36"/>
  <c r="CN141" i="36"/>
  <c r="CM141" i="36"/>
  <c r="CN302" i="36"/>
  <c r="CM302" i="36"/>
  <c r="CM336" i="36"/>
  <c r="CN336" i="36"/>
  <c r="CN185" i="36"/>
  <c r="CM185" i="36"/>
  <c r="CM326" i="36"/>
  <c r="CN326" i="36"/>
  <c r="CM277" i="36"/>
  <c r="CN277" i="36"/>
  <c r="BI10" i="36"/>
  <c r="BI12" i="36"/>
  <c r="CM279" i="36"/>
  <c r="CN279" i="36"/>
  <c r="CM211" i="36"/>
  <c r="CN211" i="36"/>
  <c r="CN271" i="36"/>
  <c r="CM271" i="36"/>
  <c r="CM244" i="36"/>
  <c r="CN244" i="36"/>
  <c r="CM259" i="36"/>
  <c r="CN259" i="36"/>
  <c r="CM260" i="36"/>
  <c r="CN260" i="36"/>
  <c r="CN157" i="36"/>
  <c r="CM157" i="36"/>
  <c r="CN31" i="36"/>
  <c r="CN140" i="36"/>
  <c r="CM140" i="36"/>
  <c r="CM136" i="36"/>
  <c r="CN136" i="36"/>
  <c r="CM89" i="36"/>
  <c r="CN89" i="36"/>
  <c r="BJ10" i="36"/>
  <c r="BJ12" i="36"/>
  <c r="CM192" i="36"/>
  <c r="CN192" i="36"/>
  <c r="CN123" i="36"/>
  <c r="CM123" i="36"/>
  <c r="CM133" i="36"/>
  <c r="CN133" i="36"/>
  <c r="CM318" i="36"/>
  <c r="CN318" i="36"/>
  <c r="CN252" i="36"/>
  <c r="CM252" i="36"/>
  <c r="CN316" i="36"/>
  <c r="CM316" i="36"/>
  <c r="CN216" i="36"/>
  <c r="CM216" i="36"/>
  <c r="CM250" i="36"/>
  <c r="CN250" i="36"/>
  <c r="CM322" i="36"/>
  <c r="CN322" i="36"/>
  <c r="CN245" i="36"/>
  <c r="CM245" i="36"/>
  <c r="CM305" i="36"/>
  <c r="CN305" i="36"/>
  <c r="CM246" i="36"/>
  <c r="CN246" i="36"/>
  <c r="CM335" i="36"/>
  <c r="CN335" i="36"/>
  <c r="CM292" i="36"/>
  <c r="CN292" i="36"/>
  <c r="CM268" i="36"/>
  <c r="CN268" i="36"/>
  <c r="CN263" i="36"/>
  <c r="CM263" i="36"/>
  <c r="CN330" i="36"/>
  <c r="CM330" i="36"/>
  <c r="CM312" i="36"/>
  <c r="CN312" i="36"/>
  <c r="CM110" i="36"/>
  <c r="CN110" i="36"/>
  <c r="CM298" i="36"/>
  <c r="CN298" i="36"/>
  <c r="CN303" i="36"/>
  <c r="CM303" i="36"/>
  <c r="CN205" i="36"/>
  <c r="CM205" i="36"/>
  <c r="CN328" i="36"/>
  <c r="CM328" i="36"/>
  <c r="CN332" i="36"/>
  <c r="CM332" i="36"/>
  <c r="CM306" i="36"/>
  <c r="CN306" i="36"/>
  <c r="CM338" i="36"/>
  <c r="CN338" i="36"/>
  <c r="CN286" i="36"/>
  <c r="CM286" i="36"/>
  <c r="CM321" i="36"/>
  <c r="CN321" i="36"/>
  <c r="CM262" i="36"/>
  <c r="CN262" i="36"/>
  <c r="CN287" i="36"/>
  <c r="CM287" i="36"/>
  <c r="CM275" i="36"/>
  <c r="CN275" i="36"/>
  <c r="CN294" i="36"/>
  <c r="CM294" i="36"/>
  <c r="CM276" i="36"/>
  <c r="CN276" i="36"/>
  <c r="CN304" i="36"/>
  <c r="CM304" i="36"/>
  <c r="CM266" i="36"/>
  <c r="CN266" i="36"/>
  <c r="CM331" i="36"/>
  <c r="CN331" i="36"/>
  <c r="CM308" i="36"/>
  <c r="CN308" i="36"/>
  <c r="CN297" i="36"/>
  <c r="CM297" i="36"/>
  <c r="CM217" i="36"/>
  <c r="CN217" i="36"/>
  <c r="CM208" i="36"/>
  <c r="CN208" i="36"/>
  <c r="CM290" i="36"/>
  <c r="CN290" i="36"/>
  <c r="CN233" i="36"/>
  <c r="CM233" i="36"/>
  <c r="CM203" i="36"/>
  <c r="CN203" i="36"/>
  <c r="CN231" i="36"/>
  <c r="CM231" i="36"/>
  <c r="CN235" i="36"/>
  <c r="CM235" i="36"/>
  <c r="CM288" i="36"/>
  <c r="CN288" i="36"/>
  <c r="CN251" i="36"/>
  <c r="CM251" i="36"/>
  <c r="CM243" i="36"/>
  <c r="CN243" i="36"/>
  <c r="CN255" i="36"/>
  <c r="CM255" i="36"/>
  <c r="CN274" i="36"/>
  <c r="CM274" i="36"/>
  <c r="CN327" i="36"/>
  <c r="CM327" i="36"/>
  <c r="CM319" i="36"/>
  <c r="CN319" i="36"/>
  <c r="CM342" i="36"/>
  <c r="CN342" i="36"/>
  <c r="CN325" i="36"/>
  <c r="CM325" i="36"/>
  <c r="CM207" i="36"/>
  <c r="CN207" i="36"/>
  <c r="CN343" i="36"/>
  <c r="CM343" i="36"/>
  <c r="CM234" i="36"/>
  <c r="CN234" i="36"/>
  <c r="CN200" i="36"/>
  <c r="CM200" i="36"/>
  <c r="CN253" i="36"/>
  <c r="CM253" i="36"/>
  <c r="CN281" i="36"/>
  <c r="CM281" i="36"/>
  <c r="CM272" i="36"/>
  <c r="CN272" i="36"/>
  <c r="CM248" i="36"/>
  <c r="CN248" i="36"/>
  <c r="CN296" i="36"/>
  <c r="CM296" i="36"/>
  <c r="CN241" i="36"/>
  <c r="CM241" i="36"/>
  <c r="CN340" i="36"/>
  <c r="CM340" i="36"/>
  <c r="CN333" i="36"/>
  <c r="CM333" i="36"/>
  <c r="CM291" i="36"/>
  <c r="CN291" i="36"/>
  <c r="CN201" i="36"/>
  <c r="CM201" i="36"/>
  <c r="CN236" i="36"/>
  <c r="CM236" i="36"/>
  <c r="CM230" i="36"/>
  <c r="CN230" i="36"/>
  <c r="CM345" i="36"/>
  <c r="CN345" i="36"/>
  <c r="CN215" i="36"/>
  <c r="CM215" i="36"/>
  <c r="CM226" i="36"/>
  <c r="CN226" i="36"/>
  <c r="CM229" i="36"/>
  <c r="CN229" i="36"/>
  <c r="CM213" i="36"/>
  <c r="CN213" i="36"/>
  <c r="CN206" i="36"/>
  <c r="CM206" i="36"/>
  <c r="CM199" i="36"/>
  <c r="CN199" i="36"/>
  <c r="CM249" i="36"/>
  <c r="CN249" i="36"/>
  <c r="CM242" i="36"/>
  <c r="CN242" i="36"/>
  <c r="CM300" i="36"/>
  <c r="CN300" i="36"/>
  <c r="CM309" i="36"/>
  <c r="CN309" i="36"/>
  <c r="CN237" i="36"/>
  <c r="CM237" i="36"/>
  <c r="CN307" i="36"/>
  <c r="CM307" i="36"/>
  <c r="CN222" i="36"/>
  <c r="CM222" i="36"/>
  <c r="CN337" i="36"/>
  <c r="CM337" i="36"/>
  <c r="CM209" i="36"/>
  <c r="CN209" i="36"/>
  <c r="CN240" i="36"/>
  <c r="CM240" i="36"/>
  <c r="CM221" i="36"/>
  <c r="CN221" i="36"/>
  <c r="CN202" i="36"/>
  <c r="CM202" i="36"/>
  <c r="CM315" i="36"/>
  <c r="CN315" i="36"/>
  <c r="CM280" i="36"/>
  <c r="CN280" i="36"/>
  <c r="CN212" i="36"/>
  <c r="CM212" i="36"/>
  <c r="CM239" i="36"/>
  <c r="CN239" i="36"/>
  <c r="CM313" i="36"/>
  <c r="CN313" i="36"/>
  <c r="CN225" i="36"/>
  <c r="CM225" i="36"/>
  <c r="CN227" i="36"/>
  <c r="CM227" i="36"/>
  <c r="CN224" i="36"/>
  <c r="CM224" i="36"/>
  <c r="CN223" i="36"/>
  <c r="CM223" i="36"/>
  <c r="CM341" i="36"/>
  <c r="CN341" i="36"/>
  <c r="CM256" i="36"/>
  <c r="CN256" i="36"/>
  <c r="CM228" i="36"/>
  <c r="CN228" i="36"/>
  <c r="CM273" i="36"/>
  <c r="CN273" i="36"/>
  <c r="CN219" i="36"/>
  <c r="CM219" i="36"/>
  <c r="CM265" i="36"/>
  <c r="CN265" i="36"/>
  <c r="CN295" i="36"/>
  <c r="CM295" i="36"/>
  <c r="CM218" i="36"/>
  <c r="CN218" i="36"/>
  <c r="CM329" i="36"/>
  <c r="CN329" i="36"/>
  <c r="CM232" i="36"/>
  <c r="CN232" i="36"/>
  <c r="CN301" i="36"/>
  <c r="CM301" i="36"/>
  <c r="CM204" i="36"/>
  <c r="CN204" i="36"/>
  <c r="CN323" i="36"/>
  <c r="CM323" i="36"/>
  <c r="CN317" i="36"/>
  <c r="CM317" i="36"/>
  <c r="CM210" i="36"/>
  <c r="CN210" i="36"/>
  <c r="CN293" i="36"/>
  <c r="CM293" i="36"/>
  <c r="CM284" i="36"/>
  <c r="CN284" i="36"/>
  <c r="CI179" i="36"/>
  <c r="BS315" i="36"/>
  <c r="CI248" i="36"/>
  <c r="CH61" i="36"/>
  <c r="CI251" i="36"/>
  <c r="CH219" i="36"/>
  <c r="BS271" i="36"/>
  <c r="BS45" i="36"/>
  <c r="BS36" i="36"/>
  <c r="BS205" i="36"/>
  <c r="BS337" i="36"/>
  <c r="BS141" i="36"/>
  <c r="BS239" i="36"/>
  <c r="BS68" i="36"/>
  <c r="BS32" i="36"/>
  <c r="BS168" i="36"/>
  <c r="BS328" i="36"/>
  <c r="BS139" i="36"/>
  <c r="CH144" i="36"/>
  <c r="CI144" i="36"/>
  <c r="CH42" i="36"/>
  <c r="CH65" i="36"/>
  <c r="CN65" i="36" s="1"/>
  <c r="CI168" i="36"/>
  <c r="CI264" i="36"/>
  <c r="BQ322" i="36"/>
  <c r="BQ226" i="36"/>
  <c r="BU258" i="36"/>
  <c r="BU83" i="36"/>
  <c r="BU56" i="36"/>
  <c r="BU45" i="36"/>
  <c r="BU17" i="36"/>
  <c r="BU47" i="36"/>
  <c r="BU296" i="36"/>
  <c r="BU132" i="36"/>
  <c r="BU71" i="36"/>
  <c r="D17" i="35"/>
  <c r="BU138" i="36"/>
  <c r="BU42" i="36"/>
  <c r="BU210" i="36"/>
  <c r="BU54" i="36"/>
  <c r="BU201" i="36"/>
  <c r="BU142" i="36"/>
  <c r="BU317" i="36"/>
  <c r="BU315" i="36"/>
  <c r="BU239" i="36"/>
  <c r="BU253" i="36"/>
  <c r="BU26" i="36"/>
  <c r="CI261" i="36"/>
  <c r="CH261" i="36"/>
  <c r="CH227" i="36"/>
  <c r="CI227" i="36"/>
  <c r="BU219" i="36"/>
  <c r="BU128" i="36"/>
  <c r="BU192" i="36"/>
  <c r="BU175" i="36"/>
  <c r="CI46" i="36"/>
  <c r="CH46" i="36"/>
  <c r="CH146" i="36"/>
  <c r="BU234" i="36"/>
  <c r="BU94" i="36"/>
  <c r="CI125" i="36"/>
  <c r="BU301" i="36"/>
  <c r="BU57" i="36"/>
  <c r="CH66" i="36"/>
  <c r="CH64" i="36"/>
  <c r="BS204" i="36"/>
  <c r="BS105" i="36"/>
  <c r="BS51" i="36"/>
  <c r="BS87" i="36"/>
  <c r="BS182" i="36"/>
  <c r="CI169" i="36"/>
  <c r="BS47" i="36"/>
  <c r="BS106" i="36"/>
  <c r="CH110" i="36"/>
  <c r="CH285" i="36"/>
  <c r="CI285" i="36"/>
  <c r="CI281" i="36"/>
  <c r="CH281" i="36"/>
  <c r="CH41" i="36"/>
  <c r="CI84" i="36"/>
  <c r="CI304" i="36"/>
  <c r="BQ288" i="36"/>
  <c r="BU332" i="36"/>
  <c r="BU87" i="36"/>
  <c r="BU73" i="36"/>
  <c r="BU318" i="36"/>
  <c r="BU117" i="36"/>
  <c r="BU39" i="36"/>
  <c r="BU278" i="36"/>
  <c r="BU168" i="36"/>
  <c r="BU130" i="36"/>
  <c r="BU285" i="36"/>
  <c r="BU190" i="36"/>
  <c r="BU114" i="36"/>
  <c r="BU182" i="36"/>
  <c r="BU339" i="36"/>
  <c r="BU217" i="36"/>
  <c r="BU155" i="36"/>
  <c r="BU233" i="36"/>
  <c r="BU143" i="36"/>
  <c r="BU255" i="36"/>
  <c r="BU135" i="36"/>
  <c r="BU322" i="36"/>
  <c r="BU27" i="36"/>
  <c r="BU246" i="36"/>
  <c r="BU34" i="36"/>
  <c r="BU298" i="36"/>
  <c r="BU286" i="36"/>
  <c r="BU260" i="36"/>
  <c r="BU245" i="36"/>
  <c r="BU108" i="36"/>
  <c r="BQ293" i="36"/>
  <c r="BU266" i="36"/>
  <c r="BU214" i="36"/>
  <c r="BU225" i="36"/>
  <c r="BU124" i="36"/>
  <c r="BU226" i="36"/>
  <c r="BU206" i="36"/>
  <c r="BU310" i="36"/>
  <c r="BU172" i="36"/>
  <c r="BU281" i="36"/>
  <c r="BU170" i="36"/>
  <c r="BU240" i="36"/>
  <c r="BU257" i="36"/>
  <c r="BU167" i="36"/>
  <c r="BU187" i="36"/>
  <c r="BU62" i="36"/>
  <c r="BU338" i="36"/>
  <c r="BU311" i="36"/>
  <c r="BU97" i="36"/>
  <c r="BU109" i="36"/>
  <c r="BU292" i="36"/>
  <c r="BU99" i="36"/>
  <c r="BU306" i="36"/>
  <c r="BU337" i="36"/>
  <c r="BU183" i="36"/>
  <c r="BU33" i="36"/>
  <c r="BU101" i="36"/>
  <c r="BU126" i="36"/>
  <c r="BU271" i="36"/>
  <c r="BU309" i="36"/>
  <c r="BU121" i="36"/>
  <c r="BU89" i="36"/>
  <c r="BU163" i="36"/>
  <c r="BU330" i="36"/>
  <c r="BU151" i="36"/>
  <c r="BU284" i="36"/>
  <c r="BU18" i="36"/>
  <c r="BU166" i="36"/>
  <c r="BU250" i="36"/>
  <c r="BU28" i="36"/>
  <c r="BU295" i="36"/>
  <c r="BU31" i="36"/>
  <c r="BU65" i="36"/>
  <c r="BU209" i="36"/>
  <c r="BU133" i="36"/>
  <c r="BU86" i="36"/>
  <c r="BU120" i="36"/>
  <c r="BU333" i="36"/>
  <c r="BU297" i="36"/>
  <c r="BU327" i="36"/>
  <c r="BU243" i="36"/>
  <c r="BU320" i="36"/>
  <c r="BU331" i="36"/>
  <c r="BU215" i="36"/>
  <c r="BU157" i="36"/>
  <c r="BU30" i="36"/>
  <c r="BU208" i="36"/>
  <c r="BU180" i="36"/>
  <c r="BU35" i="36"/>
  <c r="BU197" i="36"/>
  <c r="BU191" i="36"/>
  <c r="BU38" i="36"/>
  <c r="BU251" i="36"/>
  <c r="BU80" i="36"/>
  <c r="BU312" i="36"/>
  <c r="BU104" i="36"/>
  <c r="BU236" i="36"/>
  <c r="BU37" i="36"/>
  <c r="BU216" i="36"/>
  <c r="BU72" i="36"/>
  <c r="BU139" i="36"/>
  <c r="BU177" i="36"/>
  <c r="BU335" i="36"/>
  <c r="BU267" i="36"/>
  <c r="BU224" i="36"/>
  <c r="BU20" i="36"/>
  <c r="BU68" i="36"/>
  <c r="BU229" i="36"/>
  <c r="BU336" i="36"/>
  <c r="BU205" i="36"/>
  <c r="BU84" i="36"/>
  <c r="BU90" i="36"/>
  <c r="BU254" i="36"/>
  <c r="BU269" i="36"/>
  <c r="BU228" i="36"/>
  <c r="BU64" i="36"/>
  <c r="BU100" i="36"/>
  <c r="BU156" i="36"/>
  <c r="BU289" i="36"/>
  <c r="BU263" i="36"/>
  <c r="BU288" i="36"/>
  <c r="BU116" i="36"/>
  <c r="BU106" i="36"/>
  <c r="BU19" i="36"/>
  <c r="BU321" i="36"/>
  <c r="BU150" i="36"/>
  <c r="BU61" i="36"/>
  <c r="BU119" i="36"/>
  <c r="BU313" i="36"/>
  <c r="BU274" i="36"/>
  <c r="BU193" i="36"/>
  <c r="BU85" i="36"/>
  <c r="BU144" i="36"/>
  <c r="BU259" i="36"/>
  <c r="BU235" i="36"/>
  <c r="BU179" i="36"/>
  <c r="BU43" i="36"/>
  <c r="BU66" i="36"/>
  <c r="BU221" i="36"/>
  <c r="BU204" i="36"/>
  <c r="BU40" i="36"/>
  <c r="BU188" i="36"/>
  <c r="BU48" i="36"/>
  <c r="BU252" i="36"/>
  <c r="BU300" i="36"/>
  <c r="BU69" i="36"/>
  <c r="BU164" i="36"/>
  <c r="BU110" i="36"/>
  <c r="BU324" i="36"/>
  <c r="BU207" i="36"/>
  <c r="BU95" i="36"/>
  <c r="BU50" i="36"/>
  <c r="BU272" i="36"/>
  <c r="BU107" i="36"/>
  <c r="BU184" i="36"/>
  <c r="BU88" i="36"/>
  <c r="BU242" i="36"/>
  <c r="BU146" i="36"/>
  <c r="BU213" i="36"/>
  <c r="BU123" i="36"/>
  <c r="BU199" i="36"/>
  <c r="BU344" i="36"/>
  <c r="BU341" i="36"/>
  <c r="BU194" i="36"/>
  <c r="BU316" i="36"/>
  <c r="BU79" i="36"/>
  <c r="BU174" i="36"/>
  <c r="BU237" i="36"/>
  <c r="BU131" i="36"/>
  <c r="BU176" i="36"/>
  <c r="BU343" i="36"/>
  <c r="BU304" i="36"/>
  <c r="BU53" i="36"/>
  <c r="BU70" i="36"/>
  <c r="BU220" i="36"/>
  <c r="BU294" i="36"/>
  <c r="BU161" i="36"/>
  <c r="BU103" i="36"/>
  <c r="BU244" i="36"/>
  <c r="BU308" i="36"/>
  <c r="BU145" i="36"/>
  <c r="BU115" i="36"/>
  <c r="BU136" i="36"/>
  <c r="BU77" i="36"/>
  <c r="BU102" i="36"/>
  <c r="BU283" i="36"/>
  <c r="BU171" i="36"/>
  <c r="BU113" i="36"/>
  <c r="BU222" i="36"/>
  <c r="BU92" i="36"/>
  <c r="BU36" i="36"/>
  <c r="BU44" i="36"/>
  <c r="BU218" i="36"/>
  <c r="BU165" i="36"/>
  <c r="BU55" i="36"/>
  <c r="BU342" i="36"/>
  <c r="BU59" i="36"/>
  <c r="BU305" i="36"/>
  <c r="BU203" i="36"/>
  <c r="BU276" i="36"/>
  <c r="BU78" i="36"/>
  <c r="BU60" i="36"/>
  <c r="BU299" i="36"/>
  <c r="BU134" i="36"/>
  <c r="BU41" i="36"/>
  <c r="BU141" i="36"/>
  <c r="BU319" i="36"/>
  <c r="BU290" i="36"/>
  <c r="BU63" i="36"/>
  <c r="BU32" i="36"/>
  <c r="BU280" i="36"/>
  <c r="BU238" i="36"/>
  <c r="BU67" i="36"/>
  <c r="BU159" i="36"/>
  <c r="BU249" i="36"/>
  <c r="BU154" i="36"/>
  <c r="BU148" i="36"/>
  <c r="BU149" i="36"/>
  <c r="BU323" i="36"/>
  <c r="BU200" i="36"/>
  <c r="BU232" i="36"/>
  <c r="BU223" i="36"/>
  <c r="BU302" i="36"/>
  <c r="BU279" i="36"/>
  <c r="BU22" i="36"/>
  <c r="BU96" i="36"/>
  <c r="BU212" i="36"/>
  <c r="BU211" i="36"/>
  <c r="BU76" i="36"/>
  <c r="BU293" i="36"/>
  <c r="BU328" i="36"/>
  <c r="BU196" i="36"/>
  <c r="BU186" i="36"/>
  <c r="BU303" i="36"/>
  <c r="BU282" i="36"/>
  <c r="BU160" i="36"/>
  <c r="BU195" i="36"/>
  <c r="BU277" i="36"/>
  <c r="BU247" i="36"/>
  <c r="CH268" i="36"/>
  <c r="CI268" i="36"/>
  <c r="CH214" i="36"/>
  <c r="CI214" i="36"/>
  <c r="CH185" i="36"/>
  <c r="CI185" i="36"/>
  <c r="CH36" i="36"/>
  <c r="CH30" i="36"/>
  <c r="CH205" i="36"/>
  <c r="BQ333" i="36"/>
  <c r="BU291" i="36"/>
  <c r="BU158" i="36"/>
  <c r="BU162" i="36"/>
  <c r="BU256" i="36"/>
  <c r="BU105" i="36"/>
  <c r="BU75" i="36"/>
  <c r="BU241" i="36"/>
  <c r="BU25" i="36"/>
  <c r="BU231" i="36"/>
  <c r="BU265" i="36"/>
  <c r="BU74" i="36"/>
  <c r="BU46" i="36"/>
  <c r="BU122" i="36"/>
  <c r="BU340" i="36"/>
  <c r="BU178" i="36"/>
  <c r="BU326" i="36"/>
  <c r="BU58" i="36"/>
  <c r="BU307" i="36"/>
  <c r="BU29" i="36"/>
  <c r="BU345" i="36"/>
  <c r="BU129" i="36"/>
  <c r="BU93" i="36"/>
  <c r="BU198" i="36"/>
  <c r="BU24" i="36"/>
  <c r="BQ110" i="36"/>
  <c r="BU334" i="36"/>
  <c r="BU82" i="36"/>
  <c r="BU287" i="36"/>
  <c r="BU189" i="36"/>
  <c r="BU152" i="36"/>
  <c r="BU140" i="36"/>
  <c r="BU16" i="36"/>
  <c r="BU153" i="36"/>
  <c r="BQ168" i="36"/>
  <c r="BQ51" i="36"/>
  <c r="BQ195" i="36"/>
  <c r="BQ145" i="36"/>
  <c r="BQ228" i="36"/>
  <c r="BQ151" i="36"/>
  <c r="BQ161" i="36"/>
  <c r="BQ140" i="36"/>
  <c r="BQ264" i="36"/>
  <c r="BQ336" i="36"/>
  <c r="BQ170" i="36"/>
  <c r="BQ340" i="36"/>
  <c r="BQ171" i="36"/>
  <c r="BQ177" i="36"/>
  <c r="BQ160" i="36"/>
  <c r="BQ244" i="36"/>
  <c r="BQ158" i="36"/>
  <c r="BQ344" i="36"/>
  <c r="BQ225" i="36"/>
  <c r="CI75" i="36"/>
  <c r="CH75" i="36"/>
  <c r="CH333" i="36"/>
  <c r="CI333" i="36"/>
  <c r="CI175" i="36"/>
  <c r="CH175" i="36"/>
  <c r="CI322" i="36"/>
  <c r="CH322" i="36"/>
  <c r="CH63" i="36"/>
  <c r="CH73" i="36"/>
  <c r="CH77" i="36"/>
  <c r="CH339" i="36"/>
  <c r="BQ141" i="36"/>
  <c r="BU261" i="36"/>
  <c r="BU137" i="36"/>
  <c r="BU185" i="36"/>
  <c r="BU329" i="36"/>
  <c r="BU52" i="36"/>
  <c r="BU230" i="36"/>
  <c r="BU275" i="36"/>
  <c r="BU112" i="36"/>
  <c r="BU314" i="36"/>
  <c r="BU98" i="36"/>
  <c r="BU125" i="36"/>
  <c r="BU270" i="36"/>
  <c r="BU325" i="36"/>
  <c r="BU273" i="36"/>
  <c r="BU81" i="36"/>
  <c r="BU227" i="36"/>
  <c r="BU91" i="36"/>
  <c r="BU262" i="36"/>
  <c r="BU111" i="36"/>
  <c r="BU21" i="36"/>
  <c r="BU173" i="36"/>
  <c r="BU51" i="36"/>
  <c r="BU264" i="36"/>
  <c r="BU181" i="36"/>
  <c r="CI173" i="36"/>
  <c r="BQ321" i="36"/>
  <c r="BU147" i="36"/>
  <c r="CI200" i="36"/>
  <c r="BU248" i="36"/>
  <c r="BU118" i="36"/>
  <c r="BU127" i="36"/>
  <c r="BU202" i="36"/>
  <c r="BU169" i="36"/>
  <c r="BU49" i="36"/>
  <c r="BU268" i="36"/>
  <c r="CH57" i="36"/>
  <c r="BS323" i="36"/>
  <c r="BS292" i="36"/>
  <c r="BS274" i="36"/>
  <c r="BS34" i="36"/>
  <c r="BS212" i="36"/>
  <c r="BS196" i="36"/>
  <c r="BS270" i="36"/>
  <c r="BS290" i="36"/>
  <c r="BS269" i="36"/>
  <c r="BS221" i="36"/>
  <c r="BS207" i="36"/>
  <c r="BS104" i="36"/>
  <c r="BS103" i="36"/>
  <c r="BS44" i="36"/>
  <c r="BS194" i="36"/>
  <c r="BS214" i="36"/>
  <c r="BS90" i="36"/>
  <c r="BS295" i="36"/>
  <c r="BS313" i="36"/>
  <c r="BS189" i="36"/>
  <c r="BS251" i="36"/>
  <c r="BS193" i="36"/>
  <c r="CI201" i="36"/>
  <c r="CI290" i="36"/>
  <c r="CH147" i="36"/>
  <c r="CI147" i="36"/>
  <c r="CH315" i="36"/>
  <c r="CH245" i="36"/>
  <c r="CI245" i="36"/>
  <c r="BS203" i="36"/>
  <c r="BS224" i="36"/>
  <c r="BS73" i="36"/>
  <c r="BS306" i="36"/>
  <c r="BS31" i="36"/>
  <c r="CI286" i="36"/>
  <c r="CH289" i="36"/>
  <c r="CI289" i="36"/>
  <c r="CI172" i="36"/>
  <c r="CH172" i="36"/>
  <c r="CI295" i="36"/>
  <c r="CI302" i="36"/>
  <c r="CH302" i="36"/>
  <c r="CI210" i="36"/>
  <c r="CH298" i="36"/>
  <c r="CI298" i="36"/>
  <c r="CH155" i="36"/>
  <c r="CI155" i="36"/>
  <c r="CH217" i="36"/>
  <c r="CI217" i="36"/>
  <c r="CH211" i="36"/>
  <c r="CI211" i="36"/>
  <c r="CI277" i="36"/>
  <c r="CH277" i="36"/>
  <c r="CH159" i="36"/>
  <c r="CI159" i="36"/>
  <c r="CI153" i="36"/>
  <c r="CH153" i="36"/>
  <c r="CI104" i="36"/>
  <c r="CH104" i="36"/>
  <c r="CI80" i="36"/>
  <c r="CH80" i="36"/>
  <c r="CI135" i="36"/>
  <c r="CH135" i="36"/>
  <c r="CI218" i="36"/>
  <c r="CH218" i="36"/>
  <c r="CI287" i="36"/>
  <c r="CH287" i="36"/>
  <c r="CI183" i="36"/>
  <c r="CH183" i="36"/>
  <c r="CI305" i="36"/>
  <c r="CH305" i="36"/>
  <c r="CI85" i="36"/>
  <c r="CH85" i="36"/>
  <c r="CH306" i="36"/>
  <c r="CH320" i="36"/>
  <c r="CI320" i="36"/>
  <c r="CH309" i="36"/>
  <c r="CI309" i="36"/>
  <c r="CI160" i="36"/>
  <c r="CH160" i="36"/>
  <c r="CH158" i="36"/>
  <c r="CI158" i="36"/>
  <c r="CI182" i="36"/>
  <c r="CH182" i="36"/>
  <c r="CI103" i="36"/>
  <c r="CH103" i="36"/>
  <c r="CH177" i="36"/>
  <c r="CI177" i="36"/>
  <c r="CH164" i="36"/>
  <c r="CI164" i="36"/>
  <c r="CH292" i="36"/>
  <c r="CI292" i="36"/>
  <c r="CH176" i="36"/>
  <c r="CI176" i="36"/>
  <c r="CI308" i="36"/>
  <c r="CH308" i="36"/>
  <c r="CI118" i="36"/>
  <c r="CH118" i="36"/>
  <c r="CH332" i="36"/>
  <c r="CI332" i="36"/>
  <c r="CI140" i="36"/>
  <c r="CI184" i="36"/>
  <c r="CH184" i="36"/>
  <c r="CI256" i="36"/>
  <c r="CH256" i="36"/>
  <c r="CH236" i="36"/>
  <c r="CI236" i="36"/>
  <c r="CH123" i="36"/>
  <c r="CI123" i="36"/>
  <c r="CI254" i="36"/>
  <c r="CH254" i="36"/>
  <c r="CH128" i="36"/>
  <c r="CI128" i="36"/>
  <c r="CI307" i="36"/>
  <c r="CH307" i="36"/>
  <c r="CI113" i="36"/>
  <c r="CH325" i="36"/>
  <c r="CI325" i="36"/>
  <c r="CI111" i="36"/>
  <c r="CH111" i="36"/>
  <c r="CI263" i="36"/>
  <c r="CH263" i="36"/>
  <c r="CH120" i="36"/>
  <c r="CI241" i="36"/>
  <c r="CH241" i="36"/>
  <c r="CH226" i="36"/>
  <c r="CI226" i="36"/>
  <c r="CH166" i="36"/>
  <c r="CI166" i="36"/>
  <c r="CI220" i="36"/>
  <c r="CH271" i="36"/>
  <c r="CI271" i="36"/>
  <c r="CH134" i="36"/>
  <c r="CI134" i="36"/>
  <c r="CI127" i="36"/>
  <c r="CH127" i="36"/>
  <c r="CI257" i="36"/>
  <c r="CH257" i="36"/>
  <c r="CH197" i="36"/>
  <c r="CI197" i="36"/>
  <c r="CH117" i="36"/>
  <c r="CI117" i="36"/>
  <c r="CI142" i="36"/>
  <c r="CH142" i="36"/>
  <c r="CH318" i="36"/>
  <c r="CI318" i="36"/>
  <c r="CH212" i="36"/>
  <c r="CI212" i="36"/>
  <c r="CH189" i="36"/>
  <c r="CI189" i="36"/>
  <c r="CH165" i="36"/>
  <c r="CI165" i="36"/>
  <c r="CH340" i="36"/>
  <c r="CI340" i="36"/>
  <c r="CI252" i="36"/>
  <c r="CH252" i="36"/>
  <c r="CH161" i="36"/>
  <c r="CI161" i="36"/>
  <c r="CH162" i="36"/>
  <c r="CI162" i="36"/>
  <c r="CH114" i="36"/>
  <c r="CI114" i="36"/>
  <c r="CI79" i="36"/>
  <c r="CH79" i="36"/>
  <c r="CI242" i="36"/>
  <c r="CH242" i="36"/>
  <c r="CI102" i="36"/>
  <c r="CH102" i="36"/>
  <c r="CI112" i="36"/>
  <c r="CI126" i="36"/>
  <c r="CH126" i="36"/>
  <c r="CH279" i="36"/>
  <c r="CI279" i="36"/>
  <c r="CH291" i="36"/>
  <c r="CI291" i="36"/>
  <c r="CI86" i="36"/>
  <c r="CH86" i="36"/>
  <c r="CH136" i="36"/>
  <c r="CI136" i="36"/>
  <c r="CH145" i="36"/>
  <c r="CI145" i="36"/>
  <c r="CH255" i="36"/>
  <c r="CI255" i="36"/>
  <c r="CI83" i="36"/>
  <c r="CH83" i="36"/>
  <c r="CI94" i="36"/>
  <c r="CH94" i="36"/>
  <c r="CH297" i="36"/>
  <c r="CI297" i="36"/>
  <c r="CI253" i="36"/>
  <c r="CH253" i="36"/>
  <c r="CH327" i="36"/>
  <c r="CI327" i="36"/>
  <c r="CH232" i="36"/>
  <c r="CI232" i="36"/>
  <c r="CH107" i="36"/>
  <c r="CI107" i="36"/>
  <c r="CH243" i="36"/>
  <c r="CI243" i="36"/>
  <c r="CH258" i="36"/>
  <c r="CI258" i="36"/>
  <c r="CH272" i="36"/>
  <c r="CI272" i="36"/>
  <c r="CH99" i="36"/>
  <c r="CI76" i="36"/>
  <c r="CH76" i="36"/>
  <c r="CH199" i="36"/>
  <c r="CI199" i="36"/>
  <c r="CH204" i="36"/>
  <c r="CI204" i="36"/>
  <c r="CH188" i="36"/>
  <c r="CI215" i="36"/>
  <c r="CH215" i="36"/>
  <c r="CI240" i="36"/>
  <c r="CH240" i="36"/>
  <c r="CH237" i="36"/>
  <c r="CI237" i="36"/>
  <c r="CH269" i="36"/>
  <c r="CI269" i="36"/>
  <c r="CI116" i="36"/>
  <c r="CH116" i="36"/>
  <c r="CI282" i="36"/>
  <c r="CH282" i="36"/>
  <c r="CH152" i="36"/>
  <c r="CI152" i="36"/>
  <c r="BT214" i="36"/>
  <c r="BT247" i="36"/>
  <c r="BT279" i="36"/>
  <c r="BT276" i="36"/>
  <c r="BT199" i="36"/>
  <c r="BT221" i="36"/>
  <c r="BT265" i="36"/>
  <c r="BT223" i="36"/>
  <c r="BT270" i="36"/>
  <c r="BT218" i="36"/>
  <c r="BT251" i="36"/>
  <c r="BT283" i="36"/>
  <c r="BT225" i="36"/>
  <c r="BT212" i="36"/>
  <c r="BT245" i="36"/>
  <c r="BT277" i="36"/>
  <c r="BT268" i="36"/>
  <c r="BT310" i="36"/>
  <c r="BT272" i="36"/>
  <c r="BT224" i="36"/>
  <c r="BT317" i="36"/>
  <c r="BT304" i="36"/>
  <c r="BT89" i="36"/>
  <c r="BT80" i="36"/>
  <c r="BT113" i="36"/>
  <c r="BT73" i="36"/>
  <c r="BT63" i="36"/>
  <c r="BT55" i="36"/>
  <c r="BT137" i="36"/>
  <c r="BT40" i="36"/>
  <c r="BT154" i="36"/>
  <c r="BT59" i="36"/>
  <c r="BT101" i="36"/>
  <c r="BT165" i="36"/>
  <c r="BT345" i="36"/>
  <c r="BT319" i="36"/>
  <c r="BT290" i="36"/>
  <c r="BT211" i="36"/>
  <c r="BT315" i="36"/>
  <c r="BT166" i="36"/>
  <c r="BT143" i="36"/>
  <c r="BT72" i="36"/>
  <c r="BT93" i="36"/>
  <c r="BT45" i="36"/>
  <c r="BT119" i="36"/>
  <c r="BT18" i="36"/>
  <c r="BT105" i="36"/>
  <c r="BT193" i="36"/>
  <c r="BT71" i="36"/>
  <c r="BT142" i="36"/>
  <c r="BT189" i="36"/>
  <c r="BT200" i="36"/>
  <c r="BT324" i="36"/>
  <c r="BT293" i="36"/>
  <c r="BT222" i="36"/>
  <c r="BT320" i="36"/>
  <c r="BT39" i="36"/>
  <c r="BT31" i="36"/>
  <c r="BT94" i="36"/>
  <c r="BT26" i="36"/>
  <c r="BT144" i="36"/>
  <c r="BT36" i="36"/>
  <c r="BT103" i="36"/>
  <c r="BT190" i="36"/>
  <c r="BT100" i="36"/>
  <c r="BT136" i="36"/>
  <c r="BT305" i="36"/>
  <c r="BT262" i="36"/>
  <c r="BT343" i="36"/>
  <c r="BT314" i="36"/>
  <c r="BT299" i="36"/>
  <c r="BT141" i="36"/>
  <c r="BT54" i="36"/>
  <c r="BT92" i="36"/>
  <c r="BT159" i="36"/>
  <c r="BT151" i="36"/>
  <c r="BT57" i="36"/>
  <c r="BT172" i="36"/>
  <c r="BT77" i="36"/>
  <c r="BT164" i="36"/>
  <c r="BT46" i="36"/>
  <c r="BT146" i="36"/>
  <c r="BT179" i="36"/>
  <c r="BT219" i="36"/>
  <c r="BT258" i="36"/>
  <c r="BT281" i="36"/>
  <c r="BT284" i="36"/>
  <c r="BT267" i="36"/>
  <c r="BT209" i="36"/>
  <c r="BT248" i="36"/>
  <c r="BT286" i="36"/>
  <c r="BT118" i="36"/>
  <c r="BT120" i="36"/>
  <c r="BT102" i="36"/>
  <c r="BT180" i="36"/>
  <c r="BT131" i="36"/>
  <c r="BT230" i="36"/>
  <c r="BT34" i="36"/>
  <c r="BT195" i="36"/>
  <c r="BT174" i="36"/>
  <c r="BT175" i="36"/>
  <c r="BT162" i="36"/>
  <c r="BT292" i="36"/>
  <c r="BT344" i="36"/>
  <c r="BT149" i="36"/>
  <c r="BT171" i="36"/>
  <c r="BT145" i="36"/>
  <c r="BT155" i="36"/>
  <c r="BT311" i="36"/>
  <c r="BT338" i="36"/>
  <c r="BT37" i="36"/>
  <c r="BT50" i="36"/>
  <c r="BT95" i="36"/>
  <c r="BT234" i="36"/>
  <c r="BT271" i="36"/>
  <c r="BT294" i="36"/>
  <c r="BT257" i="36"/>
  <c r="BT238" i="36"/>
  <c r="BT243" i="36"/>
  <c r="BT275" i="36"/>
  <c r="BT198" i="36"/>
  <c r="BT269" i="36"/>
  <c r="BT289" i="36"/>
  <c r="BT332" i="36"/>
  <c r="BT246" i="36"/>
  <c r="BT115" i="36"/>
  <c r="BT186" i="36"/>
  <c r="BT16" i="36"/>
  <c r="BT107" i="36"/>
  <c r="BT124" i="36"/>
  <c r="BT20" i="36"/>
  <c r="BT148" i="36"/>
  <c r="BT303" i="36"/>
  <c r="BT288" i="36"/>
  <c r="BT129" i="36"/>
  <c r="BT28" i="36"/>
  <c r="BT24" i="36"/>
  <c r="BT197" i="36"/>
  <c r="BT96" i="36"/>
  <c r="BT30" i="36"/>
  <c r="BT173" i="36"/>
  <c r="BT308" i="36"/>
  <c r="BT307" i="36"/>
  <c r="BT328" i="36"/>
  <c r="BT160" i="36"/>
  <c r="BT56" i="36"/>
  <c r="BT213" i="36"/>
  <c r="BT255" i="36"/>
  <c r="BT287" i="36"/>
  <c r="BT235" i="36"/>
  <c r="BT206" i="36"/>
  <c r="BT237" i="36"/>
  <c r="BT273" i="36"/>
  <c r="BT252" i="36"/>
  <c r="BT297" i="36"/>
  <c r="BT205" i="36"/>
  <c r="BT259" i="36"/>
  <c r="BT207" i="36"/>
  <c r="BT240" i="36"/>
  <c r="BT220" i="36"/>
  <c r="BT253" i="36"/>
  <c r="BT285" i="36"/>
  <c r="BT231" i="36"/>
  <c r="BT326" i="36"/>
  <c r="BT300" i="36"/>
  <c r="BT242" i="36"/>
  <c r="BT278" i="36"/>
  <c r="BT296" i="36"/>
  <c r="BT79" i="36"/>
  <c r="BT74" i="36"/>
  <c r="BT32" i="36"/>
  <c r="BT109" i="36"/>
  <c r="BT138" i="36"/>
  <c r="BT68" i="36"/>
  <c r="BT157" i="36"/>
  <c r="BT53" i="36"/>
  <c r="BT152" i="36"/>
  <c r="BT62" i="36"/>
  <c r="BT111" i="36"/>
  <c r="BT192" i="36"/>
  <c r="BT228" i="36"/>
  <c r="BT335" i="36"/>
  <c r="BT306" i="36"/>
  <c r="BT256" i="36"/>
  <c r="BT161" i="36"/>
  <c r="BT176" i="36"/>
  <c r="BT60" i="36"/>
  <c r="BT132" i="36"/>
  <c r="BT126" i="36"/>
  <c r="BT69" i="36"/>
  <c r="BT147" i="36"/>
  <c r="BT51" i="36"/>
  <c r="BT135" i="36"/>
  <c r="BT49" i="36"/>
  <c r="BT70" i="36"/>
  <c r="BT139" i="36"/>
  <c r="BT302" i="36"/>
  <c r="BT250" i="36"/>
  <c r="BT340" i="36"/>
  <c r="BT309" i="36"/>
  <c r="BT266" i="36"/>
  <c r="BT188" i="36"/>
  <c r="BT191" i="36"/>
  <c r="BT84" i="36"/>
  <c r="BT133" i="36"/>
  <c r="BT112" i="36"/>
  <c r="BT156" i="36"/>
  <c r="BT41" i="36"/>
  <c r="BT117" i="36"/>
  <c r="BT42" i="36"/>
  <c r="BT81" i="36"/>
  <c r="BT158" i="36"/>
  <c r="BT321" i="36"/>
  <c r="BT295" i="36"/>
  <c r="BT239" i="36"/>
  <c r="BT330" i="36"/>
  <c r="BT291" i="36"/>
  <c r="BT17" i="36"/>
  <c r="BT150" i="36"/>
  <c r="BT177" i="36"/>
  <c r="BT33" i="36"/>
  <c r="BT194" i="36"/>
  <c r="BT88" i="36"/>
  <c r="BT184" i="36"/>
  <c r="BT104" i="36"/>
  <c r="BT169" i="36"/>
  <c r="BT48" i="36"/>
  <c r="BT140" i="36"/>
  <c r="BT217" i="36"/>
  <c r="BT249" i="36"/>
  <c r="BT226" i="36"/>
  <c r="BT232" i="36"/>
  <c r="BT261" i="36"/>
  <c r="BT342" i="36"/>
  <c r="BT333" i="36"/>
  <c r="BT185" i="36"/>
  <c r="BT168" i="36"/>
  <c r="BT183" i="36"/>
  <c r="BT61" i="36"/>
  <c r="BT282" i="36"/>
  <c r="BT331" i="36"/>
  <c r="BT122" i="36"/>
  <c r="BT85" i="36"/>
  <c r="BT66" i="36"/>
  <c r="BT64" i="36"/>
  <c r="BT318" i="36"/>
  <c r="BT325" i="36"/>
  <c r="BT21" i="36"/>
  <c r="BT78" i="36"/>
  <c r="BT23" i="36"/>
  <c r="BT337" i="36"/>
  <c r="BT312" i="36"/>
  <c r="BT108" i="36"/>
  <c r="BT75" i="36"/>
  <c r="BT116" i="36"/>
  <c r="BT43" i="36"/>
  <c r="BT203" i="36"/>
  <c r="BT244" i="36"/>
  <c r="BT204" i="36"/>
  <c r="BT202" i="36"/>
  <c r="BT210" i="36"/>
  <c r="BT260" i="36"/>
  <c r="BT229" i="36"/>
  <c r="BT241" i="36"/>
  <c r="BT227" i="36"/>
  <c r="BT301" i="36"/>
  <c r="BT339" i="36"/>
  <c r="BT91" i="36"/>
  <c r="BT27" i="36"/>
  <c r="BT25" i="36"/>
  <c r="BT82" i="36"/>
  <c r="BT329" i="36"/>
  <c r="BT254" i="36"/>
  <c r="BT323" i="36"/>
  <c r="BT35" i="36"/>
  <c r="BT87" i="36"/>
  <c r="BT110" i="36"/>
  <c r="BT181" i="36"/>
  <c r="BT134" i="36"/>
  <c r="BT334" i="36"/>
  <c r="BT264" i="36"/>
  <c r="BT123" i="36"/>
  <c r="BT83" i="36"/>
  <c r="BT263" i="36"/>
  <c r="BT216" i="36"/>
  <c r="BT201" i="36"/>
  <c r="BT280" i="36"/>
  <c r="BT208" i="36"/>
  <c r="BT316" i="36"/>
  <c r="BT341" i="36"/>
  <c r="BT178" i="36"/>
  <c r="BT86" i="36"/>
  <c r="BT313" i="36"/>
  <c r="BT322" i="36"/>
  <c r="BT121" i="36"/>
  <c r="BT167" i="36"/>
  <c r="BT90" i="36"/>
  <c r="BT236" i="36"/>
  <c r="BT58" i="36"/>
  <c r="BT187" i="36"/>
  <c r="BT67" i="36"/>
  <c r="BT99" i="36"/>
  <c r="BT274" i="36"/>
  <c r="BT65" i="36"/>
  <c r="BT29" i="36"/>
  <c r="BT114" i="36"/>
  <c r="BT153" i="36"/>
  <c r="BT125" i="36"/>
  <c r="BT44" i="36"/>
  <c r="BT327" i="36"/>
  <c r="BT52" i="36"/>
  <c r="BT47" i="36"/>
  <c r="BT38" i="36"/>
  <c r="BT233" i="36"/>
  <c r="BT170" i="36"/>
  <c r="BT215" i="36"/>
  <c r="BT336" i="36"/>
  <c r="BT106" i="36"/>
  <c r="BT128" i="36"/>
  <c r="BT196" i="36"/>
  <c r="BT130" i="36"/>
  <c r="BT298" i="36"/>
  <c r="BT19" i="36"/>
  <c r="BT127" i="36"/>
  <c r="BT97" i="36"/>
  <c r="BT76" i="36"/>
  <c r="BT182" i="36"/>
  <c r="BT98" i="36"/>
  <c r="BT22" i="36"/>
  <c r="BT163" i="36"/>
  <c r="CH230" i="36"/>
  <c r="CI230" i="36"/>
  <c r="CH150" i="36"/>
  <c r="CH249" i="36"/>
  <c r="CH78" i="36"/>
  <c r="CH98" i="36"/>
  <c r="CI98" i="36"/>
  <c r="CH181" i="36"/>
  <c r="CI181" i="36"/>
  <c r="CI238" i="36"/>
  <c r="CI206" i="36"/>
  <c r="CI192" i="36"/>
  <c r="CH225" i="36"/>
  <c r="CI225" i="36"/>
  <c r="CI334" i="36"/>
  <c r="CH334" i="36"/>
  <c r="CH231" i="36"/>
  <c r="CI231" i="36"/>
  <c r="CI202" i="36"/>
  <c r="CH202" i="36"/>
  <c r="CI170" i="36"/>
  <c r="CH170" i="36"/>
  <c r="CH96" i="36"/>
  <c r="CI96" i="36"/>
  <c r="CH198" i="36"/>
  <c r="CI198" i="36"/>
  <c r="CH300" i="36"/>
  <c r="CI300" i="36"/>
  <c r="CI324" i="36"/>
  <c r="CH324" i="36"/>
  <c r="CH122" i="36"/>
  <c r="CI122" i="36"/>
  <c r="CH310" i="36"/>
  <c r="CI310" i="36"/>
  <c r="CH235" i="36"/>
  <c r="CI235" i="36"/>
  <c r="CH191" i="36"/>
  <c r="CI191" i="36"/>
  <c r="CH316" i="36"/>
  <c r="CI316" i="36"/>
  <c r="CI207" i="36"/>
  <c r="CH207" i="36"/>
  <c r="CI314" i="36"/>
  <c r="CH314" i="36"/>
  <c r="CH293" i="36"/>
  <c r="CI293" i="36"/>
  <c r="CH141" i="36"/>
  <c r="CI141" i="36"/>
  <c r="CI323" i="36"/>
  <c r="CH323" i="36"/>
  <c r="CI328" i="36"/>
  <c r="CH328" i="36"/>
  <c r="CI335" i="36"/>
  <c r="CH335" i="36"/>
  <c r="CH276" i="36"/>
  <c r="CI276" i="36"/>
  <c r="CI345" i="36"/>
  <c r="CH345" i="36"/>
  <c r="CH222" i="36"/>
  <c r="CI222" i="36"/>
  <c r="CH209" i="36"/>
  <c r="CI209" i="36"/>
  <c r="CH344" i="36"/>
  <c r="CI344" i="36"/>
  <c r="CH244" i="36"/>
  <c r="CI244" i="36"/>
  <c r="CH149" i="36"/>
  <c r="CI149" i="36"/>
  <c r="CI174" i="36"/>
  <c r="CH174" i="36"/>
  <c r="CI148" i="36"/>
  <c r="CH148" i="36"/>
  <c r="CH143" i="36"/>
  <c r="CI143" i="36"/>
  <c r="CH233" i="36"/>
  <c r="CI233" i="36"/>
  <c r="BS154" i="36"/>
  <c r="BS101" i="36"/>
  <c r="BS113" i="36"/>
  <c r="CH337" i="36"/>
  <c r="CH224" i="36"/>
  <c r="CI224" i="36"/>
  <c r="CH101" i="36"/>
  <c r="CI101" i="36"/>
  <c r="CI163" i="36"/>
  <c r="CH331" i="36"/>
  <c r="CI331" i="36"/>
  <c r="CI132" i="36"/>
  <c r="CH132" i="36"/>
  <c r="CH336" i="36"/>
  <c r="CI336" i="36"/>
  <c r="CI321" i="36"/>
  <c r="CH221" i="36"/>
  <c r="CI221" i="36"/>
  <c r="CI294" i="36"/>
  <c r="CH342" i="36"/>
  <c r="CI342" i="36"/>
  <c r="CI194" i="36"/>
  <c r="CH194" i="36"/>
  <c r="CI129" i="36"/>
  <c r="CH129" i="36"/>
  <c r="CH187" i="36"/>
  <c r="CI187" i="36"/>
  <c r="CH133" i="36"/>
  <c r="CI133" i="36"/>
  <c r="CI216" i="36"/>
  <c r="CH216" i="36"/>
  <c r="CI313" i="36"/>
  <c r="CH313" i="36"/>
  <c r="CH186" i="36"/>
  <c r="CI186" i="36"/>
  <c r="CI95" i="36"/>
  <c r="CH95" i="36"/>
  <c r="CI180" i="36"/>
  <c r="CH180" i="36"/>
  <c r="CI196" i="36"/>
  <c r="CH196" i="36"/>
  <c r="CI223" i="36"/>
  <c r="CH223" i="36"/>
  <c r="CH89" i="36"/>
  <c r="CI89" i="36"/>
  <c r="CH260" i="36"/>
  <c r="CI260" i="36"/>
  <c r="CH90" i="36"/>
  <c r="CI90" i="36"/>
  <c r="CI137" i="36"/>
  <c r="CH137" i="36"/>
  <c r="CI234" i="36"/>
  <c r="CH234" i="36"/>
  <c r="CI100" i="36"/>
  <c r="CH100" i="36"/>
  <c r="CH213" i="36"/>
  <c r="CI213" i="36"/>
  <c r="CH88" i="36"/>
  <c r="CI88" i="36"/>
  <c r="CI246" i="36"/>
  <c r="CH246" i="36"/>
  <c r="CI274" i="36"/>
  <c r="CH274" i="36"/>
  <c r="CI288" i="36"/>
  <c r="CH288" i="36"/>
  <c r="CH262" i="36"/>
  <c r="CI262" i="36"/>
  <c r="CH284" i="36"/>
  <c r="CI284" i="36"/>
  <c r="CI278" i="36"/>
  <c r="CH278" i="36"/>
  <c r="CH311" i="36"/>
  <c r="CI311" i="36"/>
  <c r="CI130" i="36"/>
  <c r="CH130" i="36"/>
  <c r="CH341" i="36"/>
  <c r="CI341" i="36"/>
  <c r="CI312" i="36"/>
  <c r="CH312" i="36"/>
  <c r="CH82" i="36"/>
  <c r="CI82" i="36"/>
  <c r="CI171" i="36"/>
  <c r="CH171" i="36"/>
  <c r="CH338" i="36"/>
  <c r="CI338" i="36"/>
  <c r="CN53" i="36"/>
  <c r="CM53" i="36"/>
  <c r="CN67" i="36"/>
  <c r="CM67" i="36"/>
  <c r="CN37" i="36"/>
  <c r="CM37" i="36"/>
  <c r="CN72" i="36"/>
  <c r="CM72" i="36"/>
  <c r="CN40" i="36"/>
  <c r="CM40" i="36"/>
  <c r="CN28" i="36"/>
  <c r="CM28" i="36"/>
  <c r="CM30" i="36"/>
  <c r="CM35" i="36"/>
  <c r="CM68" i="36"/>
  <c r="CM70" i="36"/>
  <c r="CM49" i="36"/>
  <c r="CM39" i="36"/>
  <c r="CM58" i="36"/>
  <c r="CM29" i="36"/>
  <c r="CM65" i="36"/>
  <c r="CN46" i="36"/>
  <c r="CM46" i="36"/>
  <c r="CN26" i="36"/>
  <c r="CM26" i="36"/>
  <c r="CN64" i="36"/>
  <c r="CM64" i="36"/>
  <c r="CN43" i="36"/>
  <c r="CM43" i="36"/>
  <c r="CN50" i="36"/>
  <c r="CM50" i="36"/>
  <c r="CN57" i="36"/>
  <c r="CM57" i="36"/>
  <c r="CN32" i="36"/>
  <c r="CM32" i="36"/>
  <c r="CN62" i="36"/>
  <c r="CM62" i="36"/>
  <c r="CN66" i="36"/>
  <c r="CM66" i="36"/>
  <c r="CN60" i="36"/>
  <c r="CM60" i="36"/>
  <c r="CN45" i="36"/>
  <c r="CM45" i="36"/>
  <c r="CN63" i="36"/>
  <c r="CM63" i="36"/>
  <c r="CN34" i="36"/>
  <c r="CM34" i="36"/>
  <c r="CN33" i="36"/>
  <c r="CM33" i="36"/>
  <c r="CN73" i="36"/>
  <c r="CM73" i="36"/>
  <c r="CN71" i="36"/>
  <c r="CM71" i="36"/>
  <c r="CM41" i="36"/>
  <c r="CM31" i="36"/>
  <c r="CM47" i="36"/>
  <c r="CM52" i="36"/>
  <c r="CM44" i="36"/>
  <c r="CM38" i="36"/>
  <c r="CM69" i="36"/>
  <c r="CM55" i="36"/>
  <c r="CM59" i="36"/>
  <c r="CN25" i="36"/>
  <c r="CM25" i="36"/>
  <c r="CN36" i="36"/>
  <c r="CM36" i="36"/>
  <c r="CN54" i="36"/>
  <c r="CM54" i="36"/>
  <c r="CN27" i="36"/>
  <c r="CM27" i="36"/>
  <c r="CN51" i="36"/>
  <c r="CM51" i="36"/>
  <c r="CN61" i="36"/>
  <c r="CM61" i="36"/>
  <c r="CN42" i="36"/>
  <c r="CM42" i="36"/>
  <c r="CN56" i="36"/>
  <c r="CM56" i="36"/>
  <c r="CN48" i="36"/>
  <c r="CM48" i="36"/>
  <c r="BD670" i="35"/>
  <c r="BH670" i="35"/>
  <c r="BA670" i="35"/>
  <c r="BE670" i="35"/>
  <c r="BI670" i="35"/>
  <c r="BF670" i="35"/>
  <c r="BG670" i="35"/>
  <c r="BB670" i="35"/>
  <c r="BC670" i="35"/>
  <c r="BC444" i="35"/>
  <c r="BG444" i="35"/>
  <c r="BD444" i="35"/>
  <c r="BI444" i="35"/>
  <c r="BB444" i="35"/>
  <c r="BA444" i="35"/>
  <c r="BE444" i="35"/>
  <c r="BF444" i="35"/>
  <c r="BH444" i="35"/>
  <c r="AT446" i="35"/>
  <c r="AX446" i="35"/>
  <c r="AZ446" i="35" s="1"/>
  <c r="AW446" i="35"/>
  <c r="AV446" i="35"/>
  <c r="AS448" i="35"/>
  <c r="AU446" i="35"/>
  <c r="AT447" i="35"/>
  <c r="AX447" i="35"/>
  <c r="AZ447" i="35" s="1"/>
  <c r="AW447" i="35"/>
  <c r="AV447" i="35"/>
  <c r="AS449" i="35"/>
  <c r="AU447" i="35"/>
  <c r="BC445" i="35"/>
  <c r="BG445" i="35"/>
  <c r="BD445" i="35"/>
  <c r="BI445" i="35"/>
  <c r="BA445" i="35"/>
  <c r="BH445" i="35"/>
  <c r="BE445" i="35"/>
  <c r="BF445" i="35"/>
  <c r="BB445" i="35"/>
  <c r="BU224" i="35"/>
  <c r="BU221" i="35"/>
  <c r="AS44" i="35"/>
  <c r="AS43" i="35"/>
  <c r="BU41" i="35"/>
  <c r="BU42" i="35"/>
  <c r="BQ230" i="36" l="1"/>
  <c r="BQ273" i="36"/>
  <c r="BQ231" i="36"/>
  <c r="BQ113" i="36"/>
  <c r="BQ107" i="36"/>
  <c r="BQ49" i="36"/>
  <c r="BQ147" i="36"/>
  <c r="BQ55" i="36"/>
  <c r="BQ317" i="36"/>
  <c r="BQ50" i="36"/>
  <c r="BQ254" i="36"/>
  <c r="BQ45" i="36"/>
  <c r="BQ266" i="36"/>
  <c r="BQ91" i="36"/>
  <c r="BQ30" i="36"/>
  <c r="BQ134" i="36"/>
  <c r="BQ64" i="36"/>
  <c r="BQ309" i="36"/>
  <c r="BQ341" i="36"/>
  <c r="BQ256" i="36"/>
  <c r="BQ169" i="36"/>
  <c r="BQ320" i="36"/>
  <c r="BQ85" i="36"/>
  <c r="BQ186" i="36"/>
  <c r="BQ337" i="36"/>
  <c r="CH44" i="36"/>
  <c r="CN44" i="36" s="1"/>
  <c r="BS122" i="36"/>
  <c r="BS52" i="36"/>
  <c r="BS130" i="36"/>
  <c r="BS109" i="36"/>
  <c r="BS249" i="36"/>
  <c r="BS242" i="36"/>
  <c r="BS296" i="36"/>
  <c r="BS136" i="36"/>
  <c r="BS57" i="36"/>
  <c r="BS95" i="36"/>
  <c r="BS223" i="36"/>
  <c r="BS25" i="36"/>
  <c r="BS70" i="36"/>
  <c r="BS220" i="36"/>
  <c r="BS86" i="36"/>
  <c r="BS172" i="36"/>
  <c r="BS62" i="36"/>
  <c r="BS157" i="36"/>
  <c r="BS85" i="36"/>
  <c r="BS149" i="36"/>
  <c r="BS289" i="36"/>
  <c r="BS329" i="36"/>
  <c r="BS30" i="36"/>
  <c r="BS332" i="36"/>
  <c r="BS60" i="36"/>
  <c r="BS342" i="36"/>
  <c r="BS63" i="36"/>
  <c r="BS336" i="36"/>
  <c r="BS41" i="36"/>
  <c r="BS128" i="36"/>
  <c r="BS58" i="36"/>
  <c r="BS304" i="36"/>
  <c r="BS39" i="36"/>
  <c r="BS218" i="36"/>
  <c r="BS158" i="36"/>
  <c r="BS173" i="36"/>
  <c r="BS213" i="36"/>
  <c r="BS72" i="36"/>
  <c r="BS265" i="36"/>
  <c r="BS300" i="36"/>
  <c r="BS135" i="36"/>
  <c r="BS243" i="36"/>
  <c r="BS248" i="36"/>
  <c r="BS314" i="36"/>
  <c r="BS284" i="36"/>
  <c r="BS272" i="36"/>
  <c r="BS67" i="36"/>
  <c r="BS132" i="36"/>
  <c r="BS277" i="36"/>
  <c r="BS326" i="36"/>
  <c r="BS166" i="36"/>
  <c r="BS307" i="36"/>
  <c r="BS345" i="36"/>
  <c r="BS226" i="36"/>
  <c r="BS234" i="36"/>
  <c r="BS49" i="36"/>
  <c r="BS169" i="36"/>
  <c r="BS344" i="36"/>
  <c r="BS126" i="36"/>
  <c r="BS152" i="36"/>
  <c r="BS238" i="36"/>
  <c r="BS79" i="36"/>
  <c r="BS97" i="36"/>
  <c r="BS138" i="36"/>
  <c r="BS160" i="36"/>
  <c r="BS16" i="36"/>
  <c r="BS339" i="36"/>
  <c r="BS177" i="36"/>
  <c r="BS38" i="36"/>
  <c r="BS285" i="36"/>
  <c r="BS111" i="36"/>
  <c r="BS321" i="36"/>
  <c r="BS143" i="36"/>
  <c r="BS20" i="36"/>
  <c r="BS211" i="36"/>
  <c r="BS266" i="36"/>
  <c r="BS78" i="36"/>
  <c r="BS134" i="36"/>
  <c r="BS206" i="36"/>
  <c r="BS318" i="36"/>
  <c r="BS94" i="36"/>
  <c r="BS35" i="36"/>
  <c r="BS19" i="36"/>
  <c r="BS124" i="36"/>
  <c r="BS175" i="36"/>
  <c r="BS236" i="36"/>
  <c r="BS112" i="36"/>
  <c r="BS327" i="36"/>
  <c r="BS250" i="36"/>
  <c r="BS137" i="36"/>
  <c r="BS131" i="36"/>
  <c r="BS187" i="36"/>
  <c r="BS116" i="36"/>
  <c r="BS119" i="36"/>
  <c r="BS56" i="36"/>
  <c r="BS200" i="36"/>
  <c r="BS64" i="36"/>
  <c r="BS146" i="36"/>
  <c r="BS228" i="36"/>
  <c r="BS192" i="36"/>
  <c r="BS148" i="36"/>
  <c r="BS331" i="36"/>
  <c r="BS216" i="36"/>
  <c r="BS40" i="36"/>
  <c r="BS150" i="36"/>
  <c r="BS151" i="36"/>
  <c r="BS29" i="36"/>
  <c r="BS153" i="36"/>
  <c r="BS37" i="36"/>
  <c r="BS123" i="36"/>
  <c r="BS144" i="36"/>
  <c r="BS197" i="36"/>
  <c r="BS319" i="36"/>
  <c r="BS341" i="36"/>
  <c r="BS100" i="36"/>
  <c r="BS163" i="36"/>
  <c r="BS276" i="36"/>
  <c r="BS159" i="36"/>
  <c r="BS80" i="36"/>
  <c r="BS171" i="36"/>
  <c r="BS233" i="36"/>
  <c r="BS298" i="36"/>
  <c r="BS333" i="36"/>
  <c r="BS262" i="36"/>
  <c r="BS107" i="36"/>
  <c r="BS260" i="36"/>
  <c r="BS217" i="36"/>
  <c r="BS310" i="36"/>
  <c r="BS297" i="36"/>
  <c r="BS129" i="36"/>
  <c r="BS69" i="36"/>
  <c r="BS219" i="36"/>
  <c r="BS167" i="36"/>
  <c r="BS299" i="36"/>
  <c r="BS82" i="36"/>
  <c r="BS18" i="36"/>
  <c r="BS255" i="36"/>
  <c r="BS231" i="36"/>
  <c r="BS55" i="36"/>
  <c r="BS74" i="36"/>
  <c r="BS54" i="36"/>
  <c r="BS312" i="36"/>
  <c r="BS48" i="36"/>
  <c r="BS237" i="36"/>
  <c r="BS279" i="36"/>
  <c r="BS27" i="36"/>
  <c r="BS93" i="36"/>
  <c r="BS252" i="36"/>
  <c r="BS98" i="36"/>
  <c r="BS96" i="36"/>
  <c r="BS293" i="36"/>
  <c r="BS65" i="36"/>
  <c r="BS282" i="36"/>
  <c r="BS343" i="36"/>
  <c r="BS325" i="36"/>
  <c r="BS258" i="36"/>
  <c r="BS121" i="36"/>
  <c r="BS308" i="36"/>
  <c r="BS156" i="36"/>
  <c r="BS240" i="36"/>
  <c r="BS201" i="36"/>
  <c r="BS283" i="36"/>
  <c r="BS99" i="36"/>
  <c r="BS184" i="36"/>
  <c r="BS81" i="36"/>
  <c r="BS125" i="36"/>
  <c r="BS174" i="36"/>
  <c r="BS127" i="36"/>
  <c r="BS88" i="36"/>
  <c r="BS191" i="36"/>
  <c r="BS108" i="36"/>
  <c r="BS42" i="36"/>
  <c r="BS22" i="36"/>
  <c r="CH22" i="36" s="1"/>
  <c r="BS199" i="36"/>
  <c r="BS225" i="36"/>
  <c r="BS183" i="36"/>
  <c r="BS17" i="36"/>
  <c r="CH17" i="36" s="1"/>
  <c r="CN17" i="36" s="1"/>
  <c r="BS178" i="36"/>
  <c r="BS247" i="36"/>
  <c r="BS170" i="36"/>
  <c r="BS302" i="36"/>
  <c r="BS256" i="36"/>
  <c r="BS33" i="36"/>
  <c r="BS77" i="36"/>
  <c r="BS176" i="36"/>
  <c r="BS330" i="36"/>
  <c r="BS317" i="36"/>
  <c r="BS202" i="36"/>
  <c r="BS294" i="36"/>
  <c r="BS115" i="36"/>
  <c r="BS278" i="36"/>
  <c r="BS273" i="36"/>
  <c r="BS245" i="36"/>
  <c r="BS180" i="36"/>
  <c r="BS190" i="36"/>
  <c r="BS280" i="36"/>
  <c r="BS147" i="36"/>
  <c r="BS263" i="36"/>
  <c r="BS311" i="36"/>
  <c r="BS83" i="36"/>
  <c r="BS235" i="36"/>
  <c r="BS338" i="36"/>
  <c r="BS84" i="36"/>
  <c r="BS286" i="36"/>
  <c r="BS215" i="36"/>
  <c r="BS162" i="36"/>
  <c r="BQ310" i="36"/>
  <c r="BQ267" i="36"/>
  <c r="BQ123" i="36"/>
  <c r="BQ115" i="36"/>
  <c r="BQ285" i="36"/>
  <c r="BQ26" i="36"/>
  <c r="BQ248" i="36"/>
  <c r="BQ75" i="36"/>
  <c r="BQ173" i="36"/>
  <c r="BQ222" i="36"/>
  <c r="BQ303" i="36"/>
  <c r="BQ257" i="36"/>
  <c r="BQ77" i="36"/>
  <c r="BQ179" i="36"/>
  <c r="BQ25" i="36"/>
  <c r="BQ24" i="36"/>
  <c r="BQ220" i="36"/>
  <c r="BQ33" i="36"/>
  <c r="BQ74" i="36"/>
  <c r="BQ271" i="36"/>
  <c r="BQ275" i="36"/>
  <c r="BQ46" i="36"/>
  <c r="BQ250" i="36"/>
  <c r="BQ150" i="36"/>
  <c r="BQ261" i="36"/>
  <c r="BQ283" i="36"/>
  <c r="BQ209" i="36"/>
  <c r="BQ239" i="36"/>
  <c r="BQ326" i="36"/>
  <c r="BQ73" i="36"/>
  <c r="BQ278" i="36"/>
  <c r="BQ129" i="36"/>
  <c r="BQ152" i="36"/>
  <c r="BQ17" i="36"/>
  <c r="BQ128" i="36"/>
  <c r="BQ302" i="36"/>
  <c r="BQ325" i="36"/>
  <c r="BQ97" i="36"/>
  <c r="BQ237" i="36"/>
  <c r="BQ149" i="36"/>
  <c r="BQ339" i="36"/>
  <c r="BQ124" i="36"/>
  <c r="BQ82" i="36"/>
  <c r="BQ190" i="36"/>
  <c r="BQ240" i="36"/>
  <c r="BQ330" i="36"/>
  <c r="BQ138" i="36"/>
  <c r="BQ291" i="36"/>
  <c r="BQ69" i="36"/>
  <c r="BQ54" i="36"/>
  <c r="BQ60" i="36"/>
  <c r="BQ125" i="36"/>
  <c r="BQ232" i="36"/>
  <c r="BQ56" i="36"/>
  <c r="BQ324" i="36"/>
  <c r="BQ286" i="36"/>
  <c r="BQ181" i="36"/>
  <c r="BQ318" i="36"/>
  <c r="BQ276" i="36"/>
  <c r="BQ246" i="36"/>
  <c r="BQ23" i="36"/>
  <c r="BQ342" i="36"/>
  <c r="BQ57" i="36"/>
  <c r="BQ35" i="36"/>
  <c r="BQ196" i="36"/>
  <c r="BQ106" i="36"/>
  <c r="BQ104" i="36"/>
  <c r="BQ67" i="36"/>
  <c r="BQ144" i="36"/>
  <c r="BQ223" i="36"/>
  <c r="BQ332" i="36"/>
  <c r="BQ307" i="36"/>
  <c r="BQ108" i="36"/>
  <c r="BQ28" i="36"/>
  <c r="BQ174" i="36"/>
  <c r="BQ126" i="36"/>
  <c r="BQ198" i="36"/>
  <c r="BQ164" i="36"/>
  <c r="BQ131" i="36"/>
  <c r="BQ259" i="36"/>
  <c r="BQ37" i="36"/>
  <c r="BQ255" i="36"/>
  <c r="BQ251" i="36"/>
  <c r="BQ188" i="36"/>
  <c r="BQ327" i="36"/>
  <c r="BQ305" i="36"/>
  <c r="BQ133" i="36"/>
  <c r="BQ103" i="36"/>
  <c r="BQ166" i="36"/>
  <c r="BQ180" i="36"/>
  <c r="BQ139" i="36"/>
  <c r="BQ154" i="36"/>
  <c r="BQ295" i="36"/>
  <c r="BQ217" i="36"/>
  <c r="BQ120" i="36"/>
  <c r="BQ236" i="36"/>
  <c r="BQ165" i="36"/>
  <c r="BQ72" i="36"/>
  <c r="BQ221" i="36"/>
  <c r="BQ178" i="36"/>
  <c r="BQ270" i="36"/>
  <c r="BQ119" i="36"/>
  <c r="BQ315" i="36"/>
  <c r="BQ155" i="36"/>
  <c r="BQ22" i="36"/>
  <c r="BQ127" i="36"/>
  <c r="BQ122" i="36"/>
  <c r="BQ227" i="36"/>
  <c r="BQ269" i="36"/>
  <c r="BQ329" i="36"/>
  <c r="BQ143" i="36"/>
  <c r="BQ58" i="36"/>
  <c r="BQ41" i="36"/>
  <c r="BQ280" i="36"/>
  <c r="BQ93" i="36"/>
  <c r="BQ194" i="36"/>
  <c r="BQ162" i="36"/>
  <c r="BQ153" i="36"/>
  <c r="BQ65" i="36"/>
  <c r="BQ16" i="36"/>
  <c r="BQ116" i="36"/>
  <c r="BQ238" i="36"/>
  <c r="BQ84" i="36"/>
  <c r="BQ94" i="36"/>
  <c r="BQ101" i="36"/>
  <c r="BQ102" i="36"/>
  <c r="BQ197" i="36"/>
  <c r="BQ272" i="36"/>
  <c r="BQ100" i="36"/>
  <c r="BQ345" i="36"/>
  <c r="BQ216" i="36"/>
  <c r="BQ142" i="36"/>
  <c r="BQ338" i="36"/>
  <c r="BQ53" i="36"/>
  <c r="BQ81" i="36"/>
  <c r="BQ245" i="36"/>
  <c r="BQ63" i="36"/>
  <c r="BQ214" i="36"/>
  <c r="BQ218" i="36"/>
  <c r="BQ19" i="36"/>
  <c r="BQ210" i="36"/>
  <c r="BQ206" i="36"/>
  <c r="BQ234" i="36"/>
  <c r="BQ172" i="36"/>
  <c r="BQ208" i="36"/>
  <c r="BQ182" i="36"/>
  <c r="BQ263" i="36"/>
  <c r="BQ258" i="36"/>
  <c r="BQ62" i="36"/>
  <c r="BQ99" i="36"/>
  <c r="BQ117" i="36"/>
  <c r="BQ96" i="36"/>
  <c r="BQ86" i="36"/>
  <c r="BQ203" i="36"/>
  <c r="BQ314" i="36"/>
  <c r="BQ201" i="36"/>
  <c r="BQ253" i="36"/>
  <c r="BQ331" i="36"/>
  <c r="BQ308" i="36"/>
  <c r="BQ235" i="36"/>
  <c r="BQ159" i="36"/>
  <c r="BQ39" i="36"/>
  <c r="BQ205" i="36"/>
  <c r="BQ334" i="36"/>
  <c r="BQ298" i="36"/>
  <c r="BQ36" i="36"/>
  <c r="BQ114" i="36"/>
  <c r="BQ312" i="36"/>
  <c r="BQ311" i="36"/>
  <c r="BQ183" i="36"/>
  <c r="BQ43" i="36"/>
  <c r="BQ328" i="36"/>
  <c r="BQ29" i="36"/>
  <c r="BQ109" i="36"/>
  <c r="BQ300" i="36"/>
  <c r="BQ136" i="36"/>
  <c r="BQ224" i="36"/>
  <c r="BQ130" i="36"/>
  <c r="BQ301" i="36"/>
  <c r="BQ92" i="36"/>
  <c r="BQ207" i="36"/>
  <c r="BQ187" i="36"/>
  <c r="BQ44" i="36"/>
  <c r="BQ191" i="36"/>
  <c r="BQ157" i="36"/>
  <c r="BQ252" i="36"/>
  <c r="BQ304" i="36"/>
  <c r="BQ137" i="36"/>
  <c r="BQ163" i="36"/>
  <c r="BQ61" i="36"/>
  <c r="BQ98" i="36"/>
  <c r="BQ79" i="36"/>
  <c r="BQ32" i="36"/>
  <c r="BQ281" i="36"/>
  <c r="BQ52" i="36"/>
  <c r="BQ156" i="36"/>
  <c r="BQ289" i="36"/>
  <c r="BQ260" i="36"/>
  <c r="BQ167" i="36"/>
  <c r="BQ71" i="36"/>
  <c r="BQ89" i="36"/>
  <c r="BQ87" i="36"/>
  <c r="BQ219" i="36"/>
  <c r="BQ290" i="36"/>
  <c r="BQ279" i="36"/>
  <c r="BQ243" i="36"/>
  <c r="BQ294" i="36"/>
  <c r="BQ287" i="36"/>
  <c r="BQ284" i="36"/>
  <c r="BQ277" i="36"/>
  <c r="BQ66" i="36"/>
  <c r="BQ21" i="36"/>
  <c r="BQ42" i="36"/>
  <c r="BQ112" i="36"/>
  <c r="BQ297" i="36"/>
  <c r="CH326" i="36"/>
  <c r="CI326" i="36"/>
  <c r="CH273" i="36"/>
  <c r="CI273" i="36"/>
  <c r="CI69" i="36"/>
  <c r="CH69" i="36"/>
  <c r="CN69" i="36" s="1"/>
  <c r="CI259" i="36"/>
  <c r="CH259" i="36"/>
  <c r="CI47" i="36"/>
  <c r="CH47" i="36"/>
  <c r="CN47" i="36" s="1"/>
  <c r="CI38" i="36"/>
  <c r="CH38" i="36"/>
  <c r="CN38" i="36" s="1"/>
  <c r="CH193" i="36"/>
  <c r="CI193" i="36"/>
  <c r="CI70" i="36"/>
  <c r="CH70" i="36"/>
  <c r="CN70" i="36" s="1"/>
  <c r="CI275" i="36"/>
  <c r="CH275" i="36"/>
  <c r="CH119" i="36"/>
  <c r="BS185" i="36"/>
  <c r="BS257" i="36"/>
  <c r="BS179" i="36"/>
  <c r="BQ335" i="36"/>
  <c r="BQ83" i="36"/>
  <c r="BQ148" i="36"/>
  <c r="BQ215" i="36"/>
  <c r="BQ211" i="36"/>
  <c r="BQ343" i="36"/>
  <c r="BQ111" i="36"/>
  <c r="BQ306" i="36"/>
  <c r="BQ319" i="36"/>
  <c r="BQ68" i="36"/>
  <c r="BQ78" i="36"/>
  <c r="BQ31" i="36"/>
  <c r="BQ274" i="36"/>
  <c r="BQ118" i="36"/>
  <c r="BQ316" i="36"/>
  <c r="BQ202" i="36"/>
  <c r="BQ80" i="36"/>
  <c r="BQ268" i="36"/>
  <c r="CI156" i="36"/>
  <c r="BS76" i="36"/>
  <c r="BS155" i="36"/>
  <c r="BS117" i="36"/>
  <c r="BS268" i="36"/>
  <c r="BQ59" i="36"/>
  <c r="BS145" i="36"/>
  <c r="BS46" i="36"/>
  <c r="BS118" i="36"/>
  <c r="BS110" i="36"/>
  <c r="BS305" i="36"/>
  <c r="BS140" i="36"/>
  <c r="CH52" i="36"/>
  <c r="BS114" i="36"/>
  <c r="CI247" i="36"/>
  <c r="CH247" i="36"/>
  <c r="CH55" i="36"/>
  <c r="CI55" i="36"/>
  <c r="CH283" i="36"/>
  <c r="CI283" i="36"/>
  <c r="CH301" i="36"/>
  <c r="CI108" i="36"/>
  <c r="CH228" i="36"/>
  <c r="BS59" i="36"/>
  <c r="CI317" i="36"/>
  <c r="BS161" i="36"/>
  <c r="BS24" i="36"/>
  <c r="BS50" i="36"/>
  <c r="BS264" i="36"/>
  <c r="BS222" i="36"/>
  <c r="BS316" i="36"/>
  <c r="BS165" i="36"/>
  <c r="BS195" i="36"/>
  <c r="BS254" i="36"/>
  <c r="BS267" i="36"/>
  <c r="BQ193" i="36"/>
  <c r="BQ48" i="36"/>
  <c r="BQ192" i="36"/>
  <c r="BQ132" i="36"/>
  <c r="BQ88" i="36"/>
  <c r="BQ40" i="36"/>
  <c r="BQ292" i="36"/>
  <c r="BQ135" i="36"/>
  <c r="BQ313" i="36"/>
  <c r="BQ265" i="36"/>
  <c r="BQ38" i="36"/>
  <c r="BQ20" i="36"/>
  <c r="CI267" i="36"/>
  <c r="BS291" i="36"/>
  <c r="BS340" i="36"/>
  <c r="BS322" i="36"/>
  <c r="BS227" i="36"/>
  <c r="BS244" i="36"/>
  <c r="BS229" i="36"/>
  <c r="BS259" i="36"/>
  <c r="BS253" i="36"/>
  <c r="BS23" i="36"/>
  <c r="BS21" i="36"/>
  <c r="BS324" i="36"/>
  <c r="BS241" i="36"/>
  <c r="BS43" i="36"/>
  <c r="BQ34" i="36"/>
  <c r="BQ175" i="36"/>
  <c r="BQ242" i="36"/>
  <c r="BQ204" i="36"/>
  <c r="BQ47" i="36"/>
  <c r="BQ299" i="36"/>
  <c r="BQ323" i="36"/>
  <c r="BQ121" i="36"/>
  <c r="BQ296" i="36"/>
  <c r="BQ249" i="36"/>
  <c r="BQ70" i="36"/>
  <c r="BQ229" i="36"/>
  <c r="BQ76" i="36"/>
  <c r="BQ27" i="36"/>
  <c r="BQ18" i="36"/>
  <c r="CH18" i="36" s="1"/>
  <c r="BQ90" i="36"/>
  <c r="BQ212" i="36"/>
  <c r="BQ233" i="36"/>
  <c r="BQ184" i="36"/>
  <c r="BQ247" i="36"/>
  <c r="BQ105" i="36"/>
  <c r="BQ213" i="36"/>
  <c r="BQ241" i="36"/>
  <c r="BQ189" i="36"/>
  <c r="BQ95" i="36"/>
  <c r="BQ200" i="36"/>
  <c r="BQ199" i="36"/>
  <c r="BQ146" i="36"/>
  <c r="BS61" i="36"/>
  <c r="BS208" i="36"/>
  <c r="BS142" i="36"/>
  <c r="BS181" i="36"/>
  <c r="BQ185" i="36"/>
  <c r="BQ282" i="36"/>
  <c r="BS275" i="36"/>
  <c r="BS261" i="36"/>
  <c r="BS230" i="36"/>
  <c r="BS301" i="36"/>
  <c r="BS303" i="36"/>
  <c r="BS210" i="36"/>
  <c r="CH154" i="36"/>
  <c r="CI154" i="36"/>
  <c r="CH92" i="36"/>
  <c r="CH106" i="36"/>
  <c r="BS71" i="36"/>
  <c r="BS288" i="36"/>
  <c r="BS309" i="36"/>
  <c r="BS246" i="36"/>
  <c r="BS281" i="36"/>
  <c r="BS53" i="36"/>
  <c r="BS335" i="36"/>
  <c r="BS164" i="36"/>
  <c r="BS232" i="36"/>
  <c r="BS334" i="36"/>
  <c r="BS26" i="36"/>
  <c r="BS92" i="36"/>
  <c r="BS91" i="36"/>
  <c r="BS89" i="36"/>
  <c r="BS75" i="36"/>
  <c r="BS198" i="36"/>
  <c r="BS102" i="36"/>
  <c r="BS287" i="36"/>
  <c r="BS133" i="36"/>
  <c r="BS188" i="36"/>
  <c r="BS28" i="36"/>
  <c r="BS66" i="36"/>
  <c r="BS320" i="36"/>
  <c r="BS186" i="36"/>
  <c r="BS120" i="36"/>
  <c r="BS209" i="36"/>
  <c r="BQ176" i="36"/>
  <c r="CH81" i="36"/>
  <c r="CI81" i="36"/>
  <c r="CI26" i="36"/>
  <c r="CH26" i="36"/>
  <c r="CI167" i="36"/>
  <c r="CH167" i="36"/>
  <c r="CH296" i="36"/>
  <c r="CI296" i="36"/>
  <c r="CI54" i="36"/>
  <c r="CH54" i="36"/>
  <c r="CH250" i="36"/>
  <c r="CI250" i="36"/>
  <c r="CI329" i="36"/>
  <c r="CH329" i="36"/>
  <c r="CH270" i="36"/>
  <c r="CI270" i="36"/>
  <c r="CI40" i="36"/>
  <c r="CH40" i="36"/>
  <c r="CI56" i="36"/>
  <c r="CH56" i="36"/>
  <c r="CI53" i="36"/>
  <c r="CH53" i="36"/>
  <c r="CI68" i="36"/>
  <c r="CH68" i="36"/>
  <c r="CN68" i="36" s="1"/>
  <c r="CI32" i="36"/>
  <c r="CH32" i="36"/>
  <c r="CI45" i="36"/>
  <c r="CH45" i="36"/>
  <c r="CI37" i="36"/>
  <c r="CH37" i="36"/>
  <c r="CH124" i="36"/>
  <c r="CI124" i="36"/>
  <c r="CI139" i="36"/>
  <c r="CH139" i="36"/>
  <c r="CH265" i="36"/>
  <c r="CI265" i="36"/>
  <c r="CI138" i="36"/>
  <c r="CH138" i="36"/>
  <c r="CI49" i="36"/>
  <c r="CH49" i="36"/>
  <c r="CI25" i="36"/>
  <c r="CH25" i="36"/>
  <c r="CI60" i="36"/>
  <c r="CH60" i="36"/>
  <c r="CI71" i="36"/>
  <c r="CH71" i="36"/>
  <c r="CI31" i="36"/>
  <c r="CH31" i="36"/>
  <c r="CI48" i="36"/>
  <c r="CH48" i="36"/>
  <c r="CI67" i="36"/>
  <c r="CH67" i="36"/>
  <c r="CI190" i="36"/>
  <c r="CH190" i="36"/>
  <c r="CI121" i="36"/>
  <c r="CH121" i="36"/>
  <c r="CH105" i="36"/>
  <c r="CI105" i="36"/>
  <c r="CH93" i="36"/>
  <c r="CI93" i="36"/>
  <c r="CI208" i="36"/>
  <c r="CH208" i="36"/>
  <c r="CH131" i="36"/>
  <c r="CI131" i="36"/>
  <c r="CI195" i="36"/>
  <c r="CH195" i="36"/>
  <c r="CI43" i="36"/>
  <c r="CH43" i="36"/>
  <c r="CI27" i="36"/>
  <c r="CH27" i="36"/>
  <c r="CI74" i="36"/>
  <c r="CH74" i="36"/>
  <c r="CI115" i="36"/>
  <c r="CH115" i="36"/>
  <c r="CH266" i="36"/>
  <c r="CI266" i="36"/>
  <c r="CI28" i="36"/>
  <c r="CH28" i="36"/>
  <c r="CI35" i="36"/>
  <c r="CH35" i="36"/>
  <c r="CN35" i="36" s="1"/>
  <c r="CI39" i="36"/>
  <c r="CH39" i="36"/>
  <c r="CN39" i="36" s="1"/>
  <c r="CI50" i="36"/>
  <c r="CH50" i="36"/>
  <c r="CH303" i="36"/>
  <c r="CI303" i="36"/>
  <c r="CH343" i="36"/>
  <c r="CI343" i="36"/>
  <c r="CH97" i="36"/>
  <c r="CI97" i="36"/>
  <c r="CH280" i="36"/>
  <c r="CI280" i="36"/>
  <c r="CI91" i="36"/>
  <c r="CH91" i="36"/>
  <c r="CI299" i="36"/>
  <c r="CH299" i="36"/>
  <c r="CI58" i="36"/>
  <c r="CH58" i="36"/>
  <c r="CI151" i="36"/>
  <c r="CH151" i="36"/>
  <c r="CI59" i="36"/>
  <c r="CH59" i="36"/>
  <c r="CN59" i="36" s="1"/>
  <c r="CH203" i="36"/>
  <c r="CI203" i="36"/>
  <c r="CH109" i="36"/>
  <c r="CI109" i="36"/>
  <c r="CH319" i="36"/>
  <c r="CI319" i="36"/>
  <c r="CH229" i="36"/>
  <c r="CI229" i="36"/>
  <c r="CI239" i="36"/>
  <c r="CH239" i="36"/>
  <c r="CI178" i="36"/>
  <c r="CH178" i="36"/>
  <c r="CH87" i="36"/>
  <c r="CI87" i="36"/>
  <c r="CI51" i="36"/>
  <c r="CH51" i="36"/>
  <c r="CH157" i="36"/>
  <c r="CI157" i="36"/>
  <c r="CI72" i="36"/>
  <c r="CH72" i="36"/>
  <c r="CI29" i="36"/>
  <c r="CH29" i="36"/>
  <c r="CN29" i="36" s="1"/>
  <c r="CI62" i="36"/>
  <c r="CH62" i="36"/>
  <c r="CH330" i="36"/>
  <c r="CI330" i="36"/>
  <c r="CI34" i="36"/>
  <c r="CH34" i="36"/>
  <c r="CI33" i="36"/>
  <c r="CH33" i="36"/>
  <c r="BU23" i="36"/>
  <c r="CH23" i="36" s="1"/>
  <c r="CH20" i="36"/>
  <c r="CH19" i="36"/>
  <c r="CN19" i="36" s="1"/>
  <c r="CH16" i="36"/>
  <c r="CH21" i="36"/>
  <c r="CN21" i="36" s="1"/>
  <c r="CH24" i="36"/>
  <c r="AT449" i="35"/>
  <c r="AX449" i="35"/>
  <c r="AZ449" i="35" s="1"/>
  <c r="AW449" i="35"/>
  <c r="AV449" i="35"/>
  <c r="AS451" i="35"/>
  <c r="AU449" i="35"/>
  <c r="BC446" i="35"/>
  <c r="BG446" i="35"/>
  <c r="BD446" i="35"/>
  <c r="BI446" i="35"/>
  <c r="BF446" i="35"/>
  <c r="BH446" i="35"/>
  <c r="BA446" i="35"/>
  <c r="BB446" i="35"/>
  <c r="BE446" i="35"/>
  <c r="AT448" i="35"/>
  <c r="AX448" i="35"/>
  <c r="AZ448" i="35" s="1"/>
  <c r="AW448" i="35"/>
  <c r="AU448" i="35"/>
  <c r="AV448" i="35"/>
  <c r="AS450" i="35"/>
  <c r="BC447" i="35"/>
  <c r="BG447" i="35"/>
  <c r="BD447" i="35"/>
  <c r="BI447" i="35"/>
  <c r="BE447" i="35"/>
  <c r="BA447" i="35"/>
  <c r="BB447" i="35"/>
  <c r="BF447" i="35"/>
  <c r="BH447" i="35"/>
  <c r="BU223" i="35"/>
  <c r="BU226" i="35"/>
  <c r="BU44" i="35"/>
  <c r="BU43" i="35"/>
  <c r="AS45" i="35"/>
  <c r="AS46" i="35"/>
  <c r="CN16" i="36" l="1"/>
  <c r="CN23" i="36"/>
  <c r="CN20" i="36"/>
  <c r="DA23" i="36" s="1"/>
  <c r="DF23" i="36" s="1"/>
  <c r="CN22" i="36"/>
  <c r="CN18" i="36"/>
  <c r="DB24" i="36" s="1"/>
  <c r="V31" i="35" s="1"/>
  <c r="DA20" i="36"/>
  <c r="DF20" i="36" s="1"/>
  <c r="CZ20" i="36"/>
  <c r="U27" i="35" s="1"/>
  <c r="AT31" i="35" s="1"/>
  <c r="CZ22" i="36"/>
  <c r="U29" i="35" s="1"/>
  <c r="AT35" i="35" s="1"/>
  <c r="DC22" i="36"/>
  <c r="W29" i="35" s="1"/>
  <c r="AV36" i="35" s="1"/>
  <c r="DC20" i="36"/>
  <c r="W27" i="35" s="1"/>
  <c r="AV32" i="35" s="1"/>
  <c r="DB20" i="36"/>
  <c r="V27" i="35" s="1"/>
  <c r="AU32" i="35" s="1"/>
  <c r="DA22" i="36"/>
  <c r="DF22" i="36" s="1"/>
  <c r="DD22" i="36"/>
  <c r="X29" i="35" s="1"/>
  <c r="AW35" i="35" s="1"/>
  <c r="DD20" i="36"/>
  <c r="X27" i="35" s="1"/>
  <c r="AW32" i="35" s="1"/>
  <c r="DB22" i="36"/>
  <c r="V29" i="35" s="1"/>
  <c r="AU36" i="35" s="1"/>
  <c r="CZ24" i="36"/>
  <c r="U31" i="35" s="1"/>
  <c r="AT40" i="35" s="1"/>
  <c r="CZ21" i="36"/>
  <c r="U28" i="35" s="1"/>
  <c r="AT34" i="35" s="1"/>
  <c r="CN24" i="36"/>
  <c r="CM19" i="36"/>
  <c r="CM24" i="36"/>
  <c r="CM22" i="36"/>
  <c r="CM18" i="36"/>
  <c r="CM20" i="36"/>
  <c r="CM21" i="36"/>
  <c r="CM16" i="36"/>
  <c r="CM17" i="36"/>
  <c r="CM23" i="36"/>
  <c r="M54" i="35"/>
  <c r="L54" i="35"/>
  <c r="AT39" i="35"/>
  <c r="AU35" i="35"/>
  <c r="K55" i="35"/>
  <c r="AT32" i="35"/>
  <c r="K56" i="35"/>
  <c r="AT36" i="35"/>
  <c r="BC449" i="35"/>
  <c r="BG449" i="35"/>
  <c r="BD449" i="35"/>
  <c r="BI449" i="35"/>
  <c r="BA449" i="35"/>
  <c r="BH449" i="35"/>
  <c r="BF449" i="35"/>
  <c r="BB449" i="35"/>
  <c r="BE449" i="35"/>
  <c r="AT450" i="35"/>
  <c r="AX450" i="35"/>
  <c r="AZ450" i="35" s="1"/>
  <c r="AW450" i="35"/>
  <c r="AS452" i="35"/>
  <c r="AU450" i="35"/>
  <c r="AV450" i="35"/>
  <c r="BC448" i="35"/>
  <c r="BG448" i="35"/>
  <c r="BD448" i="35"/>
  <c r="BI448" i="35"/>
  <c r="BB448" i="35"/>
  <c r="BE448" i="35"/>
  <c r="BF448" i="35"/>
  <c r="BH448" i="35"/>
  <c r="BA448" i="35"/>
  <c r="AV451" i="35"/>
  <c r="AU451" i="35"/>
  <c r="AT451" i="35"/>
  <c r="AW451" i="35"/>
  <c r="AS453" i="35"/>
  <c r="AX451" i="35"/>
  <c r="AZ451" i="35" s="1"/>
  <c r="BU228" i="35"/>
  <c r="BU225" i="35"/>
  <c r="AS48" i="35"/>
  <c r="BU46" i="35"/>
  <c r="BU45" i="35"/>
  <c r="AS47" i="35"/>
  <c r="L56" i="35" l="1"/>
  <c r="AT33" i="35"/>
  <c r="CZ18" i="36"/>
  <c r="U25" i="35" s="1"/>
  <c r="DC23" i="36"/>
  <c r="W30" i="35" s="1"/>
  <c r="DB19" i="36"/>
  <c r="V26" i="35" s="1"/>
  <c r="DB16" i="36"/>
  <c r="V23" i="35" s="1"/>
  <c r="DB23" i="36"/>
  <c r="V30" i="35" s="1"/>
  <c r="DD18" i="36"/>
  <c r="X25" i="35" s="1"/>
  <c r="DA66" i="36"/>
  <c r="DF66" i="36" s="1"/>
  <c r="DD24" i="36"/>
  <c r="X31" i="35" s="1"/>
  <c r="DA21" i="36"/>
  <c r="DF21" i="36" s="1"/>
  <c r="DB21" i="36"/>
  <c r="V28" i="35" s="1"/>
  <c r="DC16" i="36"/>
  <c r="W23" i="35" s="1"/>
  <c r="CZ19" i="36"/>
  <c r="U26" i="35" s="1"/>
  <c r="AU40" i="35"/>
  <c r="AU39" i="35"/>
  <c r="AM23" i="35"/>
  <c r="K58" i="35"/>
  <c r="K52" i="35"/>
  <c r="AV37" i="35"/>
  <c r="AV24" i="35"/>
  <c r="K54" i="35"/>
  <c r="AM30" i="35"/>
  <c r="AW39" i="35"/>
  <c r="AM29" i="35"/>
  <c r="AM27" i="35"/>
  <c r="AT29" i="35"/>
  <c r="DD16" i="36"/>
  <c r="DA16" i="36"/>
  <c r="DF16" i="36" s="1"/>
  <c r="DB18" i="36"/>
  <c r="V25" i="35" s="1"/>
  <c r="DA19" i="36"/>
  <c r="DF19" i="36" s="1"/>
  <c r="DD19" i="36"/>
  <c r="X26" i="35" s="1"/>
  <c r="DC21" i="36"/>
  <c r="W28" i="35" s="1"/>
  <c r="DA24" i="36"/>
  <c r="DF24" i="36" s="1"/>
  <c r="CZ16" i="36"/>
  <c r="U23" i="35" s="1"/>
  <c r="DC19" i="36"/>
  <c r="W26" i="35" s="1"/>
  <c r="AV35" i="35"/>
  <c r="AW31" i="35"/>
  <c r="DA18" i="36"/>
  <c r="DF18" i="36" s="1"/>
  <c r="DD21" i="36"/>
  <c r="X28" i="35" s="1"/>
  <c r="M55" i="35" s="1"/>
  <c r="DC18" i="36"/>
  <c r="W25" i="35" s="1"/>
  <c r="CZ23" i="36"/>
  <c r="U30" i="35" s="1"/>
  <c r="DC24" i="36"/>
  <c r="W31" i="35" s="1"/>
  <c r="AM31" i="35" s="1"/>
  <c r="DD23" i="36"/>
  <c r="X30" i="35" s="1"/>
  <c r="AV31" i="35"/>
  <c r="AW37" i="35"/>
  <c r="AT38" i="35"/>
  <c r="M56" i="35"/>
  <c r="AU31" i="35"/>
  <c r="AW33" i="35"/>
  <c r="AV40" i="35"/>
  <c r="DA211" i="36"/>
  <c r="DF211" i="36" s="1"/>
  <c r="DA203" i="36"/>
  <c r="DF203" i="36" s="1"/>
  <c r="DA210" i="36"/>
  <c r="DF210" i="36" s="1"/>
  <c r="DB231" i="36"/>
  <c r="V238" i="35" s="1"/>
  <c r="DD207" i="36"/>
  <c r="X214" i="35" s="1"/>
  <c r="M241" i="35" s="1"/>
  <c r="DB261" i="36"/>
  <c r="V268" i="35" s="1"/>
  <c r="DB210" i="36"/>
  <c r="V217" i="35" s="1"/>
  <c r="CZ264" i="36"/>
  <c r="U271" i="35" s="1"/>
  <c r="K298" i="35" s="1"/>
  <c r="CZ200" i="36"/>
  <c r="U207" i="35" s="1"/>
  <c r="K234" i="35" s="1"/>
  <c r="DD236" i="36"/>
  <c r="X243" i="35" s="1"/>
  <c r="M270" i="35" s="1"/>
  <c r="DC308" i="36"/>
  <c r="W315" i="35" s="1"/>
  <c r="AM315" i="35" s="1"/>
  <c r="CZ251" i="36"/>
  <c r="U258" i="35" s="1"/>
  <c r="K285" i="35" s="1"/>
  <c r="DD201" i="36"/>
  <c r="X208" i="35" s="1"/>
  <c r="M235" i="35" s="1"/>
  <c r="DB302" i="36"/>
  <c r="V309" i="35" s="1"/>
  <c r="DA243" i="36"/>
  <c r="DF243" i="36" s="1"/>
  <c r="CZ320" i="36"/>
  <c r="U327" i="35" s="1"/>
  <c r="K354" i="35" s="1"/>
  <c r="DA320" i="36"/>
  <c r="DF320" i="36" s="1"/>
  <c r="DC337" i="36"/>
  <c r="W344" i="35" s="1"/>
  <c r="AM344" i="35" s="1"/>
  <c r="DC73" i="36"/>
  <c r="W80" i="35" s="1"/>
  <c r="L107" i="35" s="1"/>
  <c r="DB218" i="36"/>
  <c r="V225" i="35" s="1"/>
  <c r="CZ213" i="36"/>
  <c r="U220" i="35" s="1"/>
  <c r="K247" i="35" s="1"/>
  <c r="DC232" i="36"/>
  <c r="W239" i="35" s="1"/>
  <c r="DC240" i="36"/>
  <c r="W247" i="35" s="1"/>
  <c r="CZ248" i="36"/>
  <c r="U255" i="35" s="1"/>
  <c r="K282" i="35" s="1"/>
  <c r="DA213" i="36"/>
  <c r="DF213" i="36" s="1"/>
  <c r="CZ220" i="36"/>
  <c r="U227" i="35" s="1"/>
  <c r="K254" i="35" s="1"/>
  <c r="DC292" i="36"/>
  <c r="W299" i="35" s="1"/>
  <c r="DA218" i="36"/>
  <c r="DF218" i="36" s="1"/>
  <c r="AV27" i="35"/>
  <c r="AW34" i="35"/>
  <c r="L58" i="35"/>
  <c r="AW36" i="35"/>
  <c r="DC228" i="36"/>
  <c r="W235" i="35" s="1"/>
  <c r="L262" i="35" s="1"/>
  <c r="DD215" i="36"/>
  <c r="X222" i="35" s="1"/>
  <c r="M249" i="35" s="1"/>
  <c r="DA204" i="36"/>
  <c r="DF204" i="36" s="1"/>
  <c r="DB245" i="36"/>
  <c r="V252" i="35" s="1"/>
  <c r="DC224" i="36"/>
  <c r="W231" i="35" s="1"/>
  <c r="L258" i="35" s="1"/>
  <c r="CZ272" i="36"/>
  <c r="U279" i="35" s="1"/>
  <c r="K306" i="35" s="1"/>
  <c r="DC236" i="36"/>
  <c r="W243" i="35" s="1"/>
  <c r="L270" i="35" s="1"/>
  <c r="DD274" i="36"/>
  <c r="X281" i="35" s="1"/>
  <c r="M308" i="35" s="1"/>
  <c r="DB239" i="36"/>
  <c r="V246" i="35" s="1"/>
  <c r="DB256" i="36"/>
  <c r="V263" i="35" s="1"/>
  <c r="DC324" i="36"/>
  <c r="W331" i="35" s="1"/>
  <c r="AM331" i="35" s="1"/>
  <c r="DD298" i="36"/>
  <c r="X305" i="35" s="1"/>
  <c r="M332" i="35" s="1"/>
  <c r="CZ234" i="36"/>
  <c r="U241" i="35" s="1"/>
  <c r="K268" i="35" s="1"/>
  <c r="DB318" i="36"/>
  <c r="V325" i="35" s="1"/>
  <c r="DA265" i="36"/>
  <c r="DF265" i="36" s="1"/>
  <c r="CZ271" i="36"/>
  <c r="U278" i="35" s="1"/>
  <c r="K305" i="35" s="1"/>
  <c r="DA246" i="36"/>
  <c r="DF246" i="36" s="1"/>
  <c r="DB95" i="36"/>
  <c r="V102" i="35" s="1"/>
  <c r="DA54" i="36"/>
  <c r="DF54" i="36" s="1"/>
  <c r="DC276" i="36"/>
  <c r="W283" i="35" s="1"/>
  <c r="DA199" i="36"/>
  <c r="DF199" i="36" s="1"/>
  <c r="DA31" i="36"/>
  <c r="DF31" i="36" s="1"/>
  <c r="DD250" i="36"/>
  <c r="X257" i="35" s="1"/>
  <c r="M284" i="35" s="1"/>
  <c r="CZ288" i="36"/>
  <c r="U295" i="35" s="1"/>
  <c r="K322" i="35" s="1"/>
  <c r="DD330" i="36"/>
  <c r="X337" i="35" s="1"/>
  <c r="M364" i="35" s="1"/>
  <c r="CZ285" i="36"/>
  <c r="U292" i="35" s="1"/>
  <c r="K319" i="35" s="1"/>
  <c r="DD221" i="36"/>
  <c r="X228" i="35" s="1"/>
  <c r="M255" i="35" s="1"/>
  <c r="CZ304" i="36"/>
  <c r="U311" i="35" s="1"/>
  <c r="K338" i="35" s="1"/>
  <c r="DD241" i="36"/>
  <c r="X248" i="35" s="1"/>
  <c r="M275" i="35" s="1"/>
  <c r="DD253" i="36"/>
  <c r="X260" i="35" s="1"/>
  <c r="M287" i="35" s="1"/>
  <c r="DC29" i="36"/>
  <c r="W36" i="35" s="1"/>
  <c r="DC136" i="36"/>
  <c r="W143" i="35" s="1"/>
  <c r="DA208" i="36"/>
  <c r="DF208" i="36" s="1"/>
  <c r="CZ204" i="36"/>
  <c r="U211" i="35" s="1"/>
  <c r="K238" i="35" s="1"/>
  <c r="DA216" i="36"/>
  <c r="DF216" i="36" s="1"/>
  <c r="CZ207" i="36"/>
  <c r="U214" i="35" s="1"/>
  <c r="K241" i="35" s="1"/>
  <c r="CZ256" i="36"/>
  <c r="U263" i="35" s="1"/>
  <c r="K290" i="35" s="1"/>
  <c r="DD227" i="36"/>
  <c r="X234" i="35" s="1"/>
  <c r="M261" i="35" s="1"/>
  <c r="DD282" i="36"/>
  <c r="X289" i="35" s="1"/>
  <c r="M316" i="35" s="1"/>
  <c r="DD235" i="36"/>
  <c r="X242" i="35" s="1"/>
  <c r="M269" i="35" s="1"/>
  <c r="DB285" i="36"/>
  <c r="V292" i="35" s="1"/>
  <c r="DD266" i="36"/>
  <c r="X273" i="35" s="1"/>
  <c r="M300" i="35" s="1"/>
  <c r="DA274" i="36"/>
  <c r="DF274" i="36" s="1"/>
  <c r="DC340" i="36"/>
  <c r="W347" i="35" s="1"/>
  <c r="DD314" i="36"/>
  <c r="X321" i="35" s="1"/>
  <c r="M348" i="35" s="1"/>
  <c r="DC259" i="36"/>
  <c r="W266" i="35" s="1"/>
  <c r="DB334" i="36"/>
  <c r="V341" i="35" s="1"/>
  <c r="DC287" i="36"/>
  <c r="W294" i="35" s="1"/>
  <c r="DD329" i="36"/>
  <c r="X336" i="35" s="1"/>
  <c r="M363" i="35" s="1"/>
  <c r="CZ310" i="36"/>
  <c r="U317" i="35" s="1"/>
  <c r="K344" i="35" s="1"/>
  <c r="DD88" i="36"/>
  <c r="X95" i="35" s="1"/>
  <c r="M122" i="35" s="1"/>
  <c r="CR201" i="36"/>
  <c r="AB208" i="35" s="1"/>
  <c r="N235" i="35" s="1"/>
  <c r="CU208" i="36"/>
  <c r="AD215" i="35" s="1"/>
  <c r="BO215" i="35" s="1"/>
  <c r="CT213" i="36"/>
  <c r="AC220" i="35" s="1"/>
  <c r="O247" i="35" s="1"/>
  <c r="CV205" i="36"/>
  <c r="AE212" i="35" s="1"/>
  <c r="P239" i="35" s="1"/>
  <c r="CS224" i="36"/>
  <c r="CS240" i="36"/>
  <c r="CT226" i="36"/>
  <c r="AC233" i="35" s="1"/>
  <c r="O260" i="35" s="1"/>
  <c r="CT242" i="36"/>
  <c r="AC249" i="35" s="1"/>
  <c r="O276" i="35" s="1"/>
  <c r="CR253" i="36"/>
  <c r="AB260" i="35" s="1"/>
  <c r="N287" i="35" s="1"/>
  <c r="CV263" i="36"/>
  <c r="AE270" i="35" s="1"/>
  <c r="P297" i="35" s="1"/>
  <c r="CT274" i="36"/>
  <c r="AC281" i="35" s="1"/>
  <c r="O308" i="35" s="1"/>
  <c r="CR285" i="36"/>
  <c r="AB292" i="35" s="1"/>
  <c r="N319" i="35" s="1"/>
  <c r="CR222" i="36"/>
  <c r="AB229" i="35" s="1"/>
  <c r="N256" i="35" s="1"/>
  <c r="CS242" i="36"/>
  <c r="CU261" i="36"/>
  <c r="AD268" i="35" s="1"/>
  <c r="BO268" i="35" s="1"/>
  <c r="CT279" i="36"/>
  <c r="AC286" i="35" s="1"/>
  <c r="O313" i="35" s="1"/>
  <c r="CS296" i="36"/>
  <c r="CS312" i="36"/>
  <c r="CS328" i="36"/>
  <c r="CS344" i="36"/>
  <c r="CV234" i="36"/>
  <c r="AE241" i="35" s="1"/>
  <c r="P268" i="35" s="1"/>
  <c r="CS264" i="36"/>
  <c r="CU286" i="36"/>
  <c r="AD293" i="35" s="1"/>
  <c r="BO293" i="35" s="1"/>
  <c r="CR303" i="36"/>
  <c r="AB310" i="35" s="1"/>
  <c r="N337" i="35" s="1"/>
  <c r="CR319" i="36"/>
  <c r="AB326" i="35" s="1"/>
  <c r="N353" i="35" s="1"/>
  <c r="CR335" i="36"/>
  <c r="AB342" i="35" s="1"/>
  <c r="N369" i="35" s="1"/>
  <c r="CV220" i="36"/>
  <c r="AE227" i="35" s="1"/>
  <c r="P254" i="35" s="1"/>
  <c r="CR250" i="36"/>
  <c r="AB257" i="35" s="1"/>
  <c r="N284" i="35" s="1"/>
  <c r="CU271" i="36"/>
  <c r="AD278" i="35" s="1"/>
  <c r="BO278" i="35" s="1"/>
  <c r="CT297" i="36"/>
  <c r="AC304" i="35" s="1"/>
  <c r="O331" i="35" s="1"/>
  <c r="CT313" i="36"/>
  <c r="AC320" i="35" s="1"/>
  <c r="O347" i="35" s="1"/>
  <c r="CT329" i="36"/>
  <c r="AC336" i="35" s="1"/>
  <c r="O363" i="35" s="1"/>
  <c r="CT345" i="36"/>
  <c r="AC352" i="35" s="1"/>
  <c r="O379" i="35" s="1"/>
  <c r="CR230" i="36"/>
  <c r="AB237" i="35" s="1"/>
  <c r="N264" i="35" s="1"/>
  <c r="CS255" i="36"/>
  <c r="CU282" i="36"/>
  <c r="AD289" i="35" s="1"/>
  <c r="BO289" i="35" s="1"/>
  <c r="CT298" i="36"/>
  <c r="AC305" i="35" s="1"/>
  <c r="O332" i="35" s="1"/>
  <c r="CT314" i="36"/>
  <c r="AC321" i="35" s="1"/>
  <c r="O348" i="35" s="1"/>
  <c r="CT330" i="36"/>
  <c r="AC337" i="35" s="1"/>
  <c r="O364" i="35" s="1"/>
  <c r="CS277" i="36"/>
  <c r="CR337" i="36"/>
  <c r="AB344" i="35" s="1"/>
  <c r="N371" i="35" s="1"/>
  <c r="CR246" i="36"/>
  <c r="AB253" i="35" s="1"/>
  <c r="N280" i="35" s="1"/>
  <c r="CV308" i="36"/>
  <c r="AE315" i="35" s="1"/>
  <c r="P342" i="35" s="1"/>
  <c r="CU284" i="36"/>
  <c r="AD291" i="35" s="1"/>
  <c r="BO291" i="35" s="1"/>
  <c r="CV342" i="36"/>
  <c r="AE349" i="35" s="1"/>
  <c r="P376" i="35" s="1"/>
  <c r="CR321" i="36"/>
  <c r="AB328" i="35" s="1"/>
  <c r="N355" i="35" s="1"/>
  <c r="CV42" i="36"/>
  <c r="AE49" i="35" s="1"/>
  <c r="P76" i="35" s="1"/>
  <c r="CR93" i="36"/>
  <c r="AB100" i="35" s="1"/>
  <c r="N127" i="35" s="1"/>
  <c r="CT195" i="36"/>
  <c r="AC202" i="35" s="1"/>
  <c r="O229" i="35" s="1"/>
  <c r="CT38" i="36"/>
  <c r="AC45" i="35" s="1"/>
  <c r="O72" i="35" s="1"/>
  <c r="CV82" i="36"/>
  <c r="AE89" i="35" s="1"/>
  <c r="P116" i="35" s="1"/>
  <c r="CR83" i="36"/>
  <c r="AB90" i="35" s="1"/>
  <c r="N117" i="35" s="1"/>
  <c r="CS197" i="36"/>
  <c r="CR22" i="36"/>
  <c r="AB29" i="35" s="1"/>
  <c r="CT29" i="36"/>
  <c r="AC36" i="35" s="1"/>
  <c r="O63" i="35" s="1"/>
  <c r="CU31" i="36"/>
  <c r="AD38" i="35" s="1"/>
  <c r="BO38" i="35" s="1"/>
  <c r="CV146" i="36"/>
  <c r="AE153" i="35" s="1"/>
  <c r="P180" i="35" s="1"/>
  <c r="CS65" i="36"/>
  <c r="CV91" i="36"/>
  <c r="AE98" i="35" s="1"/>
  <c r="P125" i="35" s="1"/>
  <c r="CR36" i="36"/>
  <c r="AB43" i="35" s="1"/>
  <c r="N70" i="35" s="1"/>
  <c r="CU89" i="36"/>
  <c r="AD96" i="35" s="1"/>
  <c r="BO96" i="35" s="1"/>
  <c r="CV106" i="36"/>
  <c r="AE113" i="35" s="1"/>
  <c r="CT97" i="36"/>
  <c r="AC104" i="35" s="1"/>
  <c r="O131" i="35" s="1"/>
  <c r="CV99" i="36"/>
  <c r="AE106" i="35" s="1"/>
  <c r="P133" i="35" s="1"/>
  <c r="CV151" i="36"/>
  <c r="AE158" i="35" s="1"/>
  <c r="P185" i="35" s="1"/>
  <c r="CS61" i="36"/>
  <c r="CR142" i="36"/>
  <c r="AB149" i="35" s="1"/>
  <c r="N176" i="35" s="1"/>
  <c r="CR145" i="36"/>
  <c r="AB152" i="35" s="1"/>
  <c r="N179" i="35" s="1"/>
  <c r="CT143" i="36"/>
  <c r="AC150" i="35" s="1"/>
  <c r="O177" i="35" s="1"/>
  <c r="CS159" i="36"/>
  <c r="CR181" i="36"/>
  <c r="AB188" i="35" s="1"/>
  <c r="N215" i="35" s="1"/>
  <c r="CT196" i="36"/>
  <c r="AC203" i="35" s="1"/>
  <c r="O230" i="35" s="1"/>
  <c r="CU88" i="36"/>
  <c r="AD95" i="35" s="1"/>
  <c r="BO95" i="35" s="1"/>
  <c r="CS186" i="36"/>
  <c r="CS201" i="36"/>
  <c r="CR204" i="36"/>
  <c r="AB211" i="35" s="1"/>
  <c r="N238" i="35" s="1"/>
  <c r="CV216" i="36"/>
  <c r="AE223" i="35" s="1"/>
  <c r="P250" i="35" s="1"/>
  <c r="CR213" i="36"/>
  <c r="AB220" i="35" s="1"/>
  <c r="N247" i="35" s="1"/>
  <c r="CU229" i="36"/>
  <c r="AD236" i="35" s="1"/>
  <c r="BO236" i="35" s="1"/>
  <c r="CV213" i="36"/>
  <c r="AE220" i="35" s="1"/>
  <c r="P247" i="35" s="1"/>
  <c r="CT231" i="36"/>
  <c r="AC238" i="35" s="1"/>
  <c r="O265" i="35" s="1"/>
  <c r="CV245" i="36"/>
  <c r="AE252" i="35" s="1"/>
  <c r="P279" i="35" s="1"/>
  <c r="CT256" i="36"/>
  <c r="AC263" i="35" s="1"/>
  <c r="O290" i="35" s="1"/>
  <c r="CR267" i="36"/>
  <c r="AB274" i="35" s="1"/>
  <c r="N301" i="35" s="1"/>
  <c r="CV277" i="36"/>
  <c r="AE284" i="35" s="1"/>
  <c r="P311" i="35" s="1"/>
  <c r="CT288" i="36"/>
  <c r="AC295" i="35" s="1"/>
  <c r="O322" i="35" s="1"/>
  <c r="CU200" i="36"/>
  <c r="AD207" i="35" s="1"/>
  <c r="BO207" i="35" s="1"/>
  <c r="CT203" i="36"/>
  <c r="AC210" i="35" s="1"/>
  <c r="O237" i="35" s="1"/>
  <c r="CR216" i="36"/>
  <c r="AB223" i="35" s="1"/>
  <c r="N250" i="35" s="1"/>
  <c r="CS211" i="36"/>
  <c r="CS228" i="36"/>
  <c r="CS208" i="36"/>
  <c r="CV230" i="36"/>
  <c r="AE237" i="35" s="1"/>
  <c r="P264" i="35" s="1"/>
  <c r="CR245" i="36"/>
  <c r="AB252" i="35" s="1"/>
  <c r="N279" i="35" s="1"/>
  <c r="CV255" i="36"/>
  <c r="AE262" i="35" s="1"/>
  <c r="P289" i="35" s="1"/>
  <c r="CT266" i="36"/>
  <c r="AC273" i="35" s="1"/>
  <c r="O300" i="35" s="1"/>
  <c r="CR277" i="36"/>
  <c r="AB284" i="35" s="1"/>
  <c r="N311" i="35" s="1"/>
  <c r="CV287" i="36"/>
  <c r="AE294" i="35" s="1"/>
  <c r="P321" i="35" s="1"/>
  <c r="CV226" i="36"/>
  <c r="AE233" i="35" s="1"/>
  <c r="P260" i="35" s="1"/>
  <c r="CT247" i="36"/>
  <c r="AC254" i="35" s="1"/>
  <c r="O281" i="35" s="1"/>
  <c r="CS265" i="36"/>
  <c r="CR284" i="36"/>
  <c r="AB291" i="35" s="1"/>
  <c r="N318" i="35" s="1"/>
  <c r="CS300" i="36"/>
  <c r="CS316" i="36"/>
  <c r="CS332" i="36"/>
  <c r="CS213" i="36"/>
  <c r="CV242" i="36"/>
  <c r="AE249" i="35" s="1"/>
  <c r="P276" i="35" s="1"/>
  <c r="CS268" i="36"/>
  <c r="CT291" i="36"/>
  <c r="AC298" i="35" s="1"/>
  <c r="O325" i="35" s="1"/>
  <c r="CT307" i="36"/>
  <c r="AC314" i="35" s="1"/>
  <c r="O341" i="35" s="1"/>
  <c r="CT323" i="36"/>
  <c r="AC330" i="35" s="1"/>
  <c r="O357" i="35" s="1"/>
  <c r="CT339" i="36"/>
  <c r="AC346" i="35" s="1"/>
  <c r="O373" i="35" s="1"/>
  <c r="CU226" i="36"/>
  <c r="AD233" i="35" s="1"/>
  <c r="BO233" i="35" s="1"/>
  <c r="CU258" i="36"/>
  <c r="AD265" i="35" s="1"/>
  <c r="BO265" i="35" s="1"/>
  <c r="CT281" i="36"/>
  <c r="AC288" i="35" s="1"/>
  <c r="O315" i="35" s="1"/>
  <c r="CR301" i="36"/>
  <c r="AB308" i="35" s="1"/>
  <c r="N335" i="35" s="1"/>
  <c r="CR317" i="36"/>
  <c r="AB324" i="35" s="1"/>
  <c r="N351" i="35" s="1"/>
  <c r="CR333" i="36"/>
  <c r="AB340" i="35" s="1"/>
  <c r="N367" i="35" s="1"/>
  <c r="CT206" i="36"/>
  <c r="AC213" i="35" s="1"/>
  <c r="O240" i="35" s="1"/>
  <c r="CT238" i="36"/>
  <c r="AC245" i="35" s="1"/>
  <c r="O272" i="35" s="1"/>
  <c r="CU260" i="36"/>
  <c r="AD267" i="35" s="1"/>
  <c r="BO267" i="35" s="1"/>
  <c r="CR286" i="36"/>
  <c r="AB293" i="35" s="1"/>
  <c r="N320" i="35" s="1"/>
  <c r="CV302" i="36"/>
  <c r="AE309" i="35" s="1"/>
  <c r="P336" i="35" s="1"/>
  <c r="CV318" i="36"/>
  <c r="AE325" i="35" s="1"/>
  <c r="P352" i="35" s="1"/>
  <c r="CV221" i="36"/>
  <c r="AE228" i="35" s="1"/>
  <c r="P255" i="35" s="1"/>
  <c r="CU287" i="36"/>
  <c r="AD294" i="35" s="1"/>
  <c r="BO294" i="35" s="1"/>
  <c r="CS209" i="36"/>
  <c r="CU262" i="36"/>
  <c r="AD269" i="35" s="1"/>
  <c r="BO269" i="35" s="1"/>
  <c r="CT312" i="36"/>
  <c r="AC319" i="35" s="1"/>
  <c r="O346" i="35" s="1"/>
  <c r="CV300" i="36"/>
  <c r="AE307" i="35" s="1"/>
  <c r="P334" i="35" s="1"/>
  <c r="CR220" i="36"/>
  <c r="AB227" i="35" s="1"/>
  <c r="N254" i="35" s="1"/>
  <c r="CT325" i="36"/>
  <c r="AC332" i="35" s="1"/>
  <c r="O359" i="35" s="1"/>
  <c r="CS98" i="36"/>
  <c r="CV183" i="36"/>
  <c r="AE190" i="35" s="1"/>
  <c r="P217" i="35" s="1"/>
  <c r="CU105" i="36"/>
  <c r="AD112" i="35" s="1"/>
  <c r="BO112" i="35" s="1"/>
  <c r="CU63" i="36"/>
  <c r="AD70" i="35" s="1"/>
  <c r="BO70" i="35" s="1"/>
  <c r="CV63" i="36"/>
  <c r="AE70" i="35" s="1"/>
  <c r="P97" i="35" s="1"/>
  <c r="CU181" i="36"/>
  <c r="AD188" i="35" s="1"/>
  <c r="BO188" i="35" s="1"/>
  <c r="CU130" i="36"/>
  <c r="AD137" i="35" s="1"/>
  <c r="BO137" i="35" s="1"/>
  <c r="CR108" i="36"/>
  <c r="AB115" i="35" s="1"/>
  <c r="CR23" i="36"/>
  <c r="AB30" i="35" s="1"/>
  <c r="CS136" i="36"/>
  <c r="CU118" i="36"/>
  <c r="AD125" i="35" s="1"/>
  <c r="BO125" i="35" s="1"/>
  <c r="CR19" i="36"/>
  <c r="AB26" i="35" s="1"/>
  <c r="CT49" i="36"/>
  <c r="AC56" i="35" s="1"/>
  <c r="O83" i="35" s="1"/>
  <c r="CT63" i="36"/>
  <c r="AC70" i="35" s="1"/>
  <c r="O97" i="35" s="1"/>
  <c r="CT81" i="36"/>
  <c r="AC88" i="35" s="1"/>
  <c r="O115" i="35" s="1"/>
  <c r="CV64" i="36"/>
  <c r="AE71" i="35" s="1"/>
  <c r="P98" i="35" s="1"/>
  <c r="CV114" i="36"/>
  <c r="AE121" i="35" s="1"/>
  <c r="CR128" i="36"/>
  <c r="AB135" i="35" s="1"/>
  <c r="N162" i="35" s="1"/>
  <c r="CV66" i="36"/>
  <c r="AE73" i="35" s="1"/>
  <c r="P100" i="35" s="1"/>
  <c r="CT109" i="36"/>
  <c r="AC116" i="35" s="1"/>
  <c r="CV36" i="36"/>
  <c r="AE43" i="35" s="1"/>
  <c r="P70" i="35" s="1"/>
  <c r="CU192" i="36"/>
  <c r="AD199" i="35" s="1"/>
  <c r="BO199" i="35" s="1"/>
  <c r="CS196" i="36"/>
  <c r="CU133" i="36"/>
  <c r="AD140" i="35" s="1"/>
  <c r="BO140" i="35" s="1"/>
  <c r="CT152" i="36"/>
  <c r="AC159" i="35" s="1"/>
  <c r="O186" i="35" s="1"/>
  <c r="CR165" i="36"/>
  <c r="AB172" i="35" s="1"/>
  <c r="N199" i="35" s="1"/>
  <c r="CU166" i="36"/>
  <c r="AD173" i="35" s="1"/>
  <c r="BO173" i="35" s="1"/>
  <c r="CV165" i="36"/>
  <c r="AE172" i="35" s="1"/>
  <c r="P199" i="35" s="1"/>
  <c r="CV200" i="36"/>
  <c r="AE207" i="35" s="1"/>
  <c r="P234" i="35" s="1"/>
  <c r="CT208" i="36"/>
  <c r="AC215" i="35" s="1"/>
  <c r="O242" i="35" s="1"/>
  <c r="CT219" i="36"/>
  <c r="AC226" i="35" s="1"/>
  <c r="O253" i="35" s="1"/>
  <c r="CS199" i="36"/>
  <c r="CV207" i="36"/>
  <c r="AE214" i="35" s="1"/>
  <c r="P241" i="35" s="1"/>
  <c r="CV218" i="36"/>
  <c r="AE225" i="35" s="1"/>
  <c r="P252" i="35" s="1"/>
  <c r="CT216" i="36"/>
  <c r="AC223" i="35" s="1"/>
  <c r="O250" i="35" s="1"/>
  <c r="CS232" i="36"/>
  <c r="CT218" i="36"/>
  <c r="AC225" i="35" s="1"/>
  <c r="O252" i="35" s="1"/>
  <c r="CT234" i="36"/>
  <c r="AC241" i="35" s="1"/>
  <c r="O268" i="35" s="1"/>
  <c r="CV247" i="36"/>
  <c r="AE254" i="35" s="1"/>
  <c r="P281" i="35" s="1"/>
  <c r="CT258" i="36"/>
  <c r="AC265" i="35" s="1"/>
  <c r="O292" i="35" s="1"/>
  <c r="CR269" i="36"/>
  <c r="AB276" i="35" s="1"/>
  <c r="N303" i="35" s="1"/>
  <c r="CV279" i="36"/>
  <c r="AE286" i="35" s="1"/>
  <c r="P313" i="35" s="1"/>
  <c r="CU207" i="36"/>
  <c r="AD214" i="35" s="1"/>
  <c r="BO214" i="35" s="1"/>
  <c r="CT232" i="36"/>
  <c r="AC239" i="35" s="1"/>
  <c r="O266" i="35" s="1"/>
  <c r="CR252" i="36"/>
  <c r="AB259" i="35" s="1"/>
  <c r="N286" i="35" s="1"/>
  <c r="CV270" i="36"/>
  <c r="AE277" i="35" s="1"/>
  <c r="P304" i="35" s="1"/>
  <c r="CU288" i="36"/>
  <c r="AD295" i="35" s="1"/>
  <c r="BO295" i="35" s="1"/>
  <c r="CS304" i="36"/>
  <c r="CS320" i="36"/>
  <c r="CS336" i="36"/>
  <c r="CT222" i="36"/>
  <c r="AC229" i="35" s="1"/>
  <c r="O256" i="35" s="1"/>
  <c r="CS246" i="36"/>
  <c r="CV272" i="36"/>
  <c r="AE279" i="35" s="1"/>
  <c r="P306" i="35" s="1"/>
  <c r="CR295" i="36"/>
  <c r="AB302" i="35" s="1"/>
  <c r="N329" i="35" s="1"/>
  <c r="CR311" i="36"/>
  <c r="AB318" i="35" s="1"/>
  <c r="N345" i="35" s="1"/>
  <c r="CR327" i="36"/>
  <c r="AB334" i="35" s="1"/>
  <c r="N361" i="35" s="1"/>
  <c r="CR343" i="36"/>
  <c r="AB350" i="35" s="1"/>
  <c r="N377" i="35" s="1"/>
  <c r="CS235" i="36"/>
  <c r="CR262" i="36"/>
  <c r="AB269" i="35" s="1"/>
  <c r="N296" i="35" s="1"/>
  <c r="CT289" i="36"/>
  <c r="AC296" i="35" s="1"/>
  <c r="O323" i="35" s="1"/>
  <c r="CT305" i="36"/>
  <c r="AC312" i="35" s="1"/>
  <c r="O339" i="35" s="1"/>
  <c r="CT321" i="36"/>
  <c r="AC328" i="35" s="1"/>
  <c r="O355" i="35" s="1"/>
  <c r="CT337" i="36"/>
  <c r="AC344" i="35" s="1"/>
  <c r="O371" i="35" s="1"/>
  <c r="CR211" i="36"/>
  <c r="AB218" i="35" s="1"/>
  <c r="N245" i="35" s="1"/>
  <c r="CS243" i="36"/>
  <c r="CV268" i="36"/>
  <c r="AE275" i="35" s="1"/>
  <c r="P302" i="35" s="1"/>
  <c r="CT290" i="36"/>
  <c r="AC297" i="35" s="1"/>
  <c r="O324" i="35" s="1"/>
  <c r="CT306" i="36"/>
  <c r="AC313" i="35" s="1"/>
  <c r="O340" i="35" s="1"/>
  <c r="CT322" i="36"/>
  <c r="AC329" i="35" s="1"/>
  <c r="O356" i="35" s="1"/>
  <c r="CR229" i="36"/>
  <c r="AB236" i="35" s="1"/>
  <c r="N263" i="35" s="1"/>
  <c r="CV316" i="36"/>
  <c r="AE323" i="35" s="1"/>
  <c r="P350" i="35" s="1"/>
  <c r="CR234" i="36"/>
  <c r="AB241" i="35" s="1"/>
  <c r="N268" i="35" s="1"/>
  <c r="CS267" i="36"/>
  <c r="CU340" i="36"/>
  <c r="AD347" i="35" s="1"/>
  <c r="BO347" i="35" s="1"/>
  <c r="CT304" i="36"/>
  <c r="AC311" i="35" s="1"/>
  <c r="O338" i="35" s="1"/>
  <c r="CR289" i="36"/>
  <c r="AB296" i="35" s="1"/>
  <c r="N323" i="35" s="1"/>
  <c r="CU332" i="36"/>
  <c r="AD339" i="35" s="1"/>
  <c r="BO339" i="35" s="1"/>
  <c r="CT83" i="36"/>
  <c r="AC90" i="35" s="1"/>
  <c r="O117" i="35" s="1"/>
  <c r="CT51" i="36"/>
  <c r="AC58" i="35" s="1"/>
  <c r="O85" i="35" s="1"/>
  <c r="CV150" i="36"/>
  <c r="AE157" i="35" s="1"/>
  <c r="P184" i="35" s="1"/>
  <c r="CU35" i="36"/>
  <c r="AD42" i="35" s="1"/>
  <c r="BO42" i="35" s="1"/>
  <c r="CS41" i="36"/>
  <c r="CT154" i="36"/>
  <c r="AC161" i="35" s="1"/>
  <c r="O188" i="35" s="1"/>
  <c r="CR194" i="36"/>
  <c r="AB201" i="35" s="1"/>
  <c r="N228" i="35" s="1"/>
  <c r="CU71" i="36"/>
  <c r="AD78" i="35" s="1"/>
  <c r="BO78" i="35" s="1"/>
  <c r="CV124" i="36"/>
  <c r="AE131" i="35" s="1"/>
  <c r="P158" i="35" s="1"/>
  <c r="CT110" i="36"/>
  <c r="AC117" i="35" s="1"/>
  <c r="CS128" i="36"/>
  <c r="CU100" i="36"/>
  <c r="AD107" i="35" s="1"/>
  <c r="BO107" i="35" s="1"/>
  <c r="CR79" i="36"/>
  <c r="AB86" i="35" s="1"/>
  <c r="N113" i="35" s="1"/>
  <c r="CS171" i="36"/>
  <c r="CR20" i="36"/>
  <c r="AB27" i="35" s="1"/>
  <c r="CU52" i="36"/>
  <c r="AD59" i="35" s="1"/>
  <c r="BO59" i="35" s="1"/>
  <c r="CT127" i="36"/>
  <c r="AC134" i="35" s="1"/>
  <c r="O161" i="35" s="1"/>
  <c r="CR157" i="36"/>
  <c r="AB164" i="35" s="1"/>
  <c r="N191" i="35" s="1"/>
  <c r="CT136" i="36"/>
  <c r="AC143" i="35" s="1"/>
  <c r="O170" i="35" s="1"/>
  <c r="CU29" i="36"/>
  <c r="AD36" i="35" s="1"/>
  <c r="BO36" i="35" s="1"/>
  <c r="CV74" i="36"/>
  <c r="AE81" i="35" s="1"/>
  <c r="P108" i="35" s="1"/>
  <c r="CT139" i="36"/>
  <c r="AC146" i="35" s="1"/>
  <c r="O173" i="35" s="1"/>
  <c r="CR197" i="36"/>
  <c r="AB204" i="35" s="1"/>
  <c r="N231" i="35" s="1"/>
  <c r="CS179" i="36"/>
  <c r="CS177" i="36"/>
  <c r="CU151" i="36"/>
  <c r="AD158" i="35" s="1"/>
  <c r="BO158" i="35" s="1"/>
  <c r="CS165" i="36"/>
  <c r="CR199" i="36"/>
  <c r="AB206" i="35" s="1"/>
  <c r="N233" i="35" s="1"/>
  <c r="CS205" i="36"/>
  <c r="CT211" i="36"/>
  <c r="AC218" i="35" s="1"/>
  <c r="O245" i="35" s="1"/>
  <c r="CT201" i="36"/>
  <c r="AC208" i="35" s="1"/>
  <c r="O235" i="35" s="1"/>
  <c r="CU221" i="36"/>
  <c r="AD228" i="35" s="1"/>
  <c r="BO228" i="35" s="1"/>
  <c r="CU237" i="36"/>
  <c r="AD244" i="35" s="1"/>
  <c r="BO244" i="35" s="1"/>
  <c r="CT223" i="36"/>
  <c r="AC230" i="35" s="1"/>
  <c r="O257" i="35" s="1"/>
  <c r="CT239" i="36"/>
  <c r="AC246" i="35" s="1"/>
  <c r="O273" i="35" s="1"/>
  <c r="CR251" i="36"/>
  <c r="AB258" i="35" s="1"/>
  <c r="N285" i="35" s="1"/>
  <c r="CV261" i="36"/>
  <c r="AE268" i="35" s="1"/>
  <c r="P295" i="35" s="1"/>
  <c r="CT272" i="36"/>
  <c r="AC279" i="35" s="1"/>
  <c r="O306" i="35" s="1"/>
  <c r="CR283" i="36"/>
  <c r="AB290" i="35" s="1"/>
  <c r="N317" i="35" s="1"/>
  <c r="CR215" i="36"/>
  <c r="AB222" i="35" s="1"/>
  <c r="N249" i="35" s="1"/>
  <c r="CV237" i="36"/>
  <c r="AE244" i="35" s="1"/>
  <c r="P271" i="35" s="1"/>
  <c r="CS257" i="36"/>
  <c r="CR276" i="36"/>
  <c r="AB283" i="35" s="1"/>
  <c r="N310" i="35" s="1"/>
  <c r="CU293" i="36"/>
  <c r="AD300" i="35" s="1"/>
  <c r="BO300" i="35" s="1"/>
  <c r="CU309" i="36"/>
  <c r="AD316" i="35" s="1"/>
  <c r="BO316" i="35" s="1"/>
  <c r="CU325" i="36"/>
  <c r="AD332" i="35" s="1"/>
  <c r="BO332" i="35" s="1"/>
  <c r="CU341" i="36"/>
  <c r="AD348" i="35" s="1"/>
  <c r="BO348" i="35" s="1"/>
  <c r="CU230" i="36"/>
  <c r="AD237" i="35" s="1"/>
  <c r="BO237" i="35" s="1"/>
  <c r="CT257" i="36"/>
  <c r="AC264" i="35" s="1"/>
  <c r="O291" i="35" s="1"/>
  <c r="CS278" i="36"/>
  <c r="CR300" i="36"/>
  <c r="AB307" i="35" s="1"/>
  <c r="N334" i="35" s="1"/>
  <c r="CR316" i="36"/>
  <c r="AB323" i="35" s="1"/>
  <c r="N350" i="35" s="1"/>
  <c r="CR332" i="36"/>
  <c r="AB339" i="35" s="1"/>
  <c r="N366" i="35" s="1"/>
  <c r="CR207" i="36"/>
  <c r="AB214" i="35" s="1"/>
  <c r="N241" i="35" s="1"/>
  <c r="CU246" i="36"/>
  <c r="AD253" i="35" s="1"/>
  <c r="BO253" i="35" s="1"/>
  <c r="CU268" i="36"/>
  <c r="AD275" i="35" s="1"/>
  <c r="BO275" i="35" s="1"/>
  <c r="CU294" i="36"/>
  <c r="AD301" i="35" s="1"/>
  <c r="BO301" i="35" s="1"/>
  <c r="CU310" i="36"/>
  <c r="AD317" i="35" s="1"/>
  <c r="BO317" i="35" s="1"/>
  <c r="CU326" i="36"/>
  <c r="AD333" i="35" s="1"/>
  <c r="BO333" i="35" s="1"/>
  <c r="CU342" i="36"/>
  <c r="AD349" i="35" s="1"/>
  <c r="BO349" i="35" s="1"/>
  <c r="CV223" i="36"/>
  <c r="AE230" i="35" s="1"/>
  <c r="P257" i="35" s="1"/>
  <c r="CS252" i="36"/>
  <c r="CS275" i="36"/>
  <c r="CT295" i="36"/>
  <c r="AC302" i="35" s="1"/>
  <c r="O329" i="35" s="1"/>
  <c r="CT311" i="36"/>
  <c r="AC318" i="35" s="1"/>
  <c r="O345" i="35" s="1"/>
  <c r="CT327" i="36"/>
  <c r="AC334" i="35" s="1"/>
  <c r="O361" i="35" s="1"/>
  <c r="CU274" i="36"/>
  <c r="AD281" i="35" s="1"/>
  <c r="BO281" i="35" s="1"/>
  <c r="CV332" i="36"/>
  <c r="AE339" i="35" s="1"/>
  <c r="P366" i="35" s="1"/>
  <c r="CT243" i="36"/>
  <c r="AC250" i="35" s="1"/>
  <c r="O277" i="35" s="1"/>
  <c r="CR305" i="36"/>
  <c r="AB312" i="35" s="1"/>
  <c r="N339" i="35" s="1"/>
  <c r="CT253" i="36"/>
  <c r="AC260" i="35" s="1"/>
  <c r="O287" i="35" s="1"/>
  <c r="CV335" i="36"/>
  <c r="AE342" i="35" s="1"/>
  <c r="P369" i="35" s="1"/>
  <c r="CR294" i="36"/>
  <c r="AB301" i="35" s="1"/>
  <c r="N328" i="35" s="1"/>
  <c r="CS341" i="36"/>
  <c r="CT54" i="36"/>
  <c r="AC61" i="35" s="1"/>
  <c r="O88" i="35" s="1"/>
  <c r="CV45" i="36"/>
  <c r="AE52" i="35" s="1"/>
  <c r="P79" i="35" s="1"/>
  <c r="CV67" i="36"/>
  <c r="AE74" i="35" s="1"/>
  <c r="P101" i="35" s="1"/>
  <c r="CS105" i="36"/>
  <c r="CT138" i="36"/>
  <c r="AC145" i="35" s="1"/>
  <c r="O172" i="35" s="1"/>
  <c r="CR140" i="36"/>
  <c r="AB147" i="35" s="1"/>
  <c r="N174" i="35" s="1"/>
  <c r="CV68" i="36"/>
  <c r="AE75" i="35" s="1"/>
  <c r="P102" i="35" s="1"/>
  <c r="CV37" i="36"/>
  <c r="AE44" i="35" s="1"/>
  <c r="P71" i="35" s="1"/>
  <c r="CT119" i="36"/>
  <c r="AC126" i="35" s="1"/>
  <c r="O153" i="35" s="1"/>
  <c r="CU38" i="36"/>
  <c r="AD45" i="35" s="1"/>
  <c r="BO45" i="35" s="1"/>
  <c r="CS47" i="36"/>
  <c r="CS32" i="36"/>
  <c r="CR183" i="36"/>
  <c r="AB190" i="35" s="1"/>
  <c r="N217" i="35" s="1"/>
  <c r="CV176" i="36"/>
  <c r="AE183" i="35" s="1"/>
  <c r="P210" i="35" s="1"/>
  <c r="CU48" i="36"/>
  <c r="AD55" i="35" s="1"/>
  <c r="BO55" i="35" s="1"/>
  <c r="CS166" i="36"/>
  <c r="CS44" i="36"/>
  <c r="CV27" i="36"/>
  <c r="AE34" i="35" s="1"/>
  <c r="P61" i="35" s="1"/>
  <c r="CS71" i="36"/>
  <c r="CR87" i="36"/>
  <c r="AB94" i="35" s="1"/>
  <c r="N121" i="35" s="1"/>
  <c r="CU204" i="36"/>
  <c r="AD211" i="35" s="1"/>
  <c r="BO211" i="35" s="1"/>
  <c r="CS236" i="36"/>
  <c r="CR261" i="36"/>
  <c r="AB268" i="35" s="1"/>
  <c r="N295" i="35" s="1"/>
  <c r="CT236" i="36"/>
  <c r="AC243" i="35" s="1"/>
  <c r="O270" i="35" s="1"/>
  <c r="CS308" i="36"/>
  <c r="CR256" i="36"/>
  <c r="AB263" i="35" s="1"/>
  <c r="N290" i="35" s="1"/>
  <c r="CT331" i="36"/>
  <c r="AC338" i="35" s="1"/>
  <c r="O365" i="35" s="1"/>
  <c r="CR293" i="36"/>
  <c r="AB300" i="35" s="1"/>
  <c r="N327" i="35" s="1"/>
  <c r="CT221" i="36"/>
  <c r="AC228" i="35" s="1"/>
  <c r="O255" i="35" s="1"/>
  <c r="CV310" i="36"/>
  <c r="AE317" i="35" s="1"/>
  <c r="P344" i="35" s="1"/>
  <c r="CU242" i="36"/>
  <c r="AD249" i="35" s="1"/>
  <c r="BO249" i="35" s="1"/>
  <c r="CT293" i="36"/>
  <c r="AC300" i="35" s="1"/>
  <c r="O327" i="35" s="1"/>
  <c r="CV32" i="36"/>
  <c r="AE39" i="35" s="1"/>
  <c r="P66" i="35" s="1"/>
  <c r="CS174" i="36"/>
  <c r="CS90" i="36"/>
  <c r="CS42" i="36"/>
  <c r="CS67" i="36"/>
  <c r="CV181" i="36"/>
  <c r="AE188" i="35" s="1"/>
  <c r="P215" i="35" s="1"/>
  <c r="CS150" i="36"/>
  <c r="CR208" i="36"/>
  <c r="AB215" i="35" s="1"/>
  <c r="N242" i="35" s="1"/>
  <c r="CU241" i="36"/>
  <c r="AD248" i="35" s="1"/>
  <c r="BO248" i="35" s="1"/>
  <c r="CR243" i="36"/>
  <c r="AB250" i="35" s="1"/>
  <c r="N277" i="35" s="1"/>
  <c r="CT264" i="36"/>
  <c r="AC271" i="35" s="1"/>
  <c r="O298" i="35" s="1"/>
  <c r="CV285" i="36"/>
  <c r="AE292" i="35" s="1"/>
  <c r="P319" i="35" s="1"/>
  <c r="CS233" i="36"/>
  <c r="CV262" i="36"/>
  <c r="AE269" i="35" s="1"/>
  <c r="P296" i="35" s="1"/>
  <c r="CU285" i="36"/>
  <c r="AD292" i="35" s="1"/>
  <c r="BO292" i="35" s="1"/>
  <c r="CU305" i="36"/>
  <c r="AD312" i="35" s="1"/>
  <c r="BO312" i="35" s="1"/>
  <c r="CU329" i="36"/>
  <c r="AD336" i="35" s="1"/>
  <c r="BO336" i="35" s="1"/>
  <c r="CS214" i="36"/>
  <c r="CU247" i="36"/>
  <c r="AD254" i="35" s="1"/>
  <c r="BO254" i="35" s="1"/>
  <c r="CR288" i="36"/>
  <c r="AB295" i="35" s="1"/>
  <c r="N322" i="35" s="1"/>
  <c r="CR308" i="36"/>
  <c r="AB315" i="35" s="1"/>
  <c r="N342" i="35" s="1"/>
  <c r="CU328" i="36"/>
  <c r="AD335" i="35" s="1"/>
  <c r="BO335" i="35" s="1"/>
  <c r="CU222" i="36"/>
  <c r="AD229" i="35" s="1"/>
  <c r="BO229" i="35" s="1"/>
  <c r="CT259" i="36"/>
  <c r="AC266" i="35" s="1"/>
  <c r="O293" i="35" s="1"/>
  <c r="CR290" i="36"/>
  <c r="AB297" i="35" s="1"/>
  <c r="N324" i="35" s="1"/>
  <c r="CR314" i="36"/>
  <c r="AB321" i="35" s="1"/>
  <c r="N348" i="35" s="1"/>
  <c r="CU334" i="36"/>
  <c r="AD341" i="35" s="1"/>
  <c r="BO341" i="35" s="1"/>
  <c r="CS215" i="36"/>
  <c r="CV256" i="36"/>
  <c r="AE263" i="35" s="1"/>
  <c r="P290" i="35" s="1"/>
  <c r="CS287" i="36"/>
  <c r="CR307" i="36"/>
  <c r="AB314" i="35" s="1"/>
  <c r="N341" i="35" s="1"/>
  <c r="CR331" i="36"/>
  <c r="AB338" i="35" s="1"/>
  <c r="N365" i="35" s="1"/>
  <c r="CR313" i="36"/>
  <c r="AB320" i="35" s="1"/>
  <c r="N347" i="35" s="1"/>
  <c r="CT237" i="36"/>
  <c r="AC244" i="35" s="1"/>
  <c r="O271" i="35" s="1"/>
  <c r="CT309" i="36"/>
  <c r="AC316" i="35" s="1"/>
  <c r="O343" i="35" s="1"/>
  <c r="CT301" i="36"/>
  <c r="AC308" i="35" s="1"/>
  <c r="O335" i="35" s="1"/>
  <c r="CU290" i="36"/>
  <c r="AD297" i="35" s="1"/>
  <c r="BO297" i="35" s="1"/>
  <c r="CU34" i="36"/>
  <c r="AD41" i="35" s="1"/>
  <c r="BO41" i="35" s="1"/>
  <c r="CU176" i="36"/>
  <c r="AD183" i="35" s="1"/>
  <c r="BO183" i="35" s="1"/>
  <c r="CU82" i="36"/>
  <c r="AD89" i="35" s="1"/>
  <c r="BO89" i="35" s="1"/>
  <c r="CT116" i="36"/>
  <c r="AC123" i="35" s="1"/>
  <c r="CT93" i="36"/>
  <c r="AC100" i="35" s="1"/>
  <c r="O127" i="35" s="1"/>
  <c r="CV18" i="36"/>
  <c r="AE25" i="35" s="1"/>
  <c r="CR177" i="36"/>
  <c r="AB184" i="35" s="1"/>
  <c r="N211" i="35" s="1"/>
  <c r="CV185" i="36"/>
  <c r="AE192" i="35" s="1"/>
  <c r="P219" i="35" s="1"/>
  <c r="CV59" i="36"/>
  <c r="AE66" i="35" s="1"/>
  <c r="P93" i="35" s="1"/>
  <c r="CV137" i="36"/>
  <c r="AE144" i="35" s="1"/>
  <c r="P171" i="35" s="1"/>
  <c r="CS132" i="36"/>
  <c r="CS43" i="36"/>
  <c r="CR72" i="36"/>
  <c r="AB79" i="35" s="1"/>
  <c r="N106" i="35" s="1"/>
  <c r="CS39" i="36"/>
  <c r="CV80" i="36"/>
  <c r="AE87" i="35" s="1"/>
  <c r="P114" i="35" s="1"/>
  <c r="CS138" i="36"/>
  <c r="CT169" i="36"/>
  <c r="AC176" i="35" s="1"/>
  <c r="O203" i="35" s="1"/>
  <c r="CV105" i="36"/>
  <c r="AE112" i="35" s="1"/>
  <c r="P139" i="35" s="1"/>
  <c r="CU39" i="36"/>
  <c r="AD46" i="35" s="1"/>
  <c r="BO46" i="35" s="1"/>
  <c r="CS87" i="36"/>
  <c r="CT50" i="36"/>
  <c r="AC57" i="35" s="1"/>
  <c r="O84" i="35" s="1"/>
  <c r="CS97" i="36"/>
  <c r="CR31" i="36"/>
  <c r="AB38" i="35" s="1"/>
  <c r="N65" i="35" s="1"/>
  <c r="CR69" i="36"/>
  <c r="AB76" i="35" s="1"/>
  <c r="N103" i="35" s="1"/>
  <c r="CU74" i="36"/>
  <c r="AD81" i="35" s="1"/>
  <c r="BO81" i="35" s="1"/>
  <c r="CS95" i="36"/>
  <c r="CS82" i="36"/>
  <c r="CT39" i="36"/>
  <c r="AC46" i="35" s="1"/>
  <c r="O73" i="35" s="1"/>
  <c r="CT17" i="36"/>
  <c r="AC24" i="35" s="1"/>
  <c r="CT167" i="36"/>
  <c r="AC174" i="35" s="1"/>
  <c r="O201" i="35" s="1"/>
  <c r="CU185" i="36"/>
  <c r="AD192" i="35" s="1"/>
  <c r="BO192" i="35" s="1"/>
  <c r="CT142" i="36"/>
  <c r="AC149" i="35" s="1"/>
  <c r="O176" i="35" s="1"/>
  <c r="CT190" i="36"/>
  <c r="AC197" i="35" s="1"/>
  <c r="O224" i="35" s="1"/>
  <c r="CS40" i="36"/>
  <c r="CS144" i="36"/>
  <c r="CU98" i="36"/>
  <c r="AD105" i="35" s="1"/>
  <c r="BO105" i="35" s="1"/>
  <c r="CT55" i="36"/>
  <c r="AC62" i="35" s="1"/>
  <c r="O89" i="35" s="1"/>
  <c r="CS77" i="36"/>
  <c r="CV195" i="36"/>
  <c r="AE202" i="35" s="1"/>
  <c r="P229" i="35" s="1"/>
  <c r="CU196" i="36"/>
  <c r="AD203" i="35" s="1"/>
  <c r="BO203" i="35" s="1"/>
  <c r="CS161" i="36"/>
  <c r="CU141" i="36"/>
  <c r="AD148" i="35" s="1"/>
  <c r="BO148" i="35" s="1"/>
  <c r="CV184" i="36"/>
  <c r="AE191" i="35" s="1"/>
  <c r="P218" i="35" s="1"/>
  <c r="CV128" i="36"/>
  <c r="AE135" i="35" s="1"/>
  <c r="P162" i="35" s="1"/>
  <c r="CT140" i="36"/>
  <c r="AC147" i="35" s="1"/>
  <c r="O174" i="35" s="1"/>
  <c r="CV153" i="36"/>
  <c r="AE160" i="35" s="1"/>
  <c r="P187" i="35" s="1"/>
  <c r="CU161" i="36"/>
  <c r="AD168" i="35" s="1"/>
  <c r="BO168" i="35" s="1"/>
  <c r="CS182" i="36"/>
  <c r="CV103" i="36"/>
  <c r="AE110" i="35" s="1"/>
  <c r="P137" i="35" s="1"/>
  <c r="CV154" i="36"/>
  <c r="AE161" i="35" s="1"/>
  <c r="P188" i="35" s="1"/>
  <c r="CR136" i="36"/>
  <c r="AB143" i="35" s="1"/>
  <c r="N170" i="35" s="1"/>
  <c r="CS157" i="36"/>
  <c r="CS37" i="36"/>
  <c r="CV30" i="36"/>
  <c r="AE37" i="35" s="1"/>
  <c r="P64" i="35" s="1"/>
  <c r="CS151" i="36"/>
  <c r="CU79" i="36"/>
  <c r="AD86" i="35" s="1"/>
  <c r="BO86" i="35" s="1"/>
  <c r="CR173" i="36"/>
  <c r="AB180" i="35" s="1"/>
  <c r="N207" i="35" s="1"/>
  <c r="CS101" i="36"/>
  <c r="CU156" i="36"/>
  <c r="AD163" i="35" s="1"/>
  <c r="BO163" i="35" s="1"/>
  <c r="CR112" i="36"/>
  <c r="AB119" i="35" s="1"/>
  <c r="CR35" i="36"/>
  <c r="AB42" i="35" s="1"/>
  <c r="N69" i="35" s="1"/>
  <c r="CV46" i="36"/>
  <c r="AE53" i="35" s="1"/>
  <c r="P80" i="35" s="1"/>
  <c r="CT161" i="36"/>
  <c r="AC168" i="35" s="1"/>
  <c r="O195" i="35" s="1"/>
  <c r="CR86" i="36"/>
  <c r="AB93" i="35" s="1"/>
  <c r="N120" i="35" s="1"/>
  <c r="CT73" i="36"/>
  <c r="AC80" i="35" s="1"/>
  <c r="O107" i="35" s="1"/>
  <c r="CR61" i="36"/>
  <c r="AB68" i="35" s="1"/>
  <c r="N95" i="35" s="1"/>
  <c r="CR92" i="36"/>
  <c r="AB99" i="35" s="1"/>
  <c r="N126" i="35" s="1"/>
  <c r="CT64" i="36"/>
  <c r="AC71" i="35" s="1"/>
  <c r="O98" i="35" s="1"/>
  <c r="CV81" i="36"/>
  <c r="AE88" i="35" s="1"/>
  <c r="P115" i="35" s="1"/>
  <c r="CV126" i="36"/>
  <c r="AE133" i="35" s="1"/>
  <c r="P160" i="35" s="1"/>
  <c r="CR178" i="36"/>
  <c r="AB185" i="35" s="1"/>
  <c r="N212" i="35" s="1"/>
  <c r="CV16" i="36"/>
  <c r="CV21" i="36"/>
  <c r="AE28" i="35" s="1"/>
  <c r="CT89" i="36"/>
  <c r="AC96" i="35" s="1"/>
  <c r="O123" i="35" s="1"/>
  <c r="CR116" i="36"/>
  <c r="AB123" i="35" s="1"/>
  <c r="CT177" i="36"/>
  <c r="AC184" i="35" s="1"/>
  <c r="O211" i="35" s="1"/>
  <c r="CS189" i="36"/>
  <c r="CU197" i="36"/>
  <c r="AD204" i="35" s="1"/>
  <c r="BO204" i="35" s="1"/>
  <c r="CT162" i="36"/>
  <c r="AC169" i="35" s="1"/>
  <c r="O196" i="35" s="1"/>
  <c r="CU143" i="36"/>
  <c r="AD150" i="35" s="1"/>
  <c r="BO150" i="35" s="1"/>
  <c r="CU183" i="36"/>
  <c r="AD190" i="35" s="1"/>
  <c r="BO190" i="35" s="1"/>
  <c r="CR202" i="36"/>
  <c r="AB209" i="35" s="1"/>
  <c r="N236" i="35" s="1"/>
  <c r="CT209" i="36"/>
  <c r="AC216" i="35" s="1"/>
  <c r="O243" i="35" s="1"/>
  <c r="CU198" i="36"/>
  <c r="AD205" i="35" s="1"/>
  <c r="BO205" i="35" s="1"/>
  <c r="CS218" i="36"/>
  <c r="CS234" i="36"/>
  <c r="CU220" i="36"/>
  <c r="AD227" i="35" s="1"/>
  <c r="BO227" i="35" s="1"/>
  <c r="CU236" i="36"/>
  <c r="AD243" i="35" s="1"/>
  <c r="BO243" i="35" s="1"/>
  <c r="CR249" i="36"/>
  <c r="AB256" i="35" s="1"/>
  <c r="N283" i="35" s="1"/>
  <c r="CV259" i="36"/>
  <c r="AE266" i="35" s="1"/>
  <c r="P293" i="35" s="1"/>
  <c r="CT270" i="36"/>
  <c r="AC277" i="35" s="1"/>
  <c r="O304" i="35" s="1"/>
  <c r="CR281" i="36"/>
  <c r="AB288" i="35" s="1"/>
  <c r="N315" i="35" s="1"/>
  <c r="CV209" i="36"/>
  <c r="AE216" i="35" s="1"/>
  <c r="P243" i="35" s="1"/>
  <c r="CU234" i="36"/>
  <c r="AD241" i="35" s="1"/>
  <c r="BO241" i="35" s="1"/>
  <c r="CV254" i="36"/>
  <c r="AE261" i="35" s="1"/>
  <c r="P288" i="35" s="1"/>
  <c r="CU272" i="36"/>
  <c r="AD279" i="35" s="1"/>
  <c r="BO279" i="35" s="1"/>
  <c r="CS290" i="36"/>
  <c r="CS306" i="36"/>
  <c r="CS322" i="36"/>
  <c r="CS338" i="36"/>
  <c r="CR226" i="36"/>
  <c r="AB233" i="35" s="1"/>
  <c r="N260" i="35" s="1"/>
  <c r="CV252" i="36"/>
  <c r="AE259" i="35" s="1"/>
  <c r="P286" i="35" s="1"/>
  <c r="CU275" i="36"/>
  <c r="AD282" i="35" s="1"/>
  <c r="BO282" i="35" s="1"/>
  <c r="CS297" i="36"/>
  <c r="CS313" i="36"/>
  <c r="CS329" i="36"/>
  <c r="CS345" i="36"/>
  <c r="CR238" i="36"/>
  <c r="AB245" i="35" s="1"/>
  <c r="N272" i="35" s="1"/>
  <c r="CV264" i="36"/>
  <c r="AE271" i="35" s="1"/>
  <c r="P298" i="35" s="1"/>
  <c r="CV291" i="36"/>
  <c r="AE298" i="35" s="1"/>
  <c r="P325" i="35" s="1"/>
  <c r="CV307" i="36"/>
  <c r="AE314" i="35" s="1"/>
  <c r="P341" i="35" s="1"/>
  <c r="CV323" i="36"/>
  <c r="AE330" i="35" s="1"/>
  <c r="P357" i="35" s="1"/>
  <c r="CV339" i="36"/>
  <c r="AE346" i="35" s="1"/>
  <c r="P373" i="35" s="1"/>
  <c r="CS216" i="36"/>
  <c r="CU249" i="36"/>
  <c r="AD256" i="35" s="1"/>
  <c r="BO256" i="35" s="1"/>
  <c r="CR272" i="36"/>
  <c r="AB279" i="35" s="1"/>
  <c r="N306" i="35" s="1"/>
  <c r="CU292" i="36"/>
  <c r="AD299" i="35" s="1"/>
  <c r="BO299" i="35" s="1"/>
  <c r="CU308" i="36"/>
  <c r="AD315" i="35" s="1"/>
  <c r="BO315" i="35" s="1"/>
  <c r="CU324" i="36"/>
  <c r="AD331" i="35" s="1"/>
  <c r="BO331" i="35" s="1"/>
  <c r="CU232" i="36"/>
  <c r="AD239" i="35" s="1"/>
  <c r="BO239" i="35" s="1"/>
  <c r="CR318" i="36"/>
  <c r="AB325" i="35" s="1"/>
  <c r="N352" i="35" s="1"/>
  <c r="CS239" i="36"/>
  <c r="CV280" i="36"/>
  <c r="AE287" i="35" s="1"/>
  <c r="P314" i="35" s="1"/>
  <c r="CR344" i="36"/>
  <c r="AB351" i="35" s="1"/>
  <c r="N378" i="35" s="1"/>
  <c r="CU330" i="36"/>
  <c r="AD337" i="35" s="1"/>
  <c r="BO337" i="35" s="1"/>
  <c r="CS291" i="36"/>
  <c r="CR336" i="36"/>
  <c r="AB343" i="35" s="1"/>
  <c r="N370" i="35" s="1"/>
  <c r="CU121" i="36"/>
  <c r="AD128" i="35" s="1"/>
  <c r="BO128" i="35" s="1"/>
  <c r="CR195" i="36"/>
  <c r="AB202" i="35" s="1"/>
  <c r="N229" i="35" s="1"/>
  <c r="CR139" i="36"/>
  <c r="AB146" i="35" s="1"/>
  <c r="N173" i="35" s="1"/>
  <c r="CT18" i="36"/>
  <c r="AC25" i="35" s="1"/>
  <c r="CU152" i="36"/>
  <c r="AD159" i="35" s="1"/>
  <c r="BO159" i="35" s="1"/>
  <c r="CT31" i="36"/>
  <c r="AC38" i="35" s="1"/>
  <c r="O65" i="35" s="1"/>
  <c r="CT178" i="36"/>
  <c r="AC185" i="35" s="1"/>
  <c r="O212" i="35" s="1"/>
  <c r="CV162" i="36"/>
  <c r="AE169" i="35" s="1"/>
  <c r="P196" i="35" s="1"/>
  <c r="CT92" i="36"/>
  <c r="AC99" i="35" s="1"/>
  <c r="O126" i="35" s="1"/>
  <c r="CU47" i="36"/>
  <c r="AD54" i="35" s="1"/>
  <c r="BO54" i="35" s="1"/>
  <c r="CS145" i="36"/>
  <c r="CS66" i="36"/>
  <c r="CV31" i="36"/>
  <c r="AE38" i="35" s="1"/>
  <c r="P65" i="35" s="1"/>
  <c r="CR52" i="36"/>
  <c r="AB59" i="35" s="1"/>
  <c r="N86" i="35" s="1"/>
  <c r="CS88" i="36"/>
  <c r="CV96" i="36"/>
  <c r="AE103" i="35" s="1"/>
  <c r="P130" i="35" s="1"/>
  <c r="CS60" i="36"/>
  <c r="CV193" i="36"/>
  <c r="AE200" i="35" s="1"/>
  <c r="P227" i="35" s="1"/>
  <c r="CU137" i="36"/>
  <c r="AD144" i="35" s="1"/>
  <c r="BO144" i="35" s="1"/>
  <c r="CR89" i="36"/>
  <c r="AB96" i="35" s="1"/>
  <c r="N123" i="35" s="1"/>
  <c r="CU43" i="36"/>
  <c r="AD50" i="35" s="1"/>
  <c r="BO50" i="35" s="1"/>
  <c r="CR124" i="36"/>
  <c r="AB131" i="35" s="1"/>
  <c r="N158" i="35" s="1"/>
  <c r="CT151" i="36"/>
  <c r="AC158" i="35" s="1"/>
  <c r="O185" i="35" s="1"/>
  <c r="CV174" i="36"/>
  <c r="AE181" i="35" s="1"/>
  <c r="P208" i="35" s="1"/>
  <c r="CT126" i="36"/>
  <c r="AC133" i="35" s="1"/>
  <c r="O160" i="35" s="1"/>
  <c r="CV152" i="36"/>
  <c r="AE159" i="35" s="1"/>
  <c r="P186" i="35" s="1"/>
  <c r="CT185" i="36"/>
  <c r="AC192" i="35" s="1"/>
  <c r="O219" i="35" s="1"/>
  <c r="CU113" i="36"/>
  <c r="AD120" i="35" s="1"/>
  <c r="CT200" i="36"/>
  <c r="AC207" i="35" s="1"/>
  <c r="O234" i="35" s="1"/>
  <c r="CS207" i="36"/>
  <c r="CV212" i="36"/>
  <c r="AE219" i="35" s="1"/>
  <c r="P246" i="35" s="1"/>
  <c r="CV204" i="36"/>
  <c r="AE211" i="35" s="1"/>
  <c r="P238" i="35" s="1"/>
  <c r="CU223" i="36"/>
  <c r="AD230" i="35" s="1"/>
  <c r="BO230" i="35" s="1"/>
  <c r="CU239" i="36"/>
  <c r="AD246" i="35" s="1"/>
  <c r="BO246" i="35" s="1"/>
  <c r="CV225" i="36"/>
  <c r="AE232" i="35" s="1"/>
  <c r="P259" i="35" s="1"/>
  <c r="CV241" i="36"/>
  <c r="AE248" i="35" s="1"/>
  <c r="P275" i="35" s="1"/>
  <c r="CT252" i="36"/>
  <c r="AC259" i="35" s="1"/>
  <c r="O286" i="35" s="1"/>
  <c r="CR263" i="36"/>
  <c r="AB270" i="35" s="1"/>
  <c r="N297" i="35" s="1"/>
  <c r="CV273" i="36"/>
  <c r="AE280" i="35" s="1"/>
  <c r="P307" i="35" s="1"/>
  <c r="CT284" i="36"/>
  <c r="AC291" i="35" s="1"/>
  <c r="O318" i="35" s="1"/>
  <c r="CR221" i="36"/>
  <c r="AB228" i="35" s="1"/>
  <c r="N255" i="35" s="1"/>
  <c r="CR241" i="36"/>
  <c r="AB248" i="35" s="1"/>
  <c r="N275" i="35" s="1"/>
  <c r="CR260" i="36"/>
  <c r="AB267" i="35" s="1"/>
  <c r="N294" i="35" s="1"/>
  <c r="CV278" i="36"/>
  <c r="AE285" i="35" s="1"/>
  <c r="P312" i="35" s="1"/>
  <c r="CU295" i="36"/>
  <c r="AD302" i="35" s="1"/>
  <c r="BO302" i="35" s="1"/>
  <c r="CU311" i="36"/>
  <c r="AD318" i="35" s="1"/>
  <c r="BO318" i="35" s="1"/>
  <c r="CU327" i="36"/>
  <c r="AD334" i="35" s="1"/>
  <c r="BO334" i="35" s="1"/>
  <c r="CV210" i="36"/>
  <c r="AE217" i="35" s="1"/>
  <c r="P244" i="35" s="1"/>
  <c r="CV222" i="36"/>
  <c r="AE229" i="35" s="1"/>
  <c r="P256" i="35" s="1"/>
  <c r="CV271" i="36"/>
  <c r="AE278" i="35" s="1"/>
  <c r="P305" i="35" s="1"/>
  <c r="CU256" i="36"/>
  <c r="AD263" i="35" s="1"/>
  <c r="BO263" i="35" s="1"/>
  <c r="CS324" i="36"/>
  <c r="CT277" i="36"/>
  <c r="AC284" i="35" s="1"/>
  <c r="O311" i="35" s="1"/>
  <c r="CR206" i="36"/>
  <c r="AB213" i="35" s="1"/>
  <c r="N240" i="35" s="1"/>
  <c r="CR309" i="36"/>
  <c r="AB316" i="35" s="1"/>
  <c r="N343" i="35" s="1"/>
  <c r="CT251" i="36"/>
  <c r="AC258" i="35" s="1"/>
  <c r="O285" i="35" s="1"/>
  <c r="CV326" i="36"/>
  <c r="AE333" i="35" s="1"/>
  <c r="P360" i="35" s="1"/>
  <c r="CS286" i="36"/>
  <c r="CR339" i="36"/>
  <c r="AB346" i="35" s="1"/>
  <c r="N373" i="35" s="1"/>
  <c r="CT137" i="36"/>
  <c r="AC144" i="35" s="1"/>
  <c r="O171" i="35" s="1"/>
  <c r="CT111" i="36"/>
  <c r="AC118" i="35" s="1"/>
  <c r="CS45" i="36"/>
  <c r="CS167" i="36"/>
  <c r="CT76" i="36"/>
  <c r="AC83" i="35" s="1"/>
  <c r="O110" i="35" s="1"/>
  <c r="CU119" i="36"/>
  <c r="AD126" i="35" s="1"/>
  <c r="BO126" i="35" s="1"/>
  <c r="CV201" i="36"/>
  <c r="AE208" i="35" s="1"/>
  <c r="P235" i="35" s="1"/>
  <c r="CU217" i="36"/>
  <c r="AD224" i="35" s="1"/>
  <c r="BO224" i="35" s="1"/>
  <c r="CR219" i="36"/>
  <c r="AB226" i="35" s="1"/>
  <c r="N253" i="35" s="1"/>
  <c r="CT248" i="36"/>
  <c r="AC255" i="35" s="1"/>
  <c r="O282" i="35" s="1"/>
  <c r="CV269" i="36"/>
  <c r="AE276" i="35" s="1"/>
  <c r="P303" i="35" s="1"/>
  <c r="CV208" i="36"/>
  <c r="AE215" i="35" s="1"/>
  <c r="P242" i="35" s="1"/>
  <c r="CR244" i="36"/>
  <c r="AB251" i="35" s="1"/>
  <c r="N278" i="35" s="1"/>
  <c r="CS266" i="36"/>
  <c r="CU289" i="36"/>
  <c r="AD296" i="35" s="1"/>
  <c r="BO296" i="35" s="1"/>
  <c r="CU313" i="36"/>
  <c r="AD320" i="35" s="1"/>
  <c r="BO320" i="35" s="1"/>
  <c r="CU333" i="36"/>
  <c r="AD340" i="35" s="1"/>
  <c r="BO340" i="35" s="1"/>
  <c r="CT224" i="36"/>
  <c r="AC231" i="35" s="1"/>
  <c r="O258" i="35" s="1"/>
  <c r="CU265" i="36"/>
  <c r="AD272" i="35" s="1"/>
  <c r="BO272" i="35" s="1"/>
  <c r="CR292" i="36"/>
  <c r="AB299" i="35" s="1"/>
  <c r="N326" i="35" s="1"/>
  <c r="CU312" i="36"/>
  <c r="AD319" i="35" s="1"/>
  <c r="BO319" i="35" s="1"/>
  <c r="CU336" i="36"/>
  <c r="AD343" i="35" s="1"/>
  <c r="BO343" i="35" s="1"/>
  <c r="CV229" i="36"/>
  <c r="AE236" i="35" s="1"/>
  <c r="P263" i="35" s="1"/>
  <c r="CS263" i="36"/>
  <c r="CR298" i="36"/>
  <c r="AB305" i="35" s="1"/>
  <c r="N332" i="35" s="1"/>
  <c r="CU318" i="36"/>
  <c r="AD325" i="35" s="1"/>
  <c r="BO325" i="35" s="1"/>
  <c r="CR338" i="36"/>
  <c r="AB345" i="35" s="1"/>
  <c r="N372" i="35" s="1"/>
  <c r="CV231" i="36"/>
  <c r="AE238" i="35" s="1"/>
  <c r="P265" i="35" s="1"/>
  <c r="CT261" i="36"/>
  <c r="AC268" i="35" s="1"/>
  <c r="O295" i="35" s="1"/>
  <c r="CR291" i="36"/>
  <c r="AB298" i="35" s="1"/>
  <c r="N325" i="35" s="1"/>
  <c r="CR315" i="36"/>
  <c r="AB322" i="35" s="1"/>
  <c r="N349" i="35" s="1"/>
  <c r="CS225" i="36"/>
  <c r="CT317" i="36"/>
  <c r="AC324" i="35" s="1"/>
  <c r="O351" i="35" s="1"/>
  <c r="CS247" i="36"/>
  <c r="CS333" i="36"/>
  <c r="CR329" i="36"/>
  <c r="AB336" i="35" s="1"/>
  <c r="N363" i="35" s="1"/>
  <c r="CU322" i="36"/>
  <c r="AD329" i="35" s="1"/>
  <c r="BO329" i="35" s="1"/>
  <c r="CV84" i="36"/>
  <c r="AE91" i="35" s="1"/>
  <c r="P118" i="35" s="1"/>
  <c r="CR18" i="36"/>
  <c r="AB25" i="35" s="1"/>
  <c r="CR159" i="36"/>
  <c r="AB166" i="35" s="1"/>
  <c r="N193" i="35" s="1"/>
  <c r="CR120" i="36"/>
  <c r="AB127" i="35" s="1"/>
  <c r="N154" i="35" s="1"/>
  <c r="CR131" i="36"/>
  <c r="AB138" i="35" s="1"/>
  <c r="N165" i="35" s="1"/>
  <c r="CU67" i="36"/>
  <c r="AD74" i="35" s="1"/>
  <c r="BO74" i="35" s="1"/>
  <c r="CV131" i="36"/>
  <c r="AE138" i="35" s="1"/>
  <c r="P165" i="35" s="1"/>
  <c r="CT68" i="36"/>
  <c r="AC75" i="35" s="1"/>
  <c r="O102" i="35" s="1"/>
  <c r="CV52" i="36"/>
  <c r="AE59" i="35" s="1"/>
  <c r="P86" i="35" s="1"/>
  <c r="CS175" i="36"/>
  <c r="CR95" i="36"/>
  <c r="AB102" i="35" s="1"/>
  <c r="N129" i="35" s="1"/>
  <c r="CU25" i="36"/>
  <c r="AD32" i="35" s="1"/>
  <c r="CU24" i="36"/>
  <c r="AD31" i="35" s="1"/>
  <c r="CV70" i="36"/>
  <c r="AE77" i="35" s="1"/>
  <c r="P104" i="35" s="1"/>
  <c r="CV51" i="36"/>
  <c r="AE58" i="35" s="1"/>
  <c r="P85" i="35" s="1"/>
  <c r="CT124" i="36"/>
  <c r="AC131" i="35" s="1"/>
  <c r="O158" i="35" s="1"/>
  <c r="CS142" i="36"/>
  <c r="CV104" i="36"/>
  <c r="AE111" i="35" s="1"/>
  <c r="P138" i="35" s="1"/>
  <c r="CS73" i="36"/>
  <c r="CS74" i="36"/>
  <c r="CV79" i="36"/>
  <c r="AE86" i="35" s="1"/>
  <c r="P113" i="35" s="1"/>
  <c r="CR76" i="36"/>
  <c r="AB83" i="35" s="1"/>
  <c r="N110" i="35" s="1"/>
  <c r="CR54" i="36"/>
  <c r="AB61" i="35" s="1"/>
  <c r="N88" i="35" s="1"/>
  <c r="CS96" i="36"/>
  <c r="CV71" i="36"/>
  <c r="AE78" i="35" s="1"/>
  <c r="P105" i="35" s="1"/>
  <c r="CR81" i="36"/>
  <c r="AB88" i="35" s="1"/>
  <c r="N115" i="35" s="1"/>
  <c r="CT103" i="36"/>
  <c r="AC110" i="35" s="1"/>
  <c r="O137" i="35" s="1"/>
  <c r="CT69" i="36"/>
  <c r="AC76" i="35" s="1"/>
  <c r="O103" i="35" s="1"/>
  <c r="CR55" i="36"/>
  <c r="AB62" i="35" s="1"/>
  <c r="N89" i="35" s="1"/>
  <c r="CR115" i="36"/>
  <c r="AB122" i="35" s="1"/>
  <c r="CV93" i="36"/>
  <c r="AE100" i="35" s="1"/>
  <c r="P127" i="35" s="1"/>
  <c r="CR167" i="36"/>
  <c r="AB174" i="35" s="1"/>
  <c r="N201" i="35" s="1"/>
  <c r="CU153" i="36"/>
  <c r="AD160" i="35" s="1"/>
  <c r="BO160" i="35" s="1"/>
  <c r="CR85" i="36"/>
  <c r="AB92" i="35" s="1"/>
  <c r="N119" i="35" s="1"/>
  <c r="CS62" i="36"/>
  <c r="CS134" i="36"/>
  <c r="CV98" i="36"/>
  <c r="AE105" i="35" s="1"/>
  <c r="P132" i="35" s="1"/>
  <c r="CR75" i="36"/>
  <c r="AB82" i="35" s="1"/>
  <c r="N109" i="35" s="1"/>
  <c r="CV140" i="36"/>
  <c r="AE147" i="35" s="1"/>
  <c r="P174" i="35" s="1"/>
  <c r="CV90" i="36"/>
  <c r="AE97" i="35" s="1"/>
  <c r="P124" i="35" s="1"/>
  <c r="CR184" i="36"/>
  <c r="AB191" i="35" s="1"/>
  <c r="N218" i="35" s="1"/>
  <c r="CR175" i="36"/>
  <c r="AB182" i="35" s="1"/>
  <c r="N209" i="35" s="1"/>
  <c r="CU171" i="36"/>
  <c r="AD178" i="35" s="1"/>
  <c r="BO178" i="35" s="1"/>
  <c r="CR193" i="36"/>
  <c r="AB200" i="35" s="1"/>
  <c r="N227" i="35" s="1"/>
  <c r="CU125" i="36"/>
  <c r="AD132" i="35" s="1"/>
  <c r="BO132" i="35" s="1"/>
  <c r="CS135" i="36"/>
  <c r="CT146" i="36"/>
  <c r="AC153" i="35" s="1"/>
  <c r="O180" i="35" s="1"/>
  <c r="CU162" i="36"/>
  <c r="AD169" i="35" s="1"/>
  <c r="BO169" i="35" s="1"/>
  <c r="CR70" i="36"/>
  <c r="AB77" i="35" s="1"/>
  <c r="N104" i="35" s="1"/>
  <c r="CR138" i="36"/>
  <c r="AB145" i="35" s="1"/>
  <c r="N172" i="35" s="1"/>
  <c r="CS140" i="36"/>
  <c r="CS185" i="36"/>
  <c r="CU92" i="36"/>
  <c r="AD99" i="35" s="1"/>
  <c r="BO99" i="35" s="1"/>
  <c r="CV161" i="36"/>
  <c r="AE168" i="35" s="1"/>
  <c r="P195" i="35" s="1"/>
  <c r="CS181" i="36"/>
  <c r="CS84" i="36"/>
  <c r="CS25" i="36"/>
  <c r="CT23" i="36"/>
  <c r="AC30" i="35" s="1"/>
  <c r="CR155" i="36"/>
  <c r="AB162" i="35" s="1"/>
  <c r="N189" i="35" s="1"/>
  <c r="CT80" i="36"/>
  <c r="AC87" i="35" s="1"/>
  <c r="O114" i="35" s="1"/>
  <c r="CU22" i="36"/>
  <c r="AD29" i="35" s="1"/>
  <c r="CU61" i="36"/>
  <c r="AD68" i="35" s="1"/>
  <c r="BO68" i="35" s="1"/>
  <c r="CV159" i="36"/>
  <c r="AE166" i="35" s="1"/>
  <c r="P193" i="35" s="1"/>
  <c r="CT58" i="36"/>
  <c r="AC65" i="35" s="1"/>
  <c r="O92" i="35" s="1"/>
  <c r="CV47" i="36"/>
  <c r="AE54" i="35" s="1"/>
  <c r="P81" i="35" s="1"/>
  <c r="CS29" i="36"/>
  <c r="CT125" i="36"/>
  <c r="AC132" i="35" s="1"/>
  <c r="O159" i="35" s="1"/>
  <c r="CV75" i="36"/>
  <c r="AE82" i="35" s="1"/>
  <c r="P109" i="35" s="1"/>
  <c r="CV187" i="36"/>
  <c r="AE194" i="35" s="1"/>
  <c r="P221" i="35" s="1"/>
  <c r="CT166" i="36"/>
  <c r="AC173" i="35" s="1"/>
  <c r="O200" i="35" s="1"/>
  <c r="CS168" i="36"/>
  <c r="CT27" i="36"/>
  <c r="AC34" i="35" s="1"/>
  <c r="O61" i="35" s="1"/>
  <c r="CV76" i="36"/>
  <c r="AE83" i="35" s="1"/>
  <c r="P110" i="35" s="1"/>
  <c r="CS106" i="36"/>
  <c r="CU127" i="36"/>
  <c r="AD134" i="35" s="1"/>
  <c r="BO134" i="35" s="1"/>
  <c r="CR196" i="36"/>
  <c r="AB203" i="35" s="1"/>
  <c r="N230" i="35" s="1"/>
  <c r="CT153" i="36"/>
  <c r="AC160" i="35" s="1"/>
  <c r="O187" i="35" s="1"/>
  <c r="CT168" i="36"/>
  <c r="AC175" i="35" s="1"/>
  <c r="O202" i="35" s="1"/>
  <c r="CU115" i="36"/>
  <c r="AD122" i="35" s="1"/>
  <c r="CR174" i="36"/>
  <c r="AB181" i="35" s="1"/>
  <c r="N208" i="35" s="1"/>
  <c r="CV199" i="36"/>
  <c r="AE206" i="35" s="1"/>
  <c r="P233" i="35" s="1"/>
  <c r="CU206" i="36"/>
  <c r="AD213" i="35" s="1"/>
  <c r="BO213" i="35" s="1"/>
  <c r="CR212" i="36"/>
  <c r="AB219" i="35" s="1"/>
  <c r="N246" i="35" s="1"/>
  <c r="CV203" i="36"/>
  <c r="AE210" i="35" s="1"/>
  <c r="P237" i="35" s="1"/>
  <c r="CS222" i="36"/>
  <c r="CS238" i="36"/>
  <c r="CR224" i="36"/>
  <c r="AB231" i="35" s="1"/>
  <c r="N258" i="35" s="1"/>
  <c r="CR240" i="36"/>
  <c r="AB247" i="35" s="1"/>
  <c r="N274" i="35" s="1"/>
  <c r="CV251" i="36"/>
  <c r="AE258" i="35" s="1"/>
  <c r="P285" i="35" s="1"/>
  <c r="CT198" i="36"/>
  <c r="AC205" i="35" s="1"/>
  <c r="O232" i="35" s="1"/>
  <c r="CS220" i="36"/>
  <c r="CT250" i="36"/>
  <c r="AC257" i="35" s="1"/>
  <c r="O284" i="35" s="1"/>
  <c r="CU212" i="36"/>
  <c r="AD219" i="35" s="1"/>
  <c r="BO219" i="35" s="1"/>
  <c r="CS292" i="36"/>
  <c r="CT229" i="36"/>
  <c r="AC236" i="35" s="1"/>
  <c r="O263" i="35" s="1"/>
  <c r="CT315" i="36"/>
  <c r="AC322" i="35" s="1"/>
  <c r="O349" i="35" s="1"/>
  <c r="CU267" i="36"/>
  <c r="AD274" i="35" s="1"/>
  <c r="BO274" i="35" s="1"/>
  <c r="CR341" i="36"/>
  <c r="AB348" i="35" s="1"/>
  <c r="N375" i="35" s="1"/>
  <c r="CV294" i="36"/>
  <c r="AE301" i="35" s="1"/>
  <c r="P328" i="35" s="1"/>
  <c r="CT320" i="36"/>
  <c r="AC327" i="35" s="1"/>
  <c r="O354" i="35" s="1"/>
  <c r="CT333" i="36"/>
  <c r="AC340" i="35" s="1"/>
  <c r="O367" i="35" s="1"/>
  <c r="CT60" i="36"/>
  <c r="AC67" i="35" s="1"/>
  <c r="O94" i="35" s="1"/>
  <c r="CV178" i="36"/>
  <c r="AE185" i="35" s="1"/>
  <c r="P212" i="35" s="1"/>
  <c r="CV127" i="36"/>
  <c r="AE134" i="35" s="1"/>
  <c r="P161" i="35" s="1"/>
  <c r="CU112" i="36"/>
  <c r="AD119" i="35" s="1"/>
  <c r="CU138" i="36"/>
  <c r="AD145" i="35" s="1"/>
  <c r="BO145" i="35" s="1"/>
  <c r="CV145" i="36"/>
  <c r="AE152" i="35" s="1"/>
  <c r="P179" i="35" s="1"/>
  <c r="CV58" i="36"/>
  <c r="AE65" i="35" s="1"/>
  <c r="P92" i="35" s="1"/>
  <c r="CR214" i="36"/>
  <c r="AB221" i="35" s="1"/>
  <c r="N248" i="35" s="1"/>
  <c r="CU233" i="36"/>
  <c r="AD240" i="35" s="1"/>
  <c r="BO240" i="35" s="1"/>
  <c r="CR235" i="36"/>
  <c r="AB242" i="35" s="1"/>
  <c r="N269" i="35" s="1"/>
  <c r="CR259" i="36"/>
  <c r="AB266" i="35" s="1"/>
  <c r="N293" i="35" s="1"/>
  <c r="CT280" i="36"/>
  <c r="AC287" i="35" s="1"/>
  <c r="O314" i="35" s="1"/>
  <c r="CV227" i="36"/>
  <c r="AE234" i="35" s="1"/>
  <c r="P261" i="35" s="1"/>
  <c r="CU253" i="36"/>
  <c r="AD260" i="35" s="1"/>
  <c r="BO260" i="35" s="1"/>
  <c r="CU280" i="36"/>
  <c r="AD287" i="35" s="1"/>
  <c r="BO287" i="35" s="1"/>
  <c r="CU301" i="36"/>
  <c r="AD308" i="35" s="1"/>
  <c r="BO308" i="35" s="1"/>
  <c r="CU321" i="36"/>
  <c r="AD328" i="35" s="1"/>
  <c r="BO328" i="35" s="1"/>
  <c r="CU345" i="36"/>
  <c r="AD352" i="35" s="1"/>
  <c r="BO352" i="35" s="1"/>
  <c r="CU243" i="36"/>
  <c r="AD250" i="35" s="1"/>
  <c r="BO250" i="35" s="1"/>
  <c r="CV274" i="36"/>
  <c r="AE281" i="35" s="1"/>
  <c r="P308" i="35" s="1"/>
  <c r="CU304" i="36"/>
  <c r="AD311" i="35" s="1"/>
  <c r="BO311" i="35" s="1"/>
  <c r="CR324" i="36"/>
  <c r="AB331" i="35" s="1"/>
  <c r="N358" i="35" s="1"/>
  <c r="CU344" i="36"/>
  <c r="AD351" i="35" s="1"/>
  <c r="BO351" i="35" s="1"/>
  <c r="CS251" i="36"/>
  <c r="CR282" i="36"/>
  <c r="AB289" i="35" s="1"/>
  <c r="N316" i="35" s="1"/>
  <c r="CR306" i="36"/>
  <c r="AB313" i="35" s="1"/>
  <c r="N340" i="35" s="1"/>
  <c r="CR330" i="36"/>
  <c r="AB337" i="35" s="1"/>
  <c r="N364" i="35" s="1"/>
  <c r="CT207" i="36"/>
  <c r="AC214" i="35" s="1"/>
  <c r="O241" i="35" s="1"/>
  <c r="CS248" i="36"/>
  <c r="CT283" i="36"/>
  <c r="AC290" i="35" s="1"/>
  <c r="O317" i="35" s="1"/>
  <c r="CT303" i="36"/>
  <c r="AC310" i="35" s="1"/>
  <c r="O337" i="35" s="1"/>
  <c r="CR323" i="36"/>
  <c r="AB330" i="35" s="1"/>
  <c r="N357" i="35" s="1"/>
  <c r="CR278" i="36"/>
  <c r="AB285" i="35" s="1"/>
  <c r="N312" i="35" s="1"/>
  <c r="CS212" i="36"/>
  <c r="CU273" i="36"/>
  <c r="AD280" i="35" s="1"/>
  <c r="BO280" i="35" s="1"/>
  <c r="CR297" i="36"/>
  <c r="AB304" i="35" s="1"/>
  <c r="N331" i="35" s="1"/>
  <c r="CU252" i="36"/>
  <c r="AD259" i="35" s="1"/>
  <c r="BO259" i="35" s="1"/>
  <c r="CR334" i="36"/>
  <c r="AB341" i="35" s="1"/>
  <c r="N368" i="35" s="1"/>
  <c r="CV23" i="36"/>
  <c r="AE30" i="35" s="1"/>
  <c r="CV122" i="36"/>
  <c r="AE129" i="35" s="1"/>
  <c r="P156" i="35" s="1"/>
  <c r="CU114" i="36"/>
  <c r="AD121" i="35" s="1"/>
  <c r="CS170" i="36"/>
  <c r="CR66" i="36"/>
  <c r="AB73" i="35" s="1"/>
  <c r="N100" i="35" s="1"/>
  <c r="CT35" i="36"/>
  <c r="AC42" i="35" s="1"/>
  <c r="O69" i="35" s="1"/>
  <c r="CR67" i="36"/>
  <c r="AB74" i="35" s="1"/>
  <c r="N101" i="35" s="1"/>
  <c r="CU60" i="36"/>
  <c r="AD67" i="35" s="1"/>
  <c r="BO67" i="35" s="1"/>
  <c r="CS22" i="36"/>
  <c r="CR189" i="36"/>
  <c r="AB196" i="35" s="1"/>
  <c r="N223" i="35" s="1"/>
  <c r="CS118" i="36"/>
  <c r="CU16" i="36"/>
  <c r="AD23" i="35" s="1"/>
  <c r="CV83" i="36"/>
  <c r="AE90" i="35" s="1"/>
  <c r="P117" i="35" s="1"/>
  <c r="CU23" i="36"/>
  <c r="AD30" i="35" s="1"/>
  <c r="CR151" i="36"/>
  <c r="AB158" i="35" s="1"/>
  <c r="N185" i="35" s="1"/>
  <c r="CT174" i="36"/>
  <c r="AC181" i="35" s="1"/>
  <c r="O208" i="35" s="1"/>
  <c r="CR187" i="36"/>
  <c r="AB194" i="35" s="1"/>
  <c r="N221" i="35" s="1"/>
  <c r="CV69" i="36"/>
  <c r="AE76" i="35" s="1"/>
  <c r="P103" i="35" s="1"/>
  <c r="CT132" i="36"/>
  <c r="AC139" i="35" s="1"/>
  <c r="O166" i="35" s="1"/>
  <c r="CT88" i="36"/>
  <c r="AC95" i="35" s="1"/>
  <c r="O122" i="35" s="1"/>
  <c r="CT133" i="36"/>
  <c r="AC140" i="35" s="1"/>
  <c r="O167" i="35" s="1"/>
  <c r="CT45" i="36"/>
  <c r="AC52" i="35" s="1"/>
  <c r="O79" i="35" s="1"/>
  <c r="CV33" i="36"/>
  <c r="AE40" i="35" s="1"/>
  <c r="P67" i="35" s="1"/>
  <c r="CR42" i="36"/>
  <c r="AB49" i="35" s="1"/>
  <c r="N76" i="35" s="1"/>
  <c r="CS112" i="36"/>
  <c r="CU59" i="36"/>
  <c r="AD66" i="35" s="1"/>
  <c r="BO66" i="35" s="1"/>
  <c r="CU66" i="36"/>
  <c r="AD73" i="35" s="1"/>
  <c r="BO73" i="35" s="1"/>
  <c r="CV157" i="36"/>
  <c r="AE164" i="35" s="1"/>
  <c r="P191" i="35" s="1"/>
  <c r="CU90" i="36"/>
  <c r="AD97" i="35" s="1"/>
  <c r="BO97" i="35" s="1"/>
  <c r="CT156" i="36"/>
  <c r="AC163" i="35" s="1"/>
  <c r="O190" i="35" s="1"/>
  <c r="CU116" i="36"/>
  <c r="AD123" i="35" s="1"/>
  <c r="CR146" i="36"/>
  <c r="AB153" i="35" s="1"/>
  <c r="N180" i="35" s="1"/>
  <c r="CU19" i="36"/>
  <c r="AD26" i="35" s="1"/>
  <c r="CU76" i="36"/>
  <c r="AD83" i="35" s="1"/>
  <c r="BO83" i="35" s="1"/>
  <c r="CU44" i="36"/>
  <c r="AD51" i="35" s="1"/>
  <c r="BO51" i="35" s="1"/>
  <c r="CV54" i="36"/>
  <c r="AE61" i="35" s="1"/>
  <c r="P88" i="35" s="1"/>
  <c r="CR59" i="36"/>
  <c r="AB66" i="35" s="1"/>
  <c r="N93" i="35" s="1"/>
  <c r="CR118" i="36"/>
  <c r="AB125" i="35" s="1"/>
  <c r="N152" i="35" s="1"/>
  <c r="CV169" i="36"/>
  <c r="AE176" i="35" s="1"/>
  <c r="P203" i="35" s="1"/>
  <c r="CT141" i="36"/>
  <c r="AC148" i="35" s="1"/>
  <c r="O175" i="35" s="1"/>
  <c r="CT172" i="36"/>
  <c r="AC179" i="35" s="1"/>
  <c r="O206" i="35" s="1"/>
  <c r="CU193" i="36"/>
  <c r="AD200" i="35" s="1"/>
  <c r="BO200" i="35" s="1"/>
  <c r="CS146" i="36"/>
  <c r="CU154" i="36"/>
  <c r="AD161" i="35" s="1"/>
  <c r="BO161" i="35" s="1"/>
  <c r="CV180" i="36"/>
  <c r="AE187" i="35" s="1"/>
  <c r="P214" i="35" s="1"/>
  <c r="CU172" i="36"/>
  <c r="AD179" i="35" s="1"/>
  <c r="BO179" i="35" s="1"/>
  <c r="CS190" i="36"/>
  <c r="CT145" i="36"/>
  <c r="AC152" i="35" s="1"/>
  <c r="O179" i="35" s="1"/>
  <c r="CV110" i="36"/>
  <c r="AE117" i="35" s="1"/>
  <c r="CV175" i="36"/>
  <c r="AE182" i="35" s="1"/>
  <c r="P209" i="35" s="1"/>
  <c r="CV194" i="36"/>
  <c r="AE201" i="35" s="1"/>
  <c r="P228" i="35" s="1"/>
  <c r="CV34" i="36"/>
  <c r="AE41" i="35" s="1"/>
  <c r="P68" i="35" s="1"/>
  <c r="CU99" i="36"/>
  <c r="AD106" i="35" s="1"/>
  <c r="BO106" i="35" s="1"/>
  <c r="CS23" i="36"/>
  <c r="CV77" i="36"/>
  <c r="AE84" i="35" s="1"/>
  <c r="P111" i="35" s="1"/>
  <c r="CR130" i="36"/>
  <c r="AB137" i="35" s="1"/>
  <c r="N164" i="35" s="1"/>
  <c r="CT36" i="36"/>
  <c r="AC43" i="35" s="1"/>
  <c r="O70" i="35" s="1"/>
  <c r="CS75" i="36"/>
  <c r="CS164" i="36"/>
  <c r="CT122" i="36"/>
  <c r="AC129" i="35" s="1"/>
  <c r="O156" i="35" s="1"/>
  <c r="CS52" i="36"/>
  <c r="CT107" i="36"/>
  <c r="AC114" i="35" s="1"/>
  <c r="CR168" i="36"/>
  <c r="AB175" i="35" s="1"/>
  <c r="N202" i="35" s="1"/>
  <c r="CR132" i="36"/>
  <c r="AB139" i="35" s="1"/>
  <c r="N166" i="35" s="1"/>
  <c r="CS104" i="36"/>
  <c r="CS114" i="36"/>
  <c r="CV108" i="36"/>
  <c r="AE115" i="35" s="1"/>
  <c r="CR56" i="36"/>
  <c r="AB63" i="35" s="1"/>
  <c r="N90" i="35" s="1"/>
  <c r="CU108" i="36"/>
  <c r="AD115" i="35" s="1"/>
  <c r="CV132" i="36"/>
  <c r="AE139" i="35" s="1"/>
  <c r="P166" i="35" s="1"/>
  <c r="CV144" i="36"/>
  <c r="AE151" i="35" s="1"/>
  <c r="P178" i="35" s="1"/>
  <c r="CS81" i="36"/>
  <c r="CR50" i="36"/>
  <c r="AB57" i="35" s="1"/>
  <c r="N84" i="35" s="1"/>
  <c r="CU174" i="36"/>
  <c r="AD181" i="35" s="1"/>
  <c r="BO181" i="35" s="1"/>
  <c r="CV190" i="36"/>
  <c r="AE197" i="35" s="1"/>
  <c r="P224" i="35" s="1"/>
  <c r="CV135" i="36"/>
  <c r="AE142" i="35" s="1"/>
  <c r="P169" i="35" s="1"/>
  <c r="CS178" i="36"/>
  <c r="CR190" i="36"/>
  <c r="AB197" i="35" s="1"/>
  <c r="N224" i="35" s="1"/>
  <c r="CS111" i="36"/>
  <c r="CU149" i="36"/>
  <c r="AD156" i="35" s="1"/>
  <c r="BO156" i="35" s="1"/>
  <c r="CT202" i="36"/>
  <c r="AC209" i="35" s="1"/>
  <c r="O236" i="35" s="1"/>
  <c r="CU205" i="36"/>
  <c r="AD212" i="35" s="1"/>
  <c r="BO212" i="35" s="1"/>
  <c r="CT217" i="36"/>
  <c r="AC224" i="35" s="1"/>
  <c r="O251" i="35" s="1"/>
  <c r="CU214" i="36"/>
  <c r="AD221" i="35" s="1"/>
  <c r="BO221" i="35" s="1"/>
  <c r="CS230" i="36"/>
  <c r="CU215" i="36"/>
  <c r="AD222" i="35" s="1"/>
  <c r="BO222" i="35" s="1"/>
  <c r="CR232" i="36"/>
  <c r="AB239" i="35" s="1"/>
  <c r="N266" i="35" s="1"/>
  <c r="CT246" i="36"/>
  <c r="AC253" i="35" s="1"/>
  <c r="O280" i="35" s="1"/>
  <c r="CR257" i="36"/>
  <c r="AB264" i="35" s="1"/>
  <c r="N291" i="35" s="1"/>
  <c r="CV267" i="36"/>
  <c r="AE274" i="35" s="1"/>
  <c r="P301" i="35" s="1"/>
  <c r="CT278" i="36"/>
  <c r="AC285" i="35" s="1"/>
  <c r="O312" i="35" s="1"/>
  <c r="CT204" i="36"/>
  <c r="AC211" i="35" s="1"/>
  <c r="O238" i="35" s="1"/>
  <c r="CV228" i="36"/>
  <c r="AE235" i="35" s="1"/>
  <c r="P262" i="35" s="1"/>
  <c r="CS249" i="36"/>
  <c r="CR268" i="36"/>
  <c r="AB275" i="35" s="1"/>
  <c r="N302" i="35" s="1"/>
  <c r="CV286" i="36"/>
  <c r="AE293" i="35" s="1"/>
  <c r="P320" i="35" s="1"/>
  <c r="CS302" i="36"/>
  <c r="CS274" i="36"/>
  <c r="CR325" i="36"/>
  <c r="AB332" i="35" s="1"/>
  <c r="N359" i="35" s="1"/>
  <c r="CU109" i="36"/>
  <c r="AD116" i="35" s="1"/>
  <c r="CS155" i="36"/>
  <c r="CU225" i="36"/>
  <c r="AD232" i="35" s="1"/>
  <c r="BO232" i="35" s="1"/>
  <c r="CS223" i="36"/>
  <c r="CU317" i="36"/>
  <c r="AD324" i="35" s="1"/>
  <c r="BO324" i="35" s="1"/>
  <c r="CU296" i="36"/>
  <c r="AD303" i="35" s="1"/>
  <c r="BO303" i="35" s="1"/>
  <c r="CV276" i="36"/>
  <c r="AE283" i="35" s="1"/>
  <c r="P310" i="35" s="1"/>
  <c r="CR239" i="36"/>
  <c r="AB246" i="35" s="1"/>
  <c r="N273" i="35" s="1"/>
  <c r="CT230" i="36"/>
  <c r="AC237" i="35" s="1"/>
  <c r="O264" i="35" s="1"/>
  <c r="CT344" i="36"/>
  <c r="AC351" i="35" s="1"/>
  <c r="O378" i="35" s="1"/>
  <c r="CR51" i="36"/>
  <c r="AB58" i="35" s="1"/>
  <c r="N85" i="35" s="1"/>
  <c r="CT192" i="36"/>
  <c r="AC199" i="35" s="1"/>
  <c r="O226" i="35" s="1"/>
  <c r="CU131" i="36"/>
  <c r="AD138" i="35" s="1"/>
  <c r="BO138" i="35" s="1"/>
  <c r="CR160" i="36"/>
  <c r="AB167" i="35" s="1"/>
  <c r="N194" i="35" s="1"/>
  <c r="CS19" i="36"/>
  <c r="CT117" i="36"/>
  <c r="AC124" i="35" s="1"/>
  <c r="CV171" i="36"/>
  <c r="AE178" i="35" s="1"/>
  <c r="P205" i="35" s="1"/>
  <c r="CV101" i="36"/>
  <c r="AE108" i="35" s="1"/>
  <c r="P135" i="35" s="1"/>
  <c r="CT59" i="36"/>
  <c r="AC66" i="35" s="1"/>
  <c r="O93" i="35" s="1"/>
  <c r="CV147" i="36"/>
  <c r="AE154" i="35" s="1"/>
  <c r="P181" i="35" s="1"/>
  <c r="CT171" i="36"/>
  <c r="AC178" i="35" s="1"/>
  <c r="O205" i="35" s="1"/>
  <c r="CU145" i="36"/>
  <c r="AD152" i="35" s="1"/>
  <c r="BO152" i="35" s="1"/>
  <c r="CU173" i="36"/>
  <c r="AD180" i="35" s="1"/>
  <c r="BO180" i="35" s="1"/>
  <c r="CS64" i="36"/>
  <c r="CT131" i="36"/>
  <c r="AC138" i="35" s="1"/>
  <c r="O165" i="35" s="1"/>
  <c r="CV136" i="36"/>
  <c r="AE143" i="35" s="1"/>
  <c r="P170" i="35" s="1"/>
  <c r="CU17" i="36"/>
  <c r="AD24" i="35" s="1"/>
  <c r="CU163" i="36"/>
  <c r="AD170" i="35" s="1"/>
  <c r="BO170" i="35" s="1"/>
  <c r="CV188" i="36"/>
  <c r="AE195" i="35" s="1"/>
  <c r="P222" i="35" s="1"/>
  <c r="CS86" i="36"/>
  <c r="CV214" i="36"/>
  <c r="AE221" i="35" s="1"/>
  <c r="P248" i="35" s="1"/>
  <c r="CU228" i="36"/>
  <c r="AD235" i="35" s="1"/>
  <c r="BO235" i="35" s="1"/>
  <c r="CR265" i="36"/>
  <c r="AB272" i="35" s="1"/>
  <c r="N299" i="35" s="1"/>
  <c r="CT286" i="36"/>
  <c r="AC293" i="35" s="1"/>
  <c r="O320" i="35" s="1"/>
  <c r="CU245" i="36"/>
  <c r="AD252" i="35" s="1"/>
  <c r="BO252" i="35" s="1"/>
  <c r="CS281" i="36"/>
  <c r="CS314" i="36"/>
  <c r="CS334" i="36"/>
  <c r="CV232" i="36"/>
  <c r="AE239" i="35" s="1"/>
  <c r="P266" i="35" s="1"/>
  <c r="CU266" i="36"/>
  <c r="AD273" i="35" s="1"/>
  <c r="BO273" i="35" s="1"/>
  <c r="CV293" i="36"/>
  <c r="AE300" i="35" s="1"/>
  <c r="P327" i="35" s="1"/>
  <c r="CV317" i="36"/>
  <c r="AE324" i="35" s="1"/>
  <c r="P351" i="35" s="1"/>
  <c r="CS337" i="36"/>
  <c r="CS231" i="36"/>
  <c r="CT269" i="36"/>
  <c r="AC276" i="35" s="1"/>
  <c r="O303" i="35" s="1"/>
  <c r="CV299" i="36"/>
  <c r="AE306" i="35" s="1"/>
  <c r="P333" i="35" s="1"/>
  <c r="CS319" i="36"/>
  <c r="CS343" i="36"/>
  <c r="CV235" i="36"/>
  <c r="AE242" i="35" s="1"/>
  <c r="P269" i="35" s="1"/>
  <c r="CS262" i="36"/>
  <c r="CR296" i="36"/>
  <c r="AB303" i="35" s="1"/>
  <c r="N330" i="35" s="1"/>
  <c r="CU316" i="36"/>
  <c r="AD323" i="35" s="1"/>
  <c r="BO323" i="35" s="1"/>
  <c r="CS227" i="36"/>
  <c r="CV334" i="36"/>
  <c r="AE341" i="35" s="1"/>
  <c r="P368" i="35" s="1"/>
  <c r="CV250" i="36"/>
  <c r="AE257" i="35" s="1"/>
  <c r="P284" i="35" s="1"/>
  <c r="CT335" i="36"/>
  <c r="AC342" i="35" s="1"/>
  <c r="O369" i="35" s="1"/>
  <c r="CT338" i="36"/>
  <c r="AC345" i="35" s="1"/>
  <c r="O372" i="35" s="1"/>
  <c r="CS323" i="36"/>
  <c r="CR38" i="36"/>
  <c r="AB45" i="35" s="1"/>
  <c r="N72" i="35" s="1"/>
  <c r="CT30" i="36"/>
  <c r="AC37" i="35" s="1"/>
  <c r="O64" i="35" s="1"/>
  <c r="CV50" i="36"/>
  <c r="AE57" i="35" s="1"/>
  <c r="P84" i="35" s="1"/>
  <c r="CV107" i="36"/>
  <c r="AE114" i="35" s="1"/>
  <c r="CS69" i="36"/>
  <c r="CV130" i="36"/>
  <c r="AE137" i="35" s="1"/>
  <c r="P164" i="35" s="1"/>
  <c r="CR32" i="36"/>
  <c r="AB39" i="35" s="1"/>
  <c r="N66" i="35" s="1"/>
  <c r="CT173" i="36"/>
  <c r="AC180" i="35" s="1"/>
  <c r="O207" i="35" s="1"/>
  <c r="CS113" i="36"/>
  <c r="CV73" i="36"/>
  <c r="AE80" i="35" s="1"/>
  <c r="P107" i="35" s="1"/>
  <c r="CV88" i="36"/>
  <c r="AE95" i="35" s="1"/>
  <c r="P122" i="35" s="1"/>
  <c r="CV100" i="36"/>
  <c r="AE107" i="35" s="1"/>
  <c r="P134" i="35" s="1"/>
  <c r="CU110" i="36"/>
  <c r="AD117" i="35" s="1"/>
  <c r="CS115" i="36"/>
  <c r="CT46" i="36"/>
  <c r="AC53" i="35" s="1"/>
  <c r="O80" i="35" s="1"/>
  <c r="CR158" i="36"/>
  <c r="AB165" i="35" s="1"/>
  <c r="N192" i="35" s="1"/>
  <c r="CV156" i="36"/>
  <c r="AE163" i="35" s="1"/>
  <c r="P190" i="35" s="1"/>
  <c r="CU124" i="36"/>
  <c r="AD131" i="35" s="1"/>
  <c r="BO131" i="35" s="1"/>
  <c r="CR169" i="36"/>
  <c r="AB176" i="35" s="1"/>
  <c r="N203" i="35" s="1"/>
  <c r="CU129" i="36"/>
  <c r="AD136" i="35" s="1"/>
  <c r="BO136" i="35" s="1"/>
  <c r="CR113" i="36"/>
  <c r="AB120" i="35" s="1"/>
  <c r="CR37" i="36"/>
  <c r="AB44" i="35" s="1"/>
  <c r="N71" i="35" s="1"/>
  <c r="CS202" i="36"/>
  <c r="CR218" i="36"/>
  <c r="AB225" i="35" s="1"/>
  <c r="N252" i="35" s="1"/>
  <c r="CS219" i="36"/>
  <c r="CV206" i="36"/>
  <c r="AE213" i="35" s="1"/>
  <c r="P240" i="35" s="1"/>
  <c r="CV233" i="36"/>
  <c r="AE240" i="35" s="1"/>
  <c r="P267" i="35" s="1"/>
  <c r="CV249" i="36"/>
  <c r="AE256" i="35" s="1"/>
  <c r="P283" i="35" s="1"/>
  <c r="CV265" i="36"/>
  <c r="AE272" i="35" s="1"/>
  <c r="P299" i="35" s="1"/>
  <c r="CR279" i="36"/>
  <c r="AB286" i="35" s="1"/>
  <c r="N313" i="35" s="1"/>
  <c r="CU211" i="36"/>
  <c r="AD218" i="35" s="1"/>
  <c r="BO218" i="35" s="1"/>
  <c r="CV246" i="36"/>
  <c r="AE253" i="35" s="1"/>
  <c r="P280" i="35" s="1"/>
  <c r="CU269" i="36"/>
  <c r="AD276" i="35" s="1"/>
  <c r="BO276" i="35" s="1"/>
  <c r="CU291" i="36"/>
  <c r="AD298" i="35" s="1"/>
  <c r="BO298" i="35" s="1"/>
  <c r="CU315" i="36"/>
  <c r="AD322" i="35" s="1"/>
  <c r="BO322" i="35" s="1"/>
  <c r="CU335" i="36"/>
  <c r="AD342" i="35" s="1"/>
  <c r="BO342" i="35" s="1"/>
  <c r="CT220" i="36"/>
  <c r="AC227" i="35" s="1"/>
  <c r="O254" i="35" s="1"/>
  <c r="CT245" i="36"/>
  <c r="AC252" i="35" s="1"/>
  <c r="O279" i="35" s="1"/>
  <c r="CS271" i="36"/>
  <c r="CT294" i="36"/>
  <c r="AC301" i="35" s="1"/>
  <c r="O328" i="35" s="1"/>
  <c r="CT310" i="36"/>
  <c r="AC317" i="35" s="1"/>
  <c r="O344" i="35" s="1"/>
  <c r="CT326" i="36"/>
  <c r="AC333" i="35" s="1"/>
  <c r="O360" i="35" s="1"/>
  <c r="CT342" i="36"/>
  <c r="AC349" i="35" s="1"/>
  <c r="O376" i="35" s="1"/>
  <c r="CT233" i="36"/>
  <c r="AC240" i="35" s="1"/>
  <c r="O267" i="35" s="1"/>
  <c r="CS261" i="36"/>
  <c r="CS288" i="36"/>
  <c r="CV304" i="36"/>
  <c r="AE311" i="35" s="1"/>
  <c r="P338" i="35" s="1"/>
  <c r="CV320" i="36"/>
  <c r="AE327" i="35" s="1"/>
  <c r="P354" i="35" s="1"/>
  <c r="CV336" i="36"/>
  <c r="AE343" i="35" s="1"/>
  <c r="P370" i="35" s="1"/>
  <c r="CT210" i="36"/>
  <c r="AC217" i="35" s="1"/>
  <c r="O244" i="35" s="1"/>
  <c r="CR242" i="36"/>
  <c r="AB249" i="35" s="1"/>
  <c r="N276" i="35" s="1"/>
  <c r="CU263" i="36"/>
  <c r="AD270" i="35" s="1"/>
  <c r="BO270" i="35" s="1"/>
  <c r="CV289" i="36"/>
  <c r="AE296" i="35" s="1"/>
  <c r="P323" i="35" s="1"/>
  <c r="CV305" i="36"/>
  <c r="AE312" i="35" s="1"/>
  <c r="P339" i="35" s="1"/>
  <c r="CV321" i="36"/>
  <c r="AE328" i="35" s="1"/>
  <c r="P355" i="35" s="1"/>
  <c r="CT228" i="36"/>
  <c r="AC235" i="35" s="1"/>
  <c r="O262" i="35" s="1"/>
  <c r="CS315" i="36"/>
  <c r="CV219" i="36"/>
  <c r="AE226" i="35" s="1"/>
  <c r="P253" i="35" s="1"/>
  <c r="CR266" i="36"/>
  <c r="AB273" i="35" s="1"/>
  <c r="N300" i="35" s="1"/>
  <c r="CV337" i="36"/>
  <c r="AE344" i="35" s="1"/>
  <c r="P371" i="35" s="1"/>
  <c r="CV303" i="36"/>
  <c r="AE310" i="35" s="1"/>
  <c r="P337" i="35" s="1"/>
  <c r="CU283" i="36"/>
  <c r="AD290" i="35" s="1"/>
  <c r="BO290" i="35" s="1"/>
  <c r="CT328" i="36"/>
  <c r="AC335" i="35" s="1"/>
  <c r="O362" i="35" s="1"/>
  <c r="CT115" i="36"/>
  <c r="AC122" i="35" s="1"/>
  <c r="CU75" i="36"/>
  <c r="AD82" i="35" s="1"/>
  <c r="BO82" i="35" s="1"/>
  <c r="CT191" i="36"/>
  <c r="AC198" i="35" s="1"/>
  <c r="O225" i="35" s="1"/>
  <c r="CT48" i="36"/>
  <c r="AC55" i="35" s="1"/>
  <c r="O82" i="35" s="1"/>
  <c r="CU18" i="36"/>
  <c r="AD25" i="35" s="1"/>
  <c r="CT144" i="36"/>
  <c r="AC151" i="35" s="1"/>
  <c r="O178" i="35" s="1"/>
  <c r="CS35" i="36"/>
  <c r="CU68" i="36"/>
  <c r="AD75" i="35" s="1"/>
  <c r="BO75" i="35" s="1"/>
  <c r="CU164" i="36"/>
  <c r="AD171" i="35" s="1"/>
  <c r="BO171" i="35" s="1"/>
  <c r="CR101" i="36"/>
  <c r="AB108" i="35" s="1"/>
  <c r="N135" i="35" s="1"/>
  <c r="CT105" i="36"/>
  <c r="AC112" i="35" s="1"/>
  <c r="O139" i="35" s="1"/>
  <c r="CV60" i="36"/>
  <c r="AE67" i="35" s="1"/>
  <c r="P94" i="35" s="1"/>
  <c r="CV78" i="36"/>
  <c r="AE85" i="35" s="1"/>
  <c r="P112" i="35" s="1"/>
  <c r="CV133" i="36"/>
  <c r="AE140" i="35" s="1"/>
  <c r="P167" i="35" s="1"/>
  <c r="CV163" i="36"/>
  <c r="AE170" i="35" s="1"/>
  <c r="P197" i="35" s="1"/>
  <c r="CS16" i="36"/>
  <c r="CV97" i="36"/>
  <c r="AE104" i="35" s="1"/>
  <c r="P131" i="35" s="1"/>
  <c r="CV102" i="36"/>
  <c r="AE109" i="35" s="1"/>
  <c r="P136" i="35" s="1"/>
  <c r="CU73" i="36"/>
  <c r="AD80" i="35" s="1"/>
  <c r="BO80" i="35" s="1"/>
  <c r="CS53" i="36"/>
  <c r="CV134" i="36"/>
  <c r="AE141" i="35" s="1"/>
  <c r="P168" i="35" s="1"/>
  <c r="CS158" i="36"/>
  <c r="CV149" i="36"/>
  <c r="AE156" i="35" s="1"/>
  <c r="P183" i="35" s="1"/>
  <c r="CU45" i="36"/>
  <c r="AD52" i="35" s="1"/>
  <c r="BO52" i="35" s="1"/>
  <c r="CT135" i="36"/>
  <c r="AC142" i="35" s="1"/>
  <c r="O169" i="35" s="1"/>
  <c r="CV26" i="36"/>
  <c r="AE33" i="35" s="1"/>
  <c r="CU104" i="36"/>
  <c r="AD111" i="35" s="1"/>
  <c r="BO111" i="35" s="1"/>
  <c r="CR110" i="36"/>
  <c r="AB117" i="35" s="1"/>
  <c r="CT100" i="36"/>
  <c r="AC107" i="35" s="1"/>
  <c r="O134" i="35" s="1"/>
  <c r="CV41" i="36"/>
  <c r="AE48" i="35" s="1"/>
  <c r="P75" i="35" s="1"/>
  <c r="CS46" i="36"/>
  <c r="CU40" i="36"/>
  <c r="AD47" i="35" s="1"/>
  <c r="BO47" i="35" s="1"/>
  <c r="CS20" i="36"/>
  <c r="CS31" i="36"/>
  <c r="CR117" i="36"/>
  <c r="AB124" i="35" s="1"/>
  <c r="CS176" i="36"/>
  <c r="CR126" i="36"/>
  <c r="AB133" i="35" s="1"/>
  <c r="N160" i="35" s="1"/>
  <c r="CV182" i="36"/>
  <c r="AE189" i="35" s="1"/>
  <c r="P216" i="35" s="1"/>
  <c r="CR53" i="36"/>
  <c r="AB60" i="35" s="1"/>
  <c r="N87" i="35" s="1"/>
  <c r="CU42" i="36"/>
  <c r="AD49" i="35" s="1"/>
  <c r="BO49" i="35" s="1"/>
  <c r="CU93" i="36"/>
  <c r="AD100" i="35" s="1"/>
  <c r="BO100" i="35" s="1"/>
  <c r="CR60" i="36"/>
  <c r="AB67" i="35" s="1"/>
  <c r="N94" i="35" s="1"/>
  <c r="CT20" i="36"/>
  <c r="AC27" i="35" s="1"/>
  <c r="CS131" i="36"/>
  <c r="CS184" i="36"/>
  <c r="CT128" i="36"/>
  <c r="AC135" i="35" s="1"/>
  <c r="O162" i="35" s="1"/>
  <c r="CS195" i="36"/>
  <c r="CU187" i="36"/>
  <c r="AD194" i="35" s="1"/>
  <c r="BO194" i="35" s="1"/>
  <c r="CT159" i="36"/>
  <c r="AC166" i="35" s="1"/>
  <c r="O193" i="35" s="1"/>
  <c r="CT150" i="36"/>
  <c r="AC157" i="35" s="1"/>
  <c r="O184" i="35" s="1"/>
  <c r="CT170" i="36"/>
  <c r="AC177" i="35" s="1"/>
  <c r="O204" i="35" s="1"/>
  <c r="CU167" i="36"/>
  <c r="AD174" i="35" s="1"/>
  <c r="BO174" i="35" s="1"/>
  <c r="CV191" i="36"/>
  <c r="AE198" i="35" s="1"/>
  <c r="P225" i="35" s="1"/>
  <c r="CS121" i="36"/>
  <c r="CU95" i="36"/>
  <c r="AD102" i="35" s="1"/>
  <c r="BO102" i="35" s="1"/>
  <c r="CT186" i="36"/>
  <c r="AC193" i="35" s="1"/>
  <c r="O220" i="35" s="1"/>
  <c r="CT130" i="36"/>
  <c r="AC137" i="35" s="1"/>
  <c r="O164" i="35" s="1"/>
  <c r="CS180" i="36"/>
  <c r="CR163" i="36"/>
  <c r="AB170" i="35" s="1"/>
  <c r="N197" i="35" s="1"/>
  <c r="CS76" i="36"/>
  <c r="CS99" i="36"/>
  <c r="CR164" i="36"/>
  <c r="AB171" i="35" s="1"/>
  <c r="N198" i="35" s="1"/>
  <c r="CT43" i="36"/>
  <c r="AC50" i="35" s="1"/>
  <c r="O77" i="35" s="1"/>
  <c r="CU117" i="36"/>
  <c r="AD124" i="35" s="1"/>
  <c r="CS129" i="36"/>
  <c r="CV86" i="36"/>
  <c r="AE93" i="35" s="1"/>
  <c r="P120" i="35" s="1"/>
  <c r="CU26" i="36"/>
  <c r="AD33" i="35" s="1"/>
  <c r="CV61" i="36"/>
  <c r="AE68" i="35" s="1"/>
  <c r="P95" i="35" s="1"/>
  <c r="CR162" i="36"/>
  <c r="AB169" i="35" s="1"/>
  <c r="N196" i="35" s="1"/>
  <c r="CR172" i="36"/>
  <c r="AB179" i="35" s="1"/>
  <c r="N206" i="35" s="1"/>
  <c r="CR143" i="36"/>
  <c r="AB150" i="35" s="1"/>
  <c r="N177" i="35" s="1"/>
  <c r="CT164" i="36"/>
  <c r="AC171" i="35" s="1"/>
  <c r="O198" i="35" s="1"/>
  <c r="CS55" i="36"/>
  <c r="CS153" i="36"/>
  <c r="CS50" i="36"/>
  <c r="CU80" i="36"/>
  <c r="AD87" i="35" s="1"/>
  <c r="BO87" i="35" s="1"/>
  <c r="CT184" i="36"/>
  <c r="AC191" i="35" s="1"/>
  <c r="O218" i="35" s="1"/>
  <c r="CT78" i="36"/>
  <c r="AC85" i="35" s="1"/>
  <c r="O112" i="35" s="1"/>
  <c r="CT87" i="36"/>
  <c r="AC94" i="35" s="1"/>
  <c r="O121" i="35" s="1"/>
  <c r="CT120" i="36"/>
  <c r="AC127" i="35" s="1"/>
  <c r="O154" i="35" s="1"/>
  <c r="CU170" i="36"/>
  <c r="AD177" i="35" s="1"/>
  <c r="BO177" i="35" s="1"/>
  <c r="CR171" i="36"/>
  <c r="AB178" i="35" s="1"/>
  <c r="N205" i="35" s="1"/>
  <c r="CS133" i="36"/>
  <c r="CT158" i="36"/>
  <c r="AC165" i="35" s="1"/>
  <c r="O192" i="35" s="1"/>
  <c r="CT114" i="36"/>
  <c r="AC121" i="35" s="1"/>
  <c r="CS188" i="36"/>
  <c r="CU86" i="36"/>
  <c r="AD93" i="35" s="1"/>
  <c r="BO93" i="35" s="1"/>
  <c r="CU179" i="36"/>
  <c r="AD186" i="35" s="1"/>
  <c r="BO186" i="35" s="1"/>
  <c r="CT19" i="36"/>
  <c r="AC26" i="35" s="1"/>
  <c r="CV29" i="36"/>
  <c r="AE36" i="35" s="1"/>
  <c r="P63" i="35" s="1"/>
  <c r="CS79" i="36"/>
  <c r="CV117" i="36"/>
  <c r="AE124" i="35" s="1"/>
  <c r="CT77" i="36"/>
  <c r="AC84" i="35" s="1"/>
  <c r="O111" i="35" s="1"/>
  <c r="CS48" i="36"/>
  <c r="CV139" i="36"/>
  <c r="AE146" i="35" s="1"/>
  <c r="P173" i="35" s="1"/>
  <c r="CV158" i="36"/>
  <c r="AE165" i="35" s="1"/>
  <c r="P192" i="35" s="1"/>
  <c r="CS78" i="36"/>
  <c r="CT47" i="36"/>
  <c r="AC54" i="35" s="1"/>
  <c r="O81" i="35" s="1"/>
  <c r="CT165" i="36"/>
  <c r="AC172" i="35" s="1"/>
  <c r="O199" i="35" s="1"/>
  <c r="CV118" i="36"/>
  <c r="AE125" i="35" s="1"/>
  <c r="P152" i="35" s="1"/>
  <c r="CR133" i="36"/>
  <c r="AB140" i="35" s="1"/>
  <c r="N167" i="35" s="1"/>
  <c r="CS156" i="36"/>
  <c r="CV238" i="36"/>
  <c r="AE245" i="35" s="1"/>
  <c r="P272" i="35" s="1"/>
  <c r="CT299" i="36"/>
  <c r="AC306" i="35" s="1"/>
  <c r="O333" i="35" s="1"/>
  <c r="CU251" i="36"/>
  <c r="AD258" i="35" s="1"/>
  <c r="BO258" i="35" s="1"/>
  <c r="CV48" i="36"/>
  <c r="AE55" i="35" s="1"/>
  <c r="P82" i="35" s="1"/>
  <c r="CT163" i="36"/>
  <c r="AC170" i="35" s="1"/>
  <c r="O197" i="35" s="1"/>
  <c r="CV253" i="36"/>
  <c r="AE260" i="35" s="1"/>
  <c r="P287" i="35" s="1"/>
  <c r="CR236" i="36"/>
  <c r="AB243" i="35" s="1"/>
  <c r="N270" i="35" s="1"/>
  <c r="CR340" i="36"/>
  <c r="AB347" i="35" s="1"/>
  <c r="N374" i="35" s="1"/>
  <c r="CR322" i="36"/>
  <c r="AB329" i="35" s="1"/>
  <c r="N356" i="35" s="1"/>
  <c r="CR299" i="36"/>
  <c r="AB306" i="35" s="1"/>
  <c r="N333" i="35" s="1"/>
  <c r="CT28" i="36"/>
  <c r="AC35" i="35" s="1"/>
  <c r="O62" i="35" s="1"/>
  <c r="CV25" i="36"/>
  <c r="AE32" i="35" s="1"/>
  <c r="CT74" i="36"/>
  <c r="AC81" i="35" s="1"/>
  <c r="O108" i="35" s="1"/>
  <c r="CT112" i="36"/>
  <c r="AC119" i="35" s="1"/>
  <c r="CR78" i="36"/>
  <c r="AB85" i="35" s="1"/>
  <c r="N112" i="35" s="1"/>
  <c r="CU142" i="36"/>
  <c r="AD149" i="35" s="1"/>
  <c r="BO149" i="35" s="1"/>
  <c r="CR134" i="36"/>
  <c r="AB141" i="35" s="1"/>
  <c r="N168" i="35" s="1"/>
  <c r="CU101" i="36"/>
  <c r="AD108" i="35" s="1"/>
  <c r="BO108" i="35" s="1"/>
  <c r="CS109" i="36"/>
  <c r="CR30" i="36"/>
  <c r="AB37" i="35" s="1"/>
  <c r="N64" i="35" s="1"/>
  <c r="CT16" i="36"/>
  <c r="AC23" i="35" s="1"/>
  <c r="CT72" i="36"/>
  <c r="AC79" i="35" s="1"/>
  <c r="O106" i="35" s="1"/>
  <c r="CV119" i="36"/>
  <c r="AE126" i="35" s="1"/>
  <c r="P153" i="35" s="1"/>
  <c r="CV198" i="36"/>
  <c r="AE205" i="35" s="1"/>
  <c r="P232" i="35" s="1"/>
  <c r="CT254" i="36"/>
  <c r="AC261" i="35" s="1"/>
  <c r="O288" i="35" s="1"/>
  <c r="CV275" i="36"/>
  <c r="AE282" i="35" s="1"/>
  <c r="P309" i="35" s="1"/>
  <c r="CT263" i="36"/>
  <c r="AC270" i="35" s="1"/>
  <c r="O297" i="35" s="1"/>
  <c r="CS298" i="36"/>
  <c r="CV202" i="36"/>
  <c r="AE209" i="35" s="1"/>
  <c r="P236" i="35" s="1"/>
  <c r="CU244" i="36"/>
  <c r="AD251" i="35" s="1"/>
  <c r="BO251" i="35" s="1"/>
  <c r="CU279" i="36"/>
  <c r="AD286" i="35" s="1"/>
  <c r="BO286" i="35" s="1"/>
  <c r="CV325" i="36"/>
  <c r="AE332" i="35" s="1"/>
  <c r="P359" i="35" s="1"/>
  <c r="CU213" i="36"/>
  <c r="AD220" i="35" s="1"/>
  <c r="BO220" i="35" s="1"/>
  <c r="CS283" i="36"/>
  <c r="CS311" i="36"/>
  <c r="CR209" i="36"/>
  <c r="AB216" i="35" s="1"/>
  <c r="N243" i="35" s="1"/>
  <c r="CS253" i="36"/>
  <c r="CR328" i="36"/>
  <c r="AB335" i="35" s="1"/>
  <c r="N362" i="35" s="1"/>
  <c r="CS279" i="36"/>
  <c r="CU306" i="36"/>
  <c r="AD313" i="35" s="1"/>
  <c r="BO313" i="35" s="1"/>
  <c r="CU298" i="36"/>
  <c r="AD305" i="35" s="1"/>
  <c r="BO305" i="35" s="1"/>
  <c r="CU168" i="36"/>
  <c r="AD175" i="35" s="1"/>
  <c r="BO175" i="35" s="1"/>
  <c r="CT37" i="36"/>
  <c r="AC44" i="35" s="1"/>
  <c r="O71" i="35" s="1"/>
  <c r="CR153" i="36"/>
  <c r="AB160" i="35" s="1"/>
  <c r="N187" i="35" s="1"/>
  <c r="CV56" i="36"/>
  <c r="AE63" i="35" s="1"/>
  <c r="P90" i="35" s="1"/>
  <c r="CU189" i="36"/>
  <c r="AD196" i="35" s="1"/>
  <c r="BO196" i="35" s="1"/>
  <c r="CR94" i="36"/>
  <c r="AB101" i="35" s="1"/>
  <c r="N128" i="35" s="1"/>
  <c r="CT189" i="36"/>
  <c r="AC196" i="35" s="1"/>
  <c r="O223" i="35" s="1"/>
  <c r="CS117" i="36"/>
  <c r="CU107" i="36"/>
  <c r="AD114" i="35" s="1"/>
  <c r="CU146" i="36"/>
  <c r="AD153" i="35" s="1"/>
  <c r="BO153" i="35" s="1"/>
  <c r="CU178" i="36"/>
  <c r="AD185" i="35" s="1"/>
  <c r="BO185" i="35" s="1"/>
  <c r="CR198" i="36"/>
  <c r="AB205" i="35" s="1"/>
  <c r="N232" i="35" s="1"/>
  <c r="CU231" i="36"/>
  <c r="AD238" i="35" s="1"/>
  <c r="BO238" i="35" s="1"/>
  <c r="CS221" i="36"/>
  <c r="CR271" i="36"/>
  <c r="AB278" i="35" s="1"/>
  <c r="N305" i="35" s="1"/>
  <c r="CR231" i="36"/>
  <c r="AB238" i="35" s="1"/>
  <c r="N265" i="35" s="1"/>
  <c r="CS282" i="36"/>
  <c r="CU343" i="36"/>
  <c r="AD350" i="35" s="1"/>
  <c r="BO350" i="35" s="1"/>
  <c r="CR233" i="36"/>
  <c r="AB240" i="35" s="1"/>
  <c r="N267" i="35" s="1"/>
  <c r="CT302" i="36"/>
  <c r="AC309" i="35" s="1"/>
  <c r="O336" i="35" s="1"/>
  <c r="CT318" i="36"/>
  <c r="AC325" i="35" s="1"/>
  <c r="O352" i="35" s="1"/>
  <c r="CT249" i="36"/>
  <c r="AC256" i="35" s="1"/>
  <c r="O283" i="35" s="1"/>
  <c r="CS270" i="36"/>
  <c r="CV328" i="36"/>
  <c r="AE335" i="35" s="1"/>
  <c r="P362" i="35" s="1"/>
  <c r="CV344" i="36"/>
  <c r="AE351" i="35" s="1"/>
  <c r="P378" i="35" s="1"/>
  <c r="CU281" i="36"/>
  <c r="AD288" i="35" s="1"/>
  <c r="BO288" i="35" s="1"/>
  <c r="CV313" i="36"/>
  <c r="AE320" i="35" s="1"/>
  <c r="P347" i="35" s="1"/>
  <c r="CS276" i="36"/>
  <c r="CS307" i="36"/>
  <c r="CS272" i="36"/>
  <c r="CV340" i="36"/>
  <c r="AE347" i="35" s="1"/>
  <c r="P374" i="35" s="1"/>
  <c r="CR34" i="36"/>
  <c r="AB41" i="35" s="1"/>
  <c r="N68" i="35" s="1"/>
  <c r="CU32" i="36"/>
  <c r="AD39" i="35" s="1"/>
  <c r="BO39" i="35" s="1"/>
  <c r="CR123" i="36"/>
  <c r="AB130" i="35" s="1"/>
  <c r="N157" i="35" s="1"/>
  <c r="CV189" i="36"/>
  <c r="AE196" i="35" s="1"/>
  <c r="P223" i="35" s="1"/>
  <c r="CR96" i="36"/>
  <c r="AB103" i="35" s="1"/>
  <c r="N130" i="35" s="1"/>
  <c r="CT86" i="36"/>
  <c r="AC93" i="35" s="1"/>
  <c r="O120" i="35" s="1"/>
  <c r="CU144" i="36"/>
  <c r="AD151" i="35" s="1"/>
  <c r="BO151" i="35" s="1"/>
  <c r="CV65" i="36"/>
  <c r="AE72" i="35" s="1"/>
  <c r="P99" i="35" s="1"/>
  <c r="CR33" i="36"/>
  <c r="AB40" i="35" s="1"/>
  <c r="N67" i="35" s="1"/>
  <c r="CV109" i="36"/>
  <c r="AE116" i="35" s="1"/>
  <c r="CT193" i="36"/>
  <c r="AC200" i="35" s="1"/>
  <c r="O227" i="35" s="1"/>
  <c r="CS58" i="36"/>
  <c r="CR58" i="36"/>
  <c r="AB65" i="35" s="1"/>
  <c r="N92" i="35" s="1"/>
  <c r="CS36" i="36"/>
  <c r="CS59" i="36"/>
  <c r="CS122" i="36"/>
  <c r="CR84" i="36"/>
  <c r="AB91" i="35" s="1"/>
  <c r="N118" i="35" s="1"/>
  <c r="CR106" i="36"/>
  <c r="AB113" i="35" s="1"/>
  <c r="CR186" i="36"/>
  <c r="AB193" i="35" s="1"/>
  <c r="N220" i="35" s="1"/>
  <c r="CR43" i="36"/>
  <c r="AB50" i="35" s="1"/>
  <c r="N77" i="35" s="1"/>
  <c r="CT181" i="36"/>
  <c r="AC188" i="35" s="1"/>
  <c r="O215" i="35" s="1"/>
  <c r="CR127" i="36"/>
  <c r="AB134" i="35" s="1"/>
  <c r="N161" i="35" s="1"/>
  <c r="CU84" i="36"/>
  <c r="AD91" i="35" s="1"/>
  <c r="BO91" i="35" s="1"/>
  <c r="CV166" i="36"/>
  <c r="AE173" i="35" s="1"/>
  <c r="P200" i="35" s="1"/>
  <c r="CT106" i="36"/>
  <c r="AC113" i="35" s="1"/>
  <c r="CV143" i="36"/>
  <c r="AE150" i="35" s="1"/>
  <c r="P177" i="35" s="1"/>
  <c r="CT82" i="36"/>
  <c r="AC89" i="35" s="1"/>
  <c r="O116" i="35" s="1"/>
  <c r="CV168" i="36"/>
  <c r="AE175" i="35" s="1"/>
  <c r="P202" i="35" s="1"/>
  <c r="CR63" i="36"/>
  <c r="AB70" i="35" s="1"/>
  <c r="N97" i="35" s="1"/>
  <c r="CS107" i="36"/>
  <c r="CR200" i="36"/>
  <c r="AB207" i="35" s="1"/>
  <c r="N234" i="35" s="1"/>
  <c r="CS340" i="36"/>
  <c r="CR274" i="36"/>
  <c r="AB281" i="35" s="1"/>
  <c r="N308" i="35" s="1"/>
  <c r="CS54" i="36"/>
  <c r="CV167" i="36"/>
  <c r="AE174" i="35" s="1"/>
  <c r="P201" i="35" s="1"/>
  <c r="CR227" i="36"/>
  <c r="AB234" i="35" s="1"/>
  <c r="N261" i="35" s="1"/>
  <c r="CU248" i="36"/>
  <c r="AD255" i="35" s="1"/>
  <c r="BO255" i="35" s="1"/>
  <c r="CU337" i="36"/>
  <c r="AD344" i="35" s="1"/>
  <c r="BO344" i="35" s="1"/>
  <c r="CU320" i="36"/>
  <c r="AD327" i="35" s="1"/>
  <c r="BO327" i="35" s="1"/>
  <c r="CU302" i="36"/>
  <c r="AD309" i="35" s="1"/>
  <c r="BO309" i="35" s="1"/>
  <c r="CU270" i="36"/>
  <c r="AD277" i="35" s="1"/>
  <c r="BO277" i="35" s="1"/>
  <c r="CS339" i="36"/>
  <c r="CR326" i="36"/>
  <c r="AB333" i="35" s="1"/>
  <c r="N360" i="35" s="1"/>
  <c r="CU188" i="36"/>
  <c r="AD195" i="35" s="1"/>
  <c r="BO195" i="35" s="1"/>
  <c r="CT70" i="36"/>
  <c r="AC77" i="35" s="1"/>
  <c r="O104" i="35" s="1"/>
  <c r="CR98" i="36"/>
  <c r="AB105" i="35" s="1"/>
  <c r="N132" i="35" s="1"/>
  <c r="CT147" i="36"/>
  <c r="AC154" i="35" s="1"/>
  <c r="O181" i="35" s="1"/>
  <c r="CT94" i="36"/>
  <c r="AC101" i="35" s="1"/>
  <c r="O128" i="35" s="1"/>
  <c r="CU27" i="36"/>
  <c r="AD34" i="35" s="1"/>
  <c r="BO34" i="35" s="1"/>
  <c r="CS93" i="36"/>
  <c r="CV125" i="36"/>
  <c r="AE132" i="35" s="1"/>
  <c r="P159" i="35" s="1"/>
  <c r="CS51" i="36"/>
  <c r="CV120" i="36"/>
  <c r="AE127" i="35" s="1"/>
  <c r="P154" i="35" s="1"/>
  <c r="CU175" i="36"/>
  <c r="AD182" i="35" s="1"/>
  <c r="BO182" i="35" s="1"/>
  <c r="CR147" i="36"/>
  <c r="AB154" i="35" s="1"/>
  <c r="N181" i="35" s="1"/>
  <c r="CT90" i="36"/>
  <c r="AC97" i="35" s="1"/>
  <c r="O124" i="35" s="1"/>
  <c r="CS17" i="36"/>
  <c r="CT62" i="36"/>
  <c r="AC69" i="35" s="1"/>
  <c r="O96" i="35" s="1"/>
  <c r="CV43" i="36"/>
  <c r="AE50" i="35" s="1"/>
  <c r="P77" i="35" s="1"/>
  <c r="CT121" i="36"/>
  <c r="AC128" i="35" s="1"/>
  <c r="O155" i="35" s="1"/>
  <c r="CR46" i="36"/>
  <c r="AB53" i="35" s="1"/>
  <c r="N80" i="35" s="1"/>
  <c r="CR161" i="36"/>
  <c r="AB168" i="35" s="1"/>
  <c r="N195" i="35" s="1"/>
  <c r="CU122" i="36"/>
  <c r="AD129" i="35" s="1"/>
  <c r="BO129" i="35" s="1"/>
  <c r="CU209" i="36"/>
  <c r="AD216" i="35" s="1"/>
  <c r="BO216" i="35" s="1"/>
  <c r="CV243" i="36"/>
  <c r="AE250" i="35" s="1"/>
  <c r="P277" i="35" s="1"/>
  <c r="CR273" i="36"/>
  <c r="AB280" i="35" s="1"/>
  <c r="N307" i="35" s="1"/>
  <c r="CU218" i="36"/>
  <c r="AD225" i="35" s="1"/>
  <c r="BO225" i="35" s="1"/>
  <c r="CS258" i="36"/>
  <c r="CS294" i="36"/>
  <c r="CS318" i="36"/>
  <c r="CS342" i="36"/>
  <c r="CV239" i="36"/>
  <c r="AE246" i="35" s="1"/>
  <c r="P273" i="35" s="1"/>
  <c r="CR270" i="36"/>
  <c r="AB277" i="35" s="1"/>
  <c r="N304" i="35" s="1"/>
  <c r="CV301" i="36"/>
  <c r="AE308" i="35" s="1"/>
  <c r="P335" i="35" s="1"/>
  <c r="CS321" i="36"/>
  <c r="CV341" i="36"/>
  <c r="AE348" i="35" s="1"/>
  <c r="P375" i="35" s="1"/>
  <c r="CR248" i="36"/>
  <c r="AB255" i="35" s="1"/>
  <c r="N282" i="35" s="1"/>
  <c r="CU278" i="36"/>
  <c r="AD285" i="35" s="1"/>
  <c r="BO285" i="35" s="1"/>
  <c r="CS303" i="36"/>
  <c r="CS327" i="36"/>
  <c r="CS204" i="36"/>
  <c r="CU240" i="36"/>
  <c r="AD247" i="35" s="1"/>
  <c r="BO247" i="35" s="1"/>
  <c r="CS280" i="36"/>
  <c r="CU300" i="36"/>
  <c r="AD307" i="35" s="1"/>
  <c r="BO307" i="35" s="1"/>
  <c r="CR320" i="36"/>
  <c r="AB327" i="35" s="1"/>
  <c r="N354" i="35" s="1"/>
  <c r="CT275" i="36"/>
  <c r="AC282" i="35" s="1"/>
  <c r="O309" i="35" s="1"/>
  <c r="CT341" i="36"/>
  <c r="AC348" i="35" s="1"/>
  <c r="O375" i="35" s="1"/>
  <c r="CT265" i="36"/>
  <c r="AC272" i="35" s="1"/>
  <c r="O299" i="35" s="1"/>
  <c r="CS254" i="36"/>
  <c r="CR345" i="36"/>
  <c r="AB352" i="35" s="1"/>
  <c r="N379" i="35" s="1"/>
  <c r="CV327" i="36"/>
  <c r="AE334" i="35" s="1"/>
  <c r="P361" i="35" s="1"/>
  <c r="CU134" i="36"/>
  <c r="AD141" i="35" s="1"/>
  <c r="BO141" i="35" s="1"/>
  <c r="CS116" i="36"/>
  <c r="CV24" i="36"/>
  <c r="AE31" i="35" s="1"/>
  <c r="CV142" i="36"/>
  <c r="AE149" i="35" s="1"/>
  <c r="P176" i="35" s="1"/>
  <c r="CT180" i="36"/>
  <c r="AC187" i="35" s="1"/>
  <c r="O214" i="35" s="1"/>
  <c r="CU64" i="36"/>
  <c r="AD71" i="35" s="1"/>
  <c r="BO71" i="35" s="1"/>
  <c r="CV186" i="36"/>
  <c r="AE193" i="35" s="1"/>
  <c r="P220" i="35" s="1"/>
  <c r="CR170" i="36"/>
  <c r="AB177" i="35" s="1"/>
  <c r="N204" i="35" s="1"/>
  <c r="CV53" i="36"/>
  <c r="AE60" i="35" s="1"/>
  <c r="P87" i="35" s="1"/>
  <c r="CU180" i="36"/>
  <c r="AD187" i="35" s="1"/>
  <c r="BO187" i="35" s="1"/>
  <c r="CV49" i="36"/>
  <c r="AE56" i="35" s="1"/>
  <c r="P83" i="35" s="1"/>
  <c r="CR26" i="36"/>
  <c r="AB33" i="35" s="1"/>
  <c r="CU77" i="36"/>
  <c r="AD84" i="35" s="1"/>
  <c r="BO84" i="35" s="1"/>
  <c r="CU147" i="36"/>
  <c r="AD154" i="35" s="1"/>
  <c r="BO154" i="35" s="1"/>
  <c r="CU126" i="36"/>
  <c r="AD133" i="35" s="1"/>
  <c r="BO133" i="35" s="1"/>
  <c r="CT98" i="36"/>
  <c r="AC105" i="35" s="1"/>
  <c r="O132" i="35" s="1"/>
  <c r="CV72" i="36"/>
  <c r="AE79" i="35" s="1"/>
  <c r="P106" i="35" s="1"/>
  <c r="CR39" i="36"/>
  <c r="AB46" i="35" s="1"/>
  <c r="N73" i="35" s="1"/>
  <c r="CT197" i="36"/>
  <c r="AC204" i="35" s="1"/>
  <c r="O231" i="35" s="1"/>
  <c r="CR176" i="36"/>
  <c r="AB183" i="35" s="1"/>
  <c r="N210" i="35" s="1"/>
  <c r="CV170" i="36"/>
  <c r="AE177" i="35" s="1"/>
  <c r="P204" i="35" s="1"/>
  <c r="CT199" i="36"/>
  <c r="AC206" i="35" s="1"/>
  <c r="O233" i="35" s="1"/>
  <c r="CS206" i="36"/>
  <c r="CU199" i="36"/>
  <c r="AD206" i="35" s="1"/>
  <c r="BO206" i="35" s="1"/>
  <c r="CU227" i="36"/>
  <c r="AD234" i="35" s="1"/>
  <c r="BO234" i="35" s="1"/>
  <c r="CR217" i="36"/>
  <c r="AB224" i="35" s="1"/>
  <c r="N251" i="35" s="1"/>
  <c r="CS237" i="36"/>
  <c r="CR255" i="36"/>
  <c r="AB262" i="35" s="1"/>
  <c r="N289" i="35" s="1"/>
  <c r="CT268" i="36"/>
  <c r="AC275" i="35" s="1"/>
  <c r="O302" i="35" s="1"/>
  <c r="CV281" i="36"/>
  <c r="AE288" i="35" s="1"/>
  <c r="P315" i="35" s="1"/>
  <c r="CT225" i="36"/>
  <c r="AC232" i="35" s="1"/>
  <c r="O259" i="35" s="1"/>
  <c r="CS250" i="36"/>
  <c r="CS273" i="36"/>
  <c r="CU299" i="36"/>
  <c r="AD306" i="35" s="1"/>
  <c r="BO306" i="35" s="1"/>
  <c r="CU319" i="36"/>
  <c r="AD326" i="35" s="1"/>
  <c r="BO326" i="35" s="1"/>
  <c r="CU339" i="36"/>
  <c r="AD346" i="35" s="1"/>
  <c r="BO346" i="35" s="1"/>
  <c r="CT227" i="36"/>
  <c r="AC234" i="35" s="1"/>
  <c r="O261" i="35" s="1"/>
  <c r="CU254" i="36"/>
  <c r="AD261" i="35" s="1"/>
  <c r="BO261" i="35" s="1"/>
  <c r="CU276" i="36"/>
  <c r="AD283" i="35" s="1"/>
  <c r="BO283" i="35" s="1"/>
  <c r="CV298" i="36"/>
  <c r="AE305" i="35" s="1"/>
  <c r="P332" i="35" s="1"/>
  <c r="CV314" i="36"/>
  <c r="AE321" i="35" s="1"/>
  <c r="P348" i="35" s="1"/>
  <c r="CV330" i="36"/>
  <c r="AE337" i="35" s="1"/>
  <c r="P364" i="35" s="1"/>
  <c r="CS200" i="36"/>
  <c r="CT240" i="36"/>
  <c r="AC247" i="35" s="1"/>
  <c r="O274" i="35" s="1"/>
  <c r="CV266" i="36"/>
  <c r="AE273" i="35" s="1"/>
  <c r="P300" i="35" s="1"/>
  <c r="CT292" i="36"/>
  <c r="AC299" i="35" s="1"/>
  <c r="O326" i="35" s="1"/>
  <c r="CT308" i="36"/>
  <c r="AC315" i="35" s="1"/>
  <c r="O342" i="35" s="1"/>
  <c r="CT324" i="36"/>
  <c r="AC331" i="35" s="1"/>
  <c r="O358" i="35" s="1"/>
  <c r="CT340" i="36"/>
  <c r="AC347" i="35" s="1"/>
  <c r="O374" i="35" s="1"/>
  <c r="CU219" i="36"/>
  <c r="AD226" i="35" s="1"/>
  <c r="BO226" i="35" s="1"/>
  <c r="CU250" i="36"/>
  <c r="AD257" i="35" s="1"/>
  <c r="BO257" i="35" s="1"/>
  <c r="CT273" i="36"/>
  <c r="AC280" i="35" s="1"/>
  <c r="O307" i="35" s="1"/>
  <c r="CS293" i="36"/>
  <c r="CS309" i="36"/>
  <c r="CS325" i="36"/>
  <c r="CS241" i="36"/>
  <c r="CV319" i="36"/>
  <c r="AE326" i="35" s="1"/>
  <c r="P353" i="35" s="1"/>
  <c r="CV240" i="36"/>
  <c r="AE247" i="35" s="1"/>
  <c r="P274" i="35" s="1"/>
  <c r="CT285" i="36"/>
  <c r="AC292" i="35" s="1"/>
  <c r="O319" i="35" s="1"/>
  <c r="CU210" i="36"/>
  <c r="AD217" i="35" s="1"/>
  <c r="BO217" i="35" s="1"/>
  <c r="CS331" i="36"/>
  <c r="CV292" i="36"/>
  <c r="AE299" i="35" s="1"/>
  <c r="P326" i="35" s="1"/>
  <c r="CU338" i="36"/>
  <c r="AD345" i="35" s="1"/>
  <c r="BO345" i="35" s="1"/>
  <c r="CV22" i="36"/>
  <c r="AE29" i="35" s="1"/>
  <c r="CU54" i="36"/>
  <c r="AD61" i="35" s="1"/>
  <c r="BO61" i="35" s="1"/>
  <c r="CU78" i="36"/>
  <c r="AD85" i="35" s="1"/>
  <c r="BO85" i="35" s="1"/>
  <c r="CS89" i="36"/>
  <c r="CU169" i="36"/>
  <c r="AD176" i="35" s="1"/>
  <c r="BO176" i="35" s="1"/>
  <c r="CT123" i="36"/>
  <c r="AC130" i="35" s="1"/>
  <c r="O157" i="35" s="1"/>
  <c r="CT129" i="36"/>
  <c r="AC136" i="35" s="1"/>
  <c r="O163" i="35" s="1"/>
  <c r="CS83" i="36"/>
  <c r="CR185" i="36"/>
  <c r="AB192" i="35" s="1"/>
  <c r="N219" i="35" s="1"/>
  <c r="CS30" i="36"/>
  <c r="CR49" i="36"/>
  <c r="AB56" i="35" s="1"/>
  <c r="N83" i="35" s="1"/>
  <c r="CT175" i="36"/>
  <c r="AC182" i="35" s="1"/>
  <c r="O209" i="35" s="1"/>
  <c r="CT96" i="36"/>
  <c r="AC103" i="35" s="1"/>
  <c r="O130" i="35" s="1"/>
  <c r="CS154" i="36"/>
  <c r="CR114" i="36"/>
  <c r="AB121" i="35" s="1"/>
  <c r="CS108" i="36"/>
  <c r="CV40" i="36"/>
  <c r="AE47" i="35" s="1"/>
  <c r="P74" i="35" s="1"/>
  <c r="CR74" i="36"/>
  <c r="AB81" i="35" s="1"/>
  <c r="N108" i="35" s="1"/>
  <c r="CR25" i="36"/>
  <c r="AB32" i="35" s="1"/>
  <c r="CR102" i="36"/>
  <c r="AB109" i="35" s="1"/>
  <c r="N136" i="35" s="1"/>
  <c r="CU182" i="36"/>
  <c r="AD189" i="35" s="1"/>
  <c r="BO189" i="35" s="1"/>
  <c r="CS123" i="36"/>
  <c r="CT102" i="36"/>
  <c r="AC109" i="35" s="1"/>
  <c r="O136" i="35" s="1"/>
  <c r="CT42" i="36"/>
  <c r="AC49" i="35" s="1"/>
  <c r="O76" i="35" s="1"/>
  <c r="CT91" i="36"/>
  <c r="AC98" i="35" s="1"/>
  <c r="O125" i="35" s="1"/>
  <c r="CR16" i="36"/>
  <c r="AB23" i="35" s="1"/>
  <c r="CT79" i="36"/>
  <c r="AC86" i="35" s="1"/>
  <c r="O113" i="35" s="1"/>
  <c r="CV20" i="36"/>
  <c r="AE27" i="35" s="1"/>
  <c r="CT26" i="36"/>
  <c r="AC33" i="35" s="1"/>
  <c r="CT56" i="36"/>
  <c r="AC63" i="35" s="1"/>
  <c r="O90" i="35" s="1"/>
  <c r="CV113" i="36"/>
  <c r="AE120" i="35" s="1"/>
  <c r="CR90" i="36"/>
  <c r="AB97" i="35" s="1"/>
  <c r="N124" i="35" s="1"/>
  <c r="CR71" i="36"/>
  <c r="AB78" i="35" s="1"/>
  <c r="N105" i="35" s="1"/>
  <c r="CV44" i="36"/>
  <c r="AE51" i="35" s="1"/>
  <c r="P78" i="35" s="1"/>
  <c r="CS102" i="36"/>
  <c r="CT67" i="36"/>
  <c r="AC74" i="35" s="1"/>
  <c r="O101" i="35" s="1"/>
  <c r="CR148" i="36"/>
  <c r="AB155" i="35" s="1"/>
  <c r="N182" i="35" s="1"/>
  <c r="CR141" i="36"/>
  <c r="AB148" i="35" s="1"/>
  <c r="N175" i="35" s="1"/>
  <c r="CS94" i="36"/>
  <c r="CR21" i="36"/>
  <c r="AB28" i="35" s="1"/>
  <c r="CV121" i="36"/>
  <c r="AE128" i="35" s="1"/>
  <c r="P155" i="35" s="1"/>
  <c r="CV89" i="36"/>
  <c r="AE96" i="35" s="1"/>
  <c r="P123" i="35" s="1"/>
  <c r="CU41" i="36"/>
  <c r="AD48" i="35" s="1"/>
  <c r="BO48" i="35" s="1"/>
  <c r="CT104" i="36"/>
  <c r="AC111" i="35" s="1"/>
  <c r="O138" i="35" s="1"/>
  <c r="CS72" i="36"/>
  <c r="CT160" i="36"/>
  <c r="AC167" i="35" s="1"/>
  <c r="O194" i="35" s="1"/>
  <c r="CU150" i="36"/>
  <c r="AD157" i="35" s="1"/>
  <c r="BO157" i="35" s="1"/>
  <c r="CS183" i="36"/>
  <c r="CV197" i="36"/>
  <c r="AE204" i="35" s="1"/>
  <c r="P231" i="35" s="1"/>
  <c r="CS130" i="36"/>
  <c r="CT157" i="36"/>
  <c r="AC164" i="35" s="1"/>
  <c r="O191" i="35" s="1"/>
  <c r="CV160" i="36"/>
  <c r="AE167" i="35" s="1"/>
  <c r="P194" i="35" s="1"/>
  <c r="CS173" i="36"/>
  <c r="CU194" i="36"/>
  <c r="AD201" i="35" s="1"/>
  <c r="BO201" i="35" s="1"/>
  <c r="CS119" i="36"/>
  <c r="CV111" i="36"/>
  <c r="AE118" i="35" s="1"/>
  <c r="CV155" i="36"/>
  <c r="AE162" i="35" s="1"/>
  <c r="P189" i="35" s="1"/>
  <c r="CT53" i="36"/>
  <c r="AC60" i="35" s="1"/>
  <c r="O87" i="35" s="1"/>
  <c r="CT32" i="36"/>
  <c r="AC39" i="35" s="1"/>
  <c r="O66" i="35" s="1"/>
  <c r="CV173" i="36"/>
  <c r="AE180" i="35" s="1"/>
  <c r="P207" i="35" s="1"/>
  <c r="CS120" i="36"/>
  <c r="CV38" i="36"/>
  <c r="AE45" i="35" s="1"/>
  <c r="P72" i="35" s="1"/>
  <c r="CU81" i="36"/>
  <c r="AD88" i="35" s="1"/>
  <c r="BO88" i="35" s="1"/>
  <c r="CS194" i="36"/>
  <c r="CS91" i="36"/>
  <c r="CT41" i="36"/>
  <c r="AC48" i="35" s="1"/>
  <c r="O75" i="35" s="1"/>
  <c r="CU20" i="36"/>
  <c r="AD27" i="35" s="1"/>
  <c r="CS163" i="36"/>
  <c r="CU136" i="36"/>
  <c r="AD143" i="35" s="1"/>
  <c r="BO143" i="35" s="1"/>
  <c r="CS126" i="36"/>
  <c r="CT271" i="36"/>
  <c r="AC278" i="35" s="1"/>
  <c r="O305" i="35" s="1"/>
  <c r="CR264" i="36"/>
  <c r="AB271" i="35" s="1"/>
  <c r="N298" i="35" s="1"/>
  <c r="CT84" i="36"/>
  <c r="AC91" i="35" s="1"/>
  <c r="O118" i="35" s="1"/>
  <c r="CU195" i="36"/>
  <c r="AD202" i="35" s="1"/>
  <c r="BO202" i="35" s="1"/>
  <c r="CT188" i="36"/>
  <c r="AC195" i="35" s="1"/>
  <c r="O222" i="35" s="1"/>
  <c r="CR88" i="36"/>
  <c r="AB95" i="35" s="1"/>
  <c r="N122" i="35" s="1"/>
  <c r="CT57" i="36"/>
  <c r="AC64" i="35" s="1"/>
  <c r="O91" i="35" s="1"/>
  <c r="CS172" i="36"/>
  <c r="CS226" i="36"/>
  <c r="CU224" i="36"/>
  <c r="AD231" i="35" s="1"/>
  <c r="BO231" i="35" s="1"/>
  <c r="CS326" i="36"/>
  <c r="CS305" i="36"/>
  <c r="CS256" i="36"/>
  <c r="CV331" i="36"/>
  <c r="AE338" i="35" s="1"/>
  <c r="P365" i="35" s="1"/>
  <c r="CS284" i="36"/>
  <c r="CU216" i="36"/>
  <c r="AD223" i="35" s="1"/>
  <c r="BO223" i="35" s="1"/>
  <c r="CT343" i="36"/>
  <c r="AC350" i="35" s="1"/>
  <c r="O377" i="35" s="1"/>
  <c r="CS21" i="36"/>
  <c r="CT182" i="36"/>
  <c r="AC189" i="35" s="1"/>
  <c r="O216" i="35" s="1"/>
  <c r="CS26" i="36"/>
  <c r="CU51" i="36"/>
  <c r="AD58" i="35" s="1"/>
  <c r="BO58" i="35" s="1"/>
  <c r="CS127" i="36"/>
  <c r="CS210" i="36"/>
  <c r="CV257" i="36"/>
  <c r="AE264" i="35" s="1"/>
  <c r="P291" i="35" s="1"/>
  <c r="CT255" i="36"/>
  <c r="AC262" i="35" s="1"/>
  <c r="O289" i="35" s="1"/>
  <c r="CU323" i="36"/>
  <c r="AD330" i="35" s="1"/>
  <c r="BO330" i="35" s="1"/>
  <c r="CV284" i="36"/>
  <c r="AE291" i="35" s="1"/>
  <c r="P318" i="35" s="1"/>
  <c r="CT214" i="36"/>
  <c r="AC221" i="35" s="1"/>
  <c r="O248" i="35" s="1"/>
  <c r="CV312" i="36"/>
  <c r="AE319" i="35" s="1"/>
  <c r="P346" i="35" s="1"/>
  <c r="CR254" i="36"/>
  <c r="AB261" i="35" s="1"/>
  <c r="N288" i="35" s="1"/>
  <c r="CV329" i="36"/>
  <c r="AE336" i="35" s="1"/>
  <c r="P363" i="35" s="1"/>
  <c r="CS245" i="36"/>
  <c r="CT296" i="36"/>
  <c r="AC303" i="35" s="1"/>
  <c r="O330" i="35" s="1"/>
  <c r="CR154" i="36"/>
  <c r="AB161" i="35" s="1"/>
  <c r="N188" i="35" s="1"/>
  <c r="CV177" i="36"/>
  <c r="AE184" i="35" s="1"/>
  <c r="P211" i="35" s="1"/>
  <c r="CV94" i="36"/>
  <c r="AE101" i="35" s="1"/>
  <c r="P128" i="35" s="1"/>
  <c r="CV115" i="36"/>
  <c r="AE122" i="35" s="1"/>
  <c r="CS160" i="36"/>
  <c r="CT155" i="36"/>
  <c r="AC162" i="35" s="1"/>
  <c r="O189" i="35" s="1"/>
  <c r="CR48" i="36"/>
  <c r="AB55" i="35" s="1"/>
  <c r="N82" i="35" s="1"/>
  <c r="CT44" i="36"/>
  <c r="AC51" i="35" s="1"/>
  <c r="O78" i="35" s="1"/>
  <c r="CS33" i="36"/>
  <c r="CU177" i="36"/>
  <c r="AD184" i="35" s="1"/>
  <c r="BO184" i="35" s="1"/>
  <c r="CV116" i="36"/>
  <c r="AE123" i="35" s="1"/>
  <c r="CU97" i="36"/>
  <c r="AD104" i="35" s="1"/>
  <c r="BO104" i="35" s="1"/>
  <c r="CV179" i="36"/>
  <c r="AE186" i="35" s="1"/>
  <c r="P213" i="35" s="1"/>
  <c r="CT149" i="36"/>
  <c r="AC156" i="35" s="1"/>
  <c r="O183" i="35" s="1"/>
  <c r="CS191" i="36"/>
  <c r="CT24" i="36"/>
  <c r="AC31" i="35" s="1"/>
  <c r="CT282" i="36"/>
  <c r="AC289" i="35" s="1"/>
  <c r="O316" i="35" s="1"/>
  <c r="CV244" i="36"/>
  <c r="AE251" i="35" s="1"/>
  <c r="P278" i="35" s="1"/>
  <c r="CV248" i="36"/>
  <c r="AE255" i="35" s="1"/>
  <c r="P282" i="35" s="1"/>
  <c r="CV87" i="36"/>
  <c r="AE94" i="35" s="1"/>
  <c r="P121" i="35" s="1"/>
  <c r="CS198" i="36"/>
  <c r="CR275" i="36"/>
  <c r="AB282" i="35" s="1"/>
  <c r="N309" i="35" s="1"/>
  <c r="CU297" i="36"/>
  <c r="AD304" i="35" s="1"/>
  <c r="BO304" i="35" s="1"/>
  <c r="CS269" i="36"/>
  <c r="CV236" i="36"/>
  <c r="AE243" i="35" s="1"/>
  <c r="P270" i="35" s="1"/>
  <c r="CR203" i="36"/>
  <c r="AB210" i="35" s="1"/>
  <c r="N237" i="35" s="1"/>
  <c r="CT319" i="36"/>
  <c r="AC326" i="35" s="1"/>
  <c r="O353" i="35" s="1"/>
  <c r="CR342" i="36"/>
  <c r="AB349" i="35" s="1"/>
  <c r="N376" i="35" s="1"/>
  <c r="CS141" i="36"/>
  <c r="CU106" i="36"/>
  <c r="AD113" i="35" s="1"/>
  <c r="CT179" i="36"/>
  <c r="AC186" i="35" s="1"/>
  <c r="O213" i="35" s="1"/>
  <c r="CT108" i="36"/>
  <c r="AC115" i="35" s="1"/>
  <c r="CR68" i="36"/>
  <c r="AB75" i="35" s="1"/>
  <c r="N102" i="35" s="1"/>
  <c r="CR73" i="36"/>
  <c r="AB80" i="35" s="1"/>
  <c r="N107" i="35" s="1"/>
  <c r="CU69" i="36"/>
  <c r="AD76" i="35" s="1"/>
  <c r="BO76" i="35" s="1"/>
  <c r="CV141" i="36"/>
  <c r="AE148" i="35" s="1"/>
  <c r="P175" i="35" s="1"/>
  <c r="CV95" i="36"/>
  <c r="AE102" i="35" s="1"/>
  <c r="P129" i="35" s="1"/>
  <c r="CV85" i="36"/>
  <c r="AE92" i="35" s="1"/>
  <c r="P119" i="35" s="1"/>
  <c r="CU30" i="36"/>
  <c r="AD37" i="35" s="1"/>
  <c r="BO37" i="35" s="1"/>
  <c r="CT187" i="36"/>
  <c r="AC194" i="35" s="1"/>
  <c r="O221" i="35" s="1"/>
  <c r="CT148" i="36"/>
  <c r="AC155" i="35" s="1"/>
  <c r="O182" i="35" s="1"/>
  <c r="CR29" i="36"/>
  <c r="AB36" i="35" s="1"/>
  <c r="N63" i="35" s="1"/>
  <c r="CR119" i="36"/>
  <c r="AB126" i="35" s="1"/>
  <c r="N153" i="35" s="1"/>
  <c r="CS124" i="36"/>
  <c r="CR47" i="36"/>
  <c r="AB54" i="35" s="1"/>
  <c r="N81" i="35" s="1"/>
  <c r="CT85" i="36"/>
  <c r="AC92" i="35" s="1"/>
  <c r="O119" i="35" s="1"/>
  <c r="CR156" i="36"/>
  <c r="AB163" i="35" s="1"/>
  <c r="N190" i="35" s="1"/>
  <c r="CU132" i="36"/>
  <c r="AD139" i="35" s="1"/>
  <c r="BO139" i="35" s="1"/>
  <c r="CU201" i="36"/>
  <c r="AD208" i="35" s="1"/>
  <c r="BO208" i="35" s="1"/>
  <c r="CU203" i="36"/>
  <c r="AD210" i="35" s="1"/>
  <c r="BO210" i="35" s="1"/>
  <c r="CT262" i="36"/>
  <c r="AC269" i="35" s="1"/>
  <c r="O296" i="35" s="1"/>
  <c r="CV283" i="36"/>
  <c r="AE290" i="35" s="1"/>
  <c r="P317" i="35" s="1"/>
  <c r="CU238" i="36"/>
  <c r="AD245" i="35" s="1"/>
  <c r="BO245" i="35" s="1"/>
  <c r="CU277" i="36"/>
  <c r="AD284" i="35" s="1"/>
  <c r="BO284" i="35" s="1"/>
  <c r="CS310" i="36"/>
  <c r="CS330" i="36"/>
  <c r="CV217" i="36"/>
  <c r="AE224" i="35" s="1"/>
  <c r="P251" i="35" s="1"/>
  <c r="CR258" i="36"/>
  <c r="AB265" i="35" s="1"/>
  <c r="N292" i="35" s="1"/>
  <c r="CS289" i="36"/>
  <c r="CV309" i="36"/>
  <c r="AE316" i="35" s="1"/>
  <c r="P343" i="35" s="1"/>
  <c r="CV333" i="36"/>
  <c r="AE340" i="35" s="1"/>
  <c r="P367" i="35" s="1"/>
  <c r="CR223" i="36"/>
  <c r="AB230" i="35" s="1"/>
  <c r="N257" i="35" s="1"/>
  <c r="CS260" i="36"/>
  <c r="CS295" i="36"/>
  <c r="CV315" i="36"/>
  <c r="AE322" i="35" s="1"/>
  <c r="P349" i="35" s="1"/>
  <c r="CS335" i="36"/>
  <c r="CR225" i="36"/>
  <c r="AB232" i="35" s="1"/>
  <c r="N259" i="35" s="1"/>
  <c r="CV258" i="36"/>
  <c r="AE265" i="35" s="1"/>
  <c r="P292" i="35" s="1"/>
  <c r="CV288" i="36"/>
  <c r="AE295" i="35" s="1"/>
  <c r="P322" i="35" s="1"/>
  <c r="CR312" i="36"/>
  <c r="AB319" i="35" s="1"/>
  <c r="N346" i="35" s="1"/>
  <c r="CU202" i="36"/>
  <c r="AD209" i="35" s="1"/>
  <c r="BO209" i="35" s="1"/>
  <c r="CU314" i="36"/>
  <c r="AD321" i="35" s="1"/>
  <c r="BO321" i="35" s="1"/>
  <c r="CS244" i="36"/>
  <c r="CR310" i="36"/>
  <c r="AB317" i="35" s="1"/>
  <c r="N344" i="35" s="1"/>
  <c r="CR302" i="36"/>
  <c r="AB309" i="35" s="1"/>
  <c r="N336" i="35" s="1"/>
  <c r="CV295" i="36"/>
  <c r="AE302" i="35" s="1"/>
  <c r="P329" i="35" s="1"/>
  <c r="CR28" i="36"/>
  <c r="AB35" i="35" s="1"/>
  <c r="N62" i="35" s="1"/>
  <c r="CS100" i="36"/>
  <c r="CR107" i="36"/>
  <c r="AB114" i="35" s="1"/>
  <c r="CU191" i="36"/>
  <c r="AD198" i="35" s="1"/>
  <c r="BO198" i="35" s="1"/>
  <c r="CT118" i="36"/>
  <c r="AC125" i="35" s="1"/>
  <c r="O152" i="35" s="1"/>
  <c r="CR80" i="36"/>
  <c r="AB87" i="35" s="1"/>
  <c r="N114" i="35" s="1"/>
  <c r="CV55" i="36"/>
  <c r="AE62" i="35" s="1"/>
  <c r="P89" i="35" s="1"/>
  <c r="CR104" i="36"/>
  <c r="AB111" i="35" s="1"/>
  <c r="N138" i="35" s="1"/>
  <c r="CR144" i="36"/>
  <c r="AB151" i="35" s="1"/>
  <c r="N178" i="35" s="1"/>
  <c r="CV138" i="36"/>
  <c r="AE145" i="35" s="1"/>
  <c r="P172" i="35" s="1"/>
  <c r="CR62" i="36"/>
  <c r="AB69" i="35" s="1"/>
  <c r="N96" i="35" s="1"/>
  <c r="CU120" i="36"/>
  <c r="AD127" i="35" s="1"/>
  <c r="BO127" i="35" s="1"/>
  <c r="CS56" i="36"/>
  <c r="CS139" i="36"/>
  <c r="CU65" i="36"/>
  <c r="AD72" i="35" s="1"/>
  <c r="BO72" i="35" s="1"/>
  <c r="CT65" i="36"/>
  <c r="AC72" i="35" s="1"/>
  <c r="O99" i="35" s="1"/>
  <c r="CU36" i="36"/>
  <c r="AD43" i="35" s="1"/>
  <c r="BO43" i="35" s="1"/>
  <c r="CV129" i="36"/>
  <c r="AE136" i="35" s="1"/>
  <c r="P163" i="35" s="1"/>
  <c r="CT194" i="36"/>
  <c r="AC201" i="35" s="1"/>
  <c r="O228" i="35" s="1"/>
  <c r="CR179" i="36"/>
  <c r="AB186" i="35" s="1"/>
  <c r="N213" i="35" s="1"/>
  <c r="CR100" i="36"/>
  <c r="AB107" i="35" s="1"/>
  <c r="N134" i="35" s="1"/>
  <c r="CR150" i="36"/>
  <c r="AB157" i="35" s="1"/>
  <c r="N184" i="35" s="1"/>
  <c r="CS203" i="36"/>
  <c r="CT215" i="36"/>
  <c r="AC222" i="35" s="1"/>
  <c r="O249" i="35" s="1"/>
  <c r="CV215" i="36"/>
  <c r="AE222" i="35" s="1"/>
  <c r="P249" i="35" s="1"/>
  <c r="CU235" i="36"/>
  <c r="AD242" i="35" s="1"/>
  <c r="BO242" i="35" s="1"/>
  <c r="CS229" i="36"/>
  <c r="CR247" i="36"/>
  <c r="AB254" i="35" s="1"/>
  <c r="N281" i="35" s="1"/>
  <c r="CT260" i="36"/>
  <c r="AC267" i="35" s="1"/>
  <c r="O294" i="35" s="1"/>
  <c r="CT276" i="36"/>
  <c r="AC283" i="35" s="1"/>
  <c r="O310" i="35" s="1"/>
  <c r="CT205" i="36"/>
  <c r="AC212" i="35" s="1"/>
  <c r="O239" i="35" s="1"/>
  <c r="CT235" i="36"/>
  <c r="AC242" i="35" s="1"/>
  <c r="O269" i="35" s="1"/>
  <c r="CU264" i="36"/>
  <c r="AD271" i="35" s="1"/>
  <c r="BO271" i="35" s="1"/>
  <c r="CT287" i="36"/>
  <c r="AC294" i="35" s="1"/>
  <c r="O321" i="35" s="1"/>
  <c r="CU307" i="36"/>
  <c r="AD314" i="35" s="1"/>
  <c r="BO314" i="35" s="1"/>
  <c r="CU331" i="36"/>
  <c r="AD338" i="35" s="1"/>
  <c r="BO338" i="35" s="1"/>
  <c r="CT212" i="36"/>
  <c r="AC219" i="35" s="1"/>
  <c r="O246" i="35" s="1"/>
  <c r="CT241" i="36"/>
  <c r="AC248" i="35" s="1"/>
  <c r="O275" i="35" s="1"/>
  <c r="CT267" i="36"/>
  <c r="AC274" i="35" s="1"/>
  <c r="O301" i="35" s="1"/>
  <c r="CV290" i="36"/>
  <c r="AE297" i="35" s="1"/>
  <c r="P324" i="35" s="1"/>
  <c r="CV306" i="36"/>
  <c r="AE313" i="35" s="1"/>
  <c r="P340" i="35" s="1"/>
  <c r="CV322" i="36"/>
  <c r="AE329" i="35" s="1"/>
  <c r="P356" i="35" s="1"/>
  <c r="CV338" i="36"/>
  <c r="AE345" i="35" s="1"/>
  <c r="P372" i="35" s="1"/>
  <c r="CV224" i="36"/>
  <c r="AE231" i="35" s="1"/>
  <c r="P258" i="35" s="1"/>
  <c r="CU257" i="36"/>
  <c r="AD264" i="35" s="1"/>
  <c r="BO264" i="35" s="1"/>
  <c r="CR280" i="36"/>
  <c r="AB287" i="35" s="1"/>
  <c r="N314" i="35" s="1"/>
  <c r="CT300" i="36"/>
  <c r="AC307" i="35" s="1"/>
  <c r="O334" i="35" s="1"/>
  <c r="CT316" i="36"/>
  <c r="AC323" i="35" s="1"/>
  <c r="O350" i="35" s="1"/>
  <c r="CT332" i="36"/>
  <c r="AC339" i="35" s="1"/>
  <c r="O366" i="35" s="1"/>
  <c r="CR205" i="36"/>
  <c r="AB212" i="35" s="1"/>
  <c r="N239" i="35" s="1"/>
  <c r="CR237" i="36"/>
  <c r="AB244" i="35" s="1"/>
  <c r="N271" i="35" s="1"/>
  <c r="CU259" i="36"/>
  <c r="AD266" i="35" s="1"/>
  <c r="BO266" i="35" s="1"/>
  <c r="CS285" i="36"/>
  <c r="CS301" i="36"/>
  <c r="CS317" i="36"/>
  <c r="CV211" i="36"/>
  <c r="AE218" i="35" s="1"/>
  <c r="P245" i="35" s="1"/>
  <c r="CV282" i="36"/>
  <c r="AE289" i="35" s="1"/>
  <c r="P316" i="35" s="1"/>
  <c r="CV343" i="36"/>
  <c r="AE350" i="35" s="1"/>
  <c r="P377" i="35" s="1"/>
  <c r="CU255" i="36"/>
  <c r="AD262" i="35" s="1"/>
  <c r="BO262" i="35" s="1"/>
  <c r="CV311" i="36"/>
  <c r="AE318" i="35" s="1"/>
  <c r="P345" i="35" s="1"/>
  <c r="CS299" i="36"/>
  <c r="CS217" i="36"/>
  <c r="CV324" i="36"/>
  <c r="AE331" i="35" s="1"/>
  <c r="P358" i="35" s="1"/>
  <c r="CU28" i="36"/>
  <c r="AD35" i="35" s="1"/>
  <c r="BO35" i="35" s="1"/>
  <c r="CS28" i="36"/>
  <c r="CR97" i="36"/>
  <c r="AB104" i="35" s="1"/>
  <c r="N131" i="35" s="1"/>
  <c r="CS27" i="36"/>
  <c r="CS70" i="36"/>
  <c r="CU37" i="36"/>
  <c r="AD44" i="35" s="1"/>
  <c r="BO44" i="35" s="1"/>
  <c r="CR152" i="36"/>
  <c r="AB159" i="35" s="1"/>
  <c r="N186" i="35" s="1"/>
  <c r="CS137" i="36"/>
  <c r="CS57" i="36"/>
  <c r="CU160" i="36"/>
  <c r="AD167" i="35" s="1"/>
  <c r="BO167" i="35" s="1"/>
  <c r="CT34" i="36"/>
  <c r="AC41" i="35" s="1"/>
  <c r="O68" i="35" s="1"/>
  <c r="CR77" i="36"/>
  <c r="AB84" i="35" s="1"/>
  <c r="N111" i="35" s="1"/>
  <c r="CU85" i="36"/>
  <c r="AD92" i="35" s="1"/>
  <c r="BO92" i="35" s="1"/>
  <c r="CU140" i="36"/>
  <c r="AD147" i="35" s="1"/>
  <c r="BO147" i="35" s="1"/>
  <c r="CT75" i="36"/>
  <c r="AC82" i="35" s="1"/>
  <c r="O109" i="35" s="1"/>
  <c r="CU57" i="36"/>
  <c r="AD64" i="35" s="1"/>
  <c r="BO64" i="35" s="1"/>
  <c r="CT22" i="36"/>
  <c r="AC29" i="35" s="1"/>
  <c r="CR24" i="36"/>
  <c r="AB31" i="35" s="1"/>
  <c r="CS24" i="36"/>
  <c r="CU139" i="36"/>
  <c r="AD146" i="35" s="1"/>
  <c r="BO146" i="35" s="1"/>
  <c r="CR180" i="36"/>
  <c r="AB187" i="35" s="1"/>
  <c r="N214" i="35" s="1"/>
  <c r="CU184" i="36"/>
  <c r="AD191" i="35" s="1"/>
  <c r="BO191" i="35" s="1"/>
  <c r="CS110" i="36"/>
  <c r="CV39" i="36"/>
  <c r="AE46" i="35" s="1"/>
  <c r="P73" i="35" s="1"/>
  <c r="CT176" i="36"/>
  <c r="AC183" i="35" s="1"/>
  <c r="O210" i="35" s="1"/>
  <c r="CV62" i="36"/>
  <c r="AE69" i="35" s="1"/>
  <c r="P96" i="35" s="1"/>
  <c r="CV164" i="36"/>
  <c r="AE171" i="35" s="1"/>
  <c r="P198" i="35" s="1"/>
  <c r="CU49" i="36"/>
  <c r="AD56" i="35" s="1"/>
  <c r="BO56" i="35" s="1"/>
  <c r="CU56" i="36"/>
  <c r="AD63" i="35" s="1"/>
  <c r="BO63" i="35" s="1"/>
  <c r="CR17" i="36"/>
  <c r="AB24" i="35" s="1"/>
  <c r="CS80" i="36"/>
  <c r="CT52" i="36"/>
  <c r="AC59" i="35" s="1"/>
  <c r="O86" i="35" s="1"/>
  <c r="CU58" i="36"/>
  <c r="AD65" i="35" s="1"/>
  <c r="BO65" i="35" s="1"/>
  <c r="CR111" i="36"/>
  <c r="AB118" i="35" s="1"/>
  <c r="CR82" i="36"/>
  <c r="AB89" i="35" s="1"/>
  <c r="N116" i="35" s="1"/>
  <c r="CS149" i="36"/>
  <c r="CU103" i="36"/>
  <c r="AD110" i="35" s="1"/>
  <c r="BO110" i="35" s="1"/>
  <c r="CU135" i="36"/>
  <c r="AD142" i="35" s="1"/>
  <c r="BO142" i="35" s="1"/>
  <c r="CR99" i="36"/>
  <c r="AB106" i="35" s="1"/>
  <c r="N133" i="35" s="1"/>
  <c r="CR41" i="36"/>
  <c r="AB48" i="35" s="1"/>
  <c r="N75" i="35" s="1"/>
  <c r="CR65" i="36"/>
  <c r="AB72" i="35" s="1"/>
  <c r="N99" i="35" s="1"/>
  <c r="CS68" i="36"/>
  <c r="CT40" i="36"/>
  <c r="AC47" i="35" s="1"/>
  <c r="O74" i="35" s="1"/>
  <c r="CU96" i="36"/>
  <c r="AD103" i="35" s="1"/>
  <c r="BO103" i="35" s="1"/>
  <c r="CR166" i="36"/>
  <c r="AB173" i="35" s="1"/>
  <c r="N200" i="35" s="1"/>
  <c r="CR105" i="36"/>
  <c r="AB112" i="35" s="1"/>
  <c r="N139" i="35" s="1"/>
  <c r="CS143" i="36"/>
  <c r="CS148" i="36"/>
  <c r="CR149" i="36"/>
  <c r="AB156" i="35" s="1"/>
  <c r="N183" i="35" s="1"/>
  <c r="CS162" i="36"/>
  <c r="CS193" i="36"/>
  <c r="CR182" i="36"/>
  <c r="AB189" i="35" s="1"/>
  <c r="N216" i="35" s="1"/>
  <c r="CV123" i="36"/>
  <c r="AE130" i="35" s="1"/>
  <c r="P157" i="35" s="1"/>
  <c r="CR137" i="36"/>
  <c r="AB144" i="35" s="1"/>
  <c r="N171" i="35" s="1"/>
  <c r="CT99" i="36"/>
  <c r="AC106" i="35" s="1"/>
  <c r="O133" i="35" s="1"/>
  <c r="CU159" i="36"/>
  <c r="AD166" i="35" s="1"/>
  <c r="BO166" i="35" s="1"/>
  <c r="CU186" i="36"/>
  <c r="AD193" i="35" s="1"/>
  <c r="BO193" i="35" s="1"/>
  <c r="CS34" i="36"/>
  <c r="CS18" i="36"/>
  <c r="CS38" i="36"/>
  <c r="CU102" i="36"/>
  <c r="AD109" i="35" s="1"/>
  <c r="BO109" i="35" s="1"/>
  <c r="CV28" i="36"/>
  <c r="AE35" i="35" s="1"/>
  <c r="P62" i="35" s="1"/>
  <c r="CU53" i="36"/>
  <c r="AD60" i="35" s="1"/>
  <c r="BO60" i="35" s="1"/>
  <c r="CU155" i="36"/>
  <c r="AD162" i="35" s="1"/>
  <c r="BO162" i="35" s="1"/>
  <c r="CS103" i="36"/>
  <c r="CU62" i="36"/>
  <c r="AD69" i="35" s="1"/>
  <c r="BO69" i="35" s="1"/>
  <c r="CV148" i="36"/>
  <c r="AE155" i="35" s="1"/>
  <c r="P182" i="35" s="1"/>
  <c r="CS85" i="36"/>
  <c r="CT134" i="36"/>
  <c r="AC141" i="35" s="1"/>
  <c r="O168" i="35" s="1"/>
  <c r="CR27" i="36"/>
  <c r="AB34" i="35" s="1"/>
  <c r="N61" i="35" s="1"/>
  <c r="CR45" i="36"/>
  <c r="AB52" i="35" s="1"/>
  <c r="N79" i="35" s="1"/>
  <c r="CU55" i="36"/>
  <c r="AD62" i="35" s="1"/>
  <c r="BO62" i="35" s="1"/>
  <c r="CR103" i="36"/>
  <c r="AB110" i="35" s="1"/>
  <c r="N137" i="35" s="1"/>
  <c r="CV57" i="36"/>
  <c r="AE64" i="35" s="1"/>
  <c r="P91" i="35" s="1"/>
  <c r="CR40" i="36"/>
  <c r="AB47" i="35" s="1"/>
  <c r="N74" i="35" s="1"/>
  <c r="CT183" i="36"/>
  <c r="AC190" i="35" s="1"/>
  <c r="O217" i="35" s="1"/>
  <c r="CS192" i="36"/>
  <c r="CT113" i="36"/>
  <c r="AC120" i="35" s="1"/>
  <c r="CR64" i="36"/>
  <c r="AB71" i="35" s="1"/>
  <c r="N98" i="35" s="1"/>
  <c r="CT95" i="36"/>
  <c r="AC102" i="35" s="1"/>
  <c r="O129" i="35" s="1"/>
  <c r="CR121" i="36"/>
  <c r="AB128" i="35" s="1"/>
  <c r="N155" i="35" s="1"/>
  <c r="CR44" i="36"/>
  <c r="AB51" i="35" s="1"/>
  <c r="N78" i="35" s="1"/>
  <c r="CV172" i="36"/>
  <c r="AE179" i="35" s="1"/>
  <c r="P206" i="35" s="1"/>
  <c r="CR192" i="36"/>
  <c r="AB199" i="35" s="1"/>
  <c r="N226" i="35" s="1"/>
  <c r="CU148" i="36"/>
  <c r="AD155" i="35" s="1"/>
  <c r="BO155" i="35" s="1"/>
  <c r="CS125" i="36"/>
  <c r="CV196" i="36"/>
  <c r="AE203" i="35" s="1"/>
  <c r="P230" i="35" s="1"/>
  <c r="CT71" i="36"/>
  <c r="AC78" i="35" s="1"/>
  <c r="O105" i="35" s="1"/>
  <c r="CR304" i="36"/>
  <c r="AB311" i="35" s="1"/>
  <c r="N338" i="35" s="1"/>
  <c r="CV260" i="36"/>
  <c r="AE267" i="35" s="1"/>
  <c r="P294" i="35" s="1"/>
  <c r="CR129" i="36"/>
  <c r="AB136" i="35" s="1"/>
  <c r="N163" i="35" s="1"/>
  <c r="CV192" i="36"/>
  <c r="AE199" i="35" s="1"/>
  <c r="P226" i="35" s="1"/>
  <c r="CU21" i="36"/>
  <c r="AD28" i="35" s="1"/>
  <c r="CT21" i="36"/>
  <c r="AC28" i="35" s="1"/>
  <c r="CU158" i="36"/>
  <c r="AD165" i="35" s="1"/>
  <c r="BO165" i="35" s="1"/>
  <c r="CR210" i="36"/>
  <c r="AB217" i="35" s="1"/>
  <c r="N244" i="35" s="1"/>
  <c r="CT244" i="36"/>
  <c r="AC251" i="35" s="1"/>
  <c r="O278" i="35" s="1"/>
  <c r="CR287" i="36"/>
  <c r="AB294" i="35" s="1"/>
  <c r="N321" i="35" s="1"/>
  <c r="CU303" i="36"/>
  <c r="AD310" i="35" s="1"/>
  <c r="BO310" i="35" s="1"/>
  <c r="CS259" i="36"/>
  <c r="CT334" i="36"/>
  <c r="AC341" i="35" s="1"/>
  <c r="O368" i="35" s="1"/>
  <c r="CV296" i="36"/>
  <c r="AE303" i="35" s="1"/>
  <c r="P330" i="35" s="1"/>
  <c r="CR228" i="36"/>
  <c r="AB235" i="35" s="1"/>
  <c r="N262" i="35" s="1"/>
  <c r="CV297" i="36"/>
  <c r="AE304" i="35" s="1"/>
  <c r="P331" i="35" s="1"/>
  <c r="CT336" i="36"/>
  <c r="AC343" i="35" s="1"/>
  <c r="O370" i="35" s="1"/>
  <c r="CV345" i="36"/>
  <c r="AE352" i="35" s="1"/>
  <c r="P379" i="35" s="1"/>
  <c r="CU91" i="36"/>
  <c r="AD98" i="35" s="1"/>
  <c r="BO98" i="35" s="1"/>
  <c r="CT33" i="36"/>
  <c r="AC40" i="35" s="1"/>
  <c r="O67" i="35" s="1"/>
  <c r="CU70" i="36"/>
  <c r="AD77" i="35" s="1"/>
  <c r="BO77" i="35" s="1"/>
  <c r="CV92" i="36"/>
  <c r="AE99" i="35" s="1"/>
  <c r="P126" i="35" s="1"/>
  <c r="CU87" i="36"/>
  <c r="AD94" i="35" s="1"/>
  <c r="BO94" i="35" s="1"/>
  <c r="CR91" i="36"/>
  <c r="AB98" i="35" s="1"/>
  <c r="N125" i="35" s="1"/>
  <c r="CV19" i="36"/>
  <c r="AE26" i="35" s="1"/>
  <c r="CU72" i="36"/>
  <c r="AD79" i="35" s="1"/>
  <c r="BO79" i="35" s="1"/>
  <c r="CR125" i="36"/>
  <c r="AB132" i="35" s="1"/>
  <c r="N159" i="35" s="1"/>
  <c r="CS63" i="36"/>
  <c r="CR57" i="36"/>
  <c r="AB64" i="35" s="1"/>
  <c r="N91" i="35" s="1"/>
  <c r="CS187" i="36"/>
  <c r="CR191" i="36"/>
  <c r="AB198" i="35" s="1"/>
  <c r="N225" i="35" s="1"/>
  <c r="CR135" i="36"/>
  <c r="AB142" i="35" s="1"/>
  <c r="N169" i="35" s="1"/>
  <c r="CT25" i="36"/>
  <c r="AC32" i="35" s="1"/>
  <c r="CV35" i="36"/>
  <c r="AE42" i="35" s="1"/>
  <c r="P69" i="35" s="1"/>
  <c r="CV17" i="36"/>
  <c r="AE24" i="35" s="1"/>
  <c r="CU83" i="36"/>
  <c r="AD90" i="35" s="1"/>
  <c r="BO90" i="35" s="1"/>
  <c r="CU33" i="36"/>
  <c r="AD40" i="35" s="1"/>
  <c r="BO40" i="35" s="1"/>
  <c r="CS49" i="36"/>
  <c r="CU157" i="36"/>
  <c r="AD164" i="35" s="1"/>
  <c r="BO164" i="35" s="1"/>
  <c r="CU111" i="36"/>
  <c r="AD118" i="35" s="1"/>
  <c r="CU190" i="36"/>
  <c r="AD197" i="35" s="1"/>
  <c r="BO197" i="35" s="1"/>
  <c r="CU128" i="36"/>
  <c r="AD135" i="35" s="1"/>
  <c r="BO135" i="35" s="1"/>
  <c r="CU46" i="36"/>
  <c r="AD53" i="35" s="1"/>
  <c r="BO53" i="35" s="1"/>
  <c r="CS92" i="36"/>
  <c r="CT61" i="36"/>
  <c r="AC68" i="35" s="1"/>
  <c r="O95" i="35" s="1"/>
  <c r="CU165" i="36"/>
  <c r="AD172" i="35" s="1"/>
  <c r="BO172" i="35" s="1"/>
  <c r="CU94" i="36"/>
  <c r="AD101" i="35" s="1"/>
  <c r="BO101" i="35" s="1"/>
  <c r="CU50" i="36"/>
  <c r="AD57" i="35" s="1"/>
  <c r="BO57" i="35" s="1"/>
  <c r="CV112" i="36"/>
  <c r="AE119" i="35" s="1"/>
  <c r="CR122" i="36"/>
  <c r="AB129" i="35" s="1"/>
  <c r="N156" i="35" s="1"/>
  <c r="CS147" i="36"/>
  <c r="CS152" i="36"/>
  <c r="CR109" i="36"/>
  <c r="AB116" i="35" s="1"/>
  <c r="CS169" i="36"/>
  <c r="CT66" i="36"/>
  <c r="AC73" i="35" s="1"/>
  <c r="O100" i="35" s="1"/>
  <c r="CU123" i="36"/>
  <c r="AD130" i="35" s="1"/>
  <c r="BO130" i="35" s="1"/>
  <c r="CT101" i="36"/>
  <c r="AC108" i="35" s="1"/>
  <c r="O135" i="35" s="1"/>
  <c r="CR188" i="36"/>
  <c r="AB195" i="35" s="1"/>
  <c r="N222" i="35" s="1"/>
  <c r="L371" i="35"/>
  <c r="CZ33" i="36"/>
  <c r="U40" i="35" s="1"/>
  <c r="K67" i="35" s="1"/>
  <c r="DB219" i="36"/>
  <c r="V226" i="35" s="1"/>
  <c r="DB253" i="36"/>
  <c r="V260" i="35" s="1"/>
  <c r="DB277" i="36"/>
  <c r="V284" i="35" s="1"/>
  <c r="DD224" i="36"/>
  <c r="X231" i="35" s="1"/>
  <c r="M258" i="35" s="1"/>
  <c r="DA247" i="36"/>
  <c r="DF247" i="36" s="1"/>
  <c r="CZ265" i="36"/>
  <c r="U272" i="35" s="1"/>
  <c r="K299" i="35" s="1"/>
  <c r="DD283" i="36"/>
  <c r="X290" i="35" s="1"/>
  <c r="M317" i="35" s="1"/>
  <c r="DC300" i="36"/>
  <c r="W307" i="35" s="1"/>
  <c r="DC316" i="36"/>
  <c r="W323" i="35" s="1"/>
  <c r="DC332" i="36"/>
  <c r="W339" i="35" s="1"/>
  <c r="DC204" i="36"/>
  <c r="W211" i="35" s="1"/>
  <c r="DB235" i="36"/>
  <c r="V242" i="35" s="1"/>
  <c r="DC264" i="36"/>
  <c r="W271" i="35" s="1"/>
  <c r="DD290" i="36"/>
  <c r="X297" i="35" s="1"/>
  <c r="M324" i="35" s="1"/>
  <c r="DD306" i="36"/>
  <c r="X313" i="35" s="1"/>
  <c r="M340" i="35" s="1"/>
  <c r="DD322" i="36"/>
  <c r="X329" i="35" s="1"/>
  <c r="M356" i="35" s="1"/>
  <c r="DD338" i="36"/>
  <c r="X345" i="35" s="1"/>
  <c r="M372" i="35" s="1"/>
  <c r="DC221" i="36"/>
  <c r="W228" i="35" s="1"/>
  <c r="DB250" i="36"/>
  <c r="V257" i="35" s="1"/>
  <c r="DD271" i="36"/>
  <c r="X278" i="35" s="1"/>
  <c r="M305" i="35" s="1"/>
  <c r="DB294" i="36"/>
  <c r="V301" i="35" s="1"/>
  <c r="DB310" i="36"/>
  <c r="V317" i="35" s="1"/>
  <c r="DB326" i="36"/>
  <c r="V333" i="35" s="1"/>
  <c r="DB342" i="36"/>
  <c r="V349" i="35" s="1"/>
  <c r="DB230" i="36"/>
  <c r="V237" i="35" s="1"/>
  <c r="DB252" i="36"/>
  <c r="V259" i="35" s="1"/>
  <c r="CZ279" i="36"/>
  <c r="U286" i="35" s="1"/>
  <c r="K313" i="35" s="1"/>
  <c r="CZ296" i="36"/>
  <c r="U303" i="35" s="1"/>
  <c r="K330" i="35" s="1"/>
  <c r="CZ312" i="36"/>
  <c r="U319" i="35" s="1"/>
  <c r="K346" i="35" s="1"/>
  <c r="CZ328" i="36"/>
  <c r="U335" i="35" s="1"/>
  <c r="K362" i="35" s="1"/>
  <c r="DD297" i="36"/>
  <c r="X304" i="35" s="1"/>
  <c r="M331" i="35" s="1"/>
  <c r="DB222" i="36"/>
  <c r="V229" i="35" s="1"/>
  <c r="DD287" i="36"/>
  <c r="X294" i="35" s="1"/>
  <c r="M321" i="35" s="1"/>
  <c r="DC345" i="36"/>
  <c r="W352" i="35" s="1"/>
  <c r="CZ269" i="36"/>
  <c r="U276" i="35" s="1"/>
  <c r="K303" i="35" s="1"/>
  <c r="DB341" i="36"/>
  <c r="V348" i="35" s="1"/>
  <c r="CZ302" i="36"/>
  <c r="U309" i="35" s="1"/>
  <c r="K336" i="35" s="1"/>
  <c r="CZ156" i="36"/>
  <c r="U163" i="35" s="1"/>
  <c r="K190" i="35" s="1"/>
  <c r="DC77" i="36"/>
  <c r="W84" i="35" s="1"/>
  <c r="CZ144" i="36"/>
  <c r="U151" i="35" s="1"/>
  <c r="K178" i="35" s="1"/>
  <c r="DD124" i="36"/>
  <c r="X131" i="35" s="1"/>
  <c r="M158" i="35" s="1"/>
  <c r="DA128" i="36"/>
  <c r="DF128" i="36" s="1"/>
  <c r="DB105" i="36"/>
  <c r="V112" i="35" s="1"/>
  <c r="CZ56" i="36"/>
  <c r="U63" i="35" s="1"/>
  <c r="K90" i="35" s="1"/>
  <c r="DB174" i="36"/>
  <c r="V181" i="35" s="1"/>
  <c r="DC196" i="36"/>
  <c r="W203" i="35" s="1"/>
  <c r="DB185" i="36"/>
  <c r="V192" i="35" s="1"/>
  <c r="CZ48" i="36"/>
  <c r="U55" i="35" s="1"/>
  <c r="K82" i="35" s="1"/>
  <c r="CZ165" i="36"/>
  <c r="U172" i="35" s="1"/>
  <c r="K199" i="35" s="1"/>
  <c r="DB137" i="36"/>
  <c r="V144" i="35" s="1"/>
  <c r="DA149" i="36"/>
  <c r="DF149" i="36" s="1"/>
  <c r="DB45" i="36"/>
  <c r="V52" i="35" s="1"/>
  <c r="DB63" i="36"/>
  <c r="V70" i="35" s="1"/>
  <c r="DD100" i="36"/>
  <c r="X107" i="35" s="1"/>
  <c r="M134" i="35" s="1"/>
  <c r="DA197" i="36"/>
  <c r="DF197" i="36" s="1"/>
  <c r="DD108" i="36"/>
  <c r="X115" i="35" s="1"/>
  <c r="M142" i="35" s="1"/>
  <c r="DC150" i="36"/>
  <c r="W157" i="35" s="1"/>
  <c r="DC51" i="36"/>
  <c r="W58" i="35" s="1"/>
  <c r="DA113" i="36"/>
  <c r="DF113" i="36" s="1"/>
  <c r="CZ31" i="36"/>
  <c r="U38" i="35" s="1"/>
  <c r="K65" i="35" s="1"/>
  <c r="DA171" i="36"/>
  <c r="DF171" i="36" s="1"/>
  <c r="DC93" i="36"/>
  <c r="W100" i="35" s="1"/>
  <c r="DA78" i="36"/>
  <c r="DF78" i="36" s="1"/>
  <c r="DB111" i="36"/>
  <c r="V118" i="35" s="1"/>
  <c r="DD87" i="36"/>
  <c r="X94" i="35" s="1"/>
  <c r="M121" i="35" s="1"/>
  <c r="DD141" i="36"/>
  <c r="X148" i="35" s="1"/>
  <c r="M175" i="35" s="1"/>
  <c r="DC58" i="36"/>
  <c r="W65" i="35" s="1"/>
  <c r="CZ50" i="36"/>
  <c r="U57" i="35" s="1"/>
  <c r="K84" i="35" s="1"/>
  <c r="DA86" i="36"/>
  <c r="DF86" i="36" s="1"/>
  <c r="DB96" i="36"/>
  <c r="V103" i="35" s="1"/>
  <c r="CZ159" i="36"/>
  <c r="U166" i="35" s="1"/>
  <c r="K193" i="35" s="1"/>
  <c r="CZ198" i="36"/>
  <c r="U205" i="35" s="1"/>
  <c r="K232" i="35" s="1"/>
  <c r="DC205" i="36"/>
  <c r="W212" i="35" s="1"/>
  <c r="CZ211" i="36"/>
  <c r="U218" i="35" s="1"/>
  <c r="K245" i="35" s="1"/>
  <c r="CZ208" i="36"/>
  <c r="U215" i="35" s="1"/>
  <c r="K242" i="35" s="1"/>
  <c r="DA225" i="36"/>
  <c r="DF225" i="36" s="1"/>
  <c r="DA241" i="36"/>
  <c r="DF241" i="36" s="1"/>
  <c r="CZ224" i="36"/>
  <c r="U231" i="35" s="1"/>
  <c r="K258" i="35" s="1"/>
  <c r="CZ240" i="36"/>
  <c r="U247" i="35" s="1"/>
  <c r="K274" i="35" s="1"/>
  <c r="DB251" i="36"/>
  <c r="V258" i="35" s="1"/>
  <c r="CZ262" i="36"/>
  <c r="U269" i="35" s="1"/>
  <c r="K296" i="35" s="1"/>
  <c r="DD202" i="36"/>
  <c r="X209" i="35" s="1"/>
  <c r="M236" i="35" s="1"/>
  <c r="DB223" i="36"/>
  <c r="V230" i="35" s="1"/>
  <c r="DD258" i="36"/>
  <c r="X265" i="35" s="1"/>
  <c r="M292" i="35" s="1"/>
  <c r="CZ280" i="36"/>
  <c r="U287" i="35" s="1"/>
  <c r="K314" i="35" s="1"/>
  <c r="DB232" i="36"/>
  <c r="V239" i="35" s="1"/>
  <c r="DD251" i="36"/>
  <c r="X258" i="35" s="1"/>
  <c r="M285" i="35" s="1"/>
  <c r="DC270" i="36"/>
  <c r="W277" i="35" s="1"/>
  <c r="DB288" i="36"/>
  <c r="V295" i="35" s="1"/>
  <c r="DC304" i="36"/>
  <c r="W311" i="35" s="1"/>
  <c r="DC320" i="36"/>
  <c r="W327" i="35" s="1"/>
  <c r="DC336" i="36"/>
  <c r="W343" i="35" s="1"/>
  <c r="DA209" i="36"/>
  <c r="DF209" i="36" s="1"/>
  <c r="DD245" i="36"/>
  <c r="X252" i="35" s="1"/>
  <c r="M279" i="35" s="1"/>
  <c r="DB268" i="36"/>
  <c r="V275" i="35" s="1"/>
  <c r="DA294" i="36"/>
  <c r="DF294" i="36" s="1"/>
  <c r="DA310" i="36"/>
  <c r="DF310" i="36" s="1"/>
  <c r="DA326" i="36"/>
  <c r="DF326" i="36" s="1"/>
  <c r="DA342" i="36"/>
  <c r="DF342" i="36" s="1"/>
  <c r="DA228" i="36"/>
  <c r="DF228" i="36" s="1"/>
  <c r="CZ255" i="36"/>
  <c r="U262" i="35" s="1"/>
  <c r="K289" i="35" s="1"/>
  <c r="DC281" i="36"/>
  <c r="W288" i="35" s="1"/>
  <c r="CZ298" i="36"/>
  <c r="U305" i="35" s="1"/>
  <c r="K332" i="35" s="1"/>
  <c r="CZ314" i="36"/>
  <c r="U321" i="35" s="1"/>
  <c r="K348" i="35" s="1"/>
  <c r="CZ330" i="36"/>
  <c r="U337" i="35" s="1"/>
  <c r="K364" i="35" s="1"/>
  <c r="DC212" i="36"/>
  <c r="W219" i="35" s="1"/>
  <c r="DC237" i="36"/>
  <c r="W244" i="35" s="1"/>
  <c r="DC260" i="36"/>
  <c r="W267" i="35" s="1"/>
  <c r="DC283" i="36"/>
  <c r="W290" i="35" s="1"/>
  <c r="DB300" i="36"/>
  <c r="V307" i="35" s="1"/>
  <c r="DB316" i="36"/>
  <c r="V323" i="35" s="1"/>
  <c r="DC213" i="36"/>
  <c r="W220" i="35" s="1"/>
  <c r="DB325" i="36"/>
  <c r="V332" i="35" s="1"/>
  <c r="DC229" i="36"/>
  <c r="W236" i="35" s="1"/>
  <c r="DD316" i="36"/>
  <c r="X323" i="35" s="1"/>
  <c r="M350" i="35" s="1"/>
  <c r="DC242" i="36"/>
  <c r="W249" i="35" s="1"/>
  <c r="DB306" i="36"/>
  <c r="V313" i="35" s="1"/>
  <c r="DB204" i="36"/>
  <c r="V211" i="35" s="1"/>
  <c r="DB330" i="36"/>
  <c r="V337" i="35" s="1"/>
  <c r="DB86" i="36"/>
  <c r="V93" i="35" s="1"/>
  <c r="DA123" i="36"/>
  <c r="DF123" i="36" s="1"/>
  <c r="DD188" i="36"/>
  <c r="X195" i="35" s="1"/>
  <c r="M222" i="35" s="1"/>
  <c r="DA170" i="36"/>
  <c r="DF170" i="36" s="1"/>
  <c r="DD61" i="36"/>
  <c r="X68" i="35" s="1"/>
  <c r="M95" i="35" s="1"/>
  <c r="DC148" i="36"/>
  <c r="W155" i="35" s="1"/>
  <c r="DD52" i="36"/>
  <c r="X59" i="35" s="1"/>
  <c r="M86" i="35" s="1"/>
  <c r="DC151" i="36"/>
  <c r="W158" i="35" s="1"/>
  <c r="DD35" i="36"/>
  <c r="X42" i="35" s="1"/>
  <c r="M69" i="35" s="1"/>
  <c r="CZ143" i="36"/>
  <c r="U150" i="35" s="1"/>
  <c r="K177" i="35" s="1"/>
  <c r="CZ63" i="36"/>
  <c r="U70" i="35" s="1"/>
  <c r="K97" i="35" s="1"/>
  <c r="DD48" i="36"/>
  <c r="X55" i="35" s="1"/>
  <c r="M82" i="35" s="1"/>
  <c r="DA193" i="36"/>
  <c r="DF193" i="36" s="1"/>
  <c r="DD68" i="36"/>
  <c r="X75" i="35" s="1"/>
  <c r="M102" i="35" s="1"/>
  <c r="DD139" i="36"/>
  <c r="X146" i="35" s="1"/>
  <c r="M173" i="35" s="1"/>
  <c r="DD138" i="36"/>
  <c r="X145" i="35" s="1"/>
  <c r="M172" i="35" s="1"/>
  <c r="DA58" i="36"/>
  <c r="DF58" i="36" s="1"/>
  <c r="DD178" i="36"/>
  <c r="X185" i="35" s="1"/>
  <c r="M212" i="35" s="1"/>
  <c r="DD103" i="36"/>
  <c r="X110" i="35" s="1"/>
  <c r="M137" i="35" s="1"/>
  <c r="DA60" i="36"/>
  <c r="DF60" i="36" s="1"/>
  <c r="DA47" i="36"/>
  <c r="DF47" i="36" s="1"/>
  <c r="DD65" i="36"/>
  <c r="X72" i="35" s="1"/>
  <c r="M99" i="35" s="1"/>
  <c r="DB38" i="36"/>
  <c r="V45" i="35" s="1"/>
  <c r="CZ187" i="36"/>
  <c r="U194" i="35" s="1"/>
  <c r="K221" i="35" s="1"/>
  <c r="CZ60" i="36"/>
  <c r="U67" i="35" s="1"/>
  <c r="K94" i="35" s="1"/>
  <c r="DD189" i="36"/>
  <c r="X196" i="35" s="1"/>
  <c r="M223" i="35" s="1"/>
  <c r="DD78" i="36"/>
  <c r="X85" i="35" s="1"/>
  <c r="M112" i="35" s="1"/>
  <c r="DB69" i="36"/>
  <c r="V76" i="35" s="1"/>
  <c r="DD118" i="36"/>
  <c r="X125" i="35" s="1"/>
  <c r="M152" i="35" s="1"/>
  <c r="DB40" i="36"/>
  <c r="V47" i="35" s="1"/>
  <c r="DA100" i="36"/>
  <c r="DF100" i="36" s="1"/>
  <c r="DA145" i="36"/>
  <c r="DF145" i="36" s="1"/>
  <c r="DB142" i="36"/>
  <c r="V149" i="35" s="1"/>
  <c r="DD156" i="36"/>
  <c r="X163" i="35" s="1"/>
  <c r="M190" i="35" s="1"/>
  <c r="DD200" i="36"/>
  <c r="X207" i="35" s="1"/>
  <c r="M234" i="35" s="1"/>
  <c r="CZ199" i="36"/>
  <c r="U206" i="35" s="1"/>
  <c r="K233" i="35" s="1"/>
  <c r="DD213" i="36"/>
  <c r="X220" i="35" s="1"/>
  <c r="M247" i="35" s="1"/>
  <c r="DD212" i="36"/>
  <c r="X219" i="35" s="1"/>
  <c r="M246" i="35" s="1"/>
  <c r="DA229" i="36"/>
  <c r="DF229" i="36" s="1"/>
  <c r="DA205" i="36"/>
  <c r="DF205" i="36" s="1"/>
  <c r="DB228" i="36"/>
  <c r="V235" i="35" s="1"/>
  <c r="DB243" i="36"/>
  <c r="V250" i="35" s="1"/>
  <c r="CZ254" i="36"/>
  <c r="U261" i="35" s="1"/>
  <c r="K288" i="35" s="1"/>
  <c r="DD264" i="36"/>
  <c r="X271" i="35" s="1"/>
  <c r="M298" i="35" s="1"/>
  <c r="DA96" i="36"/>
  <c r="DF96" i="36" s="1"/>
  <c r="DD121" i="36"/>
  <c r="X128" i="35" s="1"/>
  <c r="M155" i="35" s="1"/>
  <c r="DB66" i="36"/>
  <c r="V73" i="35" s="1"/>
  <c r="DC91" i="36"/>
  <c r="W98" i="35" s="1"/>
  <c r="DA131" i="36"/>
  <c r="DF131" i="36" s="1"/>
  <c r="DA43" i="36"/>
  <c r="DF43" i="36" s="1"/>
  <c r="DC185" i="36"/>
  <c r="W192" i="35" s="1"/>
  <c r="DA156" i="36"/>
  <c r="DF156" i="36" s="1"/>
  <c r="DB97" i="36"/>
  <c r="V104" i="35" s="1"/>
  <c r="DD192" i="36"/>
  <c r="X199" i="35" s="1"/>
  <c r="M226" i="35" s="1"/>
  <c r="CZ93" i="36"/>
  <c r="U100" i="35" s="1"/>
  <c r="K127" i="35" s="1"/>
  <c r="DA88" i="36"/>
  <c r="DF88" i="36" s="1"/>
  <c r="DA153" i="36"/>
  <c r="DF153" i="36" s="1"/>
  <c r="DA141" i="36"/>
  <c r="DF141" i="36" s="1"/>
  <c r="DD162" i="36"/>
  <c r="X169" i="35" s="1"/>
  <c r="M196" i="35" s="1"/>
  <c r="DA28" i="36"/>
  <c r="DF28" i="36" s="1"/>
  <c r="DA150" i="36"/>
  <c r="DF150" i="36" s="1"/>
  <c r="DD173" i="36"/>
  <c r="X180" i="35" s="1"/>
  <c r="M207" i="35" s="1"/>
  <c r="DC189" i="36"/>
  <c r="W196" i="35" s="1"/>
  <c r="DA151" i="36"/>
  <c r="DF151" i="36" s="1"/>
  <c r="DB106" i="36"/>
  <c r="V113" i="35" s="1"/>
  <c r="CZ69" i="36"/>
  <c r="U76" i="35" s="1"/>
  <c r="K103" i="35" s="1"/>
  <c r="DB87" i="36"/>
  <c r="V94" i="35" s="1"/>
  <c r="CZ53" i="36"/>
  <c r="U60" i="35" s="1"/>
  <c r="K87" i="35" s="1"/>
  <c r="DC32" i="36"/>
  <c r="W39" i="35" s="1"/>
  <c r="DD172" i="36"/>
  <c r="X179" i="35" s="1"/>
  <c r="M206" i="35" s="1"/>
  <c r="DB175" i="36"/>
  <c r="V182" i="35" s="1"/>
  <c r="DB152" i="36"/>
  <c r="V159" i="35" s="1"/>
  <c r="DB200" i="36"/>
  <c r="V207" i="35" s="1"/>
  <c r="DD204" i="36"/>
  <c r="X211" i="35" s="1"/>
  <c r="M238" i="35" s="1"/>
  <c r="DB216" i="36"/>
  <c r="V223" i="35" s="1"/>
  <c r="DB217" i="36"/>
  <c r="V224" i="35" s="1"/>
  <c r="DA233" i="36"/>
  <c r="DF233" i="36" s="1"/>
  <c r="CZ212" i="36"/>
  <c r="U219" i="35" s="1"/>
  <c r="K246" i="35" s="1"/>
  <c r="CZ232" i="36"/>
  <c r="U239" i="35" s="1"/>
  <c r="K266" i="35" s="1"/>
  <c r="CZ246" i="36"/>
  <c r="U253" i="35" s="1"/>
  <c r="K280" i="35" s="1"/>
  <c r="DD256" i="36"/>
  <c r="X263" i="35" s="1"/>
  <c r="M290" i="35" s="1"/>
  <c r="DB267" i="36"/>
  <c r="V274" i="35" s="1"/>
  <c r="CZ278" i="36"/>
  <c r="U285" i="35" s="1"/>
  <c r="K312" i="35" s="1"/>
  <c r="DD288" i="36"/>
  <c r="X295" i="35" s="1"/>
  <c r="M322" i="35" s="1"/>
  <c r="DD225" i="36"/>
  <c r="X232" i="35" s="1"/>
  <c r="M259" i="35" s="1"/>
  <c r="DB248" i="36"/>
  <c r="V255" i="35" s="1"/>
  <c r="DA266" i="36"/>
  <c r="DF266" i="36" s="1"/>
  <c r="DC285" i="36"/>
  <c r="W292" i="35" s="1"/>
  <c r="DA301" i="36"/>
  <c r="DF301" i="36" s="1"/>
  <c r="DA317" i="36"/>
  <c r="DF317" i="36" s="1"/>
  <c r="DA333" i="36"/>
  <c r="DF333" i="36" s="1"/>
  <c r="DD205" i="36"/>
  <c r="X212" i="35" s="1"/>
  <c r="M239" i="35" s="1"/>
  <c r="DA238" i="36"/>
  <c r="DF238" i="36" s="1"/>
  <c r="DD265" i="36"/>
  <c r="X272" i="35" s="1"/>
  <c r="M299" i="35" s="1"/>
  <c r="DB291" i="36"/>
  <c r="V298" i="35" s="1"/>
  <c r="DB307" i="36"/>
  <c r="V314" i="35" s="1"/>
  <c r="DB323" i="36"/>
  <c r="V330" i="35" s="1"/>
  <c r="DB339" i="36"/>
  <c r="V346" i="35" s="1"/>
  <c r="DD223" i="36"/>
  <c r="X230" i="35" s="1"/>
  <c r="M257" i="35" s="1"/>
  <c r="DA251" i="36"/>
  <c r="DF251" i="36" s="1"/>
  <c r="DA273" i="36"/>
  <c r="DF273" i="36" s="1"/>
  <c r="CZ295" i="36"/>
  <c r="U302" i="35" s="1"/>
  <c r="K329" i="35" s="1"/>
  <c r="CZ311" i="36"/>
  <c r="U318" i="35" s="1"/>
  <c r="K345" i="35" s="1"/>
  <c r="CZ327" i="36"/>
  <c r="U334" i="35" s="1"/>
  <c r="K361" i="35" s="1"/>
  <c r="CZ343" i="36"/>
  <c r="U350" i="35" s="1"/>
  <c r="K377" i="35" s="1"/>
  <c r="DD232" i="36"/>
  <c r="X239" i="35" s="1"/>
  <c r="M266" i="35" s="1"/>
  <c r="DA253" i="36"/>
  <c r="DF253" i="36" s="1"/>
  <c r="DC280" i="36"/>
  <c r="W287" i="35" s="1"/>
  <c r="DC297" i="36"/>
  <c r="W304" i="35" s="1"/>
  <c r="DC313" i="36"/>
  <c r="W320" i="35" s="1"/>
  <c r="DC329" i="36"/>
  <c r="W336" i="35" s="1"/>
  <c r="DB322" i="36"/>
  <c r="V329" i="35" s="1"/>
  <c r="DB224" i="36"/>
  <c r="V231" i="35" s="1"/>
  <c r="DD289" i="36"/>
  <c r="X296" i="35" s="1"/>
  <c r="M323" i="35" s="1"/>
  <c r="DD214" i="36"/>
  <c r="X221" i="35" s="1"/>
  <c r="M248" i="35" s="1"/>
  <c r="DD273" i="36"/>
  <c r="X280" i="35" s="1"/>
  <c r="M307" i="35" s="1"/>
  <c r="DC343" i="36"/>
  <c r="W350" i="35" s="1"/>
  <c r="DC303" i="36"/>
  <c r="W310" i="35" s="1"/>
  <c r="DD128" i="36"/>
  <c r="X135" i="35" s="1"/>
  <c r="M162" i="35" s="1"/>
  <c r="DC127" i="36"/>
  <c r="W134" i="35" s="1"/>
  <c r="DB187" i="36"/>
  <c r="V194" i="35" s="1"/>
  <c r="DD154" i="36"/>
  <c r="X161" i="35" s="1"/>
  <c r="M188" i="35" s="1"/>
  <c r="DB48" i="36"/>
  <c r="V55" i="35" s="1"/>
  <c r="DC95" i="36"/>
  <c r="W102" i="35" s="1"/>
  <c r="DC175" i="36"/>
  <c r="W182" i="35" s="1"/>
  <c r="DC80" i="36"/>
  <c r="W87" i="35" s="1"/>
  <c r="DC37" i="36"/>
  <c r="W44" i="35" s="1"/>
  <c r="DA168" i="36"/>
  <c r="DF168" i="36" s="1"/>
  <c r="DC85" i="36"/>
  <c r="W92" i="35" s="1"/>
  <c r="CZ125" i="36"/>
  <c r="U132" i="35" s="1"/>
  <c r="K159" i="35" s="1"/>
  <c r="DA138" i="36"/>
  <c r="DF138" i="36" s="1"/>
  <c r="DA77" i="36"/>
  <c r="DF77" i="36" s="1"/>
  <c r="DD74" i="36"/>
  <c r="X81" i="35" s="1"/>
  <c r="M108" i="35" s="1"/>
  <c r="DD165" i="36"/>
  <c r="X172" i="35" s="1"/>
  <c r="M199" i="35" s="1"/>
  <c r="DC200" i="36"/>
  <c r="W207" i="35" s="1"/>
  <c r="DC296" i="36"/>
  <c r="W303" i="35" s="1"/>
  <c r="CZ228" i="36"/>
  <c r="U235" i="35" s="1"/>
  <c r="K262" i="35" s="1"/>
  <c r="DA318" i="36"/>
  <c r="DF318" i="36" s="1"/>
  <c r="DC263" i="36"/>
  <c r="W270" i="35" s="1"/>
  <c r="CZ338" i="36"/>
  <c r="U345" i="35" s="1"/>
  <c r="K372" i="35" s="1"/>
  <c r="DB292" i="36"/>
  <c r="V299" i="35" s="1"/>
  <c r="DA338" i="36"/>
  <c r="DF338" i="36" s="1"/>
  <c r="DD332" i="36"/>
  <c r="X339" i="35" s="1"/>
  <c r="M366" i="35" s="1"/>
  <c r="DD113" i="36"/>
  <c r="X120" i="35" s="1"/>
  <c r="M147" i="35" s="1"/>
  <c r="CZ27" i="36"/>
  <c r="U34" i="35" s="1"/>
  <c r="DA157" i="36"/>
  <c r="DF157" i="36" s="1"/>
  <c r="CZ76" i="36"/>
  <c r="U83" i="35" s="1"/>
  <c r="K110" i="35" s="1"/>
  <c r="DB31" i="36"/>
  <c r="V38" i="35" s="1"/>
  <c r="DA70" i="36"/>
  <c r="DF70" i="36" s="1"/>
  <c r="DC39" i="36"/>
  <c r="W46" i="35" s="1"/>
  <c r="DD191" i="36"/>
  <c r="X198" i="35" s="1"/>
  <c r="M225" i="35" s="1"/>
  <c r="DB154" i="36"/>
  <c r="V161" i="35" s="1"/>
  <c r="DB88" i="36"/>
  <c r="V95" i="35" s="1"/>
  <c r="DA198" i="36"/>
  <c r="DF198" i="36" s="1"/>
  <c r="DA237" i="36"/>
  <c r="DF237" i="36" s="1"/>
  <c r="DB259" i="36"/>
  <c r="V266" i="35" s="1"/>
  <c r="DD280" i="36"/>
  <c r="X287" i="35" s="1"/>
  <c r="M314" i="35" s="1"/>
  <c r="DA214" i="36"/>
  <c r="DF214" i="36" s="1"/>
  <c r="DD243" i="36"/>
  <c r="X250" i="35" s="1"/>
  <c r="M277" i="35" s="1"/>
  <c r="DA271" i="36"/>
  <c r="DF271" i="36" s="1"/>
  <c r="DA293" i="36"/>
  <c r="DF293" i="36" s="1"/>
  <c r="DA313" i="36"/>
  <c r="DF313" i="36" s="1"/>
  <c r="DA337" i="36"/>
  <c r="DF337" i="36" s="1"/>
  <c r="DC219" i="36"/>
  <c r="W226" i="35" s="1"/>
  <c r="DA260" i="36"/>
  <c r="DF260" i="36" s="1"/>
  <c r="DD295" i="36"/>
  <c r="X302" i="35" s="1"/>
  <c r="M329" i="35" s="1"/>
  <c r="DB315" i="36"/>
  <c r="V322" i="35" s="1"/>
  <c r="DD335" i="36"/>
  <c r="X342" i="35" s="1"/>
  <c r="M369" i="35" s="1"/>
  <c r="DA230" i="36"/>
  <c r="DF230" i="36" s="1"/>
  <c r="DB260" i="36"/>
  <c r="V267" i="35" s="1"/>
  <c r="DC291" i="36"/>
  <c r="W298" i="35" s="1"/>
  <c r="DC315" i="36"/>
  <c r="W322" i="35" s="1"/>
  <c r="CZ335" i="36"/>
  <c r="U342" i="35" s="1"/>
  <c r="K369" i="35" s="1"/>
  <c r="DB227" i="36"/>
  <c r="V234" i="35" s="1"/>
  <c r="DD261" i="36"/>
  <c r="X268" i="35" s="1"/>
  <c r="M295" i="35" s="1"/>
  <c r="DC289" i="36"/>
  <c r="W296" i="35" s="1"/>
  <c r="CZ309" i="36"/>
  <c r="U316" i="35" s="1"/>
  <c r="K343" i="35" s="1"/>
  <c r="DD220" i="36"/>
  <c r="X227" i="35" s="1"/>
  <c r="M254" i="35" s="1"/>
  <c r="DB333" i="36"/>
  <c r="V340" i="35" s="1"/>
  <c r="DA277" i="36"/>
  <c r="DF277" i="36" s="1"/>
  <c r="DC243" i="36"/>
  <c r="W250" i="35" s="1"/>
  <c r="DC311" i="36"/>
  <c r="W318" i="35" s="1"/>
  <c r="CZ299" i="36"/>
  <c r="U306" i="35" s="1"/>
  <c r="K333" i="35" s="1"/>
  <c r="DD66" i="36"/>
  <c r="X73" i="35" s="1"/>
  <c r="M100" i="35" s="1"/>
  <c r="DA143" i="36"/>
  <c r="DF143" i="36" s="1"/>
  <c r="CZ29" i="36"/>
  <c r="U36" i="35" s="1"/>
  <c r="K63" i="35" s="1"/>
  <c r="DD25" i="36"/>
  <c r="X32" i="35" s="1"/>
  <c r="DD169" i="36"/>
  <c r="X176" i="35" s="1"/>
  <c r="M203" i="35" s="1"/>
  <c r="DB102" i="36"/>
  <c r="V109" i="35" s="1"/>
  <c r="DA101" i="36"/>
  <c r="DF101" i="36" s="1"/>
  <c r="DB59" i="36"/>
  <c r="V66" i="35" s="1"/>
  <c r="DB136" i="36"/>
  <c r="V143" i="35" s="1"/>
  <c r="DA97" i="36"/>
  <c r="DF97" i="36" s="1"/>
  <c r="DC106" i="36"/>
  <c r="W113" i="35" s="1"/>
  <c r="DD123" i="36"/>
  <c r="X130" i="35" s="1"/>
  <c r="M157" i="35" s="1"/>
  <c r="CZ103" i="36"/>
  <c r="U110" i="35" s="1"/>
  <c r="K137" i="35" s="1"/>
  <c r="DD33" i="36"/>
  <c r="X40" i="35" s="1"/>
  <c r="M67" i="35" s="1"/>
  <c r="DB145" i="36"/>
  <c r="V152" i="35" s="1"/>
  <c r="DC130" i="36"/>
  <c r="W137" i="35" s="1"/>
  <c r="CZ87" i="36"/>
  <c r="U94" i="35" s="1"/>
  <c r="K121" i="35" s="1"/>
  <c r="CZ192" i="36"/>
  <c r="U199" i="35" s="1"/>
  <c r="K226" i="35" s="1"/>
  <c r="CZ57" i="36"/>
  <c r="U64" i="35" s="1"/>
  <c r="K91" i="35" s="1"/>
  <c r="DA93" i="36"/>
  <c r="DF93" i="36" s="1"/>
  <c r="CZ77" i="36"/>
  <c r="U84" i="35" s="1"/>
  <c r="K111" i="35" s="1"/>
  <c r="DC52" i="36"/>
  <c r="W59" i="35" s="1"/>
  <c r="DC99" i="36"/>
  <c r="W106" i="35" s="1"/>
  <c r="DD75" i="36"/>
  <c r="X82" i="35" s="1"/>
  <c r="M109" i="35" s="1"/>
  <c r="DB36" i="36"/>
  <c r="V43" i="35" s="1"/>
  <c r="DC192" i="36"/>
  <c r="W199" i="35" s="1"/>
  <c r="CZ181" i="36"/>
  <c r="U188" i="35" s="1"/>
  <c r="K215" i="35" s="1"/>
  <c r="DC122" i="36"/>
  <c r="W129" i="35" s="1"/>
  <c r="DD46" i="36"/>
  <c r="X53" i="35" s="1"/>
  <c r="M80" i="35" s="1"/>
  <c r="DA38" i="36"/>
  <c r="DF38" i="36" s="1"/>
  <c r="DC180" i="36"/>
  <c r="W187" i="35" s="1"/>
  <c r="DD148" i="36"/>
  <c r="X155" i="35" s="1"/>
  <c r="M182" i="35" s="1"/>
  <c r="DB76" i="36"/>
  <c r="V83" i="35" s="1"/>
  <c r="DD145" i="36"/>
  <c r="X152" i="35" s="1"/>
  <c r="M179" i="35" s="1"/>
  <c r="CZ55" i="36"/>
  <c r="U62" i="35" s="1"/>
  <c r="K89" i="35" s="1"/>
  <c r="DC162" i="36"/>
  <c r="W169" i="35" s="1"/>
  <c r="DC112" i="36"/>
  <c r="W119" i="35" s="1"/>
  <c r="DA134" i="36"/>
  <c r="DF134" i="36" s="1"/>
  <c r="DC63" i="36"/>
  <c r="W70" i="35" s="1"/>
  <c r="DB81" i="36"/>
  <c r="V88" i="35" s="1"/>
  <c r="DA92" i="36"/>
  <c r="DF92" i="36" s="1"/>
  <c r="DD72" i="36"/>
  <c r="X79" i="35" s="1"/>
  <c r="M106" i="35" s="1"/>
  <c r="DB51" i="36"/>
  <c r="V58" i="35" s="1"/>
  <c r="DD135" i="36"/>
  <c r="X142" i="35" s="1"/>
  <c r="M169" i="35" s="1"/>
  <c r="DA182" i="36"/>
  <c r="DF182" i="36" s="1"/>
  <c r="DC83" i="36"/>
  <c r="W90" i="35" s="1"/>
  <c r="DB179" i="36"/>
  <c r="V186" i="35" s="1"/>
  <c r="DC158" i="36"/>
  <c r="W165" i="35" s="1"/>
  <c r="DD76" i="36"/>
  <c r="X83" i="35" s="1"/>
  <c r="M110" i="35" s="1"/>
  <c r="DD158" i="36"/>
  <c r="X165" i="35" s="1"/>
  <c r="M192" i="35" s="1"/>
  <c r="DC144" i="36"/>
  <c r="W151" i="35" s="1"/>
  <c r="DB194" i="36"/>
  <c r="V201" i="35" s="1"/>
  <c r="CZ100" i="36"/>
  <c r="U107" i="35" s="1"/>
  <c r="K134" i="35" s="1"/>
  <c r="DD94" i="36"/>
  <c r="X101" i="35" s="1"/>
  <c r="M128" i="35" s="1"/>
  <c r="DB77" i="36"/>
  <c r="V84" i="35" s="1"/>
  <c r="DB25" i="36"/>
  <c r="V32" i="35" s="1"/>
  <c r="DA185" i="36"/>
  <c r="DF185" i="36" s="1"/>
  <c r="DC140" i="36"/>
  <c r="W147" i="35" s="1"/>
  <c r="CZ36" i="36"/>
  <c r="U43" i="35" s="1"/>
  <c r="K70" i="35" s="1"/>
  <c r="DD176" i="36"/>
  <c r="X183" i="35" s="1"/>
  <c r="M210" i="35" s="1"/>
  <c r="DB144" i="36"/>
  <c r="V151" i="35" s="1"/>
  <c r="DA184" i="36"/>
  <c r="DF184" i="36" s="1"/>
  <c r="DA44" i="36"/>
  <c r="DF44" i="36" s="1"/>
  <c r="DA81" i="36"/>
  <c r="DF81" i="36" s="1"/>
  <c r="DA89" i="36"/>
  <c r="DF89" i="36" s="1"/>
  <c r="DB43" i="36"/>
  <c r="V50" i="35" s="1"/>
  <c r="DA159" i="36"/>
  <c r="DF159" i="36" s="1"/>
  <c r="DA161" i="36"/>
  <c r="DF161" i="36" s="1"/>
  <c r="DA186" i="36"/>
  <c r="DF186" i="36" s="1"/>
  <c r="CZ201" i="36"/>
  <c r="U208" i="35" s="1"/>
  <c r="K235" i="35" s="1"/>
  <c r="DB205" i="36"/>
  <c r="V212" i="35" s="1"/>
  <c r="CZ217" i="36"/>
  <c r="U224" i="35" s="1"/>
  <c r="K251" i="35" s="1"/>
  <c r="CZ218" i="36"/>
  <c r="U225" i="35" s="1"/>
  <c r="K252" i="35" s="1"/>
  <c r="DC234" i="36"/>
  <c r="W241" i="35" s="1"/>
  <c r="DA217" i="36"/>
  <c r="DF217" i="36" s="1"/>
  <c r="DC233" i="36"/>
  <c r="W240" i="35" s="1"/>
  <c r="DD246" i="36"/>
  <c r="X253" i="35" s="1"/>
  <c r="M280" i="35" s="1"/>
  <c r="DB257" i="36"/>
  <c r="V264" i="35" s="1"/>
  <c r="CZ268" i="36"/>
  <c r="U275" i="35" s="1"/>
  <c r="K302" i="35" s="1"/>
  <c r="DD278" i="36"/>
  <c r="X285" i="35" s="1"/>
  <c r="M312" i="35" s="1"/>
  <c r="DB198" i="36"/>
  <c r="V205" i="35" s="1"/>
  <c r="CZ230" i="36"/>
  <c r="U237" i="35" s="1"/>
  <c r="K264" i="35" s="1"/>
  <c r="CZ249" i="36"/>
  <c r="U256" i="35" s="1"/>
  <c r="K283" i="35" s="1"/>
  <c r="DD267" i="36"/>
  <c r="X274" i="35" s="1"/>
  <c r="M301" i="35" s="1"/>
  <c r="DC286" i="36"/>
  <c r="W293" i="35" s="1"/>
  <c r="DC302" i="36"/>
  <c r="W309" i="35" s="1"/>
  <c r="DC318" i="36"/>
  <c r="W325" i="35" s="1"/>
  <c r="DC334" i="36"/>
  <c r="W341" i="35" s="1"/>
  <c r="DD206" i="36"/>
  <c r="X213" i="35" s="1"/>
  <c r="M240" i="35" s="1"/>
  <c r="DB240" i="36"/>
  <c r="V247" i="35" s="1"/>
  <c r="DC266" i="36"/>
  <c r="W273" i="35" s="1"/>
  <c r="CZ292" i="36"/>
  <c r="U299" i="35" s="1"/>
  <c r="K326" i="35" s="1"/>
  <c r="CZ308" i="36"/>
  <c r="U315" i="35" s="1"/>
  <c r="K342" i="35" s="1"/>
  <c r="CZ324" i="36"/>
  <c r="U331" i="35" s="1"/>
  <c r="K358" i="35" s="1"/>
  <c r="CZ340" i="36"/>
  <c r="U347" i="35" s="1"/>
  <c r="K374" i="35" s="1"/>
  <c r="CZ225" i="36"/>
  <c r="U232" i="35" s="1"/>
  <c r="K259" i="35" s="1"/>
  <c r="DA252" i="36"/>
  <c r="DF252" i="36" s="1"/>
  <c r="CZ275" i="36"/>
  <c r="U282" i="35" s="1"/>
  <c r="K309" i="35" s="1"/>
  <c r="DD296" i="36"/>
  <c r="X303" i="35" s="1"/>
  <c r="M330" i="35" s="1"/>
  <c r="DD312" i="36"/>
  <c r="X319" i="35" s="1"/>
  <c r="M346" i="35" s="1"/>
  <c r="DD328" i="36"/>
  <c r="X335" i="35" s="1"/>
  <c r="M362" i="35" s="1"/>
  <c r="DD344" i="36"/>
  <c r="X351" i="35" s="1"/>
  <c r="M378" i="35" s="1"/>
  <c r="DB234" i="36"/>
  <c r="V241" i="35" s="1"/>
  <c r="DA254" i="36"/>
  <c r="DF254" i="36" s="1"/>
  <c r="DD281" i="36"/>
  <c r="X288" i="35" s="1"/>
  <c r="M315" i="35" s="1"/>
  <c r="DA298" i="36"/>
  <c r="DF298" i="36" s="1"/>
  <c r="DA314" i="36"/>
  <c r="DF314" i="36" s="1"/>
  <c r="DA330" i="36"/>
  <c r="DF330" i="36" s="1"/>
  <c r="CZ323" i="36"/>
  <c r="U330" i="35" s="1"/>
  <c r="K357" i="35" s="1"/>
  <c r="DB226" i="36"/>
  <c r="V233" i="35" s="1"/>
  <c r="DB314" i="36"/>
  <c r="V321" i="35" s="1"/>
  <c r="CZ238" i="36"/>
  <c r="U245" i="35" s="1"/>
  <c r="K272" i="35" s="1"/>
  <c r="DD285" i="36"/>
  <c r="X292" i="35" s="1"/>
  <c r="M319" i="35" s="1"/>
  <c r="DD345" i="36"/>
  <c r="X352" i="35" s="1"/>
  <c r="M379" i="35" s="1"/>
  <c r="DA304" i="36"/>
  <c r="DF304" i="36" s="1"/>
  <c r="DB94" i="36"/>
  <c r="V101" i="35" s="1"/>
  <c r="CZ62" i="36"/>
  <c r="U69" i="35" s="1"/>
  <c r="K96" i="35" s="1"/>
  <c r="DC55" i="36"/>
  <c r="W62" i="35" s="1"/>
  <c r="DC220" i="36"/>
  <c r="W227" i="35" s="1"/>
  <c r="DA242" i="36"/>
  <c r="DF242" i="36" s="1"/>
  <c r="DC312" i="36"/>
  <c r="W319" i="35" s="1"/>
  <c r="DA259" i="36"/>
  <c r="DF259" i="36" s="1"/>
  <c r="DA334" i="36"/>
  <c r="DF334" i="36" s="1"/>
  <c r="CZ290" i="36"/>
  <c r="U297" i="35" s="1"/>
  <c r="K324" i="35" s="1"/>
  <c r="CZ226" i="36"/>
  <c r="U233" i="35" s="1"/>
  <c r="K260" i="35" s="1"/>
  <c r="DB308" i="36"/>
  <c r="V315" i="35" s="1"/>
  <c r="DB276" i="36"/>
  <c r="V283" i="35" s="1"/>
  <c r="DB298" i="36"/>
  <c r="V305" i="35" s="1"/>
  <c r="CZ121" i="36"/>
  <c r="U128" i="35" s="1"/>
  <c r="K155" i="35" s="1"/>
  <c r="DA56" i="36"/>
  <c r="DF56" i="36" s="1"/>
  <c r="DD155" i="36"/>
  <c r="X162" i="35" s="1"/>
  <c r="M189" i="35" s="1"/>
  <c r="DC194" i="36"/>
  <c r="W201" i="35" s="1"/>
  <c r="DB140" i="36"/>
  <c r="V147" i="35" s="1"/>
  <c r="DB55" i="36"/>
  <c r="V62" i="35" s="1"/>
  <c r="DB208" i="36"/>
  <c r="V215" i="35" s="1"/>
  <c r="DB220" i="36"/>
  <c r="V227" i="35" s="1"/>
  <c r="CZ270" i="36"/>
  <c r="U277" i="35" s="1"/>
  <c r="K304" i="35" s="1"/>
  <c r="DB283" i="36"/>
  <c r="V290" i="35" s="1"/>
  <c r="DB221" i="36"/>
  <c r="V228" i="35" s="1"/>
  <c r="DC253" i="36"/>
  <c r="W260" i="35" s="1"/>
  <c r="DD275" i="36"/>
  <c r="X282" i="35" s="1"/>
  <c r="M309" i="35" s="1"/>
  <c r="DA297" i="36"/>
  <c r="DF297" i="36" s="1"/>
  <c r="DA321" i="36"/>
  <c r="DF321" i="36" s="1"/>
  <c r="DA341" i="36"/>
  <c r="DF341" i="36" s="1"/>
  <c r="DD229" i="36"/>
  <c r="X236" i="35" s="1"/>
  <c r="M263" i="35" s="1"/>
  <c r="DA269" i="36"/>
  <c r="DF269" i="36" s="1"/>
  <c r="DB299" i="36"/>
  <c r="V306" i="35" s="1"/>
  <c r="DD319" i="36"/>
  <c r="X326" i="35" s="1"/>
  <c r="M353" i="35" s="1"/>
  <c r="DD343" i="36"/>
  <c r="X350" i="35" s="1"/>
  <c r="M377" i="35" s="1"/>
  <c r="DB237" i="36"/>
  <c r="V244" i="35" s="1"/>
  <c r="DC268" i="36"/>
  <c r="W275" i="35" s="1"/>
  <c r="DC299" i="36"/>
  <c r="W306" i="35" s="1"/>
  <c r="CZ319" i="36"/>
  <c r="U326" i="35" s="1"/>
  <c r="K353" i="35" s="1"/>
  <c r="DC339" i="36"/>
  <c r="W346" i="35" s="1"/>
  <c r="DC239" i="36"/>
  <c r="W246" i="35" s="1"/>
  <c r="CZ267" i="36"/>
  <c r="U274" i="35" s="1"/>
  <c r="K301" i="35" s="1"/>
  <c r="CZ293" i="36"/>
  <c r="U300" i="35" s="1"/>
  <c r="K327" i="35" s="1"/>
  <c r="CZ317" i="36"/>
  <c r="U324" i="35" s="1"/>
  <c r="K351" i="35" s="1"/>
  <c r="DB290" i="36"/>
  <c r="V297" i="35" s="1"/>
  <c r="DD340" i="36"/>
  <c r="X347" i="35" s="1"/>
  <c r="M374" i="35" s="1"/>
  <c r="DB317" i="36"/>
  <c r="V324" i="35" s="1"/>
  <c r="DC247" i="36"/>
  <c r="W254" i="35" s="1"/>
  <c r="DD334" i="36"/>
  <c r="X341" i="35" s="1"/>
  <c r="M368" i="35" s="1"/>
  <c r="CZ331" i="36"/>
  <c r="U338" i="35" s="1"/>
  <c r="K365" i="35" s="1"/>
  <c r="DA73" i="36"/>
  <c r="DF73" i="36" s="1"/>
  <c r="DB158" i="36"/>
  <c r="V165" i="35" s="1"/>
  <c r="DA132" i="36"/>
  <c r="DF132" i="36" s="1"/>
  <c r="CZ96" i="36"/>
  <c r="U103" i="35" s="1"/>
  <c r="K130" i="35" s="1"/>
  <c r="DD163" i="36"/>
  <c r="X170" i="35" s="1"/>
  <c r="M197" i="35" s="1"/>
  <c r="DC89" i="36"/>
  <c r="W96" i="35" s="1"/>
  <c r="DD150" i="36"/>
  <c r="X157" i="35" s="1"/>
  <c r="M184" i="35" s="1"/>
  <c r="DB84" i="36"/>
  <c r="V91" i="35" s="1"/>
  <c r="DA152" i="36"/>
  <c r="DF152" i="36" s="1"/>
  <c r="DA50" i="36"/>
  <c r="DF50" i="36" s="1"/>
  <c r="CZ73" i="36"/>
  <c r="U80" i="35" s="1"/>
  <c r="K107" i="35" s="1"/>
  <c r="DB165" i="36"/>
  <c r="V172" i="35" s="1"/>
  <c r="DA167" i="36"/>
  <c r="DF167" i="36" s="1"/>
  <c r="DA196" i="36"/>
  <c r="DF196" i="36" s="1"/>
  <c r="DA103" i="36"/>
  <c r="DF103" i="36" s="1"/>
  <c r="CZ119" i="36"/>
  <c r="U126" i="35" s="1"/>
  <c r="K153" i="35" s="1"/>
  <c r="DA155" i="36"/>
  <c r="DF155" i="36" s="1"/>
  <c r="DB167" i="36"/>
  <c r="V174" i="35" s="1"/>
  <c r="DB44" i="36"/>
  <c r="V51" i="35" s="1"/>
  <c r="DA112" i="36"/>
  <c r="DF112" i="36" s="1"/>
  <c r="DD153" i="36"/>
  <c r="X160" i="35" s="1"/>
  <c r="M187" i="35" s="1"/>
  <c r="DC100" i="36"/>
  <c r="W107" i="35" s="1"/>
  <c r="CZ85" i="36"/>
  <c r="U92" i="35" s="1"/>
  <c r="K119" i="35" s="1"/>
  <c r="DB126" i="36"/>
  <c r="V133" i="35" s="1"/>
  <c r="DC38" i="36"/>
  <c r="W45" i="35" s="1"/>
  <c r="CZ134" i="36"/>
  <c r="U141" i="35" s="1"/>
  <c r="K168" i="35" s="1"/>
  <c r="CZ175" i="36"/>
  <c r="U182" i="35" s="1"/>
  <c r="K209" i="35" s="1"/>
  <c r="DB155" i="36"/>
  <c r="V162" i="35" s="1"/>
  <c r="DA99" i="36"/>
  <c r="DF99" i="36" s="1"/>
  <c r="CZ170" i="36"/>
  <c r="U177" i="35" s="1"/>
  <c r="K204" i="35" s="1"/>
  <c r="CZ42" i="36"/>
  <c r="U49" i="35" s="1"/>
  <c r="K76" i="35" s="1"/>
  <c r="DB159" i="36"/>
  <c r="V166" i="35" s="1"/>
  <c r="DC132" i="36"/>
  <c r="W139" i="35" s="1"/>
  <c r="DA176" i="36"/>
  <c r="DF176" i="36" s="1"/>
  <c r="DA109" i="36"/>
  <c r="DF109" i="36" s="1"/>
  <c r="CZ58" i="36"/>
  <c r="U65" i="35" s="1"/>
  <c r="K92" i="35" s="1"/>
  <c r="DC147" i="36"/>
  <c r="W154" i="35" s="1"/>
  <c r="DA90" i="36"/>
  <c r="DF90" i="36" s="1"/>
  <c r="CZ101" i="36"/>
  <c r="U108" i="35" s="1"/>
  <c r="K135" i="35" s="1"/>
  <c r="DD183" i="36"/>
  <c r="X190" i="35" s="1"/>
  <c r="M217" i="35" s="1"/>
  <c r="DC71" i="36"/>
  <c r="W78" i="35" s="1"/>
  <c r="CZ41" i="36"/>
  <c r="U48" i="35" s="1"/>
  <c r="K75" i="35" s="1"/>
  <c r="DC149" i="36"/>
  <c r="W156" i="35" s="1"/>
  <c r="DC124" i="36"/>
  <c r="W131" i="35" s="1"/>
  <c r="CZ133" i="36"/>
  <c r="U140" i="35" s="1"/>
  <c r="K167" i="35" s="1"/>
  <c r="DC126" i="36"/>
  <c r="W133" i="35" s="1"/>
  <c r="DB89" i="36"/>
  <c r="V96" i="35" s="1"/>
  <c r="DD104" i="36"/>
  <c r="X111" i="35" s="1"/>
  <c r="M138" i="35" s="1"/>
  <c r="CZ89" i="36"/>
  <c r="U96" i="35" s="1"/>
  <c r="K123" i="35" s="1"/>
  <c r="CZ180" i="36"/>
  <c r="U187" i="35" s="1"/>
  <c r="K214" i="35" s="1"/>
  <c r="DA181" i="36"/>
  <c r="DF181" i="36" s="1"/>
  <c r="DC27" i="36"/>
  <c r="W34" i="35" s="1"/>
  <c r="DC50" i="36"/>
  <c r="W57" i="35" s="1"/>
  <c r="DA129" i="36"/>
  <c r="DF129" i="36" s="1"/>
  <c r="DB52" i="36"/>
  <c r="V59" i="35" s="1"/>
  <c r="CZ90" i="36"/>
  <c r="U97" i="35" s="1"/>
  <c r="K124" i="35" s="1"/>
  <c r="DB124" i="36"/>
  <c r="V131" i="35" s="1"/>
  <c r="DD31" i="36"/>
  <c r="X38" i="35" s="1"/>
  <c r="M65" i="35" s="1"/>
  <c r="CZ171" i="36"/>
  <c r="U178" i="35" s="1"/>
  <c r="K205" i="35" s="1"/>
  <c r="DC113" i="36"/>
  <c r="W120" i="35" s="1"/>
  <c r="DB47" i="36"/>
  <c r="V54" i="35" s="1"/>
  <c r="DA95" i="36"/>
  <c r="DF95" i="36" s="1"/>
  <c r="DB104" i="36"/>
  <c r="V111" i="35" s="1"/>
  <c r="DB149" i="36"/>
  <c r="V156" i="35" s="1"/>
  <c r="DC78" i="36"/>
  <c r="W85" i="35" s="1"/>
  <c r="CZ59" i="36"/>
  <c r="U66" i="35" s="1"/>
  <c r="K93" i="35" s="1"/>
  <c r="DA165" i="36"/>
  <c r="DF165" i="36" s="1"/>
  <c r="DC146" i="36"/>
  <c r="W153" i="35" s="1"/>
  <c r="DD45" i="36"/>
  <c r="X52" i="35" s="1"/>
  <c r="M79" i="35" s="1"/>
  <c r="CZ102" i="36"/>
  <c r="U109" i="35" s="1"/>
  <c r="K136" i="35" s="1"/>
  <c r="DB35" i="36"/>
  <c r="V42" i="35" s="1"/>
  <c r="DC199" i="36"/>
  <c r="W206" i="35" s="1"/>
  <c r="CZ209" i="36"/>
  <c r="U216" i="35" s="1"/>
  <c r="K243" i="35" s="1"/>
  <c r="DD219" i="36"/>
  <c r="X226" i="35" s="1"/>
  <c r="M253" i="35" s="1"/>
  <c r="DC222" i="36"/>
  <c r="W229" i="35" s="1"/>
  <c r="DC238" i="36"/>
  <c r="W245" i="35" s="1"/>
  <c r="CZ221" i="36"/>
  <c r="U228" i="35" s="1"/>
  <c r="K255" i="35" s="1"/>
  <c r="CZ237" i="36"/>
  <c r="U244" i="35" s="1"/>
  <c r="K271" i="35" s="1"/>
  <c r="DB249" i="36"/>
  <c r="V256" i="35" s="1"/>
  <c r="CZ260" i="36"/>
  <c r="U267" i="35" s="1"/>
  <c r="K294" i="35" s="1"/>
  <c r="DD270" i="36"/>
  <c r="X277" i="35" s="1"/>
  <c r="M304" i="35" s="1"/>
  <c r="DB281" i="36"/>
  <c r="V288" i="35" s="1"/>
  <c r="DB206" i="36"/>
  <c r="V213" i="35" s="1"/>
  <c r="DD234" i="36"/>
  <c r="X241" i="35" s="1"/>
  <c r="M268" i="35" s="1"/>
  <c r="DC254" i="36"/>
  <c r="W261" i="35" s="1"/>
  <c r="DB272" i="36"/>
  <c r="V279" i="35" s="1"/>
  <c r="DC290" i="36"/>
  <c r="W297" i="35" s="1"/>
  <c r="DC306" i="36"/>
  <c r="W313" i="35" s="1"/>
  <c r="DC322" i="36"/>
  <c r="W329" i="35" s="1"/>
  <c r="DC338" i="36"/>
  <c r="W345" i="35" s="1"/>
  <c r="DA215" i="36"/>
  <c r="DF215" i="36" s="1"/>
  <c r="DD247" i="36"/>
  <c r="X254" i="35" s="1"/>
  <c r="M281" i="35" s="1"/>
  <c r="DA270" i="36"/>
  <c r="DF270" i="36" s="1"/>
  <c r="DB296" i="36"/>
  <c r="V303" i="35" s="1"/>
  <c r="DB312" i="36"/>
  <c r="V319" i="35" s="1"/>
  <c r="DB328" i="36"/>
  <c r="V335" i="35" s="1"/>
  <c r="DB344" i="36"/>
  <c r="V351" i="35" s="1"/>
  <c r="DD231" i="36"/>
  <c r="X238" i="35" s="1"/>
  <c r="M265" i="35" s="1"/>
  <c r="DD257" i="36"/>
  <c r="X264" i="35" s="1"/>
  <c r="M291" i="35" s="1"/>
  <c r="DA283" i="36"/>
  <c r="DF283" i="36" s="1"/>
  <c r="DA300" i="36"/>
  <c r="DF300" i="36" s="1"/>
  <c r="DA316" i="36"/>
  <c r="DF316" i="36" s="1"/>
  <c r="DA332" i="36"/>
  <c r="DF332" i="36" s="1"/>
  <c r="CZ214" i="36"/>
  <c r="U221" i="35" s="1"/>
  <c r="K248" i="35" s="1"/>
  <c r="DB241" i="36"/>
  <c r="V248" i="35" s="1"/>
  <c r="DB262" i="36"/>
  <c r="V269" i="35" s="1"/>
  <c r="DA285" i="36"/>
  <c r="DF285" i="36" s="1"/>
  <c r="DD302" i="36"/>
  <c r="X309" i="35" s="1"/>
  <c r="M336" i="35" s="1"/>
  <c r="DD318" i="36"/>
  <c r="X325" i="35" s="1"/>
  <c r="M352" i="35" s="1"/>
  <c r="DC252" i="36"/>
  <c r="W259" i="35" s="1"/>
  <c r="DC327" i="36"/>
  <c r="W334" i="35" s="1"/>
  <c r="CZ235" i="36"/>
  <c r="U242" i="35" s="1"/>
  <c r="K269" i="35" s="1"/>
  <c r="CZ318" i="36"/>
  <c r="U325" i="35" s="1"/>
  <c r="K352" i="35" s="1"/>
  <c r="DB244" i="36"/>
  <c r="V251" i="35" s="1"/>
  <c r="DD308" i="36"/>
  <c r="X315" i="35" s="1"/>
  <c r="M342" i="35" s="1"/>
  <c r="DC206" i="36"/>
  <c r="W213" i="35" s="1"/>
  <c r="CZ333" i="36"/>
  <c r="U340" i="35" s="1"/>
  <c r="K367" i="35" s="1"/>
  <c r="DA25" i="36"/>
  <c r="DF25" i="36" s="1"/>
  <c r="DC145" i="36"/>
  <c r="W152" i="35" s="1"/>
  <c r="CZ111" i="36"/>
  <c r="U118" i="35" s="1"/>
  <c r="K145" i="35" s="1"/>
  <c r="DA67" i="36"/>
  <c r="DF67" i="36" s="1"/>
  <c r="DD242" i="36"/>
  <c r="X249" i="35" s="1"/>
  <c r="M276" i="35" s="1"/>
  <c r="DC261" i="36"/>
  <c r="W268" i="35" s="1"/>
  <c r="DC328" i="36"/>
  <c r="W335" i="35" s="1"/>
  <c r="DA281" i="36"/>
  <c r="DF281" i="36" s="1"/>
  <c r="DA212" i="36"/>
  <c r="DF212" i="36" s="1"/>
  <c r="CZ306" i="36"/>
  <c r="U313" i="35" s="1"/>
  <c r="K340" i="35" s="1"/>
  <c r="DC248" i="36"/>
  <c r="W255" i="35" s="1"/>
  <c r="DB324" i="36"/>
  <c r="V331" i="35" s="1"/>
  <c r="CZ336" i="36"/>
  <c r="U343" i="35" s="1"/>
  <c r="K370" i="35" s="1"/>
  <c r="CZ344" i="36"/>
  <c r="U351" i="35" s="1"/>
  <c r="K378" i="35" s="1"/>
  <c r="DA102" i="36"/>
  <c r="DF102" i="36" s="1"/>
  <c r="CZ197" i="36"/>
  <c r="U204" i="35" s="1"/>
  <c r="K231" i="35" s="1"/>
  <c r="DD120" i="36"/>
  <c r="X127" i="35" s="1"/>
  <c r="M154" i="35" s="1"/>
  <c r="DB117" i="36"/>
  <c r="V124" i="35" s="1"/>
  <c r="DB196" i="36"/>
  <c r="V203" i="35" s="1"/>
  <c r="DD57" i="36"/>
  <c r="X64" i="35" s="1"/>
  <c r="M91" i="35" s="1"/>
  <c r="DC118" i="36"/>
  <c r="W125" i="35" s="1"/>
  <c r="CZ169" i="36"/>
  <c r="U176" i="35" s="1"/>
  <c r="K203" i="35" s="1"/>
  <c r="DC26" i="36"/>
  <c r="W33" i="35" s="1"/>
  <c r="DD117" i="36"/>
  <c r="X124" i="35" s="1"/>
  <c r="M151" i="35" s="1"/>
  <c r="CZ219" i="36"/>
  <c r="U226" i="35" s="1"/>
  <c r="K253" i="35" s="1"/>
  <c r="DB236" i="36"/>
  <c r="V243" i="35" s="1"/>
  <c r="DD272" i="36"/>
  <c r="X279" i="35" s="1"/>
  <c r="M306" i="35" s="1"/>
  <c r="CZ286" i="36"/>
  <c r="U293" i="35" s="1"/>
  <c r="K320" i="35" s="1"/>
  <c r="DB233" i="36"/>
  <c r="V240" i="35" s="1"/>
  <c r="CZ257" i="36"/>
  <c r="U264" i="35" s="1"/>
  <c r="K291" i="35" s="1"/>
  <c r="DB280" i="36"/>
  <c r="V287" i="35" s="1"/>
  <c r="DA305" i="36"/>
  <c r="DF305" i="36" s="1"/>
  <c r="DA325" i="36"/>
  <c r="DF325" i="36" s="1"/>
  <c r="DA345" i="36"/>
  <c r="DF345" i="36" s="1"/>
  <c r="DB246" i="36"/>
  <c r="V253" i="35" s="1"/>
  <c r="DD277" i="36"/>
  <c r="X284" i="35" s="1"/>
  <c r="M311" i="35" s="1"/>
  <c r="DD303" i="36"/>
  <c r="X310" i="35" s="1"/>
  <c r="M337" i="35" s="1"/>
  <c r="DD327" i="36"/>
  <c r="X334" i="35" s="1"/>
  <c r="M361" i="35" s="1"/>
  <c r="DC209" i="36"/>
  <c r="W216" i="35" s="1"/>
  <c r="CZ243" i="36"/>
  <c r="U250" i="35" s="1"/>
  <c r="K277" i="35" s="1"/>
  <c r="DB282" i="36"/>
  <c r="V289" i="35" s="1"/>
  <c r="CZ303" i="36"/>
  <c r="U310" i="35" s="1"/>
  <c r="K337" i="35" s="1"/>
  <c r="DC323" i="36"/>
  <c r="W330" i="35" s="1"/>
  <c r="DB213" i="36"/>
  <c r="V220" i="35" s="1"/>
  <c r="DA244" i="36"/>
  <c r="DF244" i="36" s="1"/>
  <c r="DA275" i="36"/>
  <c r="DF275" i="36" s="1"/>
  <c r="CZ301" i="36"/>
  <c r="U308" i="35" s="1"/>
  <c r="K335" i="35" s="1"/>
  <c r="DC321" i="36"/>
  <c r="W328" i="35" s="1"/>
  <c r="CZ294" i="36"/>
  <c r="U301" i="35" s="1"/>
  <c r="K328" i="35" s="1"/>
  <c r="CZ233" i="36"/>
  <c r="U240" i="35" s="1"/>
  <c r="K267" i="35" s="1"/>
  <c r="DD321" i="36"/>
  <c r="X328" i="35" s="1"/>
  <c r="M355" i="35" s="1"/>
  <c r="DB266" i="36"/>
  <c r="V273" i="35" s="1"/>
  <c r="CZ205" i="36"/>
  <c r="U212" i="35" s="1"/>
  <c r="K239" i="35" s="1"/>
  <c r="DD339" i="36"/>
  <c r="X346" i="35" s="1"/>
  <c r="M373" i="35" s="1"/>
  <c r="DB164" i="36"/>
  <c r="V171" i="35" s="1"/>
  <c r="CZ78" i="36"/>
  <c r="U85" i="35" s="1"/>
  <c r="K112" i="35" s="1"/>
  <c r="DD38" i="36"/>
  <c r="X45" i="35" s="1"/>
  <c r="M72" i="35" s="1"/>
  <c r="CZ124" i="36"/>
  <c r="U131" i="35" s="1"/>
  <c r="K158" i="35" s="1"/>
  <c r="DC110" i="36"/>
  <c r="W117" i="35" s="1"/>
  <c r="CZ70" i="36"/>
  <c r="U77" i="35" s="1"/>
  <c r="K104" i="35" s="1"/>
  <c r="DC61" i="36"/>
  <c r="W68" i="35" s="1"/>
  <c r="DD85" i="36"/>
  <c r="X92" i="35" s="1"/>
  <c r="M119" i="35" s="1"/>
  <c r="DB41" i="36"/>
  <c r="V48" i="35" s="1"/>
  <c r="CZ127" i="36"/>
  <c r="U134" i="35" s="1"/>
  <c r="K161" i="35" s="1"/>
  <c r="DA146" i="36"/>
  <c r="DF146" i="36" s="1"/>
  <c r="DA48" i="36"/>
  <c r="DF48" i="36" s="1"/>
  <c r="DC111" i="36"/>
  <c r="W118" i="35" s="1"/>
  <c r="CZ52" i="36"/>
  <c r="U59" i="35" s="1"/>
  <c r="K86" i="35" s="1"/>
  <c r="DA163" i="36"/>
  <c r="DF163" i="36" s="1"/>
  <c r="DA79" i="36"/>
  <c r="DF79" i="36" s="1"/>
  <c r="DD86" i="36"/>
  <c r="X93" i="35" s="1"/>
  <c r="M120" i="35" s="1"/>
  <c r="CZ130" i="36"/>
  <c r="U137" i="35" s="1"/>
  <c r="K164" i="35" s="1"/>
  <c r="DD67" i="36"/>
  <c r="X74" i="35" s="1"/>
  <c r="M101" i="35" s="1"/>
  <c r="DC28" i="36"/>
  <c r="W35" i="35" s="1"/>
  <c r="AV47" i="35" s="1"/>
  <c r="DB180" i="36"/>
  <c r="V187" i="35" s="1"/>
  <c r="DB143" i="36"/>
  <c r="V150" i="35" s="1"/>
  <c r="DD127" i="36"/>
  <c r="X134" i="35" s="1"/>
  <c r="M161" i="35" s="1"/>
  <c r="CZ168" i="36"/>
  <c r="U175" i="35" s="1"/>
  <c r="K202" i="35" s="1"/>
  <c r="DA84" i="36"/>
  <c r="DF84" i="36" s="1"/>
  <c r="DB46" i="36"/>
  <c r="V53" i="35" s="1"/>
  <c r="DB162" i="36"/>
  <c r="V169" i="35" s="1"/>
  <c r="DB151" i="36"/>
  <c r="V158" i="35" s="1"/>
  <c r="CZ116" i="36"/>
  <c r="U123" i="35" s="1"/>
  <c r="K150" i="35" s="1"/>
  <c r="DB146" i="36"/>
  <c r="V153" i="35" s="1"/>
  <c r="DB62" i="36"/>
  <c r="V69" i="35" s="1"/>
  <c r="DD182" i="36"/>
  <c r="X189" i="35" s="1"/>
  <c r="M216" i="35" s="1"/>
  <c r="DB120" i="36"/>
  <c r="V127" i="35" s="1"/>
  <c r="CZ162" i="36"/>
  <c r="U169" i="35" s="1"/>
  <c r="K196" i="35" s="1"/>
  <c r="DC87" i="36"/>
  <c r="W94" i="35" s="1"/>
  <c r="DC17" i="36"/>
  <c r="W24" i="35" s="1"/>
  <c r="CZ138" i="36"/>
  <c r="U145" i="35" s="1"/>
  <c r="K172" i="35" s="1"/>
  <c r="CZ79" i="36"/>
  <c r="U86" i="35" s="1"/>
  <c r="K113" i="35" s="1"/>
  <c r="DC56" i="36"/>
  <c r="W63" i="35" s="1"/>
  <c r="DB125" i="36"/>
  <c r="V132" i="35" s="1"/>
  <c r="CZ37" i="36"/>
  <c r="U44" i="35" s="1"/>
  <c r="K71" i="35" s="1"/>
  <c r="CZ94" i="36"/>
  <c r="U101" i="35" s="1"/>
  <c r="K128" i="35" s="1"/>
  <c r="DA57" i="36"/>
  <c r="DF57" i="36" s="1"/>
  <c r="DD56" i="36"/>
  <c r="X63" i="35" s="1"/>
  <c r="M90" i="35" s="1"/>
  <c r="DB181" i="36"/>
  <c r="V188" i="35" s="1"/>
  <c r="DB135" i="36"/>
  <c r="V142" i="35" s="1"/>
  <c r="CZ72" i="36"/>
  <c r="U79" i="35" s="1"/>
  <c r="K106" i="35" s="1"/>
  <c r="DC142" i="36"/>
  <c r="W149" i="35" s="1"/>
  <c r="DA111" i="36"/>
  <c r="DF111" i="36" s="1"/>
  <c r="CZ166" i="36"/>
  <c r="U173" i="35" s="1"/>
  <c r="K200" i="35" s="1"/>
  <c r="CZ38" i="36"/>
  <c r="U45" i="35" s="1"/>
  <c r="K72" i="35" s="1"/>
  <c r="DD42" i="36"/>
  <c r="X49" i="35" s="1"/>
  <c r="M76" i="35" s="1"/>
  <c r="DC116" i="36"/>
  <c r="W123" i="35" s="1"/>
  <c r="CZ84" i="36"/>
  <c r="U91" i="35" s="1"/>
  <c r="K118" i="35" s="1"/>
  <c r="DB75" i="36"/>
  <c r="V82" i="35" s="1"/>
  <c r="DD81" i="36"/>
  <c r="X88" i="35" s="1"/>
  <c r="M115" i="35" s="1"/>
  <c r="DC81" i="36"/>
  <c r="W88" i="35" s="1"/>
  <c r="DD137" i="36"/>
  <c r="X144" i="35" s="1"/>
  <c r="M171" i="35" s="1"/>
  <c r="DD186" i="36"/>
  <c r="X193" i="35" s="1"/>
  <c r="M220" i="35" s="1"/>
  <c r="DA87" i="36"/>
  <c r="DF87" i="36" s="1"/>
  <c r="CZ194" i="36"/>
  <c r="U201" i="35" s="1"/>
  <c r="K228" i="35" s="1"/>
  <c r="DD62" i="36"/>
  <c r="X69" i="35" s="1"/>
  <c r="M96" i="35" s="1"/>
  <c r="DC41" i="36"/>
  <c r="W48" i="35" s="1"/>
  <c r="DC119" i="36"/>
  <c r="W126" i="35" s="1"/>
  <c r="CZ25" i="36"/>
  <c r="U32" i="35" s="1"/>
  <c r="DB101" i="36"/>
  <c r="V108" i="35" s="1"/>
  <c r="DB92" i="36"/>
  <c r="V99" i="35" s="1"/>
  <c r="DB91" i="36"/>
  <c r="V98" i="35" s="1"/>
  <c r="DB160" i="36"/>
  <c r="V167" i="35" s="1"/>
  <c r="DD198" i="36"/>
  <c r="X205" i="35" s="1"/>
  <c r="M232" i="35" s="1"/>
  <c r="DA206" i="36"/>
  <c r="DF206" i="36" s="1"/>
  <c r="DD211" i="36"/>
  <c r="X218" i="35" s="1"/>
  <c r="M245" i="35" s="1"/>
  <c r="DB209" i="36"/>
  <c r="V216" i="35" s="1"/>
  <c r="DC226" i="36"/>
  <c r="W233" i="35" s="1"/>
  <c r="DA201" i="36"/>
  <c r="DF201" i="36" s="1"/>
  <c r="DC225" i="36"/>
  <c r="W232" i="35" s="1"/>
  <c r="DC241" i="36"/>
  <c r="W248" i="35" s="1"/>
  <c r="CZ252" i="36"/>
  <c r="U259" i="35" s="1"/>
  <c r="K286" i="35" s="1"/>
  <c r="DD262" i="36"/>
  <c r="X269" i="35" s="1"/>
  <c r="M296" i="35" s="1"/>
  <c r="DB273" i="36"/>
  <c r="V280" i="35" s="1"/>
  <c r="CZ284" i="36"/>
  <c r="U291" i="35" s="1"/>
  <c r="K318" i="35" s="1"/>
  <c r="DB215" i="36"/>
  <c r="V222" i="35" s="1"/>
  <c r="DA240" i="36"/>
  <c r="DF240" i="36" s="1"/>
  <c r="DA258" i="36"/>
  <c r="DF258" i="36" s="1"/>
  <c r="DC277" i="36"/>
  <c r="W284" i="35" s="1"/>
  <c r="DC294" i="36"/>
  <c r="W301" i="35" s="1"/>
  <c r="DC310" i="36"/>
  <c r="W317" i="35" s="1"/>
  <c r="DC326" i="36"/>
  <c r="W333" i="35" s="1"/>
  <c r="DC342" i="36"/>
  <c r="W349" i="35" s="1"/>
  <c r="CZ223" i="36"/>
  <c r="U230" i="35" s="1"/>
  <c r="K257" i="35" s="1"/>
  <c r="DC257" i="36"/>
  <c r="W264" i="35" s="1"/>
  <c r="DB278" i="36"/>
  <c r="V285" i="35" s="1"/>
  <c r="CZ300" i="36"/>
  <c r="U307" i="35" s="1"/>
  <c r="K334" i="35" s="1"/>
  <c r="CZ316" i="36"/>
  <c r="U323" i="35" s="1"/>
  <c r="K350" i="35" s="1"/>
  <c r="CZ332" i="36"/>
  <c r="U339" i="35" s="1"/>
  <c r="K366" i="35" s="1"/>
  <c r="DD210" i="36"/>
  <c r="X217" i="35" s="1"/>
  <c r="M244" i="35" s="1"/>
  <c r="DB238" i="36"/>
  <c r="V245" i="35" s="1"/>
  <c r="DA261" i="36"/>
  <c r="DF261" i="36" s="1"/>
  <c r="DC288" i="36"/>
  <c r="W295" i="35" s="1"/>
  <c r="DD304" i="36"/>
  <c r="X311" i="35" s="1"/>
  <c r="M338" i="35" s="1"/>
  <c r="DD320" i="36"/>
  <c r="X327" i="35" s="1"/>
  <c r="M354" i="35" s="1"/>
  <c r="DD336" i="36"/>
  <c r="X343" i="35" s="1"/>
  <c r="M370" i="35" s="1"/>
  <c r="DA224" i="36"/>
  <c r="DF224" i="36" s="1"/>
  <c r="CZ245" i="36"/>
  <c r="U252" i="35" s="1"/>
  <c r="K279" i="35" s="1"/>
  <c r="DA272" i="36"/>
  <c r="DF272" i="36" s="1"/>
  <c r="DA290" i="36"/>
  <c r="DF290" i="36" s="1"/>
  <c r="DA306" i="36"/>
  <c r="DF306" i="36" s="1"/>
  <c r="DA322" i="36"/>
  <c r="DF322" i="36" s="1"/>
  <c r="CZ291" i="36"/>
  <c r="U298" i="35" s="1"/>
  <c r="K325" i="35" s="1"/>
  <c r="DC335" i="36"/>
  <c r="W342" i="35" s="1"/>
  <c r="DC274" i="36"/>
  <c r="W281" i="35" s="1"/>
  <c r="DB332" i="36"/>
  <c r="V339" i="35" s="1"/>
  <c r="DD255" i="36"/>
  <c r="X262" i="35" s="1"/>
  <c r="M289" i="35" s="1"/>
  <c r="DA312" i="36"/>
  <c r="DF312" i="36" s="1"/>
  <c r="DC272" i="36"/>
  <c r="W279" i="35" s="1"/>
  <c r="DB340" i="36"/>
  <c r="V347" i="35" s="1"/>
  <c r="DA42" i="36"/>
  <c r="DF42" i="36" s="1"/>
  <c r="DB54" i="36"/>
  <c r="V61" i="35" s="1"/>
  <c r="DC60" i="36"/>
  <c r="W67" i="35" s="1"/>
  <c r="DA162" i="36"/>
  <c r="DF162" i="36" s="1"/>
  <c r="DD60" i="36"/>
  <c r="X67" i="35" s="1"/>
  <c r="M94" i="35" s="1"/>
  <c r="DD185" i="36"/>
  <c r="X192" i="35" s="1"/>
  <c r="M219" i="35" s="1"/>
  <c r="DC44" i="36"/>
  <c r="W51" i="35" s="1"/>
  <c r="DC138" i="36"/>
  <c r="W145" i="35" s="1"/>
  <c r="DB17" i="36"/>
  <c r="V24" i="35" s="1"/>
  <c r="DA74" i="36"/>
  <c r="DF74" i="36" s="1"/>
  <c r="DA82" i="36"/>
  <c r="DF82" i="36" s="1"/>
  <c r="CZ110" i="36"/>
  <c r="U117" i="35" s="1"/>
  <c r="K144" i="35" s="1"/>
  <c r="CZ186" i="36"/>
  <c r="U193" i="35" s="1"/>
  <c r="K220" i="35" s="1"/>
  <c r="DB70" i="36"/>
  <c r="V77" i="35" s="1"/>
  <c r="DA39" i="36"/>
  <c r="DF39" i="36" s="1"/>
  <c r="DC186" i="36"/>
  <c r="W193" i="35" s="1"/>
  <c r="DD125" i="36"/>
  <c r="X132" i="35" s="1"/>
  <c r="M159" i="35" s="1"/>
  <c r="CZ163" i="36"/>
  <c r="U170" i="35" s="1"/>
  <c r="K197" i="35" s="1"/>
  <c r="DA41" i="36"/>
  <c r="DF41" i="36" s="1"/>
  <c r="DD47" i="36"/>
  <c r="X54" i="35" s="1"/>
  <c r="M81" i="35" s="1"/>
  <c r="CZ54" i="36"/>
  <c r="U61" i="35" s="1"/>
  <c r="K88" i="35" s="1"/>
  <c r="DB195" i="36"/>
  <c r="V202" i="35" s="1"/>
  <c r="DD180" i="36"/>
  <c r="X187" i="35" s="1"/>
  <c r="M214" i="35" s="1"/>
  <c r="DC179" i="36"/>
  <c r="W186" i="35" s="1"/>
  <c r="DC94" i="36"/>
  <c r="W101" i="35" s="1"/>
  <c r="DD110" i="36"/>
  <c r="X117" i="35" s="1"/>
  <c r="M144" i="35" s="1"/>
  <c r="CZ122" i="36"/>
  <c r="U129" i="35" s="1"/>
  <c r="K156" i="35" s="1"/>
  <c r="DB132" i="36"/>
  <c r="V139" i="35" s="1"/>
  <c r="DB127" i="36"/>
  <c r="V134" i="35" s="1"/>
  <c r="DB85" i="36"/>
  <c r="V92" i="35" s="1"/>
  <c r="DC48" i="36"/>
  <c r="W55" i="35" s="1"/>
  <c r="DC67" i="36"/>
  <c r="W74" i="35" s="1"/>
  <c r="DC54" i="36"/>
  <c r="W61" i="35" s="1"/>
  <c r="DD101" i="36"/>
  <c r="X108" i="35" s="1"/>
  <c r="M135" i="35" s="1"/>
  <c r="DA114" i="36"/>
  <c r="DF114" i="36" s="1"/>
  <c r="DC31" i="36"/>
  <c r="W38" i="35" s="1"/>
  <c r="DC203" i="36"/>
  <c r="W210" i="35" s="1"/>
  <c r="DD209" i="36"/>
  <c r="X216" i="35" s="1"/>
  <c r="M243" i="35" s="1"/>
  <c r="DA202" i="36"/>
  <c r="DF202" i="36" s="1"/>
  <c r="DA223" i="36"/>
  <c r="DF223" i="36" s="1"/>
  <c r="DA239" i="36"/>
  <c r="DF239" i="36" s="1"/>
  <c r="DD222" i="36"/>
  <c r="X229" i="35" s="1"/>
  <c r="M256" i="35" s="1"/>
  <c r="DD238" i="36"/>
  <c r="X245" i="35" s="1"/>
  <c r="M272" i="35" s="1"/>
  <c r="CZ250" i="36"/>
  <c r="U257" i="35" s="1"/>
  <c r="K284" i="35" s="1"/>
  <c r="DD260" i="36"/>
  <c r="X267" i="35" s="1"/>
  <c r="M294" i="35" s="1"/>
  <c r="DB271" i="36"/>
  <c r="V278" i="35" s="1"/>
  <c r="CZ282" i="36"/>
  <c r="U289" i="35" s="1"/>
  <c r="K316" i="35" s="1"/>
  <c r="DC210" i="36"/>
  <c r="W217" i="35" s="1"/>
  <c r="DC235" i="36"/>
  <c r="W242" i="35" s="1"/>
  <c r="DA255" i="36"/>
  <c r="DF255" i="36" s="1"/>
  <c r="CZ273" i="36"/>
  <c r="U280" i="35" s="1"/>
  <c r="K307" i="35" s="1"/>
  <c r="DA291" i="36"/>
  <c r="DF291" i="36" s="1"/>
  <c r="DA307" i="36"/>
  <c r="DF307" i="36" s="1"/>
  <c r="DA323" i="36"/>
  <c r="DF323" i="36" s="1"/>
  <c r="DA339" i="36"/>
  <c r="DF339" i="36" s="1"/>
  <c r="DC216" i="36"/>
  <c r="W223" i="35" s="1"/>
  <c r="DA249" i="36"/>
  <c r="DF249" i="36" s="1"/>
  <c r="DC271" i="36"/>
  <c r="W278" i="35" s="1"/>
  <c r="CZ297" i="36"/>
  <c r="U304" i="35" s="1"/>
  <c r="K331" i="35" s="1"/>
  <c r="CZ313" i="36"/>
  <c r="U320" i="35" s="1"/>
  <c r="K347" i="35" s="1"/>
  <c r="CZ329" i="36"/>
  <c r="U336" i="35" s="1"/>
  <c r="K363" i="35" s="1"/>
  <c r="CZ345" i="36"/>
  <c r="U352" i="35" s="1"/>
  <c r="K379" i="35" s="1"/>
  <c r="DA232" i="36"/>
  <c r="DF232" i="36" s="1"/>
  <c r="DC258" i="36"/>
  <c r="W265" i="35" s="1"/>
  <c r="DA284" i="36"/>
  <c r="DF284" i="36" s="1"/>
  <c r="DD301" i="36"/>
  <c r="X308" i="35" s="1"/>
  <c r="M335" i="35" s="1"/>
  <c r="DD317" i="36"/>
  <c r="X324" i="35" s="1"/>
  <c r="M351" i="35" s="1"/>
  <c r="DD333" i="36"/>
  <c r="X340" i="35" s="1"/>
  <c r="M367" i="35" s="1"/>
  <c r="DA220" i="36"/>
  <c r="DF220" i="36" s="1"/>
  <c r="DB242" i="36"/>
  <c r="V249" i="35" s="1"/>
  <c r="DD263" i="36"/>
  <c r="X270" i="35" s="1"/>
  <c r="M297" i="35" s="1"/>
  <c r="DA286" i="36"/>
  <c r="DF286" i="36" s="1"/>
  <c r="DB303" i="36"/>
  <c r="V310" i="35" s="1"/>
  <c r="DB319" i="36"/>
  <c r="V326" i="35" s="1"/>
  <c r="CZ259" i="36"/>
  <c r="U266" i="35" s="1"/>
  <c r="K293" i="35" s="1"/>
  <c r="DA328" i="36"/>
  <c r="DF328" i="36" s="1"/>
  <c r="DA236" i="36"/>
  <c r="DF236" i="36" s="1"/>
  <c r="DC319" i="36"/>
  <c r="W326" i="35" s="1"/>
  <c r="DA245" i="36"/>
  <c r="DF245" i="36" s="1"/>
  <c r="DB309" i="36"/>
  <c r="V316" i="35" s="1"/>
  <c r="DB207" i="36"/>
  <c r="V214" i="35" s="1"/>
  <c r="DB335" i="36"/>
  <c r="V342" i="35" s="1"/>
  <c r="DC90" i="36"/>
  <c r="W97" i="35" s="1"/>
  <c r="DC135" i="36"/>
  <c r="W142" i="35" s="1"/>
  <c r="DD30" i="36"/>
  <c r="X37" i="35" s="1"/>
  <c r="M64" i="35" s="1"/>
  <c r="DC344" i="36"/>
  <c r="W351" i="35" s="1"/>
  <c r="DB274" i="36"/>
  <c r="V281" i="35" s="1"/>
  <c r="DA59" i="36"/>
  <c r="DF59" i="36" s="1"/>
  <c r="DD96" i="36"/>
  <c r="X103" i="35" s="1"/>
  <c r="M130" i="35" s="1"/>
  <c r="DB139" i="36"/>
  <c r="V146" i="35" s="1"/>
  <c r="DB275" i="36"/>
  <c r="V282" i="35" s="1"/>
  <c r="DA289" i="36"/>
  <c r="DF289" i="36" s="1"/>
  <c r="DA256" i="36"/>
  <c r="DF256" i="36" s="1"/>
  <c r="DD216" i="36"/>
  <c r="X223" i="35" s="1"/>
  <c r="M250" i="35" s="1"/>
  <c r="DC331" i="36"/>
  <c r="W338" i="35" s="1"/>
  <c r="DC305" i="36"/>
  <c r="W312" i="35" s="1"/>
  <c r="DB338" i="36"/>
  <c r="V345" i="35" s="1"/>
  <c r="DD37" i="36"/>
  <c r="X44" i="35" s="1"/>
  <c r="M71" i="35" s="1"/>
  <c r="DA178" i="36"/>
  <c r="DF178" i="36" s="1"/>
  <c r="DA116" i="36"/>
  <c r="DF116" i="36" s="1"/>
  <c r="CZ174" i="36"/>
  <c r="U181" i="35" s="1"/>
  <c r="K208" i="35" s="1"/>
  <c r="DB129" i="36"/>
  <c r="V136" i="35" s="1"/>
  <c r="DC172" i="36"/>
  <c r="W179" i="35" s="1"/>
  <c r="CZ184" i="36"/>
  <c r="U191" i="35" s="1"/>
  <c r="K218" i="35" s="1"/>
  <c r="CZ40" i="36"/>
  <c r="U47" i="35" s="1"/>
  <c r="K74" i="35" s="1"/>
  <c r="DA91" i="36"/>
  <c r="DF91" i="36" s="1"/>
  <c r="DA52" i="36"/>
  <c r="DF52" i="36" s="1"/>
  <c r="DC139" i="36"/>
  <c r="W146" i="35" s="1"/>
  <c r="DA45" i="36"/>
  <c r="DF45" i="36" s="1"/>
  <c r="DB192" i="36"/>
  <c r="V199" i="35" s="1"/>
  <c r="DC214" i="36"/>
  <c r="W221" i="35" s="1"/>
  <c r="CZ244" i="36"/>
  <c r="U251" i="35" s="1"/>
  <c r="K278" i="35" s="1"/>
  <c r="DD286" i="36"/>
  <c r="X293" i="35" s="1"/>
  <c r="M320" i="35" s="1"/>
  <c r="CZ281" i="36"/>
  <c r="U288" i="35" s="1"/>
  <c r="K315" i="35" s="1"/>
  <c r="DC201" i="36"/>
  <c r="W208" i="35" s="1"/>
  <c r="DB304" i="36"/>
  <c r="V311" i="35" s="1"/>
  <c r="DA248" i="36"/>
  <c r="DF248" i="36" s="1"/>
  <c r="DA324" i="36"/>
  <c r="DF324" i="36" s="1"/>
  <c r="DA276" i="36"/>
  <c r="DF276" i="36" s="1"/>
  <c r="DC295" i="36"/>
  <c r="W302" i="35" s="1"/>
  <c r="DA267" i="36"/>
  <c r="DF267" i="36" s="1"/>
  <c r="DD171" i="36"/>
  <c r="X178" i="35" s="1"/>
  <c r="M205" i="35" s="1"/>
  <c r="CZ39" i="36"/>
  <c r="U46" i="35" s="1"/>
  <c r="K73" i="35" s="1"/>
  <c r="DB110" i="36"/>
  <c r="V117" i="35" s="1"/>
  <c r="DC98" i="36"/>
  <c r="W105" i="35" s="1"/>
  <c r="CZ135" i="36"/>
  <c r="U142" i="35" s="1"/>
  <c r="K169" i="35" s="1"/>
  <c r="DC86" i="36"/>
  <c r="W93" i="35" s="1"/>
  <c r="CZ126" i="36"/>
  <c r="U133" i="35" s="1"/>
  <c r="K160" i="35" s="1"/>
  <c r="DB173" i="36"/>
  <c r="V180" i="35" s="1"/>
  <c r="DA68" i="36"/>
  <c r="DF68" i="36" s="1"/>
  <c r="DD119" i="36"/>
  <c r="X126" i="35" s="1"/>
  <c r="M153" i="35" s="1"/>
  <c r="DC64" i="36"/>
  <c r="W71" i="35" s="1"/>
  <c r="DB32" i="36"/>
  <c r="V39" i="35" s="1"/>
  <c r="DD99" i="36"/>
  <c r="X106" i="35" s="1"/>
  <c r="M133" i="35" s="1"/>
  <c r="DB128" i="36"/>
  <c r="V135" i="35" s="1"/>
  <c r="DB134" i="36"/>
  <c r="V141" i="35" s="1"/>
  <c r="DD134" i="36"/>
  <c r="X141" i="35" s="1"/>
  <c r="M168" i="35" s="1"/>
  <c r="DC187" i="36"/>
  <c r="W194" i="35" s="1"/>
  <c r="DA148" i="36"/>
  <c r="DF148" i="36" s="1"/>
  <c r="DC131" i="36"/>
  <c r="W138" i="35" s="1"/>
  <c r="DC76" i="36"/>
  <c r="W83" i="35" s="1"/>
  <c r="DB79" i="36"/>
  <c r="V86" i="35" s="1"/>
  <c r="DC25" i="36"/>
  <c r="W32" i="35" s="1"/>
  <c r="DA40" i="36"/>
  <c r="DF40" i="36" s="1"/>
  <c r="DA124" i="36"/>
  <c r="DF124" i="36" s="1"/>
  <c r="DB53" i="36"/>
  <c r="V60" i="35" s="1"/>
  <c r="DB199" i="36"/>
  <c r="V206" i="35" s="1"/>
  <c r="DB202" i="36"/>
  <c r="V209" i="35" s="1"/>
  <c r="DD217" i="36"/>
  <c r="X224" i="35" s="1"/>
  <c r="M251" i="35" s="1"/>
  <c r="DA227" i="36"/>
  <c r="DF227" i="36" s="1"/>
  <c r="DD208" i="36"/>
  <c r="X215" i="35" s="1"/>
  <c r="M242" i="35" s="1"/>
  <c r="DA234" i="36"/>
  <c r="DF234" i="36" s="1"/>
  <c r="DD252" i="36"/>
  <c r="X259" i="35" s="1"/>
  <c r="M286" i="35" s="1"/>
  <c r="CZ266" i="36"/>
  <c r="U273" i="35" s="1"/>
  <c r="K300" i="35" s="1"/>
  <c r="DB279" i="36"/>
  <c r="V286" i="35" s="1"/>
  <c r="CZ216" i="36"/>
  <c r="U223" i="35" s="1"/>
  <c r="K250" i="35" s="1"/>
  <c r="DC246" i="36"/>
  <c r="W253" i="35" s="1"/>
  <c r="DC269" i="36"/>
  <c r="W276" i="35" s="1"/>
  <c r="DA295" i="36"/>
  <c r="DF295" i="36" s="1"/>
  <c r="DA315" i="36"/>
  <c r="DF315" i="36" s="1"/>
  <c r="DA335" i="36"/>
  <c r="DF335" i="36" s="1"/>
  <c r="DD226" i="36"/>
  <c r="X233" i="35" s="1"/>
  <c r="M260" i="35" s="1"/>
  <c r="CZ263" i="36"/>
  <c r="U270" i="35" s="1"/>
  <c r="K297" i="35" s="1"/>
  <c r="DC293" i="36"/>
  <c r="W300" i="35" s="1"/>
  <c r="DC317" i="36"/>
  <c r="W324" i="35" s="1"/>
  <c r="CZ337" i="36"/>
  <c r="U344" i="35" s="1"/>
  <c r="K371" i="35" s="1"/>
  <c r="CZ227" i="36"/>
  <c r="U234" i="35" s="1"/>
  <c r="K261" i="35" s="1"/>
  <c r="DA262" i="36"/>
  <c r="DF262" i="36" s="1"/>
  <c r="DD293" i="36"/>
  <c r="X300" i="35" s="1"/>
  <c r="M327" i="35" s="1"/>
  <c r="DB313" i="36"/>
  <c r="V320" i="35" s="1"/>
  <c r="DB337" i="36"/>
  <c r="V344" i="35" s="1"/>
  <c r="DB229" i="36"/>
  <c r="V236" i="35" s="1"/>
  <c r="DC255" i="36"/>
  <c r="W262" i="35" s="1"/>
  <c r="DD291" i="36"/>
  <c r="X298" i="35" s="1"/>
  <c r="M325" i="35" s="1"/>
  <c r="DB311" i="36"/>
  <c r="V318" i="35" s="1"/>
  <c r="DD331" i="36"/>
  <c r="X338" i="35" s="1"/>
  <c r="M365" i="35" s="1"/>
  <c r="DD337" i="36"/>
  <c r="X344" i="35" s="1"/>
  <c r="M371" i="35" s="1"/>
  <c r="DC279" i="36"/>
  <c r="W286" i="35" s="1"/>
  <c r="DD239" i="36"/>
  <c r="X246" i="35" s="1"/>
  <c r="M273" i="35" s="1"/>
  <c r="DD313" i="36"/>
  <c r="X320" i="35" s="1"/>
  <c r="M347" i="35" s="1"/>
  <c r="DB301" i="36"/>
  <c r="V308" i="35" s="1"/>
  <c r="DD26" i="36"/>
  <c r="X33" i="35" s="1"/>
  <c r="DA139" i="36"/>
  <c r="DF139" i="36" s="1"/>
  <c r="CZ80" i="36"/>
  <c r="U87" i="35" s="1"/>
  <c r="K114" i="35" s="1"/>
  <c r="DA94" i="36"/>
  <c r="DF94" i="36" s="1"/>
  <c r="DB39" i="36"/>
  <c r="V46" i="35" s="1"/>
  <c r="DB182" i="36"/>
  <c r="V189" i="35" s="1"/>
  <c r="CZ65" i="36"/>
  <c r="U72" i="35" s="1"/>
  <c r="K99" i="35" s="1"/>
  <c r="CZ109" i="36"/>
  <c r="U116" i="35" s="1"/>
  <c r="K143" i="35" s="1"/>
  <c r="DB168" i="36"/>
  <c r="V175" i="35" s="1"/>
  <c r="CZ43" i="36"/>
  <c r="U50" i="35" s="1"/>
  <c r="K77" i="35" s="1"/>
  <c r="DA142" i="36"/>
  <c r="DF142" i="36" s="1"/>
  <c r="DC157" i="36"/>
  <c r="W164" i="35" s="1"/>
  <c r="DB189" i="36"/>
  <c r="V196" i="35" s="1"/>
  <c r="DD36" i="36"/>
  <c r="X43" i="35" s="1"/>
  <c r="M70" i="35" s="1"/>
  <c r="DD114" i="36"/>
  <c r="X121" i="35" s="1"/>
  <c r="M148" i="35" s="1"/>
  <c r="DC70" i="36"/>
  <c r="W77" i="35" s="1"/>
  <c r="DA71" i="36"/>
  <c r="DF71" i="36" s="1"/>
  <c r="CZ129" i="36"/>
  <c r="U136" i="35" s="1"/>
  <c r="K163" i="35" s="1"/>
  <c r="DB150" i="36"/>
  <c r="V157" i="35" s="1"/>
  <c r="DC129" i="36"/>
  <c r="W136" i="35" s="1"/>
  <c r="DA27" i="36"/>
  <c r="DF27" i="36" s="1"/>
  <c r="DA98" i="36"/>
  <c r="DF98" i="36" s="1"/>
  <c r="DD27" i="36"/>
  <c r="X34" i="35" s="1"/>
  <c r="DA46" i="36"/>
  <c r="DF46" i="36" s="1"/>
  <c r="DD167" i="36"/>
  <c r="X174" i="35" s="1"/>
  <c r="M201" i="35" s="1"/>
  <c r="DD50" i="36"/>
  <c r="X57" i="35" s="1"/>
  <c r="M84" i="35" s="1"/>
  <c r="CZ183" i="36"/>
  <c r="U190" i="35" s="1"/>
  <c r="K217" i="35" s="1"/>
  <c r="DD195" i="36"/>
  <c r="X202" i="35" s="1"/>
  <c r="M229" i="35" s="1"/>
  <c r="DA63" i="36"/>
  <c r="DF63" i="36" s="1"/>
  <c r="DB183" i="36"/>
  <c r="V190" i="35" s="1"/>
  <c r="CZ172" i="36"/>
  <c r="U179" i="35" s="1"/>
  <c r="K206" i="35" s="1"/>
  <c r="CZ106" i="36"/>
  <c r="U113" i="35" s="1"/>
  <c r="K140" i="35" s="1"/>
  <c r="DD179" i="36"/>
  <c r="X186" i="35" s="1"/>
  <c r="M213" i="35" s="1"/>
  <c r="DB34" i="36"/>
  <c r="V41" i="35" s="1"/>
  <c r="DC169" i="36"/>
  <c r="W176" i="35" s="1"/>
  <c r="DD142" i="36"/>
  <c r="X149" i="35" s="1"/>
  <c r="M176" i="35" s="1"/>
  <c r="DD194" i="36"/>
  <c r="X201" i="35" s="1"/>
  <c r="M228" i="35" s="1"/>
  <c r="DD112" i="36"/>
  <c r="X119" i="35" s="1"/>
  <c r="M146" i="35" s="1"/>
  <c r="DC84" i="36"/>
  <c r="W91" i="35" s="1"/>
  <c r="DA302" i="36"/>
  <c r="DF302" i="36" s="1"/>
  <c r="DB293" i="36"/>
  <c r="V300" i="35" s="1"/>
  <c r="DA121" i="36"/>
  <c r="DF121" i="36" s="1"/>
  <c r="DB64" i="36"/>
  <c r="V71" i="35" s="1"/>
  <c r="DA108" i="36"/>
  <c r="DF108" i="36" s="1"/>
  <c r="DA34" i="36"/>
  <c r="DF34" i="36" s="1"/>
  <c r="CZ203" i="36"/>
  <c r="U210" i="35" s="1"/>
  <c r="K237" i="35" s="1"/>
  <c r="DA309" i="36"/>
  <c r="DF309" i="36" s="1"/>
  <c r="CZ283" i="36"/>
  <c r="U290" i="35" s="1"/>
  <c r="K317" i="35" s="1"/>
  <c r="DC256" i="36"/>
  <c r="W263" i="35" s="1"/>
  <c r="CZ222" i="36"/>
  <c r="U229" i="35" s="1"/>
  <c r="K256" i="35" s="1"/>
  <c r="CZ325" i="36"/>
  <c r="U332" i="35" s="1"/>
  <c r="K359" i="35" s="1"/>
  <c r="CZ307" i="36"/>
  <c r="U314" i="35" s="1"/>
  <c r="K341" i="35" s="1"/>
  <c r="DA164" i="36"/>
  <c r="DF164" i="36" s="1"/>
  <c r="DB73" i="36"/>
  <c r="V80" i="35" s="1"/>
  <c r="DB176" i="36"/>
  <c r="V183" i="35" s="1"/>
  <c r="DD168" i="36"/>
  <c r="X175" i="35" s="1"/>
  <c r="M202" i="35" s="1"/>
  <c r="DD90" i="36"/>
  <c r="X97" i="35" s="1"/>
  <c r="M124" i="35" s="1"/>
  <c r="DC159" i="36"/>
  <c r="W166" i="35" s="1"/>
  <c r="DB37" i="36"/>
  <c r="V44" i="35" s="1"/>
  <c r="CZ105" i="36"/>
  <c r="U112" i="35" s="1"/>
  <c r="K139" i="35" s="1"/>
  <c r="CZ35" i="36"/>
  <c r="U42" i="35" s="1"/>
  <c r="K69" i="35" s="1"/>
  <c r="DB83" i="36"/>
  <c r="V90" i="35" s="1"/>
  <c r="DD111" i="36"/>
  <c r="X118" i="35" s="1"/>
  <c r="M145" i="35" s="1"/>
  <c r="DA115" i="36"/>
  <c r="DF115" i="36" s="1"/>
  <c r="DC49" i="36"/>
  <c r="W56" i="35" s="1"/>
  <c r="CZ17" i="36"/>
  <c r="U24" i="35" s="1"/>
  <c r="DD157" i="36"/>
  <c r="X164" i="35" s="1"/>
  <c r="M191" i="35" s="1"/>
  <c r="DC195" i="36"/>
  <c r="W202" i="35" s="1"/>
  <c r="CZ152" i="36"/>
  <c r="U159" i="35" s="1"/>
  <c r="K186" i="35" s="1"/>
  <c r="DC164" i="36"/>
  <c r="W171" i="35" s="1"/>
  <c r="DB112" i="36"/>
  <c r="V119" i="35" s="1"/>
  <c r="CZ142" i="36"/>
  <c r="U149" i="35" s="1"/>
  <c r="K176" i="35" s="1"/>
  <c r="DB201" i="36"/>
  <c r="V208" i="35" s="1"/>
  <c r="DC230" i="36"/>
  <c r="W237" i="35" s="1"/>
  <c r="DD254" i="36"/>
  <c r="X261" i="35" s="1"/>
  <c r="M288" i="35" s="1"/>
  <c r="DA222" i="36"/>
  <c r="DF222" i="36" s="1"/>
  <c r="DC298" i="36"/>
  <c r="W305" i="35" s="1"/>
  <c r="DC231" i="36"/>
  <c r="W238" i="35" s="1"/>
  <c r="DB320" i="36"/>
  <c r="V327" i="35" s="1"/>
  <c r="DD269" i="36"/>
  <c r="X276" i="35" s="1"/>
  <c r="M303" i="35" s="1"/>
  <c r="DA340" i="36"/>
  <c r="DF340" i="36" s="1"/>
  <c r="DD294" i="36"/>
  <c r="X301" i="35" s="1"/>
  <c r="M328" i="35" s="1"/>
  <c r="DD342" i="36"/>
  <c r="X349" i="35" s="1"/>
  <c r="M376" i="35" s="1"/>
  <c r="DA336" i="36"/>
  <c r="DF336" i="36" s="1"/>
  <c r="DD143" i="36"/>
  <c r="X150" i="35" s="1"/>
  <c r="M177" i="35" s="1"/>
  <c r="DD136" i="36"/>
  <c r="X143" i="35" s="1"/>
  <c r="M170" i="35" s="1"/>
  <c r="DB68" i="36"/>
  <c r="V75" i="35" s="1"/>
  <c r="CZ49" i="36"/>
  <c r="U56" i="35" s="1"/>
  <c r="K83" i="35" s="1"/>
  <c r="DA194" i="36"/>
  <c r="DF194" i="36" s="1"/>
  <c r="DC178" i="36"/>
  <c r="W185" i="35" s="1"/>
  <c r="DD140" i="36"/>
  <c r="X147" i="35" s="1"/>
  <c r="M174" i="35" s="1"/>
  <c r="DA107" i="36"/>
  <c r="DF107" i="36" s="1"/>
  <c r="DD29" i="36"/>
  <c r="X36" i="35" s="1"/>
  <c r="M63" i="35" s="1"/>
  <c r="CZ141" i="36"/>
  <c r="U148" i="35" s="1"/>
  <c r="K175" i="35" s="1"/>
  <c r="DB107" i="36"/>
  <c r="V114" i="35" s="1"/>
  <c r="DC191" i="36"/>
  <c r="W198" i="35" s="1"/>
  <c r="CZ155" i="36"/>
  <c r="U162" i="35" s="1"/>
  <c r="K189" i="35" s="1"/>
  <c r="DC53" i="36"/>
  <c r="W60" i="35" s="1"/>
  <c r="DB109" i="36"/>
  <c r="V116" i="35" s="1"/>
  <c r="DC34" i="36"/>
  <c r="W41" i="35" s="1"/>
  <c r="DC154" i="36"/>
  <c r="W161" i="35" s="1"/>
  <c r="DC35" i="36"/>
  <c r="W42" i="35" s="1"/>
  <c r="DB98" i="36"/>
  <c r="V105" i="35" s="1"/>
  <c r="DB56" i="36"/>
  <c r="V63" i="35" s="1"/>
  <c r="DA135" i="36"/>
  <c r="DF135" i="36" s="1"/>
  <c r="DC68" i="36"/>
  <c r="W75" i="35" s="1"/>
  <c r="DA69" i="36"/>
  <c r="DF69" i="36" s="1"/>
  <c r="CZ191" i="36"/>
  <c r="U198" i="35" s="1"/>
  <c r="K225" i="35" s="1"/>
  <c r="CZ173" i="36"/>
  <c r="U180" i="35" s="1"/>
  <c r="K207" i="35" s="1"/>
  <c r="DC198" i="36"/>
  <c r="W205" i="35" s="1"/>
  <c r="CZ206" i="36"/>
  <c r="U213" i="35" s="1"/>
  <c r="K240" i="35" s="1"/>
  <c r="CZ210" i="36"/>
  <c r="U217" i="35" s="1"/>
  <c r="K244" i="35" s="1"/>
  <c r="DA231" i="36"/>
  <c r="DF231" i="36" s="1"/>
  <c r="DC218" i="36"/>
  <c r="W225" i="35" s="1"/>
  <c r="CZ242" i="36"/>
  <c r="U249" i="35" s="1"/>
  <c r="K276" i="35" s="1"/>
  <c r="DB255" i="36"/>
  <c r="V262" i="35" s="1"/>
  <c r="DD268" i="36"/>
  <c r="X275" i="35" s="1"/>
  <c r="M302" i="35" s="1"/>
  <c r="DD284" i="36"/>
  <c r="X291" i="35" s="1"/>
  <c r="M318" i="35" s="1"/>
  <c r="DC223" i="36"/>
  <c r="W230" i="35" s="1"/>
  <c r="DA250" i="36"/>
  <c r="DF250" i="36" s="1"/>
  <c r="DC278" i="36"/>
  <c r="W285" i="35" s="1"/>
  <c r="DA299" i="36"/>
  <c r="DF299" i="36" s="1"/>
  <c r="DA319" i="36"/>
  <c r="DF319" i="36" s="1"/>
  <c r="DA343" i="36"/>
  <c r="DF343" i="36" s="1"/>
  <c r="DD233" i="36"/>
  <c r="X240" i="35" s="1"/>
  <c r="M267" i="35" s="1"/>
  <c r="DC267" i="36"/>
  <c r="W274" i="35" s="1"/>
  <c r="DC301" i="36"/>
  <c r="W308" i="35" s="1"/>
  <c r="CZ321" i="36"/>
  <c r="U328" i="35" s="1"/>
  <c r="K355" i="35" s="1"/>
  <c r="DC341" i="36"/>
  <c r="W348" i="35" s="1"/>
  <c r="CZ239" i="36"/>
  <c r="U246" i="35" s="1"/>
  <c r="K273" i="35" s="1"/>
  <c r="DB270" i="36"/>
  <c r="V277" i="35" s="1"/>
  <c r="DB297" i="36"/>
  <c r="V304" i="35" s="1"/>
  <c r="DB321" i="36"/>
  <c r="V328" i="35" s="1"/>
  <c r="DA279" i="36"/>
  <c r="DF279" i="36" s="1"/>
  <c r="CZ322" i="36"/>
  <c r="U329" i="35" s="1"/>
  <c r="K356" i="35" s="1"/>
  <c r="DA75" i="36"/>
  <c r="DF75" i="36" s="1"/>
  <c r="DB50" i="36"/>
  <c r="V57" i="35" s="1"/>
  <c r="DD248" i="36"/>
  <c r="X255" i="35" s="1"/>
  <c r="M282" i="35" s="1"/>
  <c r="DC262" i="36"/>
  <c r="W269" i="35" s="1"/>
  <c r="DB211" i="36"/>
  <c r="V218" i="35" s="1"/>
  <c r="DB331" i="36"/>
  <c r="V338" i="35" s="1"/>
  <c r="DC307" i="36"/>
  <c r="W314" i="35" s="1"/>
  <c r="DB284" i="36"/>
  <c r="V291" i="35" s="1"/>
  <c r="DA257" i="36"/>
  <c r="DF257" i="36" s="1"/>
  <c r="DA64" i="36"/>
  <c r="DF64" i="36" s="1"/>
  <c r="DD82" i="36"/>
  <c r="X89" i="35" s="1"/>
  <c r="M116" i="35" s="1"/>
  <c r="DD93" i="36"/>
  <c r="X100" i="35" s="1"/>
  <c r="M127" i="35" s="1"/>
  <c r="DD34" i="36"/>
  <c r="X41" i="35" s="1"/>
  <c r="M68" i="35" s="1"/>
  <c r="CZ82" i="36"/>
  <c r="U89" i="35" s="1"/>
  <c r="K116" i="35" s="1"/>
  <c r="CZ149" i="36"/>
  <c r="U156" i="35" s="1"/>
  <c r="K183" i="35" s="1"/>
  <c r="DA188" i="36"/>
  <c r="DF188" i="36" s="1"/>
  <c r="CZ185" i="36"/>
  <c r="U192" i="35" s="1"/>
  <c r="K219" i="35" s="1"/>
  <c r="CZ107" i="36"/>
  <c r="U114" i="35" s="1"/>
  <c r="K141" i="35" s="1"/>
  <c r="DA51" i="36"/>
  <c r="DF51" i="36" s="1"/>
  <c r="CZ68" i="36"/>
  <c r="U75" i="35" s="1"/>
  <c r="K102" i="35" s="1"/>
  <c r="DB148" i="36"/>
  <c r="V155" i="35" s="1"/>
  <c r="DB191" i="36"/>
  <c r="V198" i="35" s="1"/>
  <c r="DB67" i="36"/>
  <c r="V74" i="35" s="1"/>
  <c r="DD97" i="36"/>
  <c r="X104" i="35" s="1"/>
  <c r="M131" i="35" s="1"/>
  <c r="DA158" i="36"/>
  <c r="DF158" i="36" s="1"/>
  <c r="DD40" i="36"/>
  <c r="X47" i="35" s="1"/>
  <c r="M74" i="35" s="1"/>
  <c r="DB121" i="36"/>
  <c r="V128" i="35" s="1"/>
  <c r="DB214" i="36"/>
  <c r="V221" i="35" s="1"/>
  <c r="CZ229" i="36"/>
  <c r="U236" i="35" s="1"/>
  <c r="K263" i="35" s="1"/>
  <c r="CZ276" i="36"/>
  <c r="U283" i="35" s="1"/>
  <c r="K310" i="35" s="1"/>
  <c r="DA263" i="36"/>
  <c r="DF263" i="36" s="1"/>
  <c r="DC330" i="36"/>
  <c r="W337" i="35" s="1"/>
  <c r="DA288" i="36"/>
  <c r="DF288" i="36" s="1"/>
  <c r="DC217" i="36"/>
  <c r="W224" i="35" s="1"/>
  <c r="DA308" i="36"/>
  <c r="DF308" i="36" s="1"/>
  <c r="DC250" i="36"/>
  <c r="W257" i="35" s="1"/>
  <c r="DD326" i="36"/>
  <c r="X333" i="35" s="1"/>
  <c r="M360" i="35" s="1"/>
  <c r="CZ341" i="36"/>
  <c r="U348" i="35" s="1"/>
  <c r="K375" i="35" s="1"/>
  <c r="DB60" i="36"/>
  <c r="V67" i="35" s="1"/>
  <c r="DA125" i="36"/>
  <c r="DF125" i="36" s="1"/>
  <c r="DC167" i="36"/>
  <c r="W174" i="35" s="1"/>
  <c r="DD161" i="36"/>
  <c r="X168" i="35" s="1"/>
  <c r="M195" i="35" s="1"/>
  <c r="DA61" i="36"/>
  <c r="DF61" i="36" s="1"/>
  <c r="DB93" i="36"/>
  <c r="V100" i="35" s="1"/>
  <c r="DB72" i="36"/>
  <c r="V79" i="35" s="1"/>
  <c r="DC40" i="36"/>
  <c r="W47" i="35" s="1"/>
  <c r="CZ47" i="36"/>
  <c r="U54" i="35" s="1"/>
  <c r="K81" i="35" s="1"/>
  <c r="DD132" i="36"/>
  <c r="X139" i="35" s="1"/>
  <c r="M166" i="35" s="1"/>
  <c r="CZ179" i="36"/>
  <c r="U186" i="35" s="1"/>
  <c r="K213" i="35" s="1"/>
  <c r="CZ167" i="36"/>
  <c r="U174" i="35" s="1"/>
  <c r="K201" i="35" s="1"/>
  <c r="CZ148" i="36"/>
  <c r="U155" i="35" s="1"/>
  <c r="K182" i="35" s="1"/>
  <c r="DA192" i="36"/>
  <c r="DF192" i="36" s="1"/>
  <c r="DA166" i="36"/>
  <c r="DF166" i="36" s="1"/>
  <c r="DA187" i="36"/>
  <c r="DF187" i="36" s="1"/>
  <c r="CZ189" i="36"/>
  <c r="U196" i="35" s="1"/>
  <c r="K223" i="35" s="1"/>
  <c r="DA189" i="36"/>
  <c r="DF189" i="36" s="1"/>
  <c r="CZ157" i="36"/>
  <c r="U164" i="35" s="1"/>
  <c r="K191" i="35" s="1"/>
  <c r="DC96" i="36"/>
  <c r="W103" i="35" s="1"/>
  <c r="DC102" i="36"/>
  <c r="W109" i="35" s="1"/>
  <c r="CZ114" i="36"/>
  <c r="U121" i="35" s="1"/>
  <c r="K148" i="35" s="1"/>
  <c r="DB118" i="36"/>
  <c r="V125" i="35" s="1"/>
  <c r="DB133" i="36"/>
  <c r="V140" i="35" s="1"/>
  <c r="DA62" i="36"/>
  <c r="DF62" i="36" s="1"/>
  <c r="DC207" i="36"/>
  <c r="W214" i="35" s="1"/>
  <c r="CZ215" i="36"/>
  <c r="U222" i="35" s="1"/>
  <c r="K249" i="35" s="1"/>
  <c r="DA219" i="36"/>
  <c r="DF219" i="36" s="1"/>
  <c r="DC202" i="36"/>
  <c r="W209" i="35" s="1"/>
  <c r="DD230" i="36"/>
  <c r="X237" i="35" s="1"/>
  <c r="M264" i="35" s="1"/>
  <c r="DB247" i="36"/>
  <c r="V254" i="35" s="1"/>
  <c r="DB263" i="36"/>
  <c r="V270" i="35" s="1"/>
  <c r="DD276" i="36"/>
  <c r="X283" i="35" s="1"/>
  <c r="M310" i="35" s="1"/>
  <c r="DD199" i="36"/>
  <c r="X206" i="35" s="1"/>
  <c r="M233" i="35" s="1"/>
  <c r="CZ241" i="36"/>
  <c r="U248" i="35" s="1"/>
  <c r="K275" i="35" s="1"/>
  <c r="DB264" i="36"/>
  <c r="V271" i="35" s="1"/>
  <c r="DA287" i="36"/>
  <c r="DF287" i="36" s="1"/>
  <c r="DA311" i="36"/>
  <c r="DF311" i="36" s="1"/>
  <c r="DA331" i="36"/>
  <c r="DF331" i="36" s="1"/>
  <c r="DC208" i="36"/>
  <c r="W215" i="35" s="1"/>
  <c r="DB258" i="36"/>
  <c r="V265" i="35" s="1"/>
  <c r="CZ289" i="36"/>
  <c r="U296" i="35" s="1"/>
  <c r="K323" i="35" s="1"/>
  <c r="DC309" i="36"/>
  <c r="W316" i="35" s="1"/>
  <c r="DC333" i="36"/>
  <c r="W340" i="35" s="1"/>
  <c r="DD218" i="36"/>
  <c r="X225" i="35" s="1"/>
  <c r="M252" i="35" s="1"/>
  <c r="DC265" i="36"/>
  <c r="W272" i="35" s="1"/>
  <c r="DD237" i="36"/>
  <c r="X244" i="35" s="1"/>
  <c r="M271" i="35" s="1"/>
  <c r="DD249" i="36"/>
  <c r="X256" i="35" s="1"/>
  <c r="M283" i="35" s="1"/>
  <c r="DD80" i="36"/>
  <c r="X87" i="35" s="1"/>
  <c r="M114" i="35" s="1"/>
  <c r="DC163" i="36"/>
  <c r="W170" i="35" s="1"/>
  <c r="DC152" i="36"/>
  <c r="W159" i="35" s="1"/>
  <c r="DB265" i="36"/>
  <c r="V272" i="35" s="1"/>
  <c r="DB336" i="36"/>
  <c r="V343" i="35" s="1"/>
  <c r="DA278" i="36"/>
  <c r="DF278" i="36" s="1"/>
  <c r="DA83" i="36"/>
  <c r="DF83" i="36" s="1"/>
  <c r="CZ108" i="36"/>
  <c r="U115" i="35" s="1"/>
  <c r="K142" i="35" s="1"/>
  <c r="CZ137" i="36"/>
  <c r="U144" i="35" s="1"/>
  <c r="K171" i="35" s="1"/>
  <c r="DC121" i="36"/>
  <c r="W128" i="35" s="1"/>
  <c r="DC181" i="36"/>
  <c r="W188" i="35" s="1"/>
  <c r="DA37" i="36"/>
  <c r="DF37" i="36" s="1"/>
  <c r="CZ202" i="36"/>
  <c r="U209" i="35" s="1"/>
  <c r="K236" i="35" s="1"/>
  <c r="DA226" i="36"/>
  <c r="DF226" i="36" s="1"/>
  <c r="DB287" i="36"/>
  <c r="V294" i="35" s="1"/>
  <c r="DA303" i="36"/>
  <c r="DF303" i="36" s="1"/>
  <c r="DD279" i="36"/>
  <c r="X286" i="35" s="1"/>
  <c r="M313" i="35" s="1"/>
  <c r="DC249" i="36"/>
  <c r="W256" i="35" s="1"/>
  <c r="DB305" i="36"/>
  <c r="V312" i="35" s="1"/>
  <c r="DD341" i="36"/>
  <c r="X348" i="35" s="1"/>
  <c r="M375" i="35" s="1"/>
  <c r="CZ247" i="36"/>
  <c r="U254" i="35" s="1"/>
  <c r="K281" i="35" s="1"/>
  <c r="DC282" i="36"/>
  <c r="W289" i="35" s="1"/>
  <c r="DD315" i="36"/>
  <c r="X322" i="35" s="1"/>
  <c r="M349" i="35" s="1"/>
  <c r="DA296" i="36"/>
  <c r="DF296" i="36" s="1"/>
  <c r="DC275" i="36"/>
  <c r="W282" i="35" s="1"/>
  <c r="DA264" i="36"/>
  <c r="DF264" i="36" s="1"/>
  <c r="DB203" i="36"/>
  <c r="V210" i="35" s="1"/>
  <c r="DA173" i="36"/>
  <c r="DF173" i="36" s="1"/>
  <c r="CZ61" i="36"/>
  <c r="U68" i="35" s="1"/>
  <c r="K95" i="35" s="1"/>
  <c r="DC62" i="36"/>
  <c r="W69" i="35" s="1"/>
  <c r="DD122" i="36"/>
  <c r="X129" i="35" s="1"/>
  <c r="M156" i="35" s="1"/>
  <c r="CZ147" i="36"/>
  <c r="U154" i="35" s="1"/>
  <c r="K181" i="35" s="1"/>
  <c r="DD151" i="36"/>
  <c r="X158" i="35" s="1"/>
  <c r="M185" i="35" s="1"/>
  <c r="CZ120" i="36"/>
  <c r="U127" i="35" s="1"/>
  <c r="K154" i="35" s="1"/>
  <c r="DB178" i="36"/>
  <c r="V185" i="35" s="1"/>
  <c r="CZ145" i="36"/>
  <c r="U152" i="35" s="1"/>
  <c r="K179" i="35" s="1"/>
  <c r="DA26" i="36"/>
  <c r="DF26" i="36" s="1"/>
  <c r="DA72" i="36"/>
  <c r="DF72" i="36" s="1"/>
  <c r="DA140" i="36"/>
  <c r="DF140" i="36" s="1"/>
  <c r="DB188" i="36"/>
  <c r="V195" i="35" s="1"/>
  <c r="DA104" i="36"/>
  <c r="DF104" i="36" s="1"/>
  <c r="DD98" i="36"/>
  <c r="X105" i="35" s="1"/>
  <c r="M132" i="35" s="1"/>
  <c r="DB58" i="36"/>
  <c r="V65" i="35" s="1"/>
  <c r="DB74" i="36"/>
  <c r="V81" i="35" s="1"/>
  <c r="DA85" i="36"/>
  <c r="DF85" i="36" s="1"/>
  <c r="DA122" i="36"/>
  <c r="DF122" i="36" s="1"/>
  <c r="DC47" i="36"/>
  <c r="W54" i="35" s="1"/>
  <c r="DB61" i="36"/>
  <c r="V68" i="35" s="1"/>
  <c r="DC143" i="36"/>
  <c r="W150" i="35" s="1"/>
  <c r="DD41" i="36"/>
  <c r="X48" i="35" s="1"/>
  <c r="M75" i="35" s="1"/>
  <c r="DB171" i="36"/>
  <c r="V178" i="35" s="1"/>
  <c r="DC123" i="36"/>
  <c r="W130" i="35" s="1"/>
  <c r="CZ71" i="36"/>
  <c r="U78" i="35" s="1"/>
  <c r="K105" i="35" s="1"/>
  <c r="DC183" i="36"/>
  <c r="W190" i="35" s="1"/>
  <c r="DD83" i="36"/>
  <c r="X90" i="35" s="1"/>
  <c r="M117" i="35" s="1"/>
  <c r="DC107" i="36"/>
  <c r="W114" i="35" s="1"/>
  <c r="DB27" i="36"/>
  <c r="V34" i="35" s="1"/>
  <c r="DA137" i="36"/>
  <c r="DF137" i="36" s="1"/>
  <c r="DC82" i="36"/>
  <c r="W89" i="35" s="1"/>
  <c r="DB42" i="36"/>
  <c r="V49" i="35" s="1"/>
  <c r="DA80" i="36"/>
  <c r="DF80" i="36" s="1"/>
  <c r="DD54" i="36"/>
  <c r="X61" i="35" s="1"/>
  <c r="M88" i="35" s="1"/>
  <c r="DC69" i="36"/>
  <c r="W76" i="35" s="1"/>
  <c r="DD44" i="36"/>
  <c r="X51" i="35" s="1"/>
  <c r="M78" i="35" s="1"/>
  <c r="DA76" i="36"/>
  <c r="DF76" i="36" s="1"/>
  <c r="DD71" i="36"/>
  <c r="X78" i="35" s="1"/>
  <c r="M105" i="35" s="1"/>
  <c r="DA144" i="36"/>
  <c r="DF144" i="36" s="1"/>
  <c r="DD51" i="36"/>
  <c r="X58" i="35" s="1"/>
  <c r="M85" i="35" s="1"/>
  <c r="DC125" i="36"/>
  <c r="W132" i="35" s="1"/>
  <c r="DB138" i="36"/>
  <c r="V145" i="35" s="1"/>
  <c r="DD181" i="36"/>
  <c r="X188" i="35" s="1"/>
  <c r="M215" i="35" s="1"/>
  <c r="DB141" i="36"/>
  <c r="V148" i="35" s="1"/>
  <c r="DA154" i="36"/>
  <c r="DF154" i="36" s="1"/>
  <c r="DC92" i="36"/>
  <c r="W99" i="35" s="1"/>
  <c r="CZ28" i="36"/>
  <c r="U35" i="35" s="1"/>
  <c r="K62" i="35" s="1"/>
  <c r="DD32" i="36"/>
  <c r="X39" i="35" s="1"/>
  <c r="M66" i="35" s="1"/>
  <c r="CZ160" i="36"/>
  <c r="U167" i="35" s="1"/>
  <c r="K194" i="35" s="1"/>
  <c r="CZ154" i="36"/>
  <c r="U161" i="35" s="1"/>
  <c r="K188" i="35" s="1"/>
  <c r="DB197" i="36"/>
  <c r="V204" i="35" s="1"/>
  <c r="CZ140" i="36"/>
  <c r="U147" i="35" s="1"/>
  <c r="K174" i="35" s="1"/>
  <c r="DC137" i="36"/>
  <c r="W144" i="35" s="1"/>
  <c r="DA172" i="36"/>
  <c r="DF172" i="36" s="1"/>
  <c r="DC156" i="36"/>
  <c r="W163" i="35" s="1"/>
  <c r="DB30" i="36"/>
  <c r="V37" i="35" s="1"/>
  <c r="DD89" i="36"/>
  <c r="X96" i="35" s="1"/>
  <c r="M123" i="35" s="1"/>
  <c r="DB131" i="36"/>
  <c r="V138" i="35" s="1"/>
  <c r="DC46" i="36"/>
  <c r="W53" i="35" s="1"/>
  <c r="DC177" i="36"/>
  <c r="W184" i="35" s="1"/>
  <c r="DD106" i="36"/>
  <c r="X113" i="35" s="1"/>
  <c r="M140" i="35" s="1"/>
  <c r="DA105" i="36"/>
  <c r="DF105" i="36" s="1"/>
  <c r="DC182" i="36"/>
  <c r="W189" i="35" s="1"/>
  <c r="DA329" i="36"/>
  <c r="DF329" i="36" s="1"/>
  <c r="CZ326" i="36"/>
  <c r="U333" i="35" s="1"/>
  <c r="K360" i="35" s="1"/>
  <c r="DC65" i="36"/>
  <c r="W72" i="35" s="1"/>
  <c r="DD152" i="36"/>
  <c r="X159" i="35" s="1"/>
  <c r="M186" i="35" s="1"/>
  <c r="CZ136" i="36"/>
  <c r="U143" i="35" s="1"/>
  <c r="K170" i="35" s="1"/>
  <c r="DD105" i="36"/>
  <c r="X112" i="35" s="1"/>
  <c r="M139" i="35" s="1"/>
  <c r="CZ182" i="36"/>
  <c r="U189" i="35" s="1"/>
  <c r="K216" i="35" s="1"/>
  <c r="CZ139" i="36"/>
  <c r="U146" i="35" s="1"/>
  <c r="K173" i="35" s="1"/>
  <c r="DC245" i="36"/>
  <c r="W252" i="35" s="1"/>
  <c r="DA292" i="36"/>
  <c r="DF292" i="36" s="1"/>
  <c r="DD300" i="36"/>
  <c r="X307" i="35" s="1"/>
  <c r="M334" i="35" s="1"/>
  <c r="DC104" i="36"/>
  <c r="W111" i="35" s="1"/>
  <c r="DD196" i="36"/>
  <c r="X203" i="35" s="1"/>
  <c r="M230" i="35" s="1"/>
  <c r="DB157" i="36"/>
  <c r="V164" i="35" s="1"/>
  <c r="DC79" i="36"/>
  <c r="W86" i="35" s="1"/>
  <c r="DD166" i="36"/>
  <c r="X173" i="35" s="1"/>
  <c r="M200" i="35" s="1"/>
  <c r="CZ74" i="36"/>
  <c r="U81" i="35" s="1"/>
  <c r="K108" i="35" s="1"/>
  <c r="DB212" i="36"/>
  <c r="V219" i="35" s="1"/>
  <c r="DD244" i="36"/>
  <c r="X251" i="35" s="1"/>
  <c r="M278" i="35" s="1"/>
  <c r="CZ231" i="36"/>
  <c r="U238" i="35" s="1"/>
  <c r="K265" i="35" s="1"/>
  <c r="DA327" i="36"/>
  <c r="DF327" i="36" s="1"/>
  <c r="CZ305" i="36"/>
  <c r="U312" i="35" s="1"/>
  <c r="K339" i="35" s="1"/>
  <c r="CZ253" i="36"/>
  <c r="U260" i="35" s="1"/>
  <c r="K287" i="35" s="1"/>
  <c r="DD309" i="36"/>
  <c r="X316" i="35" s="1"/>
  <c r="M343" i="35" s="1"/>
  <c r="DB345" i="36"/>
  <c r="V352" i="35" s="1"/>
  <c r="DC251" i="36"/>
  <c r="W258" i="35" s="1"/>
  <c r="DB295" i="36"/>
  <c r="V302" i="35" s="1"/>
  <c r="DD323" i="36"/>
  <c r="X330" i="35" s="1"/>
  <c r="M357" i="35" s="1"/>
  <c r="DD324" i="36"/>
  <c r="X331" i="35" s="1"/>
  <c r="M358" i="35" s="1"/>
  <c r="CZ315" i="36"/>
  <c r="U322" i="35" s="1"/>
  <c r="K349" i="35" s="1"/>
  <c r="DA268" i="36"/>
  <c r="DF268" i="36" s="1"/>
  <c r="DC284" i="36"/>
  <c r="W291" i="35" s="1"/>
  <c r="DC57" i="36"/>
  <c r="W64" i="35" s="1"/>
  <c r="DD49" i="36"/>
  <c r="X56" i="35" s="1"/>
  <c r="M83" i="35" s="1"/>
  <c r="DC101" i="36"/>
  <c r="W108" i="35" s="1"/>
  <c r="CZ97" i="36"/>
  <c r="U104" i="35" s="1"/>
  <c r="K131" i="35" s="1"/>
  <c r="CZ92" i="36"/>
  <c r="U99" i="35" s="1"/>
  <c r="K126" i="35" s="1"/>
  <c r="CZ30" i="36"/>
  <c r="U37" i="35" s="1"/>
  <c r="K64" i="35" s="1"/>
  <c r="DD131" i="36"/>
  <c r="X138" i="35" s="1"/>
  <c r="M165" i="35" s="1"/>
  <c r="DD129" i="36"/>
  <c r="X136" i="35" s="1"/>
  <c r="M163" i="35" s="1"/>
  <c r="DB29" i="36"/>
  <c r="V36" i="35" s="1"/>
  <c r="DA126" i="36"/>
  <c r="DF126" i="36" s="1"/>
  <c r="DD79" i="36"/>
  <c r="X86" i="35" s="1"/>
  <c r="M113" i="35" s="1"/>
  <c r="DA195" i="36"/>
  <c r="DF195" i="36" s="1"/>
  <c r="DC184" i="36"/>
  <c r="W191" i="35" s="1"/>
  <c r="CZ177" i="36"/>
  <c r="U184" i="35" s="1"/>
  <c r="K211" i="35" s="1"/>
  <c r="DD174" i="36"/>
  <c r="X181" i="35" s="1"/>
  <c r="M208" i="35" s="1"/>
  <c r="DC117" i="36"/>
  <c r="W124" i="35" s="1"/>
  <c r="DD64" i="36"/>
  <c r="X71" i="35" s="1"/>
  <c r="M98" i="35" s="1"/>
  <c r="DB28" i="36"/>
  <c r="V35" i="35" s="1"/>
  <c r="AU47" i="35" s="1"/>
  <c r="DD95" i="36"/>
  <c r="X102" i="35" s="1"/>
  <c r="M129" i="35" s="1"/>
  <c r="DC103" i="36"/>
  <c r="W110" i="35" s="1"/>
  <c r="DA191" i="36"/>
  <c r="DF191" i="36" s="1"/>
  <c r="DA29" i="36"/>
  <c r="DF29" i="36" s="1"/>
  <c r="DD197" i="36"/>
  <c r="X204" i="35" s="1"/>
  <c r="M231" i="35" s="1"/>
  <c r="DA147" i="36"/>
  <c r="DF147" i="36" s="1"/>
  <c r="DB153" i="36"/>
  <c r="V160" i="35" s="1"/>
  <c r="CZ195" i="36"/>
  <c r="U202" i="35" s="1"/>
  <c r="K229" i="35" s="1"/>
  <c r="DC155" i="36"/>
  <c r="W162" i="35" s="1"/>
  <c r="DD160" i="36"/>
  <c r="X167" i="35" s="1"/>
  <c r="M194" i="35" s="1"/>
  <c r="DB100" i="36"/>
  <c r="V107" i="35" s="1"/>
  <c r="DA175" i="36"/>
  <c r="DF175" i="36" s="1"/>
  <c r="DD115" i="36"/>
  <c r="X122" i="35" s="1"/>
  <c r="M149" i="35" s="1"/>
  <c r="CZ176" i="36"/>
  <c r="U183" i="35" s="1"/>
  <c r="K210" i="35" s="1"/>
  <c r="DA55" i="36"/>
  <c r="DF55" i="36" s="1"/>
  <c r="DB65" i="36"/>
  <c r="V72" i="35" s="1"/>
  <c r="CZ66" i="36"/>
  <c r="U73" i="35" s="1"/>
  <c r="K100" i="35" s="1"/>
  <c r="DC59" i="36"/>
  <c r="W66" i="35" s="1"/>
  <c r="DA53" i="36"/>
  <c r="DF53" i="36" s="1"/>
  <c r="DB99" i="36"/>
  <c r="V106" i="35" s="1"/>
  <c r="DC165" i="36"/>
  <c r="W172" i="35" s="1"/>
  <c r="DB90" i="36"/>
  <c r="V97" i="35" s="1"/>
  <c r="DA169" i="36"/>
  <c r="DF169" i="36" s="1"/>
  <c r="CZ146" i="36"/>
  <c r="U153" i="35" s="1"/>
  <c r="K180" i="35" s="1"/>
  <c r="CZ190" i="36"/>
  <c r="U197" i="35" s="1"/>
  <c r="K224" i="35" s="1"/>
  <c r="CZ188" i="36"/>
  <c r="U195" i="35" s="1"/>
  <c r="K222" i="35" s="1"/>
  <c r="DB78" i="36"/>
  <c r="V85" i="35" s="1"/>
  <c r="DC168" i="36"/>
  <c r="W175" i="35" s="1"/>
  <c r="DA127" i="36"/>
  <c r="DF127" i="36" s="1"/>
  <c r="DC72" i="36"/>
  <c r="W79" i="35" s="1"/>
  <c r="DB184" i="36"/>
  <c r="V191" i="35" s="1"/>
  <c r="DC115" i="36"/>
  <c r="W122" i="35" s="1"/>
  <c r="DC171" i="36"/>
  <c r="W178" i="35" s="1"/>
  <c r="DD126" i="36"/>
  <c r="X133" i="35" s="1"/>
  <c r="M160" i="35" s="1"/>
  <c r="DD133" i="36"/>
  <c r="X140" i="35" s="1"/>
  <c r="M167" i="35" s="1"/>
  <c r="DB169" i="36"/>
  <c r="V176" i="35" s="1"/>
  <c r="DA160" i="36"/>
  <c r="DF160" i="36" s="1"/>
  <c r="DA49" i="36"/>
  <c r="DF49" i="36" s="1"/>
  <c r="DB80" i="36"/>
  <c r="V87" i="35" s="1"/>
  <c r="DD59" i="36"/>
  <c r="X66" i="35" s="1"/>
  <c r="M93" i="35" s="1"/>
  <c r="DB166" i="36"/>
  <c r="V173" i="35" s="1"/>
  <c r="DB147" i="36"/>
  <c r="V154" i="35" s="1"/>
  <c r="DB186" i="36"/>
  <c r="V193" i="35" s="1"/>
  <c r="DB269" i="36"/>
  <c r="V276" i="35" s="1"/>
  <c r="DC74" i="36"/>
  <c r="W81" i="35" s="1"/>
  <c r="DD311" i="36"/>
  <c r="X318" i="35" s="1"/>
  <c r="M345" i="35" s="1"/>
  <c r="DB254" i="36"/>
  <c r="V261" i="35" s="1"/>
  <c r="DB156" i="36"/>
  <c r="V163" i="35" s="1"/>
  <c r="DB71" i="36"/>
  <c r="V78" i="35" s="1"/>
  <c r="DD63" i="36"/>
  <c r="X70" i="35" s="1"/>
  <c r="M97" i="35" s="1"/>
  <c r="DA174" i="36"/>
  <c r="DF174" i="36" s="1"/>
  <c r="DB57" i="36"/>
  <c r="V64" i="35" s="1"/>
  <c r="CZ132" i="36"/>
  <c r="U139" i="35" s="1"/>
  <c r="K166" i="35" s="1"/>
  <c r="DC160" i="36"/>
  <c r="W167" i="35" s="1"/>
  <c r="DA200" i="36"/>
  <c r="DF200" i="36" s="1"/>
  <c r="DC314" i="36"/>
  <c r="W321" i="35" s="1"/>
  <c r="DD228" i="36"/>
  <c r="X235" i="35" s="1"/>
  <c r="M262" i="35" s="1"/>
  <c r="DC30" i="36"/>
  <c r="W37" i="35" s="1"/>
  <c r="DC170" i="36"/>
  <c r="W177" i="35" s="1"/>
  <c r="DD164" i="36"/>
  <c r="X171" i="35" s="1"/>
  <c r="M198" i="35" s="1"/>
  <c r="DB115" i="36"/>
  <c r="V122" i="35" s="1"/>
  <c r="DC33" i="36"/>
  <c r="W40" i="35" s="1"/>
  <c r="CZ178" i="36"/>
  <c r="U185" i="35" s="1"/>
  <c r="K212" i="35" s="1"/>
  <c r="DB119" i="36"/>
  <c r="V126" i="35" s="1"/>
  <c r="DC215" i="36"/>
  <c r="W222" i="35" s="1"/>
  <c r="CZ258" i="36"/>
  <c r="U265" i="35" s="1"/>
  <c r="K292" i="35" s="1"/>
  <c r="DD259" i="36"/>
  <c r="X266" i="35" s="1"/>
  <c r="M293" i="35" s="1"/>
  <c r="DD203" i="36"/>
  <c r="X210" i="35" s="1"/>
  <c r="M237" i="35" s="1"/>
  <c r="DC325" i="36"/>
  <c r="W332" i="35" s="1"/>
  <c r="DA280" i="36"/>
  <c r="DF280" i="36" s="1"/>
  <c r="DD325" i="36"/>
  <c r="X332" i="35" s="1"/>
  <c r="M359" i="35" s="1"/>
  <c r="DB225" i="36"/>
  <c r="V232" i="35" s="1"/>
  <c r="DC273" i="36"/>
  <c r="W280" i="35" s="1"/>
  <c r="DD299" i="36"/>
  <c r="X306" i="35" s="1"/>
  <c r="M333" i="35" s="1"/>
  <c r="DB327" i="36"/>
  <c r="V334" i="35" s="1"/>
  <c r="DA344" i="36"/>
  <c r="DF344" i="36" s="1"/>
  <c r="CZ334" i="36"/>
  <c r="U341" i="35" s="1"/>
  <c r="K368" i="35" s="1"/>
  <c r="DB286" i="36"/>
  <c r="V293" i="35" s="1"/>
  <c r="DD305" i="36"/>
  <c r="X312" i="35" s="1"/>
  <c r="M339" i="35" s="1"/>
  <c r="DD144" i="36"/>
  <c r="X151" i="35" s="1"/>
  <c r="M178" i="35" s="1"/>
  <c r="DB177" i="36"/>
  <c r="V184" i="35" s="1"/>
  <c r="DA120" i="36"/>
  <c r="DF120" i="36" s="1"/>
  <c r="DC75" i="36"/>
  <c r="W82" i="35" s="1"/>
  <c r="DD177" i="36"/>
  <c r="X184" i="35" s="1"/>
  <c r="M211" i="35" s="1"/>
  <c r="DA133" i="36"/>
  <c r="DF133" i="36" s="1"/>
  <c r="DD39" i="36"/>
  <c r="X46" i="35" s="1"/>
  <c r="M73" i="35" s="1"/>
  <c r="DC197" i="36"/>
  <c r="W204" i="35" s="1"/>
  <c r="DD28" i="36"/>
  <c r="X35" i="35" s="1"/>
  <c r="M62" i="35" s="1"/>
  <c r="DB172" i="36"/>
  <c r="V179" i="35" s="1"/>
  <c r="DC120" i="36"/>
  <c r="W127" i="35" s="1"/>
  <c r="DA36" i="36"/>
  <c r="DF36" i="36" s="1"/>
  <c r="DD193" i="36"/>
  <c r="X200" i="35" s="1"/>
  <c r="M227" i="35" s="1"/>
  <c r="DB116" i="36"/>
  <c r="V123" i="35" s="1"/>
  <c r="DD146" i="36"/>
  <c r="X153" i="35" s="1"/>
  <c r="M180" i="35" s="1"/>
  <c r="DC42" i="36"/>
  <c r="W49" i="35" s="1"/>
  <c r="DD116" i="36"/>
  <c r="X123" i="35" s="1"/>
  <c r="M150" i="35" s="1"/>
  <c r="DA119" i="36"/>
  <c r="DF119" i="36" s="1"/>
  <c r="CZ128" i="36"/>
  <c r="U135" i="35" s="1"/>
  <c r="K162" i="35" s="1"/>
  <c r="DA17" i="36"/>
  <c r="DF17" i="36" s="1"/>
  <c r="DA130" i="36"/>
  <c r="DF130" i="36" s="1"/>
  <c r="DA183" i="36"/>
  <c r="DF183" i="36" s="1"/>
  <c r="CZ123" i="36"/>
  <c r="U130" i="35" s="1"/>
  <c r="K157" i="35" s="1"/>
  <c r="CZ150" i="36"/>
  <c r="U157" i="35" s="1"/>
  <c r="K184" i="35" s="1"/>
  <c r="DC188" i="36"/>
  <c r="W195" i="35" s="1"/>
  <c r="DA118" i="36"/>
  <c r="DF118" i="36" s="1"/>
  <c r="DC141" i="36"/>
  <c r="W148" i="35" s="1"/>
  <c r="DD77" i="36"/>
  <c r="X84" i="35" s="1"/>
  <c r="M111" i="35" s="1"/>
  <c r="DB163" i="36"/>
  <c r="V170" i="35" s="1"/>
  <c r="DA110" i="36"/>
  <c r="DF110" i="36" s="1"/>
  <c r="DB113" i="36"/>
  <c r="V120" i="35" s="1"/>
  <c r="CZ45" i="36"/>
  <c r="U52" i="35" s="1"/>
  <c r="K79" i="35" s="1"/>
  <c r="DC66" i="36"/>
  <c r="W73" i="35" s="1"/>
  <c r="CZ32" i="36"/>
  <c r="U39" i="35" s="1"/>
  <c r="K66" i="35" s="1"/>
  <c r="DA117" i="36"/>
  <c r="DF117" i="36" s="1"/>
  <c r="CZ83" i="36"/>
  <c r="U90" i="35" s="1"/>
  <c r="K117" i="35" s="1"/>
  <c r="DD55" i="36"/>
  <c r="X62" i="35" s="1"/>
  <c r="M89" i="35" s="1"/>
  <c r="DC108" i="36"/>
  <c r="W115" i="35" s="1"/>
  <c r="CZ115" i="36"/>
  <c r="U122" i="35" s="1"/>
  <c r="K149" i="35" s="1"/>
  <c r="DD73" i="36"/>
  <c r="X80" i="35" s="1"/>
  <c r="M107" i="35" s="1"/>
  <c r="DC174" i="36"/>
  <c r="W181" i="35" s="1"/>
  <c r="DD84" i="36"/>
  <c r="X91" i="35" s="1"/>
  <c r="M118" i="35" s="1"/>
  <c r="DD130" i="36"/>
  <c r="X137" i="35" s="1"/>
  <c r="M164" i="35" s="1"/>
  <c r="CZ112" i="36"/>
  <c r="U119" i="35" s="1"/>
  <c r="K146" i="35" s="1"/>
  <c r="DD92" i="36"/>
  <c r="X99" i="35" s="1"/>
  <c r="M126" i="35" s="1"/>
  <c r="DC88" i="36"/>
  <c r="W95" i="35" s="1"/>
  <c r="DC133" i="36"/>
  <c r="W140" i="35" s="1"/>
  <c r="DB161" i="36"/>
  <c r="V168" i="35" s="1"/>
  <c r="DD190" i="36"/>
  <c r="X197" i="35" s="1"/>
  <c r="M224" i="35" s="1"/>
  <c r="CZ81" i="36"/>
  <c r="U88" i="35" s="1"/>
  <c r="K115" i="35" s="1"/>
  <c r="DC190" i="36"/>
  <c r="W197" i="35" s="1"/>
  <c r="DC97" i="36"/>
  <c r="W104" i="35" s="1"/>
  <c r="DB108" i="36"/>
  <c r="V115" i="35" s="1"/>
  <c r="CZ161" i="36"/>
  <c r="U168" i="35" s="1"/>
  <c r="K195" i="35" s="1"/>
  <c r="DD70" i="36"/>
  <c r="X77" i="35" s="1"/>
  <c r="M104" i="35" s="1"/>
  <c r="DB123" i="36"/>
  <c r="V130" i="35" s="1"/>
  <c r="CZ95" i="36"/>
  <c r="U102" i="35" s="1"/>
  <c r="K129" i="35" s="1"/>
  <c r="DB170" i="36"/>
  <c r="V177" i="35" s="1"/>
  <c r="CZ44" i="36"/>
  <c r="U51" i="35" s="1"/>
  <c r="K78" i="35" s="1"/>
  <c r="CZ88" i="36"/>
  <c r="U95" i="35" s="1"/>
  <c r="K122" i="35" s="1"/>
  <c r="DA33" i="36"/>
  <c r="DF33" i="36" s="1"/>
  <c r="DA221" i="36"/>
  <c r="DF221" i="36" s="1"/>
  <c r="CZ118" i="36"/>
  <c r="U125" i="35" s="1"/>
  <c r="K152" i="35" s="1"/>
  <c r="CZ274" i="36"/>
  <c r="U281" i="35" s="1"/>
  <c r="K308" i="35" s="1"/>
  <c r="DB289" i="36"/>
  <c r="V296" i="35" s="1"/>
  <c r="DD307" i="36"/>
  <c r="X314" i="35" s="1"/>
  <c r="M341" i="35" s="1"/>
  <c r="CZ339" i="36"/>
  <c r="U346" i="35" s="1"/>
  <c r="K373" i="35" s="1"/>
  <c r="CZ99" i="36"/>
  <c r="U106" i="35" s="1"/>
  <c r="K133" i="35" s="1"/>
  <c r="DD43" i="36"/>
  <c r="X50" i="35" s="1"/>
  <c r="M77" i="35" s="1"/>
  <c r="DD187" i="36"/>
  <c r="X194" i="35" s="1"/>
  <c r="M221" i="35" s="1"/>
  <c r="DD58" i="36"/>
  <c r="X65" i="35" s="1"/>
  <c r="M92" i="35" s="1"/>
  <c r="CZ151" i="36"/>
  <c r="U158" i="35" s="1"/>
  <c r="K185" i="35" s="1"/>
  <c r="DD147" i="36"/>
  <c r="X154" i="35" s="1"/>
  <c r="M181" i="35" s="1"/>
  <c r="CZ193" i="36"/>
  <c r="U200" i="35" s="1"/>
  <c r="K227" i="35" s="1"/>
  <c r="DA136" i="36"/>
  <c r="DF136" i="36" s="1"/>
  <c r="CZ164" i="36"/>
  <c r="U171" i="35" s="1"/>
  <c r="K198" i="35" s="1"/>
  <c r="CZ86" i="36"/>
  <c r="U93" i="35" s="1"/>
  <c r="K120" i="35" s="1"/>
  <c r="CZ34" i="36"/>
  <c r="U41" i="35" s="1"/>
  <c r="K68" i="35" s="1"/>
  <c r="CZ51" i="36"/>
  <c r="U58" i="35" s="1"/>
  <c r="K85" i="35" s="1"/>
  <c r="DB103" i="36"/>
  <c r="V110" i="35" s="1"/>
  <c r="DC176" i="36"/>
  <c r="W183" i="35" s="1"/>
  <c r="CZ104" i="36"/>
  <c r="U111" i="35" s="1"/>
  <c r="K138" i="35" s="1"/>
  <c r="DB122" i="36"/>
  <c r="V129" i="35" s="1"/>
  <c r="CZ287" i="36"/>
  <c r="U294" i="35" s="1"/>
  <c r="K321" i="35" s="1"/>
  <c r="CZ75" i="36"/>
  <c r="U82" i="35" s="1"/>
  <c r="K109" i="35" s="1"/>
  <c r="DA207" i="36"/>
  <c r="DF207" i="36" s="1"/>
  <c r="DB26" i="36"/>
  <c r="V33" i="35" s="1"/>
  <c r="DA30" i="36"/>
  <c r="DF30" i="36" s="1"/>
  <c r="DA282" i="36"/>
  <c r="DF282" i="36" s="1"/>
  <c r="DB329" i="36"/>
  <c r="V336" i="35" s="1"/>
  <c r="DD292" i="36"/>
  <c r="X299" i="35" s="1"/>
  <c r="M326" i="35" s="1"/>
  <c r="CZ342" i="36"/>
  <c r="U349" i="35" s="1"/>
  <c r="K376" i="35" s="1"/>
  <c r="DA32" i="36"/>
  <c r="DF32" i="36" s="1"/>
  <c r="DC114" i="36"/>
  <c r="W121" i="35" s="1"/>
  <c r="DC109" i="36"/>
  <c r="W116" i="35" s="1"/>
  <c r="DD91" i="36"/>
  <c r="X98" i="35" s="1"/>
  <c r="M125" i="35" s="1"/>
  <c r="DC105" i="36"/>
  <c r="W112" i="35" s="1"/>
  <c r="DD109" i="36"/>
  <c r="X116" i="35" s="1"/>
  <c r="M143" i="35" s="1"/>
  <c r="DD17" i="36"/>
  <c r="X24" i="35" s="1"/>
  <c r="DD159" i="36"/>
  <c r="X166" i="35" s="1"/>
  <c r="M193" i="35" s="1"/>
  <c r="CZ131" i="36"/>
  <c r="U138" i="35" s="1"/>
  <c r="K165" i="35" s="1"/>
  <c r="DA180" i="36"/>
  <c r="DF180" i="36" s="1"/>
  <c r="DA65" i="36"/>
  <c r="DF65" i="36" s="1"/>
  <c r="DD69" i="36"/>
  <c r="X76" i="35" s="1"/>
  <c r="M103" i="35" s="1"/>
  <c r="CZ196" i="36"/>
  <c r="U203" i="35" s="1"/>
  <c r="K230" i="35" s="1"/>
  <c r="CZ158" i="36"/>
  <c r="U165" i="35" s="1"/>
  <c r="K192" i="35" s="1"/>
  <c r="DD310" i="36"/>
  <c r="X317" i="35" s="1"/>
  <c r="M344" i="35" s="1"/>
  <c r="DB114" i="36"/>
  <c r="V121" i="35" s="1"/>
  <c r="DA235" i="36"/>
  <c r="DF235" i="36" s="1"/>
  <c r="DC211" i="36"/>
  <c r="W218" i="35" s="1"/>
  <c r="CZ277" i="36"/>
  <c r="U284" i="35" s="1"/>
  <c r="K311" i="35" s="1"/>
  <c r="DB343" i="36"/>
  <c r="V350" i="35" s="1"/>
  <c r="DD175" i="36"/>
  <c r="X182" i="35" s="1"/>
  <c r="M209" i="35" s="1"/>
  <c r="DB82" i="36"/>
  <c r="V89" i="35" s="1"/>
  <c r="DC193" i="36"/>
  <c r="W200" i="35" s="1"/>
  <c r="DB130" i="36"/>
  <c r="V137" i="35" s="1"/>
  <c r="CZ26" i="36"/>
  <c r="U33" i="35" s="1"/>
  <c r="DD184" i="36"/>
  <c r="X191" i="35" s="1"/>
  <c r="M218" i="35" s="1"/>
  <c r="CZ64" i="36"/>
  <c r="U71" i="35" s="1"/>
  <c r="K98" i="35" s="1"/>
  <c r="DC153" i="36"/>
  <c r="W160" i="35" s="1"/>
  <c r="DD149" i="36"/>
  <c r="X156" i="35" s="1"/>
  <c r="M183" i="35" s="1"/>
  <c r="DB193" i="36"/>
  <c r="V200" i="35" s="1"/>
  <c r="CZ117" i="36"/>
  <c r="U124" i="35" s="1"/>
  <c r="K151" i="35" s="1"/>
  <c r="DD107" i="36"/>
  <c r="X114" i="35" s="1"/>
  <c r="M141" i="35" s="1"/>
  <c r="DC166" i="36"/>
  <c r="W173" i="35" s="1"/>
  <c r="CZ67" i="36"/>
  <c r="U74" i="35" s="1"/>
  <c r="K101" i="35" s="1"/>
  <c r="DD53" i="36"/>
  <c r="X60" i="35" s="1"/>
  <c r="M87" i="35" s="1"/>
  <c r="CZ261" i="36"/>
  <c r="U268" i="35" s="1"/>
  <c r="K295" i="35" s="1"/>
  <c r="DC244" i="36"/>
  <c r="W251" i="35" s="1"/>
  <c r="DC128" i="36"/>
  <c r="W135" i="35" s="1"/>
  <c r="DD170" i="36"/>
  <c r="X177" i="35" s="1"/>
  <c r="M204" i="35" s="1"/>
  <c r="DC227" i="36"/>
  <c r="W234" i="35" s="1"/>
  <c r="DA190" i="36"/>
  <c r="DF190" i="36" s="1"/>
  <c r="DC36" i="36"/>
  <c r="W43" i="35" s="1"/>
  <c r="CZ98" i="36"/>
  <c r="U105" i="35" s="1"/>
  <c r="K132" i="35" s="1"/>
  <c r="DA179" i="36"/>
  <c r="DF179" i="36" s="1"/>
  <c r="CZ236" i="36"/>
  <c r="U243" i="35" s="1"/>
  <c r="K270" i="35" s="1"/>
  <c r="DC45" i="36"/>
  <c r="W52" i="35" s="1"/>
  <c r="DA106" i="36"/>
  <c r="DF106" i="36" s="1"/>
  <c r="CZ46" i="36"/>
  <c r="U53" i="35" s="1"/>
  <c r="K80" i="35" s="1"/>
  <c r="DC134" i="36"/>
  <c r="W141" i="35" s="1"/>
  <c r="CZ153" i="36"/>
  <c r="U160" i="35" s="1"/>
  <c r="K187" i="35" s="1"/>
  <c r="DC173" i="36"/>
  <c r="W180" i="35" s="1"/>
  <c r="DB33" i="36"/>
  <c r="V40" i="35" s="1"/>
  <c r="DD240" i="36"/>
  <c r="X247" i="35" s="1"/>
  <c r="M274" i="35" s="1"/>
  <c r="DA35" i="36"/>
  <c r="DF35" i="36" s="1"/>
  <c r="DA177" i="36"/>
  <c r="DF177" i="36" s="1"/>
  <c r="DC43" i="36"/>
  <c r="W50" i="35" s="1"/>
  <c r="CZ113" i="36"/>
  <c r="U120" i="35" s="1"/>
  <c r="K147" i="35" s="1"/>
  <c r="DC161" i="36"/>
  <c r="W168" i="35" s="1"/>
  <c r="DB190" i="36"/>
  <c r="V197" i="35" s="1"/>
  <c r="DD102" i="36"/>
  <c r="X109" i="35" s="1"/>
  <c r="M136" i="35" s="1"/>
  <c r="CZ91" i="36"/>
  <c r="U98" i="35" s="1"/>
  <c r="K125" i="35" s="1"/>
  <c r="DB49" i="36"/>
  <c r="V56" i="35" s="1"/>
  <c r="AM231" i="35"/>
  <c r="AM235" i="35"/>
  <c r="BC450" i="35"/>
  <c r="BG450" i="35"/>
  <c r="BD450" i="35"/>
  <c r="BI450" i="35"/>
  <c r="BF450" i="35"/>
  <c r="BA450" i="35"/>
  <c r="BB450" i="35"/>
  <c r="BE450" i="35"/>
  <c r="BH450" i="35"/>
  <c r="BA451" i="35"/>
  <c r="BE451" i="35"/>
  <c r="BI451" i="35"/>
  <c r="BB451" i="35"/>
  <c r="BG451" i="35"/>
  <c r="BH451" i="35"/>
  <c r="BC451" i="35"/>
  <c r="BD451" i="35"/>
  <c r="BF451" i="35"/>
  <c r="AV453" i="35"/>
  <c r="AU453" i="35"/>
  <c r="AW453" i="35"/>
  <c r="AS455" i="35"/>
  <c r="AX453" i="35"/>
  <c r="AZ453" i="35" s="1"/>
  <c r="AT453" i="35"/>
  <c r="AV452" i="35"/>
  <c r="AU452" i="35"/>
  <c r="AX452" i="35"/>
  <c r="AZ452" i="35" s="1"/>
  <c r="AT452" i="35"/>
  <c r="AW452" i="35"/>
  <c r="AS454" i="35"/>
  <c r="BW225" i="35"/>
  <c r="BV225" i="35"/>
  <c r="BY225" i="35"/>
  <c r="BU227" i="35"/>
  <c r="BX225" i="35"/>
  <c r="BY228" i="35"/>
  <c r="BU230" i="35"/>
  <c r="BV46" i="35"/>
  <c r="BU48" i="35"/>
  <c r="BY46" i="35"/>
  <c r="BX46" i="35"/>
  <c r="AS50" i="35"/>
  <c r="AS49" i="35"/>
  <c r="AW47" i="35"/>
  <c r="BX45" i="35"/>
  <c r="BV45" i="35"/>
  <c r="BU47" i="35"/>
  <c r="BY45" i="35"/>
  <c r="AT28" i="35" l="1"/>
  <c r="AT27" i="35"/>
  <c r="AV39" i="35"/>
  <c r="AU33" i="35"/>
  <c r="AU34" i="35"/>
  <c r="AW27" i="35"/>
  <c r="AW28" i="35"/>
  <c r="M52" i="35"/>
  <c r="L57" i="35"/>
  <c r="AV38" i="35"/>
  <c r="AU38" i="35"/>
  <c r="AU37" i="35"/>
  <c r="K53" i="35"/>
  <c r="AT30" i="35"/>
  <c r="M58" i="35"/>
  <c r="AW40" i="35"/>
  <c r="AU23" i="35"/>
  <c r="AU24" i="35"/>
  <c r="L50" i="35"/>
  <c r="AV23" i="35"/>
  <c r="AU29" i="35"/>
  <c r="AU30" i="35"/>
  <c r="K57" i="35"/>
  <c r="AT37" i="35"/>
  <c r="AU28" i="35"/>
  <c r="AU27" i="35"/>
  <c r="AM25" i="35"/>
  <c r="AV28" i="35"/>
  <c r="L52" i="35"/>
  <c r="AM28" i="35"/>
  <c r="AV34" i="35"/>
  <c r="L55" i="35"/>
  <c r="AV33" i="35"/>
  <c r="M57" i="35"/>
  <c r="AW38" i="35"/>
  <c r="L53" i="35"/>
  <c r="AV29" i="35"/>
  <c r="AV30" i="35"/>
  <c r="AM26" i="35"/>
  <c r="AW29" i="35"/>
  <c r="M53" i="35"/>
  <c r="AW30" i="35"/>
  <c r="X23" i="35"/>
  <c r="DE16" i="36"/>
  <c r="Y23" i="35" s="1"/>
  <c r="AT24" i="35"/>
  <c r="K50" i="35"/>
  <c r="AT23" i="35"/>
  <c r="BW228" i="35"/>
  <c r="DE17" i="36"/>
  <c r="L342" i="35"/>
  <c r="AU48" i="35"/>
  <c r="AM243" i="35"/>
  <c r="AM36" i="35"/>
  <c r="L63" i="35"/>
  <c r="L326" i="35"/>
  <c r="AM299" i="35"/>
  <c r="AM247" i="35"/>
  <c r="L274" i="35"/>
  <c r="AM266" i="35"/>
  <c r="L293" i="35"/>
  <c r="AM239" i="35"/>
  <c r="L266" i="35"/>
  <c r="AT48" i="35"/>
  <c r="AM80" i="35"/>
  <c r="L358" i="35"/>
  <c r="L321" i="35"/>
  <c r="AM294" i="35"/>
  <c r="AM347" i="35"/>
  <c r="L374" i="35"/>
  <c r="AM143" i="35"/>
  <c r="L170" i="35"/>
  <c r="L310" i="35"/>
  <c r="AM283" i="35"/>
  <c r="BX228" i="35"/>
  <c r="BW45" i="35"/>
  <c r="AW48" i="35"/>
  <c r="BW46" i="35"/>
  <c r="L207" i="35"/>
  <c r="AM180" i="35"/>
  <c r="L227" i="35"/>
  <c r="AM200" i="35"/>
  <c r="AM116" i="35"/>
  <c r="L143" i="35"/>
  <c r="AU43" i="35"/>
  <c r="AU44" i="35"/>
  <c r="L194" i="35"/>
  <c r="AM167" i="35"/>
  <c r="L138" i="35"/>
  <c r="AM111" i="35"/>
  <c r="L216" i="35"/>
  <c r="AM189" i="35"/>
  <c r="AM89" i="35"/>
  <c r="L116" i="35"/>
  <c r="L215" i="35"/>
  <c r="AM188" i="35"/>
  <c r="AM174" i="35"/>
  <c r="L201" i="35"/>
  <c r="L68" i="35"/>
  <c r="AM41" i="35"/>
  <c r="L229" i="35"/>
  <c r="AM202" i="35"/>
  <c r="L191" i="35"/>
  <c r="AM164" i="35"/>
  <c r="L289" i="35"/>
  <c r="AM262" i="35"/>
  <c r="L132" i="35"/>
  <c r="AM105" i="35"/>
  <c r="AM242" i="35"/>
  <c r="L269" i="35"/>
  <c r="L237" i="35"/>
  <c r="AM210" i="35"/>
  <c r="AU26" i="35"/>
  <c r="AU25" i="35"/>
  <c r="L311" i="35"/>
  <c r="AM284" i="35"/>
  <c r="AT42" i="35"/>
  <c r="AT41" i="35"/>
  <c r="K59" i="35"/>
  <c r="L150" i="35"/>
  <c r="AM123" i="35"/>
  <c r="AM216" i="35"/>
  <c r="L243" i="35"/>
  <c r="L362" i="35"/>
  <c r="AM335" i="35"/>
  <c r="AM213" i="35"/>
  <c r="L240" i="35"/>
  <c r="AM206" i="35"/>
  <c r="L233" i="35"/>
  <c r="AM120" i="35"/>
  <c r="L147" i="35"/>
  <c r="AV46" i="35"/>
  <c r="AV45" i="35"/>
  <c r="L61" i="35"/>
  <c r="AM34" i="35"/>
  <c r="AM260" i="35"/>
  <c r="L287" i="35"/>
  <c r="L368" i="35"/>
  <c r="AM341" i="35"/>
  <c r="AM240" i="35"/>
  <c r="L267" i="35"/>
  <c r="AU41" i="35"/>
  <c r="AU42" i="35"/>
  <c r="AM298" i="35"/>
  <c r="L325" i="35"/>
  <c r="L297" i="35"/>
  <c r="AM270" i="35"/>
  <c r="L71" i="35"/>
  <c r="AM44" i="35"/>
  <c r="L338" i="35"/>
  <c r="AM311" i="35"/>
  <c r="AM352" i="35"/>
  <c r="L379" i="35"/>
  <c r="AM339" i="35"/>
  <c r="L366" i="35"/>
  <c r="BV206" i="35"/>
  <c r="BV205" i="35"/>
  <c r="N141" i="35"/>
  <c r="P60" i="35"/>
  <c r="BY44" i="35"/>
  <c r="BY43" i="35"/>
  <c r="BV217" i="35"/>
  <c r="N147" i="35"/>
  <c r="BV218" i="35"/>
  <c r="BW206" i="35"/>
  <c r="BW205" i="35"/>
  <c r="O141" i="35"/>
  <c r="BO29" i="35"/>
  <c r="BX35" i="35"/>
  <c r="BX36" i="35"/>
  <c r="BX40" i="35"/>
  <c r="BX39" i="35"/>
  <c r="BO31" i="35"/>
  <c r="BV228" i="35"/>
  <c r="L70" i="35"/>
  <c r="AM43" i="35"/>
  <c r="L249" i="35"/>
  <c r="AM222" i="35"/>
  <c r="L135" i="35"/>
  <c r="AM108" i="35"/>
  <c r="AM72" i="35"/>
  <c r="L99" i="35"/>
  <c r="AM170" i="35"/>
  <c r="L197" i="35"/>
  <c r="AM257" i="35"/>
  <c r="L284" i="35"/>
  <c r="M61" i="35"/>
  <c r="AW46" i="35"/>
  <c r="AW45" i="35"/>
  <c r="AM217" i="35"/>
  <c r="L244" i="35"/>
  <c r="L65" i="35"/>
  <c r="AM38" i="35"/>
  <c r="L220" i="35"/>
  <c r="AM193" i="35"/>
  <c r="AM126" i="35"/>
  <c r="L153" i="35"/>
  <c r="AM24" i="35"/>
  <c r="L51" i="35"/>
  <c r="AV26" i="35"/>
  <c r="AV25" i="35"/>
  <c r="L179" i="35"/>
  <c r="AM152" i="35"/>
  <c r="AM229" i="35"/>
  <c r="L256" i="35"/>
  <c r="AM156" i="35"/>
  <c r="L183" i="35"/>
  <c r="AM275" i="35"/>
  <c r="L302" i="35"/>
  <c r="AM227" i="35"/>
  <c r="L254" i="35"/>
  <c r="AM325" i="35"/>
  <c r="L352" i="35"/>
  <c r="AM151" i="35"/>
  <c r="L178" i="35"/>
  <c r="L214" i="35"/>
  <c r="AM187" i="35"/>
  <c r="L182" i="35"/>
  <c r="AM155" i="35"/>
  <c r="AM290" i="35"/>
  <c r="L317" i="35"/>
  <c r="L239" i="35"/>
  <c r="AM212" i="35"/>
  <c r="L184" i="35"/>
  <c r="AM157" i="35"/>
  <c r="L298" i="35"/>
  <c r="AM271" i="35"/>
  <c r="L350" i="35"/>
  <c r="AM323" i="35"/>
  <c r="P51" i="35"/>
  <c r="BY26" i="35"/>
  <c r="BY25" i="35"/>
  <c r="BO113" i="35"/>
  <c r="BX203" i="35"/>
  <c r="BX204" i="35"/>
  <c r="O60" i="35"/>
  <c r="BW44" i="35"/>
  <c r="BW43" i="35"/>
  <c r="BY36" i="35"/>
  <c r="BY35" i="35"/>
  <c r="P56" i="35"/>
  <c r="N60" i="35"/>
  <c r="BV44" i="35"/>
  <c r="BV43" i="35"/>
  <c r="O53" i="35"/>
  <c r="BW30" i="35"/>
  <c r="BW29" i="35"/>
  <c r="O148" i="35"/>
  <c r="BW220" i="35"/>
  <c r="BW219" i="35"/>
  <c r="BO25" i="35"/>
  <c r="BX28" i="35"/>
  <c r="BX27" i="35"/>
  <c r="BW221" i="35"/>
  <c r="O149" i="35"/>
  <c r="BW222" i="35"/>
  <c r="P141" i="35"/>
  <c r="BY206" i="35"/>
  <c r="BY205" i="35"/>
  <c r="BX208" i="35"/>
  <c r="BO115" i="35"/>
  <c r="BX207" i="35"/>
  <c r="BY211" i="35"/>
  <c r="P144" i="35"/>
  <c r="BY212" i="35"/>
  <c r="BO26" i="35"/>
  <c r="BX29" i="35"/>
  <c r="BX30" i="35"/>
  <c r="BY37" i="35"/>
  <c r="BY38" i="35"/>
  <c r="P57" i="35"/>
  <c r="BO32" i="35"/>
  <c r="BX42" i="35"/>
  <c r="BX41" i="35"/>
  <c r="BX217" i="35"/>
  <c r="BO120" i="35"/>
  <c r="BX218" i="35"/>
  <c r="BW28" i="35"/>
  <c r="BW27" i="35"/>
  <c r="O52" i="35"/>
  <c r="N150" i="35"/>
  <c r="BV224" i="35"/>
  <c r="BV223" i="35"/>
  <c r="BW211" i="35"/>
  <c r="BW212" i="35"/>
  <c r="O144" i="35"/>
  <c r="L167" i="35"/>
  <c r="AM140" i="35"/>
  <c r="AM37" i="35"/>
  <c r="L64" i="35"/>
  <c r="AM66" i="35"/>
  <c r="L93" i="35"/>
  <c r="L151" i="35"/>
  <c r="AM124" i="35"/>
  <c r="L318" i="35"/>
  <c r="AM291" i="35"/>
  <c r="AM53" i="35"/>
  <c r="L80" i="35"/>
  <c r="L103" i="35"/>
  <c r="AM76" i="35"/>
  <c r="L81" i="35"/>
  <c r="AM54" i="35"/>
  <c r="L186" i="35"/>
  <c r="AM159" i="35"/>
  <c r="L343" i="35"/>
  <c r="AM316" i="35"/>
  <c r="AM198" i="35"/>
  <c r="L225" i="35"/>
  <c r="L163" i="35"/>
  <c r="AM136" i="35"/>
  <c r="L104" i="35"/>
  <c r="AM77" i="35"/>
  <c r="L351" i="35"/>
  <c r="AM324" i="35"/>
  <c r="AM253" i="35"/>
  <c r="L280" i="35"/>
  <c r="AM83" i="35"/>
  <c r="L110" i="35"/>
  <c r="AM61" i="35"/>
  <c r="L88" i="35"/>
  <c r="AM101" i="35"/>
  <c r="L128" i="35"/>
  <c r="L376" i="35"/>
  <c r="AM349" i="35"/>
  <c r="L275" i="35"/>
  <c r="AM248" i="35"/>
  <c r="AM88" i="35"/>
  <c r="L115" i="35"/>
  <c r="L145" i="35"/>
  <c r="AM118" i="35"/>
  <c r="L144" i="35"/>
  <c r="AM117" i="35"/>
  <c r="AM330" i="35"/>
  <c r="L357" i="35"/>
  <c r="AV44" i="35"/>
  <c r="AV43" i="35"/>
  <c r="L60" i="35"/>
  <c r="AM33" i="35"/>
  <c r="L282" i="35"/>
  <c r="AM255" i="35"/>
  <c r="AM313" i="35"/>
  <c r="L340" i="35"/>
  <c r="AM245" i="35"/>
  <c r="L272" i="35"/>
  <c r="AM153" i="35"/>
  <c r="L180" i="35"/>
  <c r="L158" i="35"/>
  <c r="AM131" i="35"/>
  <c r="L333" i="35"/>
  <c r="AM306" i="35"/>
  <c r="L228" i="35"/>
  <c r="AM201" i="35"/>
  <c r="AM165" i="35"/>
  <c r="L192" i="35"/>
  <c r="L196" i="35"/>
  <c r="AM169" i="35"/>
  <c r="L156" i="35"/>
  <c r="AM129" i="35"/>
  <c r="AM137" i="35"/>
  <c r="L164" i="35"/>
  <c r="AW42" i="35"/>
  <c r="AW41" i="35"/>
  <c r="M59" i="35"/>
  <c r="L234" i="35"/>
  <c r="AM207" i="35"/>
  <c r="AM336" i="35"/>
  <c r="L363" i="35"/>
  <c r="L223" i="35"/>
  <c r="AM196" i="35"/>
  <c r="L219" i="35"/>
  <c r="AM192" i="35"/>
  <c r="AM236" i="35"/>
  <c r="L263" i="35"/>
  <c r="AM219" i="35"/>
  <c r="L246" i="35"/>
  <c r="AM288" i="35"/>
  <c r="L315" i="35"/>
  <c r="L127" i="35"/>
  <c r="AM100" i="35"/>
  <c r="AM58" i="35"/>
  <c r="L85" i="35"/>
  <c r="AM203" i="35"/>
  <c r="L230" i="35"/>
  <c r="AM228" i="35"/>
  <c r="L255" i="35"/>
  <c r="BX214" i="35"/>
  <c r="BX213" i="35"/>
  <c r="BO118" i="35"/>
  <c r="P150" i="35"/>
  <c r="BY224" i="35"/>
  <c r="BY223" i="35"/>
  <c r="BV23" i="35"/>
  <c r="BV24" i="35"/>
  <c r="N50" i="35"/>
  <c r="P59" i="35"/>
  <c r="BY41" i="35"/>
  <c r="BY42" i="35"/>
  <c r="BO117" i="35"/>
  <c r="BX212" i="35"/>
  <c r="BX211" i="35"/>
  <c r="BX26" i="35"/>
  <c r="BO24" i="35"/>
  <c r="BX25" i="35"/>
  <c r="BX37" i="35"/>
  <c r="BO30" i="35"/>
  <c r="BX38" i="35"/>
  <c r="BX215" i="35"/>
  <c r="BO119" i="35"/>
  <c r="BX216" i="35"/>
  <c r="BW213" i="35"/>
  <c r="O145" i="35"/>
  <c r="BW214" i="35"/>
  <c r="AE23" i="35"/>
  <c r="CW16" i="36"/>
  <c r="BV216" i="35"/>
  <c r="N146" i="35"/>
  <c r="BV215" i="35"/>
  <c r="O150" i="35"/>
  <c r="BW224" i="35"/>
  <c r="BW223" i="35"/>
  <c r="BV31" i="35"/>
  <c r="N54" i="35"/>
  <c r="BV32" i="35"/>
  <c r="BW209" i="35"/>
  <c r="BW210" i="35"/>
  <c r="O143" i="35"/>
  <c r="BV29" i="35"/>
  <c r="N53" i="35"/>
  <c r="BV30" i="35"/>
  <c r="N142" i="35"/>
  <c r="BV207" i="35"/>
  <c r="BV208" i="35"/>
  <c r="AM168" i="35"/>
  <c r="L195" i="35"/>
  <c r="L79" i="35"/>
  <c r="AM52" i="35"/>
  <c r="L162" i="35"/>
  <c r="AM135" i="35"/>
  <c r="AM218" i="35"/>
  <c r="L245" i="35"/>
  <c r="AM121" i="35"/>
  <c r="L148" i="35"/>
  <c r="AM95" i="35"/>
  <c r="L122" i="35"/>
  <c r="AM115" i="35"/>
  <c r="L142" i="35"/>
  <c r="AM280" i="35"/>
  <c r="L307" i="35"/>
  <c r="L359" i="35"/>
  <c r="AM332" i="35"/>
  <c r="L108" i="35"/>
  <c r="AM81" i="35"/>
  <c r="L205" i="35"/>
  <c r="AM178" i="35"/>
  <c r="L199" i="35"/>
  <c r="AM172" i="35"/>
  <c r="AM162" i="35"/>
  <c r="L189" i="35"/>
  <c r="AM86" i="35"/>
  <c r="L113" i="35"/>
  <c r="AM99" i="35"/>
  <c r="L126" i="35"/>
  <c r="L217" i="35"/>
  <c r="AM190" i="35"/>
  <c r="L96" i="35"/>
  <c r="AM69" i="35"/>
  <c r="AM289" i="35"/>
  <c r="L316" i="35"/>
  <c r="L283" i="35"/>
  <c r="AM256" i="35"/>
  <c r="L155" i="35"/>
  <c r="AM128" i="35"/>
  <c r="AM272" i="35"/>
  <c r="L299" i="35"/>
  <c r="L241" i="35"/>
  <c r="AM214" i="35"/>
  <c r="L364" i="35"/>
  <c r="AM337" i="35"/>
  <c r="AM269" i="35"/>
  <c r="L296" i="35"/>
  <c r="AM308" i="35"/>
  <c r="L335" i="35"/>
  <c r="L257" i="35"/>
  <c r="AM230" i="35"/>
  <c r="AM91" i="35"/>
  <c r="L118" i="35"/>
  <c r="AM176" i="35"/>
  <c r="L203" i="35"/>
  <c r="L327" i="35"/>
  <c r="AM300" i="35"/>
  <c r="L165" i="35"/>
  <c r="AM138" i="35"/>
  <c r="AM71" i="35"/>
  <c r="L98" i="35"/>
  <c r="AM302" i="35"/>
  <c r="L329" i="35"/>
  <c r="L173" i="35"/>
  <c r="AM146" i="35"/>
  <c r="L339" i="35"/>
  <c r="AM312" i="35"/>
  <c r="L169" i="35"/>
  <c r="AM142" i="35"/>
  <c r="AM265" i="35"/>
  <c r="L292" i="35"/>
  <c r="AM223" i="35"/>
  <c r="L250" i="35"/>
  <c r="AM74" i="35"/>
  <c r="L101" i="35"/>
  <c r="AM186" i="35"/>
  <c r="L213" i="35"/>
  <c r="AM145" i="35"/>
  <c r="L172" i="35"/>
  <c r="L360" i="35"/>
  <c r="AM333" i="35"/>
  <c r="L259" i="35"/>
  <c r="AM232" i="35"/>
  <c r="L176" i="35"/>
  <c r="AM149" i="35"/>
  <c r="L62" i="35"/>
  <c r="AM35" i="35"/>
  <c r="AM268" i="35"/>
  <c r="L295" i="35"/>
  <c r="AM334" i="35"/>
  <c r="L361" i="35"/>
  <c r="AM297" i="35"/>
  <c r="L324" i="35"/>
  <c r="AM246" i="35"/>
  <c r="L273" i="35"/>
  <c r="L300" i="35"/>
  <c r="AM273" i="35"/>
  <c r="L97" i="35"/>
  <c r="AM70" i="35"/>
  <c r="L133" i="35"/>
  <c r="AM106" i="35"/>
  <c r="AM113" i="35"/>
  <c r="L140" i="35"/>
  <c r="AM318" i="35"/>
  <c r="L345" i="35"/>
  <c r="L73" i="35"/>
  <c r="AM46" i="35"/>
  <c r="AM87" i="35"/>
  <c r="L114" i="35"/>
  <c r="L337" i="35"/>
  <c r="AM310" i="35"/>
  <c r="L347" i="35"/>
  <c r="AM320" i="35"/>
  <c r="AT47" i="35"/>
  <c r="AV48" i="35"/>
  <c r="AM141" i="35"/>
  <c r="L168" i="35"/>
  <c r="L278" i="35"/>
  <c r="AM251" i="35"/>
  <c r="L200" i="35"/>
  <c r="AM173" i="35"/>
  <c r="K60" i="35"/>
  <c r="AT43" i="35"/>
  <c r="AT44" i="35"/>
  <c r="L139" i="35"/>
  <c r="AM112" i="35"/>
  <c r="AM183" i="35"/>
  <c r="L210" i="35"/>
  <c r="AM181" i="35"/>
  <c r="L208" i="35"/>
  <c r="L100" i="35"/>
  <c r="AM73" i="35"/>
  <c r="L222" i="35"/>
  <c r="AM195" i="35"/>
  <c r="AM321" i="35"/>
  <c r="L348" i="35"/>
  <c r="L149" i="35"/>
  <c r="AM122" i="35"/>
  <c r="AM175" i="35"/>
  <c r="L202" i="35"/>
  <c r="AM258" i="35"/>
  <c r="L285" i="35"/>
  <c r="L171" i="35"/>
  <c r="AM144" i="35"/>
  <c r="AM132" i="35"/>
  <c r="L159" i="35"/>
  <c r="AU45" i="35"/>
  <c r="AU46" i="35"/>
  <c r="L177" i="35"/>
  <c r="AM150" i="35"/>
  <c r="L309" i="35"/>
  <c r="AM282" i="35"/>
  <c r="L236" i="35"/>
  <c r="AM209" i="35"/>
  <c r="L136" i="35"/>
  <c r="AM109" i="35"/>
  <c r="AM314" i="35"/>
  <c r="L341" i="35"/>
  <c r="L301" i="35"/>
  <c r="AM274" i="35"/>
  <c r="AM225" i="35"/>
  <c r="L252" i="35"/>
  <c r="AM205" i="35"/>
  <c r="L232" i="35"/>
  <c r="L102" i="35"/>
  <c r="AM75" i="35"/>
  <c r="AM42" i="35"/>
  <c r="L69" i="35"/>
  <c r="AM60" i="35"/>
  <c r="L87" i="35"/>
  <c r="L212" i="35"/>
  <c r="AM185" i="35"/>
  <c r="AM238" i="35"/>
  <c r="L265" i="35"/>
  <c r="AM237" i="35"/>
  <c r="L264" i="35"/>
  <c r="AM171" i="35"/>
  <c r="L198" i="35"/>
  <c r="K51" i="35"/>
  <c r="AT26" i="35"/>
  <c r="AT25" i="35"/>
  <c r="AM166" i="35"/>
  <c r="L193" i="35"/>
  <c r="AV41" i="35"/>
  <c r="AM32" i="35"/>
  <c r="L59" i="35"/>
  <c r="AV42" i="35"/>
  <c r="AM93" i="35"/>
  <c r="L120" i="35"/>
  <c r="AM208" i="35"/>
  <c r="L235" i="35"/>
  <c r="AM221" i="35"/>
  <c r="L248" i="35"/>
  <c r="AM179" i="35"/>
  <c r="L206" i="35"/>
  <c r="AM338" i="35"/>
  <c r="L365" i="35"/>
  <c r="L124" i="35"/>
  <c r="AM97" i="35"/>
  <c r="L82" i="35"/>
  <c r="AM55" i="35"/>
  <c r="AM51" i="35"/>
  <c r="L78" i="35"/>
  <c r="L94" i="35"/>
  <c r="AM67" i="35"/>
  <c r="L306" i="35"/>
  <c r="AM279" i="35"/>
  <c r="L308" i="35"/>
  <c r="AM281" i="35"/>
  <c r="AM295" i="35"/>
  <c r="L322" i="35"/>
  <c r="AM264" i="35"/>
  <c r="L291" i="35"/>
  <c r="AM317" i="35"/>
  <c r="L344" i="35"/>
  <c r="AM48" i="35"/>
  <c r="L75" i="35"/>
  <c r="AM63" i="35"/>
  <c r="L90" i="35"/>
  <c r="AM94" i="35"/>
  <c r="L121" i="35"/>
  <c r="L95" i="35"/>
  <c r="AM68" i="35"/>
  <c r="L152" i="35"/>
  <c r="AM125" i="35"/>
  <c r="AM259" i="35"/>
  <c r="L286" i="35"/>
  <c r="L372" i="35"/>
  <c r="AM345" i="35"/>
  <c r="L160" i="35"/>
  <c r="AM133" i="35"/>
  <c r="L134" i="35"/>
  <c r="AM107" i="35"/>
  <c r="L123" i="35"/>
  <c r="AM96" i="35"/>
  <c r="L281" i="35"/>
  <c r="AM254" i="35"/>
  <c r="AM346" i="35"/>
  <c r="L373" i="35"/>
  <c r="AM62" i="35"/>
  <c r="L89" i="35"/>
  <c r="AM309" i="35"/>
  <c r="L336" i="35"/>
  <c r="L268" i="35"/>
  <c r="AM241" i="35"/>
  <c r="AM147" i="35"/>
  <c r="L174" i="35"/>
  <c r="AM90" i="35"/>
  <c r="L117" i="35"/>
  <c r="L226" i="35"/>
  <c r="AM199" i="35"/>
  <c r="L86" i="35"/>
  <c r="AM59" i="35"/>
  <c r="L277" i="35"/>
  <c r="AM250" i="35"/>
  <c r="K61" i="35"/>
  <c r="AT46" i="35"/>
  <c r="AT45" i="35"/>
  <c r="AM92" i="35"/>
  <c r="L119" i="35"/>
  <c r="AM182" i="35"/>
  <c r="L209" i="35"/>
  <c r="L377" i="35"/>
  <c r="AM350" i="35"/>
  <c r="AM304" i="35"/>
  <c r="L331" i="35"/>
  <c r="AM39" i="35"/>
  <c r="L66" i="35"/>
  <c r="L276" i="35"/>
  <c r="AM249" i="35"/>
  <c r="AM220" i="35"/>
  <c r="L247" i="35"/>
  <c r="L294" i="35"/>
  <c r="AM267" i="35"/>
  <c r="AM343" i="35"/>
  <c r="L370" i="35"/>
  <c r="L304" i="35"/>
  <c r="AM277" i="35"/>
  <c r="AM307" i="35"/>
  <c r="L334" i="35"/>
  <c r="BW34" i="35"/>
  <c r="O55" i="35"/>
  <c r="BW33" i="35"/>
  <c r="BW217" i="35"/>
  <c r="O147" i="35"/>
  <c r="BW218" i="35"/>
  <c r="N145" i="35"/>
  <c r="BV213" i="35"/>
  <c r="BV214" i="35"/>
  <c r="N51" i="35"/>
  <c r="BV26" i="35"/>
  <c r="BV25" i="35"/>
  <c r="BV39" i="35"/>
  <c r="N58" i="35"/>
  <c r="BV40" i="35"/>
  <c r="P145" i="35"/>
  <c r="BY213" i="35"/>
  <c r="BY214" i="35"/>
  <c r="BV34" i="35"/>
  <c r="N55" i="35"/>
  <c r="BV33" i="35"/>
  <c r="BY32" i="35"/>
  <c r="P54" i="35"/>
  <c r="BY31" i="35"/>
  <c r="BY40" i="35"/>
  <c r="BY39" i="35"/>
  <c r="P58" i="35"/>
  <c r="BV203" i="35"/>
  <c r="BV204" i="35"/>
  <c r="N140" i="35"/>
  <c r="P143" i="35"/>
  <c r="BY210" i="35"/>
  <c r="BY209" i="35"/>
  <c r="BO114" i="35"/>
  <c r="BX206" i="35"/>
  <c r="BX205" i="35"/>
  <c r="BW215" i="35"/>
  <c r="O146" i="35"/>
  <c r="BW216" i="35"/>
  <c r="P151" i="35"/>
  <c r="BY226" i="35"/>
  <c r="BO124" i="35"/>
  <c r="BX226" i="35"/>
  <c r="BV212" i="35"/>
  <c r="N144" i="35"/>
  <c r="BV211" i="35"/>
  <c r="BO116" i="35"/>
  <c r="BX210" i="35"/>
  <c r="BX209" i="35"/>
  <c r="BX23" i="35"/>
  <c r="BO23" i="35"/>
  <c r="BX24" i="35"/>
  <c r="BX221" i="35"/>
  <c r="BO122" i="35"/>
  <c r="BX222" i="35"/>
  <c r="P52" i="35"/>
  <c r="BY28" i="35"/>
  <c r="BY27" i="35"/>
  <c r="BY204" i="35"/>
  <c r="BY203" i="35"/>
  <c r="P140" i="35"/>
  <c r="BV35" i="35"/>
  <c r="N56" i="35"/>
  <c r="BV36" i="35"/>
  <c r="AW26" i="35"/>
  <c r="M51" i="35"/>
  <c r="AW25" i="35"/>
  <c r="AM197" i="35"/>
  <c r="L224" i="35"/>
  <c r="AM148" i="35"/>
  <c r="L175" i="35"/>
  <c r="AM127" i="35"/>
  <c r="L154" i="35"/>
  <c r="L67" i="35"/>
  <c r="AM40" i="35"/>
  <c r="AM79" i="35"/>
  <c r="L106" i="35"/>
  <c r="L137" i="35"/>
  <c r="AM110" i="35"/>
  <c r="AM163" i="35"/>
  <c r="L190" i="35"/>
  <c r="AM50" i="35"/>
  <c r="L77" i="35"/>
  <c r="AM234" i="35"/>
  <c r="L261" i="35"/>
  <c r="L187" i="35"/>
  <c r="AM160" i="35"/>
  <c r="AM104" i="35"/>
  <c r="L131" i="35"/>
  <c r="L76" i="35"/>
  <c r="AM49" i="35"/>
  <c r="AM204" i="35"/>
  <c r="L231" i="35"/>
  <c r="AM82" i="35"/>
  <c r="L109" i="35"/>
  <c r="L204" i="35"/>
  <c r="AM177" i="35"/>
  <c r="L218" i="35"/>
  <c r="AM191" i="35"/>
  <c r="AM64" i="35"/>
  <c r="L91" i="35"/>
  <c r="AM252" i="35"/>
  <c r="L279" i="35"/>
  <c r="AM184" i="35"/>
  <c r="L211" i="35"/>
  <c r="L141" i="35"/>
  <c r="AM114" i="35"/>
  <c r="AM130" i="35"/>
  <c r="L157" i="35"/>
  <c r="AM340" i="35"/>
  <c r="L367" i="35"/>
  <c r="AM215" i="35"/>
  <c r="L242" i="35"/>
  <c r="L130" i="35"/>
  <c r="AM103" i="35"/>
  <c r="AM47" i="35"/>
  <c r="L74" i="35"/>
  <c r="AM224" i="35"/>
  <c r="L251" i="35"/>
  <c r="L375" i="35"/>
  <c r="AM348" i="35"/>
  <c r="AM285" i="35"/>
  <c r="L312" i="35"/>
  <c r="L188" i="35"/>
  <c r="AM161" i="35"/>
  <c r="L332" i="35"/>
  <c r="AM305" i="35"/>
  <c r="L83" i="35"/>
  <c r="AM56" i="35"/>
  <c r="L290" i="35"/>
  <c r="AM263" i="35"/>
  <c r="M60" i="35"/>
  <c r="AW44" i="35"/>
  <c r="AW43" i="35"/>
  <c r="AM286" i="35"/>
  <c r="L313" i="35"/>
  <c r="L303" i="35"/>
  <c r="AM276" i="35"/>
  <c r="L221" i="35"/>
  <c r="AM194" i="35"/>
  <c r="AM351" i="35"/>
  <c r="L378" i="35"/>
  <c r="L353" i="35"/>
  <c r="AM326" i="35"/>
  <c r="AM278" i="35"/>
  <c r="L305" i="35"/>
  <c r="AM342" i="35"/>
  <c r="L369" i="35"/>
  <c r="L328" i="35"/>
  <c r="AM301" i="35"/>
  <c r="L260" i="35"/>
  <c r="AM233" i="35"/>
  <c r="L355" i="35"/>
  <c r="AM328" i="35"/>
  <c r="AM329" i="35"/>
  <c r="L356" i="35"/>
  <c r="L288" i="35"/>
  <c r="AM261" i="35"/>
  <c r="AM85" i="35"/>
  <c r="L112" i="35"/>
  <c r="L84" i="35"/>
  <c r="AM57" i="35"/>
  <c r="L105" i="35"/>
  <c r="AM78" i="35"/>
  <c r="AM154" i="35"/>
  <c r="L181" i="35"/>
  <c r="AM139" i="35"/>
  <c r="L166" i="35"/>
  <c r="AM45" i="35"/>
  <c r="L72" i="35"/>
  <c r="L346" i="35"/>
  <c r="AM319" i="35"/>
  <c r="AM293" i="35"/>
  <c r="L320" i="35"/>
  <c r="L146" i="35"/>
  <c r="AM119" i="35"/>
  <c r="L323" i="35"/>
  <c r="AM296" i="35"/>
  <c r="AM322" i="35"/>
  <c r="L349" i="35"/>
  <c r="AM226" i="35"/>
  <c r="L253" i="35"/>
  <c r="AM303" i="35"/>
  <c r="L330" i="35"/>
  <c r="L129" i="35"/>
  <c r="AM102" i="35"/>
  <c r="AM134" i="35"/>
  <c r="L161" i="35"/>
  <c r="L314" i="35"/>
  <c r="AM287" i="35"/>
  <c r="L319" i="35"/>
  <c r="AM292" i="35"/>
  <c r="AM98" i="35"/>
  <c r="L125" i="35"/>
  <c r="AM158" i="35"/>
  <c r="L185" i="35"/>
  <c r="AM244" i="35"/>
  <c r="L271" i="35"/>
  <c r="L354" i="35"/>
  <c r="AM327" i="35"/>
  <c r="AM65" i="35"/>
  <c r="L92" i="35"/>
  <c r="AM84" i="35"/>
  <c r="L111" i="35"/>
  <c r="L238" i="35"/>
  <c r="AM211" i="35"/>
  <c r="N143" i="35"/>
  <c r="BV209" i="35"/>
  <c r="BV210" i="35"/>
  <c r="BY215" i="35"/>
  <c r="P146" i="35"/>
  <c r="BY216" i="35"/>
  <c r="O59" i="35"/>
  <c r="BW41" i="35"/>
  <c r="BW42" i="35"/>
  <c r="BY30" i="35"/>
  <c r="P53" i="35"/>
  <c r="BY29" i="35"/>
  <c r="BO28" i="35"/>
  <c r="BX34" i="35"/>
  <c r="BX33" i="35"/>
  <c r="BW35" i="35"/>
  <c r="BW36" i="35"/>
  <c r="O56" i="35"/>
  <c r="O142" i="35"/>
  <c r="BW208" i="35"/>
  <c r="BW207" i="35"/>
  <c r="BW39" i="35"/>
  <c r="BW40" i="35"/>
  <c r="O58" i="35"/>
  <c r="BY221" i="35"/>
  <c r="P149" i="35"/>
  <c r="BY222" i="35"/>
  <c r="BX31" i="35"/>
  <c r="BO27" i="35"/>
  <c r="BX32" i="35"/>
  <c r="BY218" i="35"/>
  <c r="P147" i="35"/>
  <c r="BY217" i="35"/>
  <c r="N59" i="35"/>
  <c r="BV42" i="35"/>
  <c r="BV41" i="35"/>
  <c r="BV219" i="35"/>
  <c r="BV220" i="35"/>
  <c r="N148" i="35"/>
  <c r="BW204" i="35"/>
  <c r="BW203" i="35"/>
  <c r="O140" i="35"/>
  <c r="BW24" i="35"/>
  <c r="BW23" i="35"/>
  <c r="O50" i="35"/>
  <c r="BO33" i="35"/>
  <c r="BX43" i="35"/>
  <c r="BX44" i="35"/>
  <c r="O54" i="35"/>
  <c r="BW32" i="35"/>
  <c r="BW31" i="35"/>
  <c r="N151" i="35"/>
  <c r="BV226" i="35"/>
  <c r="O151" i="35"/>
  <c r="BW226" i="35"/>
  <c r="P142" i="35"/>
  <c r="BY208" i="35"/>
  <c r="BY207" i="35"/>
  <c r="BO123" i="35"/>
  <c r="BX224" i="35"/>
  <c r="BX223" i="35"/>
  <c r="BO121" i="35"/>
  <c r="BX219" i="35"/>
  <c r="BX220" i="35"/>
  <c r="BW37" i="35"/>
  <c r="BW38" i="35"/>
  <c r="O57" i="35"/>
  <c r="BV221" i="35"/>
  <c r="N149" i="35"/>
  <c r="BV222" i="35"/>
  <c r="BV28" i="35"/>
  <c r="N52" i="35"/>
  <c r="BV27" i="35"/>
  <c r="P55" i="35"/>
  <c r="BY33" i="35"/>
  <c r="BY34" i="35"/>
  <c r="BW25" i="35"/>
  <c r="O51" i="35"/>
  <c r="BW26" i="35"/>
  <c r="P148" i="35"/>
  <c r="BY220" i="35"/>
  <c r="BY219" i="35"/>
  <c r="BV37" i="35"/>
  <c r="N57" i="35"/>
  <c r="BV38" i="35"/>
  <c r="DE18" i="36"/>
  <c r="Y24" i="35"/>
  <c r="AX24" i="35"/>
  <c r="AK23" i="35"/>
  <c r="BA452" i="35"/>
  <c r="BE452" i="35"/>
  <c r="BI452" i="35"/>
  <c r="BB452" i="35"/>
  <c r="BG452" i="35"/>
  <c r="BF452" i="35"/>
  <c r="BH452" i="35"/>
  <c r="BC452" i="35"/>
  <c r="BD452" i="35"/>
  <c r="BA453" i="35"/>
  <c r="BE453" i="35"/>
  <c r="BI453" i="35"/>
  <c r="BB453" i="35"/>
  <c r="BG453" i="35"/>
  <c r="BD453" i="35"/>
  <c r="BF453" i="35"/>
  <c r="BH453" i="35"/>
  <c r="BC453" i="35"/>
  <c r="AV454" i="35"/>
  <c r="AU454" i="35"/>
  <c r="AT454" i="35"/>
  <c r="AW454" i="35"/>
  <c r="AS456" i="35"/>
  <c r="AX454" i="35"/>
  <c r="AZ454" i="35" s="1"/>
  <c r="AV455" i="35"/>
  <c r="AU455" i="35"/>
  <c r="AT455" i="35"/>
  <c r="AW455" i="35"/>
  <c r="AS457" i="35"/>
  <c r="AX455" i="35"/>
  <c r="AZ455" i="35" s="1"/>
  <c r="BW230" i="35"/>
  <c r="BV230" i="35"/>
  <c r="BX230" i="35"/>
  <c r="BY230" i="35"/>
  <c r="BU232" i="35"/>
  <c r="BW227" i="35"/>
  <c r="BV227" i="35"/>
  <c r="BY227" i="35"/>
  <c r="BU229" i="35"/>
  <c r="BX227" i="35"/>
  <c r="AS51" i="35"/>
  <c r="AU49" i="35"/>
  <c r="AT49" i="35"/>
  <c r="AW49" i="35"/>
  <c r="AV49" i="35"/>
  <c r="BX47" i="35"/>
  <c r="BW47" i="35"/>
  <c r="BV47" i="35"/>
  <c r="BU49" i="35"/>
  <c r="BY47" i="35"/>
  <c r="AT50" i="35"/>
  <c r="AW50" i="35"/>
  <c r="AV50" i="35"/>
  <c r="AS52" i="35"/>
  <c r="AU50" i="35"/>
  <c r="BV48" i="35"/>
  <c r="BY48" i="35"/>
  <c r="BU50" i="35"/>
  <c r="BX48" i="35"/>
  <c r="BW48" i="35"/>
  <c r="BI23" i="35" l="1"/>
  <c r="BB23" i="35"/>
  <c r="BC23" i="35"/>
  <c r="BF23" i="35"/>
  <c r="BG23" i="35"/>
  <c r="BH23" i="35"/>
  <c r="BA23" i="35"/>
  <c r="BE23" i="35"/>
  <c r="BD23" i="35"/>
  <c r="AW24" i="35"/>
  <c r="M50" i="35"/>
  <c r="AW23" i="35"/>
  <c r="BY23" i="35"/>
  <c r="BY24" i="35"/>
  <c r="P50" i="35"/>
  <c r="CW17" i="36"/>
  <c r="AF23" i="35"/>
  <c r="CJ23" i="35"/>
  <c r="CC23" i="35"/>
  <c r="CK23" i="35"/>
  <c r="CD23" i="35"/>
  <c r="CE23" i="35"/>
  <c r="CI23" i="35"/>
  <c r="CG23" i="35"/>
  <c r="CH23" i="35"/>
  <c r="CF23" i="35"/>
  <c r="Y25" i="35"/>
  <c r="AX28" i="35" s="1"/>
  <c r="DE19" i="36"/>
  <c r="AX25" i="35"/>
  <c r="AZ25" i="35" s="1"/>
  <c r="AZ24" i="35"/>
  <c r="AK24" i="35"/>
  <c r="AX26" i="35"/>
  <c r="AL23" i="35"/>
  <c r="AJ23" i="35" s="1"/>
  <c r="AN23" i="35"/>
  <c r="AV456" i="35"/>
  <c r="AU456" i="35"/>
  <c r="AX456" i="35"/>
  <c r="AZ456" i="35" s="1"/>
  <c r="AT456" i="35"/>
  <c r="AW456" i="35"/>
  <c r="AS458" i="35"/>
  <c r="BA454" i="35"/>
  <c r="BE454" i="35"/>
  <c r="BI454" i="35"/>
  <c r="BB454" i="35"/>
  <c r="BG454" i="35"/>
  <c r="BC454" i="35"/>
  <c r="BD454" i="35"/>
  <c r="BF454" i="35"/>
  <c r="BH454" i="35"/>
  <c r="BA455" i="35"/>
  <c r="BE455" i="35"/>
  <c r="BI455" i="35"/>
  <c r="BB455" i="35"/>
  <c r="BG455" i="35"/>
  <c r="BH455" i="35"/>
  <c r="BC455" i="35"/>
  <c r="BD455" i="35"/>
  <c r="BF455" i="35"/>
  <c r="AV457" i="35"/>
  <c r="AU457" i="35"/>
  <c r="AW457" i="35"/>
  <c r="AS459" i="35"/>
  <c r="AX457" i="35"/>
  <c r="AZ457" i="35" s="1"/>
  <c r="AT457" i="35"/>
  <c r="BW229" i="35"/>
  <c r="BV229" i="35"/>
  <c r="BY229" i="35"/>
  <c r="BU231" i="35"/>
  <c r="BX229" i="35"/>
  <c r="BW232" i="35"/>
  <c r="BV232" i="35"/>
  <c r="BX232" i="35"/>
  <c r="BY232" i="35"/>
  <c r="BU234" i="35"/>
  <c r="AW51" i="35"/>
  <c r="AV51" i="35"/>
  <c r="AS53" i="35"/>
  <c r="AU51" i="35"/>
  <c r="AT51" i="35"/>
  <c r="BU52" i="35"/>
  <c r="BW50" i="35"/>
  <c r="BV50" i="35"/>
  <c r="BY50" i="35"/>
  <c r="BX50" i="35"/>
  <c r="AV52" i="35"/>
  <c r="AS54" i="35"/>
  <c r="AU52" i="35"/>
  <c r="AT52" i="35"/>
  <c r="AW52" i="35"/>
  <c r="BX49" i="35"/>
  <c r="BU51" i="35"/>
  <c r="BW49" i="35"/>
  <c r="BV49" i="35"/>
  <c r="BY49" i="35"/>
  <c r="CW18" i="36" l="1"/>
  <c r="AF24" i="35"/>
  <c r="BZ26" i="35" s="1"/>
  <c r="BM24" i="35"/>
  <c r="BM23" i="35"/>
  <c r="BZ24" i="35"/>
  <c r="AK25" i="35"/>
  <c r="AN25" i="35" s="1"/>
  <c r="DE20" i="36"/>
  <c r="Y26" i="35"/>
  <c r="AO23" i="35"/>
  <c r="AP23" i="35" s="1"/>
  <c r="AL24" i="35"/>
  <c r="AJ24" i="35" s="1"/>
  <c r="AN24" i="35"/>
  <c r="AX29" i="35"/>
  <c r="AZ29" i="35" s="1"/>
  <c r="AZ28" i="35"/>
  <c r="BZ27" i="35"/>
  <c r="CB27" i="35" s="1"/>
  <c r="CB26" i="35"/>
  <c r="BF24" i="35"/>
  <c r="BA24" i="35"/>
  <c r="BB24" i="35"/>
  <c r="BH24" i="35"/>
  <c r="BG24" i="35"/>
  <c r="BI24" i="35"/>
  <c r="BD24" i="35"/>
  <c r="BC24" i="35"/>
  <c r="BE24" i="35"/>
  <c r="AZ26" i="35"/>
  <c r="AX27" i="35"/>
  <c r="AZ27" i="35" s="1"/>
  <c r="BI25" i="35"/>
  <c r="BD25" i="35"/>
  <c r="BE25" i="35"/>
  <c r="BG25" i="35"/>
  <c r="BF25" i="35"/>
  <c r="BA25" i="35"/>
  <c r="BC25" i="35"/>
  <c r="BB25" i="35"/>
  <c r="BH25" i="35"/>
  <c r="AV459" i="35"/>
  <c r="AU459" i="35"/>
  <c r="AT459" i="35"/>
  <c r="AW459" i="35"/>
  <c r="AS461" i="35"/>
  <c r="AX459" i="35"/>
  <c r="AZ459" i="35" s="1"/>
  <c r="BA456" i="35"/>
  <c r="BE456" i="35"/>
  <c r="BI456" i="35"/>
  <c r="BB456" i="35"/>
  <c r="BG456" i="35"/>
  <c r="BF456" i="35"/>
  <c r="BH456" i="35"/>
  <c r="BC456" i="35"/>
  <c r="BD456" i="35"/>
  <c r="AV458" i="35"/>
  <c r="AU458" i="35"/>
  <c r="AT458" i="35"/>
  <c r="AW458" i="35"/>
  <c r="AS460" i="35"/>
  <c r="AX458" i="35"/>
  <c r="AZ458" i="35" s="1"/>
  <c r="BA457" i="35"/>
  <c r="BE457" i="35"/>
  <c r="BI457" i="35"/>
  <c r="BB457" i="35"/>
  <c r="BG457" i="35"/>
  <c r="BD457" i="35"/>
  <c r="BF457" i="35"/>
  <c r="BH457" i="35"/>
  <c r="BC457" i="35"/>
  <c r="BW234" i="35"/>
  <c r="BV234" i="35"/>
  <c r="BX234" i="35"/>
  <c r="BY234" i="35"/>
  <c r="BU236" i="35"/>
  <c r="BW231" i="35"/>
  <c r="BV231" i="35"/>
  <c r="BX231" i="35"/>
  <c r="BY231" i="35"/>
  <c r="BU233" i="35"/>
  <c r="BV51" i="35"/>
  <c r="BY51" i="35"/>
  <c r="BX51" i="35"/>
  <c r="BU53" i="35"/>
  <c r="BW51" i="35"/>
  <c r="AS55" i="35"/>
  <c r="AU53" i="35"/>
  <c r="AT53" i="35"/>
  <c r="AW53" i="35"/>
  <c r="AV53" i="35"/>
  <c r="AT54" i="35"/>
  <c r="AW54" i="35"/>
  <c r="AV54" i="35"/>
  <c r="AS56" i="35"/>
  <c r="AU54" i="35"/>
  <c r="BY52" i="35"/>
  <c r="BX52" i="35"/>
  <c r="BU54" i="35"/>
  <c r="BW52" i="35"/>
  <c r="BV52" i="35"/>
  <c r="AL25" i="35" l="1"/>
  <c r="AJ25" i="35" s="1"/>
  <c r="BP24" i="35"/>
  <c r="BN24" i="35"/>
  <c r="BL24" i="35" s="1"/>
  <c r="BN23" i="35"/>
  <c r="BL23" i="35" s="1"/>
  <c r="BP23" i="35"/>
  <c r="BQ23" i="35" s="1"/>
  <c r="BR23" i="35" s="1"/>
  <c r="BZ25" i="35"/>
  <c r="CB25" i="35" s="1"/>
  <c r="CB24" i="35"/>
  <c r="AF25" i="35"/>
  <c r="CW19" i="36"/>
  <c r="AO24" i="35"/>
  <c r="AP24" i="35" s="1"/>
  <c r="BE29" i="35"/>
  <c r="BG29" i="35"/>
  <c r="BA29" i="35"/>
  <c r="BC29" i="35"/>
  <c r="BI29" i="35"/>
  <c r="BH29" i="35"/>
  <c r="BF29" i="35"/>
  <c r="BD29" i="35"/>
  <c r="BB29" i="35"/>
  <c r="BB27" i="35"/>
  <c r="BA27" i="35"/>
  <c r="BH27" i="35"/>
  <c r="BC27" i="35"/>
  <c r="BF27" i="35"/>
  <c r="BG27" i="35"/>
  <c r="BE27" i="35"/>
  <c r="BI27" i="35"/>
  <c r="BD27" i="35"/>
  <c r="CC26" i="35"/>
  <c r="CE26" i="35"/>
  <c r="CJ26" i="35"/>
  <c r="CH26" i="35"/>
  <c r="CK26" i="35"/>
  <c r="CF26" i="35"/>
  <c r="CD26" i="35"/>
  <c r="CG26" i="35"/>
  <c r="CI26" i="35"/>
  <c r="AK26" i="35"/>
  <c r="AX30" i="35"/>
  <c r="BC26" i="35"/>
  <c r="BE26" i="35"/>
  <c r="BH26" i="35"/>
  <c r="BF26" i="35"/>
  <c r="BA26" i="35"/>
  <c r="BD26" i="35"/>
  <c r="BB26" i="35"/>
  <c r="BG26" i="35"/>
  <c r="BI26" i="35"/>
  <c r="CE27" i="35"/>
  <c r="CG27" i="35"/>
  <c r="CH27" i="35"/>
  <c r="CC27" i="35"/>
  <c r="CD27" i="35"/>
  <c r="CJ27" i="35"/>
  <c r="CI27" i="35"/>
  <c r="CK27" i="35"/>
  <c r="CF27" i="35"/>
  <c r="DE21" i="36"/>
  <c r="Y27" i="35"/>
  <c r="AX32" i="35" s="1"/>
  <c r="BF28" i="35"/>
  <c r="BA28" i="35"/>
  <c r="BC28" i="35"/>
  <c r="BB28" i="35"/>
  <c r="BH28" i="35"/>
  <c r="BI28" i="35"/>
  <c r="BD28" i="35"/>
  <c r="BE28" i="35"/>
  <c r="BG28" i="35"/>
  <c r="AO25" i="35"/>
  <c r="AP25" i="35" s="1"/>
  <c r="AV460" i="35"/>
  <c r="AU460" i="35"/>
  <c r="AX460" i="35"/>
  <c r="AZ460" i="35" s="1"/>
  <c r="AT460" i="35"/>
  <c r="AW460" i="35"/>
  <c r="AS462" i="35"/>
  <c r="BA459" i="35"/>
  <c r="BE459" i="35"/>
  <c r="BI459" i="35"/>
  <c r="BB459" i="35"/>
  <c r="BG459" i="35"/>
  <c r="BH459" i="35"/>
  <c r="BC459" i="35"/>
  <c r="BD459" i="35"/>
  <c r="BF459" i="35"/>
  <c r="BA458" i="35"/>
  <c r="BE458" i="35"/>
  <c r="BI458" i="35"/>
  <c r="BB458" i="35"/>
  <c r="BG458" i="35"/>
  <c r="BC458" i="35"/>
  <c r="BD458" i="35"/>
  <c r="BF458" i="35"/>
  <c r="BH458" i="35"/>
  <c r="AV461" i="35"/>
  <c r="AU461" i="35"/>
  <c r="AW461" i="35"/>
  <c r="AS463" i="35"/>
  <c r="AX461" i="35"/>
  <c r="AZ461" i="35" s="1"/>
  <c r="AT461" i="35"/>
  <c r="BW233" i="35"/>
  <c r="BV233" i="35"/>
  <c r="BY233" i="35"/>
  <c r="BU235" i="35"/>
  <c r="BX233" i="35"/>
  <c r="BW236" i="35"/>
  <c r="BV236" i="35"/>
  <c r="BX236" i="35"/>
  <c r="BY236" i="35"/>
  <c r="BU238" i="35"/>
  <c r="AW55" i="35"/>
  <c r="AV55" i="35"/>
  <c r="AS57" i="35"/>
  <c r="AU55" i="35"/>
  <c r="AT55" i="35"/>
  <c r="BU56" i="35"/>
  <c r="BW54" i="35"/>
  <c r="BV54" i="35"/>
  <c r="BY54" i="35"/>
  <c r="BX54" i="35"/>
  <c r="AV56" i="35"/>
  <c r="AS58" i="35"/>
  <c r="AU56" i="35"/>
  <c r="AT56" i="35"/>
  <c r="AW56" i="35"/>
  <c r="BX53" i="35"/>
  <c r="BU55" i="35"/>
  <c r="BW53" i="35"/>
  <c r="BV53" i="35"/>
  <c r="BY53" i="35"/>
  <c r="AF26" i="35" l="1"/>
  <c r="CW20" i="36"/>
  <c r="BM25" i="35"/>
  <c r="BZ28" i="35"/>
  <c r="BQ24" i="35"/>
  <c r="CD24" i="35"/>
  <c r="CI24" i="35"/>
  <c r="CE24" i="35"/>
  <c r="CK24" i="35"/>
  <c r="CH24" i="35"/>
  <c r="CJ24" i="35"/>
  <c r="CC24" i="35"/>
  <c r="CG24" i="35"/>
  <c r="CF24" i="35"/>
  <c r="CC25" i="35"/>
  <c r="CD25" i="35"/>
  <c r="CK25" i="35"/>
  <c r="CE25" i="35"/>
  <c r="CG25" i="35"/>
  <c r="CF25" i="35"/>
  <c r="CI25" i="35"/>
  <c r="CH25" i="35"/>
  <c r="CJ25" i="35"/>
  <c r="AN26" i="35"/>
  <c r="AO26" i="35" s="1"/>
  <c r="AP26" i="35" s="1"/>
  <c r="AL26" i="35"/>
  <c r="AJ26" i="35" s="1"/>
  <c r="AX33" i="35"/>
  <c r="AZ33" i="35" s="1"/>
  <c r="AZ32" i="35"/>
  <c r="AK27" i="35"/>
  <c r="Y28" i="35"/>
  <c r="DE22" i="36"/>
  <c r="AZ30" i="35"/>
  <c r="AX31" i="35"/>
  <c r="AZ31" i="35" s="1"/>
  <c r="AV463" i="35"/>
  <c r="AU463" i="35"/>
  <c r="AT463" i="35"/>
  <c r="AW463" i="35"/>
  <c r="AS465" i="35"/>
  <c r="AX463" i="35"/>
  <c r="AZ463" i="35" s="1"/>
  <c r="BA460" i="35"/>
  <c r="BE460" i="35"/>
  <c r="BI460" i="35"/>
  <c r="BB460" i="35"/>
  <c r="BG460" i="35"/>
  <c r="BF460" i="35"/>
  <c r="BH460" i="35"/>
  <c r="BC460" i="35"/>
  <c r="BD460" i="35"/>
  <c r="AV462" i="35"/>
  <c r="AU462" i="35"/>
  <c r="AT462" i="35"/>
  <c r="AW462" i="35"/>
  <c r="AS464" i="35"/>
  <c r="AX462" i="35"/>
  <c r="AZ462" i="35" s="1"/>
  <c r="BA461" i="35"/>
  <c r="BE461" i="35"/>
  <c r="BI461" i="35"/>
  <c r="BB461" i="35"/>
  <c r="BG461" i="35"/>
  <c r="BD461" i="35"/>
  <c r="BF461" i="35"/>
  <c r="BH461" i="35"/>
  <c r="BC461" i="35"/>
  <c r="BW238" i="35"/>
  <c r="BV238" i="35"/>
  <c r="BX238" i="35"/>
  <c r="BY238" i="35"/>
  <c r="BU240" i="35"/>
  <c r="BW235" i="35"/>
  <c r="BV235" i="35"/>
  <c r="BX235" i="35"/>
  <c r="BY235" i="35"/>
  <c r="BU237" i="35"/>
  <c r="AT58" i="35"/>
  <c r="AW58" i="35"/>
  <c r="AV58" i="35"/>
  <c r="AS60" i="35"/>
  <c r="AU58" i="35"/>
  <c r="AS59" i="35"/>
  <c r="AU57" i="35"/>
  <c r="AT57" i="35"/>
  <c r="AW57" i="35"/>
  <c r="AV57" i="35"/>
  <c r="BY56" i="35"/>
  <c r="BX56" i="35"/>
  <c r="BU58" i="35"/>
  <c r="BW56" i="35"/>
  <c r="BV56" i="35"/>
  <c r="BV55" i="35"/>
  <c r="BY55" i="35"/>
  <c r="BX55" i="35"/>
  <c r="BU57" i="35"/>
  <c r="BW55" i="35"/>
  <c r="BP25" i="35" l="1"/>
  <c r="BN25" i="35"/>
  <c r="BL25" i="35" s="1"/>
  <c r="CB28" i="35"/>
  <c r="BZ29" i="35"/>
  <c r="CB29" i="35" s="1"/>
  <c r="AF27" i="35"/>
  <c r="CW21" i="36"/>
  <c r="BQ25" i="35"/>
  <c r="BR25" i="35" s="1"/>
  <c r="BR24" i="35"/>
  <c r="BM26" i="35"/>
  <c r="BZ30" i="35"/>
  <c r="BA30" i="35"/>
  <c r="BC30" i="35"/>
  <c r="BH30" i="35"/>
  <c r="BF30" i="35"/>
  <c r="BG30" i="35"/>
  <c r="BI30" i="35"/>
  <c r="BD30" i="35"/>
  <c r="BB30" i="35"/>
  <c r="BE30" i="35"/>
  <c r="DE23" i="36"/>
  <c r="Y29" i="35"/>
  <c r="AL27" i="35"/>
  <c r="AJ27" i="35" s="1"/>
  <c r="AN27" i="35"/>
  <c r="AK28" i="35"/>
  <c r="AX34" i="35"/>
  <c r="AK29" i="35"/>
  <c r="BC32" i="35"/>
  <c r="BE32" i="35"/>
  <c r="BF32" i="35"/>
  <c r="BA32" i="35"/>
  <c r="BH32" i="35"/>
  <c r="BB32" i="35"/>
  <c r="BG32" i="35"/>
  <c r="BI32" i="35"/>
  <c r="BD32" i="35"/>
  <c r="BB31" i="35"/>
  <c r="BH31" i="35"/>
  <c r="BG31" i="35"/>
  <c r="BI31" i="35"/>
  <c r="BD31" i="35"/>
  <c r="BA31" i="35"/>
  <c r="BC31" i="35"/>
  <c r="BE31" i="35"/>
  <c r="BF31" i="35"/>
  <c r="BC33" i="35"/>
  <c r="BE33" i="35"/>
  <c r="BH33" i="35"/>
  <c r="BF33" i="35"/>
  <c r="BA33" i="35"/>
  <c r="BD33" i="35"/>
  <c r="BB33" i="35"/>
  <c r="BG33" i="35"/>
  <c r="BI33" i="35"/>
  <c r="AV464" i="35"/>
  <c r="AU464" i="35"/>
  <c r="AX464" i="35"/>
  <c r="AZ464" i="35" s="1"/>
  <c r="AT464" i="35"/>
  <c r="AW464" i="35"/>
  <c r="AS466" i="35"/>
  <c r="BA463" i="35"/>
  <c r="BE463" i="35"/>
  <c r="BI463" i="35"/>
  <c r="BB463" i="35"/>
  <c r="BG463" i="35"/>
  <c r="BH463" i="35"/>
  <c r="BC463" i="35"/>
  <c r="BD463" i="35"/>
  <c r="BF463" i="35"/>
  <c r="BA462" i="35"/>
  <c r="BE462" i="35"/>
  <c r="BI462" i="35"/>
  <c r="BB462" i="35"/>
  <c r="BG462" i="35"/>
  <c r="BC462" i="35"/>
  <c r="BD462" i="35"/>
  <c r="BF462" i="35"/>
  <c r="BH462" i="35"/>
  <c r="AV465" i="35"/>
  <c r="AU465" i="35"/>
  <c r="AW465" i="35"/>
  <c r="AS467" i="35"/>
  <c r="AX465" i="35"/>
  <c r="AZ465" i="35" s="1"/>
  <c r="AT465" i="35"/>
  <c r="BW237" i="35"/>
  <c r="BV237" i="35"/>
  <c r="BY237" i="35"/>
  <c r="BU239" i="35"/>
  <c r="BX237" i="35"/>
  <c r="BW240" i="35"/>
  <c r="BV240" i="35"/>
  <c r="BY240" i="35"/>
  <c r="BU242" i="35"/>
  <c r="BX240" i="35"/>
  <c r="BU60" i="35"/>
  <c r="BW58" i="35"/>
  <c r="BV58" i="35"/>
  <c r="BY58" i="35"/>
  <c r="BX58" i="35"/>
  <c r="AW59" i="35"/>
  <c r="AS61" i="35"/>
  <c r="AV59" i="35"/>
  <c r="AU59" i="35"/>
  <c r="AT59" i="35"/>
  <c r="BX57" i="35"/>
  <c r="BU59" i="35"/>
  <c r="BW57" i="35"/>
  <c r="BV57" i="35"/>
  <c r="BY57" i="35"/>
  <c r="AS62" i="35"/>
  <c r="AV60" i="35"/>
  <c r="AU60" i="35"/>
  <c r="AT60" i="35"/>
  <c r="AW60" i="35"/>
  <c r="CJ28" i="35" l="1"/>
  <c r="CE28" i="35"/>
  <c r="CH28" i="35"/>
  <c r="CI28" i="35"/>
  <c r="CG28" i="35"/>
  <c r="CD28" i="35"/>
  <c r="CF28" i="35"/>
  <c r="CC28" i="35"/>
  <c r="CK28" i="35"/>
  <c r="CC29" i="35"/>
  <c r="CG29" i="35"/>
  <c r="CE29" i="35"/>
  <c r="CK29" i="35"/>
  <c r="CI29" i="35"/>
  <c r="CD29" i="35"/>
  <c r="CF29" i="35"/>
  <c r="CH29" i="35"/>
  <c r="CJ29" i="35"/>
  <c r="BZ31" i="35"/>
  <c r="CB31" i="35" s="1"/>
  <c r="CB30" i="35"/>
  <c r="AF28" i="35"/>
  <c r="CW22" i="36"/>
  <c r="BN26" i="35"/>
  <c r="BL26" i="35" s="1"/>
  <c r="BP26" i="35"/>
  <c r="BZ32" i="35"/>
  <c r="BM27" i="35"/>
  <c r="AZ34" i="35"/>
  <c r="AX35" i="35"/>
  <c r="AZ35" i="35" s="1"/>
  <c r="AL28" i="35"/>
  <c r="AJ28" i="35" s="1"/>
  <c r="AN28" i="35"/>
  <c r="AX36" i="35"/>
  <c r="DE24" i="36"/>
  <c r="Y30" i="35"/>
  <c r="AL29" i="35"/>
  <c r="AJ29" i="35" s="1"/>
  <c r="AN29" i="35"/>
  <c r="AO27" i="35"/>
  <c r="AP27" i="35" s="1"/>
  <c r="AV467" i="35"/>
  <c r="AU467" i="35"/>
  <c r="AT467" i="35"/>
  <c r="AW467" i="35"/>
  <c r="AS469" i="35"/>
  <c r="AX467" i="35"/>
  <c r="AZ467" i="35" s="1"/>
  <c r="BA464" i="35"/>
  <c r="BE464" i="35"/>
  <c r="BI464" i="35"/>
  <c r="BB464" i="35"/>
  <c r="BG464" i="35"/>
  <c r="BF464" i="35"/>
  <c r="BH464" i="35"/>
  <c r="BC464" i="35"/>
  <c r="BD464" i="35"/>
  <c r="AV466" i="35"/>
  <c r="AU466" i="35"/>
  <c r="AT466" i="35"/>
  <c r="AW466" i="35"/>
  <c r="AS468" i="35"/>
  <c r="AX466" i="35"/>
  <c r="AZ466" i="35" s="1"/>
  <c r="BA465" i="35"/>
  <c r="BE465" i="35"/>
  <c r="BI465" i="35"/>
  <c r="BB465" i="35"/>
  <c r="BG465" i="35"/>
  <c r="BD465" i="35"/>
  <c r="BF465" i="35"/>
  <c r="BH465" i="35"/>
  <c r="BC465" i="35"/>
  <c r="BW239" i="35"/>
  <c r="BV239" i="35"/>
  <c r="BX239" i="35"/>
  <c r="BY239" i="35"/>
  <c r="BU241" i="35"/>
  <c r="BW242" i="35"/>
  <c r="BV242" i="35"/>
  <c r="BX242" i="35"/>
  <c r="BY242" i="35"/>
  <c r="BU244" i="35"/>
  <c r="AT61" i="35"/>
  <c r="AV61" i="35"/>
  <c r="AU61" i="35"/>
  <c r="AS63" i="35"/>
  <c r="AW61" i="35"/>
  <c r="BU61" i="35"/>
  <c r="BV59" i="35"/>
  <c r="BY59" i="35"/>
  <c r="BX59" i="35"/>
  <c r="BW59" i="35"/>
  <c r="AW62" i="35"/>
  <c r="AS64" i="35"/>
  <c r="AU62" i="35"/>
  <c r="AT62" i="35"/>
  <c r="AV62" i="35"/>
  <c r="BX60" i="35"/>
  <c r="BV60" i="35"/>
  <c r="BU62" i="35"/>
  <c r="BY60" i="35"/>
  <c r="BW60" i="35"/>
  <c r="BQ26" i="35" l="1"/>
  <c r="BR26" i="35" s="1"/>
  <c r="CD31" i="35"/>
  <c r="CC31" i="35"/>
  <c r="CI31" i="35"/>
  <c r="CE31" i="35"/>
  <c r="CH31" i="35"/>
  <c r="CK31" i="35"/>
  <c r="CG31" i="35"/>
  <c r="CF31" i="35"/>
  <c r="CJ31" i="35"/>
  <c r="CH30" i="35"/>
  <c r="CJ30" i="35"/>
  <c r="CC30" i="35"/>
  <c r="CK30" i="35"/>
  <c r="CI30" i="35"/>
  <c r="CD30" i="35"/>
  <c r="CG30" i="35"/>
  <c r="CE30" i="35"/>
  <c r="CF30" i="35"/>
  <c r="BP27" i="35"/>
  <c r="BQ27" i="35" s="1"/>
  <c r="BN27" i="35"/>
  <c r="BL27" i="35" s="1"/>
  <c r="AF29" i="35"/>
  <c r="CW23" i="36"/>
  <c r="BZ33" i="35"/>
  <c r="CB33" i="35" s="1"/>
  <c r="CB32" i="35"/>
  <c r="BZ34" i="35"/>
  <c r="BM28" i="35"/>
  <c r="Y31" i="35"/>
  <c r="AX40" i="35" s="1"/>
  <c r="DE25" i="36"/>
  <c r="AZ36" i="35"/>
  <c r="AX37" i="35"/>
  <c r="AZ37" i="35" s="1"/>
  <c r="BA35" i="35"/>
  <c r="BC35" i="35"/>
  <c r="BH35" i="35"/>
  <c r="BF35" i="35"/>
  <c r="BI35" i="35"/>
  <c r="BD35" i="35"/>
  <c r="BB35" i="35"/>
  <c r="BE35" i="35"/>
  <c r="BG35" i="35"/>
  <c r="BH34" i="35"/>
  <c r="BF34" i="35"/>
  <c r="BA34" i="35"/>
  <c r="BD34" i="35"/>
  <c r="BB34" i="35"/>
  <c r="BG34" i="35"/>
  <c r="BI34" i="35"/>
  <c r="BC34" i="35"/>
  <c r="BE34" i="35"/>
  <c r="AO28" i="35"/>
  <c r="AP28" i="35" s="1"/>
  <c r="AX38" i="35"/>
  <c r="AK31" i="35"/>
  <c r="AK30" i="35"/>
  <c r="AO29" i="35"/>
  <c r="AP29" i="35" s="1"/>
  <c r="AV468" i="35"/>
  <c r="AU468" i="35"/>
  <c r="AX468" i="35"/>
  <c r="AZ468" i="35" s="1"/>
  <c r="AT468" i="35"/>
  <c r="AW468" i="35"/>
  <c r="AS470" i="35"/>
  <c r="BA467" i="35"/>
  <c r="BE467" i="35"/>
  <c r="BI467" i="35"/>
  <c r="BB467" i="35"/>
  <c r="BG467" i="35"/>
  <c r="BH467" i="35"/>
  <c r="BC467" i="35"/>
  <c r="BD467" i="35"/>
  <c r="BF467" i="35"/>
  <c r="BA466" i="35"/>
  <c r="BE466" i="35"/>
  <c r="BI466" i="35"/>
  <c r="BB466" i="35"/>
  <c r="BG466" i="35"/>
  <c r="BC466" i="35"/>
  <c r="BD466" i="35"/>
  <c r="BF466" i="35"/>
  <c r="BH466" i="35"/>
  <c r="AV469" i="35"/>
  <c r="AU469" i="35"/>
  <c r="AW469" i="35"/>
  <c r="AS471" i="35"/>
  <c r="AX469" i="35"/>
  <c r="AZ469" i="35" s="1"/>
  <c r="AT469" i="35"/>
  <c r="BW244" i="35"/>
  <c r="BV244" i="35"/>
  <c r="BU246" i="35"/>
  <c r="BX244" i="35"/>
  <c r="BY244" i="35"/>
  <c r="BW241" i="35"/>
  <c r="BV241" i="35"/>
  <c r="BY241" i="35"/>
  <c r="BU243" i="35"/>
  <c r="BX241" i="35"/>
  <c r="BV62" i="35"/>
  <c r="BX62" i="35"/>
  <c r="BW62" i="35"/>
  <c r="BU64" i="35"/>
  <c r="BY62" i="35"/>
  <c r="AS66" i="35"/>
  <c r="AU64" i="35"/>
  <c r="AW64" i="35"/>
  <c r="AV64" i="35"/>
  <c r="AT64" i="35"/>
  <c r="BU63" i="35"/>
  <c r="BW61" i="35"/>
  <c r="BY61" i="35"/>
  <c r="BX61" i="35"/>
  <c r="BV61" i="35"/>
  <c r="AV63" i="35"/>
  <c r="AT63" i="35"/>
  <c r="AW63" i="35"/>
  <c r="AU63" i="35"/>
  <c r="AS65" i="35"/>
  <c r="BR27" i="35" l="1"/>
  <c r="BZ35" i="35"/>
  <c r="CB35" i="35" s="1"/>
  <c r="CB34" i="35"/>
  <c r="BM29" i="35"/>
  <c r="BZ36" i="35"/>
  <c r="BP28" i="35"/>
  <c r="BQ28" i="35" s="1"/>
  <c r="BN28" i="35"/>
  <c r="BL28" i="35" s="1"/>
  <c r="AF30" i="35"/>
  <c r="CW24" i="36"/>
  <c r="CF32" i="35"/>
  <c r="CE32" i="35"/>
  <c r="CK32" i="35"/>
  <c r="CJ32" i="35"/>
  <c r="CD32" i="35"/>
  <c r="CG32" i="35"/>
  <c r="CH32" i="35"/>
  <c r="CI32" i="35"/>
  <c r="CC32" i="35"/>
  <c r="CC33" i="35"/>
  <c r="CK33" i="35"/>
  <c r="CI33" i="35"/>
  <c r="CG33" i="35"/>
  <c r="CE33" i="35"/>
  <c r="CF33" i="35"/>
  <c r="CH33" i="35"/>
  <c r="CJ33" i="35"/>
  <c r="CD33" i="35"/>
  <c r="AN31" i="35"/>
  <c r="AL31" i="35"/>
  <c r="AJ31" i="35" s="1"/>
  <c r="AZ40" i="35"/>
  <c r="AX41" i="35"/>
  <c r="AZ41" i="35" s="1"/>
  <c r="BB36" i="35"/>
  <c r="BH36" i="35"/>
  <c r="BI36" i="35"/>
  <c r="BD36" i="35"/>
  <c r="BE36" i="35"/>
  <c r="BG36" i="35"/>
  <c r="BF36" i="35"/>
  <c r="BA36" i="35"/>
  <c r="BC36" i="35"/>
  <c r="AL30" i="35"/>
  <c r="AJ30" i="35" s="1"/>
  <c r="AN30" i="35"/>
  <c r="AO30" i="35" s="1"/>
  <c r="AP30" i="35" s="1"/>
  <c r="DE26" i="36"/>
  <c r="Y32" i="35"/>
  <c r="AX39" i="35"/>
  <c r="AZ39" i="35" s="1"/>
  <c r="AZ38" i="35"/>
  <c r="BB37" i="35"/>
  <c r="BH37" i="35"/>
  <c r="BI37" i="35"/>
  <c r="BD37" i="35"/>
  <c r="BE37" i="35"/>
  <c r="BG37" i="35"/>
  <c r="BF37" i="35"/>
  <c r="BA37" i="35"/>
  <c r="BC37" i="35"/>
  <c r="AV471" i="35"/>
  <c r="AU471" i="35"/>
  <c r="AT471" i="35"/>
  <c r="AW471" i="35"/>
  <c r="AS473" i="35"/>
  <c r="AX471" i="35"/>
  <c r="AZ471" i="35" s="1"/>
  <c r="BA468" i="35"/>
  <c r="BE468" i="35"/>
  <c r="BI468" i="35"/>
  <c r="BB468" i="35"/>
  <c r="BG468" i="35"/>
  <c r="BF468" i="35"/>
  <c r="BH468" i="35"/>
  <c r="BC468" i="35"/>
  <c r="BD468" i="35"/>
  <c r="AV470" i="35"/>
  <c r="AU470" i="35"/>
  <c r="AT470" i="35"/>
  <c r="AW470" i="35"/>
  <c r="AS472" i="35"/>
  <c r="AX470" i="35"/>
  <c r="AZ470" i="35" s="1"/>
  <c r="BA469" i="35"/>
  <c r="BE469" i="35"/>
  <c r="BI469" i="35"/>
  <c r="BB469" i="35"/>
  <c r="BG469" i="35"/>
  <c r="BD469" i="35"/>
  <c r="BF469" i="35"/>
  <c r="BH469" i="35"/>
  <c r="BC469" i="35"/>
  <c r="BW243" i="35"/>
  <c r="BV243" i="35"/>
  <c r="BY243" i="35"/>
  <c r="BU245" i="35"/>
  <c r="BX243" i="35"/>
  <c r="BW246" i="35"/>
  <c r="BV246" i="35"/>
  <c r="BX246" i="35"/>
  <c r="BY246" i="35"/>
  <c r="BU248" i="35"/>
  <c r="BY63" i="35"/>
  <c r="BU65" i="35"/>
  <c r="BW63" i="35"/>
  <c r="BX63" i="35"/>
  <c r="BV63" i="35"/>
  <c r="AT65" i="35"/>
  <c r="AV65" i="35"/>
  <c r="AS67" i="35"/>
  <c r="AW65" i="35"/>
  <c r="AU65" i="35"/>
  <c r="BX64" i="35"/>
  <c r="BV64" i="35"/>
  <c r="BY64" i="35"/>
  <c r="BW64" i="35"/>
  <c r="BU66" i="35"/>
  <c r="AW66" i="35"/>
  <c r="AS68" i="35"/>
  <c r="AU66" i="35"/>
  <c r="AV66" i="35"/>
  <c r="AT66" i="35"/>
  <c r="BR28" i="35" l="1"/>
  <c r="CF34" i="35"/>
  <c r="CC34" i="35"/>
  <c r="CJ34" i="35"/>
  <c r="CD34" i="35"/>
  <c r="CE34" i="35"/>
  <c r="CK34" i="35"/>
  <c r="CI34" i="35"/>
  <c r="CH34" i="35"/>
  <c r="CG34" i="35"/>
  <c r="CJ35" i="35"/>
  <c r="CI35" i="35"/>
  <c r="CK35" i="35"/>
  <c r="CH35" i="35"/>
  <c r="CF35" i="35"/>
  <c r="CC35" i="35"/>
  <c r="CD35" i="35"/>
  <c r="CG35" i="35"/>
  <c r="CE35" i="35"/>
  <c r="AF31" i="35"/>
  <c r="CW25" i="36"/>
  <c r="CB36" i="35"/>
  <c r="BZ37" i="35"/>
  <c r="CB37" i="35" s="1"/>
  <c r="BM30" i="35"/>
  <c r="BZ38" i="35"/>
  <c r="BN29" i="35"/>
  <c r="BL29" i="35" s="1"/>
  <c r="BP29" i="35"/>
  <c r="BG40" i="35"/>
  <c r="BI40" i="35"/>
  <c r="BC40" i="35"/>
  <c r="BE40" i="35"/>
  <c r="BH40" i="35"/>
  <c r="BF40" i="35"/>
  <c r="BA40" i="35"/>
  <c r="BD40" i="35"/>
  <c r="BB40" i="35"/>
  <c r="BB39" i="35"/>
  <c r="BH39" i="35"/>
  <c r="BG39" i="35"/>
  <c r="BI39" i="35"/>
  <c r="BD39" i="35"/>
  <c r="BC39" i="35"/>
  <c r="BE39" i="35"/>
  <c r="BF39" i="35"/>
  <c r="BA39" i="35"/>
  <c r="BB38" i="35"/>
  <c r="BH38" i="35"/>
  <c r="BI38" i="35"/>
  <c r="BD38" i="35"/>
  <c r="BE38" i="35"/>
  <c r="BG38" i="35"/>
  <c r="BF38" i="35"/>
  <c r="BA38" i="35"/>
  <c r="BC38" i="35"/>
  <c r="DE27" i="36"/>
  <c r="Y33" i="35"/>
  <c r="AK32" i="35"/>
  <c r="AX42" i="35"/>
  <c r="AO31" i="35"/>
  <c r="AP31" i="35" s="1"/>
  <c r="BI41" i="35"/>
  <c r="BD41" i="35"/>
  <c r="BB41" i="35"/>
  <c r="BE41" i="35"/>
  <c r="BG41" i="35"/>
  <c r="BA41" i="35"/>
  <c r="BC41" i="35"/>
  <c r="BH41" i="35"/>
  <c r="BF41" i="35"/>
  <c r="AV472" i="35"/>
  <c r="AU472" i="35"/>
  <c r="AX472" i="35"/>
  <c r="AZ472" i="35" s="1"/>
  <c r="AT472" i="35"/>
  <c r="AW472" i="35"/>
  <c r="AS474" i="35"/>
  <c r="BA471" i="35"/>
  <c r="BE471" i="35"/>
  <c r="BI471" i="35"/>
  <c r="BB471" i="35"/>
  <c r="BG471" i="35"/>
  <c r="BH471" i="35"/>
  <c r="BC471" i="35"/>
  <c r="BD471" i="35"/>
  <c r="BF471" i="35"/>
  <c r="BA470" i="35"/>
  <c r="BE470" i="35"/>
  <c r="BI470" i="35"/>
  <c r="BB470" i="35"/>
  <c r="BG470" i="35"/>
  <c r="BC470" i="35"/>
  <c r="BD470" i="35"/>
  <c r="BF470" i="35"/>
  <c r="BH470" i="35"/>
  <c r="AV473" i="35"/>
  <c r="AU473" i="35"/>
  <c r="AW473" i="35"/>
  <c r="AS475" i="35"/>
  <c r="AX473" i="35"/>
  <c r="AZ473" i="35" s="1"/>
  <c r="AT473" i="35"/>
  <c r="BW248" i="35"/>
  <c r="BV248" i="35"/>
  <c r="BU250" i="35"/>
  <c r="BX248" i="35"/>
  <c r="BY248" i="35"/>
  <c r="BW245" i="35"/>
  <c r="BV245" i="35"/>
  <c r="BY245" i="35"/>
  <c r="BU247" i="35"/>
  <c r="BX245" i="35"/>
  <c r="AV67" i="35"/>
  <c r="AT67" i="35"/>
  <c r="AS69" i="35"/>
  <c r="AW67" i="35"/>
  <c r="AU67" i="35"/>
  <c r="BU67" i="35"/>
  <c r="BW65" i="35"/>
  <c r="BY65" i="35"/>
  <c r="BX65" i="35"/>
  <c r="BV65" i="35"/>
  <c r="AS70" i="35"/>
  <c r="AU68" i="35"/>
  <c r="AW68" i="35"/>
  <c r="AV68" i="35"/>
  <c r="AT68" i="35"/>
  <c r="BV66" i="35"/>
  <c r="BX66" i="35"/>
  <c r="BU68" i="35"/>
  <c r="BY66" i="35"/>
  <c r="BW66" i="35"/>
  <c r="CK36" i="35" l="1"/>
  <c r="CH36" i="35"/>
  <c r="CI36" i="35"/>
  <c r="CG36" i="35"/>
  <c r="CD36" i="35"/>
  <c r="CF36" i="35"/>
  <c r="CC36" i="35"/>
  <c r="CJ36" i="35"/>
  <c r="CE36" i="35"/>
  <c r="BZ39" i="35"/>
  <c r="CB39" i="35" s="1"/>
  <c r="CB38" i="35"/>
  <c r="AF32" i="35"/>
  <c r="CW26" i="36"/>
  <c r="BQ29" i="35"/>
  <c r="BR29" i="35" s="1"/>
  <c r="CK37" i="35"/>
  <c r="CH37" i="35"/>
  <c r="CF37" i="35"/>
  <c r="CC37" i="35"/>
  <c r="CI37" i="35"/>
  <c r="CG37" i="35"/>
  <c r="CJ37" i="35"/>
  <c r="CE37" i="35"/>
  <c r="CD37" i="35"/>
  <c r="BN30" i="35"/>
  <c r="BL30" i="35" s="1"/>
  <c r="BP30" i="35"/>
  <c r="BZ40" i="35"/>
  <c r="BM31" i="35"/>
  <c r="BM33" i="35"/>
  <c r="DE28" i="36"/>
  <c r="Y34" i="35"/>
  <c r="AK34" i="35" s="1"/>
  <c r="AX43" i="35"/>
  <c r="AZ43" i="35" s="1"/>
  <c r="AZ42" i="35"/>
  <c r="AN32" i="35"/>
  <c r="AL32" i="35"/>
  <c r="AJ32" i="35" s="1"/>
  <c r="AK33" i="35"/>
  <c r="AX44" i="35"/>
  <c r="BA472" i="35"/>
  <c r="BE472" i="35"/>
  <c r="BI472" i="35"/>
  <c r="BB472" i="35"/>
  <c r="BG472" i="35"/>
  <c r="BF472" i="35"/>
  <c r="BH472" i="35"/>
  <c r="BC472" i="35"/>
  <c r="BD472" i="35"/>
  <c r="AV475" i="35"/>
  <c r="AU475" i="35"/>
  <c r="AT475" i="35"/>
  <c r="AW475" i="35"/>
  <c r="AS477" i="35"/>
  <c r="AX475" i="35"/>
  <c r="AZ475" i="35" s="1"/>
  <c r="AV474" i="35"/>
  <c r="AU474" i="35"/>
  <c r="AT474" i="35"/>
  <c r="AW474" i="35"/>
  <c r="AS476" i="35"/>
  <c r="AX474" i="35"/>
  <c r="AZ474" i="35" s="1"/>
  <c r="BA473" i="35"/>
  <c r="BE473" i="35"/>
  <c r="BI473" i="35"/>
  <c r="BB473" i="35"/>
  <c r="BG473" i="35"/>
  <c r="BD473" i="35"/>
  <c r="BF473" i="35"/>
  <c r="BH473" i="35"/>
  <c r="BC473" i="35"/>
  <c r="BW250" i="35"/>
  <c r="BV250" i="35"/>
  <c r="BU252" i="35"/>
  <c r="BX250" i="35"/>
  <c r="BY250" i="35"/>
  <c r="BW247" i="35"/>
  <c r="BV247" i="35"/>
  <c r="BX247" i="35"/>
  <c r="BY247" i="35"/>
  <c r="BU249" i="35"/>
  <c r="AT69" i="35"/>
  <c r="AV69" i="35"/>
  <c r="AU69" i="35"/>
  <c r="AS71" i="35"/>
  <c r="AW69" i="35"/>
  <c r="BX68" i="35"/>
  <c r="BV68" i="35"/>
  <c r="BU70" i="35"/>
  <c r="BY68" i="35"/>
  <c r="BW68" i="35"/>
  <c r="AW70" i="35"/>
  <c r="AS72" i="35"/>
  <c r="AU70" i="35"/>
  <c r="AT70" i="35"/>
  <c r="AV70" i="35"/>
  <c r="BY67" i="35"/>
  <c r="BU69" i="35"/>
  <c r="BW67" i="35"/>
  <c r="BV67" i="35"/>
  <c r="BX67" i="35"/>
  <c r="BZ41" i="35" l="1"/>
  <c r="CB41" i="35" s="1"/>
  <c r="CB40" i="35"/>
  <c r="CG39" i="35"/>
  <c r="CF39" i="35"/>
  <c r="CJ39" i="35"/>
  <c r="CD39" i="35"/>
  <c r="CE39" i="35"/>
  <c r="CC39" i="35"/>
  <c r="CH39" i="35"/>
  <c r="CI39" i="35"/>
  <c r="CK39" i="35"/>
  <c r="BP31" i="35"/>
  <c r="BN31" i="35"/>
  <c r="BL31" i="35" s="1"/>
  <c r="CC38" i="35"/>
  <c r="CK38" i="35"/>
  <c r="CE38" i="35"/>
  <c r="CD38" i="35"/>
  <c r="CF38" i="35"/>
  <c r="CH38" i="35"/>
  <c r="CI38" i="35"/>
  <c r="CG38" i="35"/>
  <c r="CJ38" i="35"/>
  <c r="CW27" i="36"/>
  <c r="AF33" i="35"/>
  <c r="BZ44" i="35" s="1"/>
  <c r="BQ30" i="35"/>
  <c r="BR30" i="35" s="1"/>
  <c r="BM32" i="35"/>
  <c r="BP33" i="35" s="1"/>
  <c r="BZ42" i="35"/>
  <c r="AZ44" i="35"/>
  <c r="AX45" i="35"/>
  <c r="AZ45" i="35" s="1"/>
  <c r="BH43" i="35"/>
  <c r="BF43" i="35"/>
  <c r="BA43" i="35"/>
  <c r="BG43" i="35"/>
  <c r="BI43" i="35"/>
  <c r="BD43" i="35"/>
  <c r="BC43" i="35"/>
  <c r="BE43" i="35"/>
  <c r="BB43" i="35"/>
  <c r="AX46" i="35"/>
  <c r="BA42" i="35"/>
  <c r="BC42" i="35"/>
  <c r="BF42" i="35"/>
  <c r="BI42" i="35"/>
  <c r="BD42" i="35"/>
  <c r="BB42" i="35"/>
  <c r="BE42" i="35"/>
  <c r="BG42" i="35"/>
  <c r="BH42" i="35"/>
  <c r="AL34" i="35"/>
  <c r="AJ34" i="35" s="1"/>
  <c r="AN34" i="35"/>
  <c r="AO32" i="35"/>
  <c r="AP32" i="35" s="1"/>
  <c r="DE29" i="36"/>
  <c r="Y35" i="35"/>
  <c r="AX48" i="35" s="1"/>
  <c r="AN33" i="35"/>
  <c r="AL33" i="35"/>
  <c r="AJ33" i="35" s="1"/>
  <c r="BN33" i="35"/>
  <c r="BL33" i="35" s="1"/>
  <c r="AV476" i="35"/>
  <c r="AU476" i="35"/>
  <c r="AX476" i="35"/>
  <c r="AZ476" i="35" s="1"/>
  <c r="AT476" i="35"/>
  <c r="AW476" i="35"/>
  <c r="AS478" i="35"/>
  <c r="BA475" i="35"/>
  <c r="BE475" i="35"/>
  <c r="BI475" i="35"/>
  <c r="BB475" i="35"/>
  <c r="BG475" i="35"/>
  <c r="BH475" i="35"/>
  <c r="BC475" i="35"/>
  <c r="BD475" i="35"/>
  <c r="BF475" i="35"/>
  <c r="AV477" i="35"/>
  <c r="AU477" i="35"/>
  <c r="AW477" i="35"/>
  <c r="AS479" i="35"/>
  <c r="AX477" i="35"/>
  <c r="AZ477" i="35" s="1"/>
  <c r="AT477" i="35"/>
  <c r="BA474" i="35"/>
  <c r="BE474" i="35"/>
  <c r="BI474" i="35"/>
  <c r="BB474" i="35"/>
  <c r="BG474" i="35"/>
  <c r="BC474" i="35"/>
  <c r="BD474" i="35"/>
  <c r="BF474" i="35"/>
  <c r="BH474" i="35"/>
  <c r="BW249" i="35"/>
  <c r="BV249" i="35"/>
  <c r="BU251" i="35"/>
  <c r="BY249" i="35"/>
  <c r="BX249" i="35"/>
  <c r="BY252" i="35"/>
  <c r="BU254" i="35"/>
  <c r="BX252" i="35"/>
  <c r="BV252" i="35"/>
  <c r="BW252" i="35"/>
  <c r="AV71" i="35"/>
  <c r="AT71" i="35"/>
  <c r="AW71" i="35"/>
  <c r="AU71" i="35"/>
  <c r="AS73" i="35"/>
  <c r="AS74" i="35"/>
  <c r="AU72" i="35"/>
  <c r="AW72" i="35"/>
  <c r="AV72" i="35"/>
  <c r="AT72" i="35"/>
  <c r="BV70" i="35"/>
  <c r="BX70" i="35"/>
  <c r="BW70" i="35"/>
  <c r="BU72" i="35"/>
  <c r="BY70" i="35"/>
  <c r="BU71" i="35"/>
  <c r="BW69" i="35"/>
  <c r="BY69" i="35"/>
  <c r="BX69" i="35"/>
  <c r="BV69" i="35"/>
  <c r="BQ31" i="35" l="1"/>
  <c r="BR31" i="35" s="1"/>
  <c r="BM34" i="35"/>
  <c r="BP32" i="35"/>
  <c r="BQ32" i="35" s="1"/>
  <c r="BR32" i="35" s="1"/>
  <c r="BN32" i="35"/>
  <c r="BL32" i="35" s="1"/>
  <c r="CB42" i="35"/>
  <c r="BZ43" i="35"/>
  <c r="CB43" i="35" s="1"/>
  <c r="AF34" i="35"/>
  <c r="BZ46" i="35" s="1"/>
  <c r="BZ47" i="35" s="1"/>
  <c r="CB47" i="35" s="1"/>
  <c r="CW28" i="36"/>
  <c r="CJ40" i="35"/>
  <c r="CD40" i="35"/>
  <c r="CE40" i="35"/>
  <c r="CH40" i="35"/>
  <c r="CG40" i="35"/>
  <c r="CC40" i="35"/>
  <c r="CK40" i="35"/>
  <c r="CI40" i="35"/>
  <c r="CF40" i="35"/>
  <c r="CB44" i="35"/>
  <c r="BZ45" i="35"/>
  <c r="CB45" i="35" s="1"/>
  <c r="CG41" i="35"/>
  <c r="CE41" i="35"/>
  <c r="CC41" i="35"/>
  <c r="CI41" i="35"/>
  <c r="CD41" i="35"/>
  <c r="CK41" i="35"/>
  <c r="CH41" i="35"/>
  <c r="CJ41" i="35"/>
  <c r="CF41" i="35"/>
  <c r="BD45" i="35"/>
  <c r="BB45" i="35"/>
  <c r="BH45" i="35"/>
  <c r="BF45" i="35"/>
  <c r="BA45" i="35"/>
  <c r="BG45" i="35"/>
  <c r="BI45" i="35"/>
  <c r="BC45" i="35"/>
  <c r="BE45" i="35"/>
  <c r="BF44" i="35"/>
  <c r="BA44" i="35"/>
  <c r="BC44" i="35"/>
  <c r="BB44" i="35"/>
  <c r="BH44" i="35"/>
  <c r="BE44" i="35"/>
  <c r="BG44" i="35"/>
  <c r="BI44" i="35"/>
  <c r="BD44" i="35"/>
  <c r="AZ48" i="35"/>
  <c r="AX49" i="35"/>
  <c r="AZ49" i="35" s="1"/>
  <c r="AK35" i="35"/>
  <c r="BP34" i="35"/>
  <c r="BN34" i="35"/>
  <c r="BL34" i="35" s="1"/>
  <c r="Y36" i="35"/>
  <c r="DE30" i="36"/>
  <c r="AX47" i="35"/>
  <c r="AZ47" i="35" s="1"/>
  <c r="AZ46" i="35"/>
  <c r="AO33" i="35"/>
  <c r="AP33" i="35" s="1"/>
  <c r="BA477" i="35"/>
  <c r="BE477" i="35"/>
  <c r="BI477" i="35"/>
  <c r="BB477" i="35"/>
  <c r="BG477" i="35"/>
  <c r="BD477" i="35"/>
  <c r="BF477" i="35"/>
  <c r="BH477" i="35"/>
  <c r="BC477" i="35"/>
  <c r="BA476" i="35"/>
  <c r="BE476" i="35"/>
  <c r="BI476" i="35"/>
  <c r="BB476" i="35"/>
  <c r="BG476" i="35"/>
  <c r="BF476" i="35"/>
  <c r="BH476" i="35"/>
  <c r="BC476" i="35"/>
  <c r="BD476" i="35"/>
  <c r="AV478" i="35"/>
  <c r="AU478" i="35"/>
  <c r="AT478" i="35"/>
  <c r="AW478" i="35"/>
  <c r="AS480" i="35"/>
  <c r="AX478" i="35"/>
  <c r="AZ478" i="35" s="1"/>
  <c r="AV479" i="35"/>
  <c r="AU479" i="35"/>
  <c r="AT479" i="35"/>
  <c r="AW479" i="35"/>
  <c r="AS481" i="35"/>
  <c r="AX479" i="35"/>
  <c r="AZ479" i="35" s="1"/>
  <c r="BY254" i="35"/>
  <c r="BU256" i="35"/>
  <c r="BV254" i="35"/>
  <c r="BW254" i="35"/>
  <c r="BX254" i="35"/>
  <c r="BY251" i="35"/>
  <c r="BU253" i="35"/>
  <c r="BV251" i="35"/>
  <c r="BW251" i="35"/>
  <c r="BX251" i="35"/>
  <c r="BY71" i="35"/>
  <c r="BU73" i="35"/>
  <c r="BW71" i="35"/>
  <c r="BX71" i="35"/>
  <c r="BV71" i="35"/>
  <c r="AW74" i="35"/>
  <c r="AS76" i="35"/>
  <c r="AU74" i="35"/>
  <c r="AV74" i="35"/>
  <c r="AT74" i="35"/>
  <c r="BX72" i="35"/>
  <c r="BV72" i="35"/>
  <c r="BY72" i="35"/>
  <c r="BW72" i="35"/>
  <c r="BU74" i="35"/>
  <c r="AT73" i="35"/>
  <c r="AV73" i="35"/>
  <c r="AS75" i="35"/>
  <c r="AW73" i="35"/>
  <c r="AU73" i="35"/>
  <c r="BM35" i="35" l="1"/>
  <c r="CB46" i="35"/>
  <c r="BQ33" i="35"/>
  <c r="BR33" i="35" s="1"/>
  <c r="CJ42" i="35"/>
  <c r="CI42" i="35"/>
  <c r="CK42" i="35"/>
  <c r="CH42" i="35"/>
  <c r="CD42" i="35"/>
  <c r="CG42" i="35"/>
  <c r="CE42" i="35"/>
  <c r="CF42" i="35"/>
  <c r="CC42" i="35"/>
  <c r="CJ44" i="35"/>
  <c r="CH44" i="35"/>
  <c r="CI44" i="35"/>
  <c r="CC44" i="35"/>
  <c r="CD44" i="35"/>
  <c r="CF44" i="35"/>
  <c r="CG44" i="35"/>
  <c r="CK44" i="35"/>
  <c r="CE44" i="35"/>
  <c r="CH43" i="35"/>
  <c r="CI43" i="35"/>
  <c r="CK43" i="35"/>
  <c r="CC43" i="35"/>
  <c r="CJ43" i="35"/>
  <c r="CG43" i="35"/>
  <c r="CF43" i="35"/>
  <c r="CD43" i="35"/>
  <c r="CE43" i="35"/>
  <c r="AF35" i="35"/>
  <c r="BZ48" i="35" s="1"/>
  <c r="CB48" i="35" s="1"/>
  <c r="CW29" i="36"/>
  <c r="CG45" i="35"/>
  <c r="CK45" i="35"/>
  <c r="CI45" i="35"/>
  <c r="CF45" i="35"/>
  <c r="CE45" i="35"/>
  <c r="CH45" i="35"/>
  <c r="CC45" i="35"/>
  <c r="CJ45" i="35"/>
  <c r="CD45" i="35"/>
  <c r="Y37" i="35"/>
  <c r="DE31" i="36"/>
  <c r="BF48" i="35"/>
  <c r="BA48" i="35"/>
  <c r="BC48" i="35"/>
  <c r="BB48" i="35"/>
  <c r="BH48" i="35"/>
  <c r="BI48" i="35"/>
  <c r="BD48" i="35"/>
  <c r="BE48" i="35"/>
  <c r="BG48" i="35"/>
  <c r="BF46" i="35"/>
  <c r="BA46" i="35"/>
  <c r="BC46" i="35"/>
  <c r="BI46" i="35"/>
  <c r="BD46" i="35"/>
  <c r="BB46" i="35"/>
  <c r="BH46" i="35"/>
  <c r="BE46" i="35"/>
  <c r="BG46" i="35"/>
  <c r="AK36" i="35"/>
  <c r="AX50" i="35"/>
  <c r="BH47" i="35"/>
  <c r="BF47" i="35"/>
  <c r="BA47" i="35"/>
  <c r="BG47" i="35"/>
  <c r="BI47" i="35"/>
  <c r="BD47" i="35"/>
  <c r="BB47" i="35"/>
  <c r="BC47" i="35"/>
  <c r="BE47" i="35"/>
  <c r="AL35" i="35"/>
  <c r="AJ35" i="35" s="1"/>
  <c r="AN35" i="35"/>
  <c r="CG47" i="35"/>
  <c r="CI47" i="35"/>
  <c r="CJ47" i="35"/>
  <c r="CH47" i="35"/>
  <c r="CC47" i="35"/>
  <c r="CE47" i="35"/>
  <c r="CK47" i="35"/>
  <c r="CF47" i="35"/>
  <c r="CD47" i="35"/>
  <c r="AO34" i="35"/>
  <c r="BP35" i="35"/>
  <c r="BN35" i="35"/>
  <c r="BL35" i="35" s="1"/>
  <c r="BC49" i="35"/>
  <c r="BE49" i="35"/>
  <c r="BH49" i="35"/>
  <c r="BF49" i="35"/>
  <c r="BA49" i="35"/>
  <c r="BD49" i="35"/>
  <c r="BB49" i="35"/>
  <c r="BG49" i="35"/>
  <c r="BI49" i="35"/>
  <c r="CE46" i="35"/>
  <c r="CG46" i="35"/>
  <c r="CJ46" i="35"/>
  <c r="CH46" i="35"/>
  <c r="CC46" i="35"/>
  <c r="CD46" i="35"/>
  <c r="CI46" i="35"/>
  <c r="CK46" i="35"/>
  <c r="CF46" i="35"/>
  <c r="BQ34" i="35"/>
  <c r="BR34" i="35" s="1"/>
  <c r="BA478" i="35"/>
  <c r="BE478" i="35"/>
  <c r="BI478" i="35"/>
  <c r="BB478" i="35"/>
  <c r="BG478" i="35"/>
  <c r="BC478" i="35"/>
  <c r="BD478" i="35"/>
  <c r="BF478" i="35"/>
  <c r="BH478" i="35"/>
  <c r="AV480" i="35"/>
  <c r="AU480" i="35"/>
  <c r="AX480" i="35"/>
  <c r="AZ480" i="35" s="1"/>
  <c r="AT480" i="35"/>
  <c r="AW480" i="35"/>
  <c r="AS482" i="35"/>
  <c r="BA479" i="35"/>
  <c r="BE479" i="35"/>
  <c r="BI479" i="35"/>
  <c r="BB479" i="35"/>
  <c r="BG479" i="35"/>
  <c r="BH479" i="35"/>
  <c r="BC479" i="35"/>
  <c r="BD479" i="35"/>
  <c r="BF479" i="35"/>
  <c r="AV481" i="35"/>
  <c r="AU481" i="35"/>
  <c r="AW481" i="35"/>
  <c r="AS483" i="35"/>
  <c r="AX481" i="35"/>
  <c r="AZ481" i="35" s="1"/>
  <c r="AT481" i="35"/>
  <c r="BY253" i="35"/>
  <c r="BU255" i="35"/>
  <c r="BW253" i="35"/>
  <c r="BX253" i="35"/>
  <c r="BV253" i="35"/>
  <c r="BY256" i="35"/>
  <c r="BU258" i="35"/>
  <c r="BX256" i="35"/>
  <c r="BW256" i="35"/>
  <c r="BV256" i="35"/>
  <c r="AV75" i="35"/>
  <c r="AT75" i="35"/>
  <c r="AS77" i="35"/>
  <c r="AW75" i="35"/>
  <c r="AU75" i="35"/>
  <c r="AS78" i="35"/>
  <c r="AU76" i="35"/>
  <c r="AW76" i="35"/>
  <c r="AV76" i="35"/>
  <c r="AT76" i="35"/>
  <c r="BU75" i="35"/>
  <c r="BW73" i="35"/>
  <c r="BY73" i="35"/>
  <c r="BX73" i="35"/>
  <c r="BV73" i="35"/>
  <c r="BV74" i="35"/>
  <c r="BX74" i="35"/>
  <c r="BU76" i="35"/>
  <c r="BY74" i="35"/>
  <c r="BW74" i="35"/>
  <c r="BZ49" i="35" l="1"/>
  <c r="CB49" i="35" s="1"/>
  <c r="CC49" i="35" s="1"/>
  <c r="AF36" i="35"/>
  <c r="CW30" i="36"/>
  <c r="AX51" i="35"/>
  <c r="AZ51" i="35" s="1"/>
  <c r="AZ50" i="35"/>
  <c r="CD49" i="35"/>
  <c r="AN36" i="35"/>
  <c r="AL36" i="35"/>
  <c r="AJ36" i="35" s="1"/>
  <c r="AP34" i="35"/>
  <c r="AO35" i="35"/>
  <c r="AP35" i="35" s="1"/>
  <c r="CH48" i="35"/>
  <c r="CC48" i="35"/>
  <c r="CD48" i="35"/>
  <c r="CJ48" i="35"/>
  <c r="CE48" i="35"/>
  <c r="CG48" i="35"/>
  <c r="CI48" i="35"/>
  <c r="CK48" i="35"/>
  <c r="CF48" i="35"/>
  <c r="Y38" i="35"/>
  <c r="DE32" i="36"/>
  <c r="BQ35" i="35"/>
  <c r="BR35" i="35" s="1"/>
  <c r="AK37" i="35"/>
  <c r="AX52" i="35"/>
  <c r="AV483" i="35"/>
  <c r="AU483" i="35"/>
  <c r="AT483" i="35"/>
  <c r="AW483" i="35"/>
  <c r="AS485" i="35"/>
  <c r="AX483" i="35"/>
  <c r="AZ483" i="35" s="1"/>
  <c r="BA480" i="35"/>
  <c r="BE480" i="35"/>
  <c r="BI480" i="35"/>
  <c r="BB480" i="35"/>
  <c r="BG480" i="35"/>
  <c r="BF480" i="35"/>
  <c r="BH480" i="35"/>
  <c r="BC480" i="35"/>
  <c r="BD480" i="35"/>
  <c r="AV482" i="35"/>
  <c r="AU482" i="35"/>
  <c r="AT482" i="35"/>
  <c r="AW482" i="35"/>
  <c r="AS484" i="35"/>
  <c r="AX482" i="35"/>
  <c r="AZ482" i="35" s="1"/>
  <c r="BA481" i="35"/>
  <c r="BE481" i="35"/>
  <c r="BI481" i="35"/>
  <c r="BB481" i="35"/>
  <c r="BG481" i="35"/>
  <c r="BD481" i="35"/>
  <c r="BF481" i="35"/>
  <c r="BH481" i="35"/>
  <c r="BC481" i="35"/>
  <c r="BY258" i="35"/>
  <c r="BU260" i="35"/>
  <c r="BV258" i="35"/>
  <c r="BW258" i="35"/>
  <c r="BX258" i="35"/>
  <c r="BY255" i="35"/>
  <c r="BU257" i="35"/>
  <c r="BV255" i="35"/>
  <c r="BW255" i="35"/>
  <c r="BX255" i="35"/>
  <c r="BX76" i="35"/>
  <c r="BV76" i="35"/>
  <c r="BU78" i="35"/>
  <c r="BY76" i="35"/>
  <c r="BW76" i="35"/>
  <c r="AW78" i="35"/>
  <c r="AS80" i="35"/>
  <c r="AU78" i="35"/>
  <c r="AT78" i="35"/>
  <c r="AV78" i="35"/>
  <c r="AT77" i="35"/>
  <c r="AV77" i="35"/>
  <c r="AU77" i="35"/>
  <c r="AS79" i="35"/>
  <c r="AW77" i="35"/>
  <c r="BY75" i="35"/>
  <c r="BU77" i="35"/>
  <c r="BW75" i="35"/>
  <c r="BV75" i="35"/>
  <c r="BX75" i="35"/>
  <c r="CK49" i="35" l="1"/>
  <c r="CJ49" i="35"/>
  <c r="CI49" i="35"/>
  <c r="CF49" i="35"/>
  <c r="CG49" i="35"/>
  <c r="CH49" i="35"/>
  <c r="CE49" i="35"/>
  <c r="CW31" i="36"/>
  <c r="AF37" i="35"/>
  <c r="BZ52" i="35" s="1"/>
  <c r="BM36" i="35"/>
  <c r="BZ50" i="35"/>
  <c r="BM37" i="35"/>
  <c r="AX53" i="35"/>
  <c r="AZ53" i="35" s="1"/>
  <c r="AZ52" i="35"/>
  <c r="AK38" i="35"/>
  <c r="AX54" i="35"/>
  <c r="AL37" i="35"/>
  <c r="AJ37" i="35" s="1"/>
  <c r="AN37" i="35"/>
  <c r="BC50" i="35"/>
  <c r="BE50" i="35"/>
  <c r="BF50" i="35"/>
  <c r="BA50" i="35"/>
  <c r="BB50" i="35"/>
  <c r="BH50" i="35"/>
  <c r="BG50" i="35"/>
  <c r="BI50" i="35"/>
  <c r="BD50" i="35"/>
  <c r="BF51" i="35"/>
  <c r="BA51" i="35"/>
  <c r="BC51" i="35"/>
  <c r="BB51" i="35"/>
  <c r="BH51" i="35"/>
  <c r="BI51" i="35"/>
  <c r="BD51" i="35"/>
  <c r="BE51" i="35"/>
  <c r="BG51" i="35"/>
  <c r="DE33" i="36"/>
  <c r="Y39" i="35"/>
  <c r="BQ36" i="35"/>
  <c r="AO36" i="35"/>
  <c r="AP36" i="35" s="1"/>
  <c r="AV484" i="35"/>
  <c r="AU484" i="35"/>
  <c r="AX484" i="35"/>
  <c r="AZ484" i="35" s="1"/>
  <c r="AT484" i="35"/>
  <c r="AW484" i="35"/>
  <c r="AS486" i="35"/>
  <c r="BA483" i="35"/>
  <c r="BE483" i="35"/>
  <c r="BI483" i="35"/>
  <c r="BB483" i="35"/>
  <c r="BG483" i="35"/>
  <c r="BH483" i="35"/>
  <c r="BC483" i="35"/>
  <c r="BD483" i="35"/>
  <c r="BF483" i="35"/>
  <c r="BA482" i="35"/>
  <c r="BE482" i="35"/>
  <c r="BI482" i="35"/>
  <c r="BB482" i="35"/>
  <c r="BG482" i="35"/>
  <c r="BC482" i="35"/>
  <c r="BD482" i="35"/>
  <c r="BF482" i="35"/>
  <c r="BH482" i="35"/>
  <c r="AV485" i="35"/>
  <c r="AU485" i="35"/>
  <c r="AW485" i="35"/>
  <c r="AS487" i="35"/>
  <c r="AX485" i="35"/>
  <c r="AZ485" i="35" s="1"/>
  <c r="AT485" i="35"/>
  <c r="BY257" i="35"/>
  <c r="BU259" i="35"/>
  <c r="BW257" i="35"/>
  <c r="BV257" i="35"/>
  <c r="BX257" i="35"/>
  <c r="BY260" i="35"/>
  <c r="BU262" i="35"/>
  <c r="BX260" i="35"/>
  <c r="BV260" i="35"/>
  <c r="BW260" i="35"/>
  <c r="BV78" i="35"/>
  <c r="BX78" i="35"/>
  <c r="BW78" i="35"/>
  <c r="BU80" i="35"/>
  <c r="BY78" i="35"/>
  <c r="AS82" i="35"/>
  <c r="AU80" i="35"/>
  <c r="AW80" i="35"/>
  <c r="AV80" i="35"/>
  <c r="AT80" i="35"/>
  <c r="BU79" i="35"/>
  <c r="BW77" i="35"/>
  <c r="BY77" i="35"/>
  <c r="BX77" i="35"/>
  <c r="BV77" i="35"/>
  <c r="AV79" i="35"/>
  <c r="AT79" i="35"/>
  <c r="AW79" i="35"/>
  <c r="AU79" i="35"/>
  <c r="AS81" i="35"/>
  <c r="BZ51" i="35" l="1"/>
  <c r="CB51" i="35" s="1"/>
  <c r="CB50" i="35"/>
  <c r="BM38" i="35"/>
  <c r="BP38" i="35" s="1"/>
  <c r="BP36" i="35"/>
  <c r="BQ37" i="35" s="1"/>
  <c r="BN36" i="35"/>
  <c r="BL36" i="35" s="1"/>
  <c r="CB52" i="35"/>
  <c r="BZ53" i="35"/>
  <c r="CB53" i="35" s="1"/>
  <c r="BP37" i="35"/>
  <c r="BN37" i="35"/>
  <c r="BL37" i="35" s="1"/>
  <c r="CW32" i="36"/>
  <c r="AF38" i="35"/>
  <c r="AK39" i="35"/>
  <c r="AX56" i="35"/>
  <c r="Y40" i="35"/>
  <c r="AX58" i="35" s="1"/>
  <c r="DE34" i="36"/>
  <c r="BR36" i="35"/>
  <c r="AO37" i="35"/>
  <c r="AP37" i="35" s="1"/>
  <c r="AZ54" i="35"/>
  <c r="AX55" i="35"/>
  <c r="AZ55" i="35" s="1"/>
  <c r="BA52" i="35"/>
  <c r="BC52" i="35"/>
  <c r="BH52" i="35"/>
  <c r="BF52" i="35"/>
  <c r="BI52" i="35"/>
  <c r="BD52" i="35"/>
  <c r="BB52" i="35"/>
  <c r="BE52" i="35"/>
  <c r="BG52" i="35"/>
  <c r="AL38" i="35"/>
  <c r="AJ38" i="35" s="1"/>
  <c r="AN38" i="35"/>
  <c r="BH53" i="35"/>
  <c r="BF53" i="35"/>
  <c r="BA53" i="35"/>
  <c r="BD53" i="35"/>
  <c r="BB53" i="35"/>
  <c r="BG53" i="35"/>
  <c r="BI53" i="35"/>
  <c r="BC53" i="35"/>
  <c r="BE53" i="35"/>
  <c r="AV487" i="35"/>
  <c r="AU487" i="35"/>
  <c r="AT487" i="35"/>
  <c r="AW487" i="35"/>
  <c r="AS489" i="35"/>
  <c r="AX487" i="35"/>
  <c r="AZ487" i="35" s="1"/>
  <c r="AV486" i="35"/>
  <c r="AU486" i="35"/>
  <c r="AT486" i="35"/>
  <c r="AW486" i="35"/>
  <c r="AS488" i="35"/>
  <c r="AX486" i="35"/>
  <c r="AZ486" i="35" s="1"/>
  <c r="BA484" i="35"/>
  <c r="BE484" i="35"/>
  <c r="BI484" i="35"/>
  <c r="BB484" i="35"/>
  <c r="BG484" i="35"/>
  <c r="BF484" i="35"/>
  <c r="BH484" i="35"/>
  <c r="BC484" i="35"/>
  <c r="BD484" i="35"/>
  <c r="BA485" i="35"/>
  <c r="BE485" i="35"/>
  <c r="BI485" i="35"/>
  <c r="BB485" i="35"/>
  <c r="BG485" i="35"/>
  <c r="BD485" i="35"/>
  <c r="BF485" i="35"/>
  <c r="BH485" i="35"/>
  <c r="BC485" i="35"/>
  <c r="BY262" i="35"/>
  <c r="BU264" i="35"/>
  <c r="BV262" i="35"/>
  <c r="BW262" i="35"/>
  <c r="BX262" i="35"/>
  <c r="BY259" i="35"/>
  <c r="BU261" i="35"/>
  <c r="BW259" i="35"/>
  <c r="BX259" i="35"/>
  <c r="BV259" i="35"/>
  <c r="BX80" i="35"/>
  <c r="BV80" i="35"/>
  <c r="BY80" i="35"/>
  <c r="BW80" i="35"/>
  <c r="BU82" i="35"/>
  <c r="AW82" i="35"/>
  <c r="AS84" i="35"/>
  <c r="AU82" i="35"/>
  <c r="AV82" i="35"/>
  <c r="AT82" i="35"/>
  <c r="AT81" i="35"/>
  <c r="AV81" i="35"/>
  <c r="AS83" i="35"/>
  <c r="AW81" i="35"/>
  <c r="AU81" i="35"/>
  <c r="BY79" i="35"/>
  <c r="BU81" i="35"/>
  <c r="BW79" i="35"/>
  <c r="BX79" i="35"/>
  <c r="BV79" i="35"/>
  <c r="BN38" i="35" l="1"/>
  <c r="BL38" i="35" s="1"/>
  <c r="BM39" i="35"/>
  <c r="BZ54" i="35"/>
  <c r="CH53" i="35"/>
  <c r="CG53" i="35"/>
  <c r="CK53" i="35"/>
  <c r="CI53" i="35"/>
  <c r="CF53" i="35"/>
  <c r="CC53" i="35"/>
  <c r="CJ53" i="35"/>
  <c r="CD53" i="35"/>
  <c r="CE53" i="35"/>
  <c r="AF39" i="35"/>
  <c r="BZ56" i="35" s="1"/>
  <c r="BZ57" i="35" s="1"/>
  <c r="CB57" i="35" s="1"/>
  <c r="CW33" i="36"/>
  <c r="CG52" i="35"/>
  <c r="CD52" i="35"/>
  <c r="CC52" i="35"/>
  <c r="CI52" i="35"/>
  <c r="CJ52" i="35"/>
  <c r="CH52" i="35"/>
  <c r="CK52" i="35"/>
  <c r="CE52" i="35"/>
  <c r="CF52" i="35"/>
  <c r="CF50" i="35"/>
  <c r="CE50" i="35"/>
  <c r="CJ50" i="35"/>
  <c r="CD50" i="35"/>
  <c r="CG50" i="35"/>
  <c r="CH50" i="35"/>
  <c r="CI50" i="35"/>
  <c r="CC50" i="35"/>
  <c r="CK50" i="35"/>
  <c r="CK51" i="35"/>
  <c r="CH51" i="35"/>
  <c r="CF51" i="35"/>
  <c r="CC51" i="35"/>
  <c r="CE51" i="35"/>
  <c r="CD51" i="35"/>
  <c r="CI51" i="35"/>
  <c r="CG51" i="35"/>
  <c r="CJ51" i="35"/>
  <c r="BI55" i="35"/>
  <c r="BD55" i="35"/>
  <c r="BE55" i="35"/>
  <c r="BG55" i="35"/>
  <c r="BF55" i="35"/>
  <c r="BA55" i="35"/>
  <c r="BC55" i="35"/>
  <c r="BB55" i="35"/>
  <c r="BH55" i="35"/>
  <c r="AK40" i="35"/>
  <c r="BB54" i="35"/>
  <c r="BH54" i="35"/>
  <c r="BG54" i="35"/>
  <c r="BI54" i="35"/>
  <c r="BD54" i="35"/>
  <c r="BC54" i="35"/>
  <c r="BE54" i="35"/>
  <c r="BF54" i="35"/>
  <c r="BA54" i="35"/>
  <c r="BR37" i="35"/>
  <c r="BQ38" i="35"/>
  <c r="BR38" i="35" s="1"/>
  <c r="DE35" i="36"/>
  <c r="Y41" i="35"/>
  <c r="AO38" i="35"/>
  <c r="AP38" i="35" s="1"/>
  <c r="AZ56" i="35"/>
  <c r="AX57" i="35"/>
  <c r="AZ57" i="35" s="1"/>
  <c r="AX59" i="35"/>
  <c r="AZ59" i="35" s="1"/>
  <c r="AZ58" i="35"/>
  <c r="AN39" i="35"/>
  <c r="AL39" i="35"/>
  <c r="AJ39" i="35" s="1"/>
  <c r="AV488" i="35"/>
  <c r="AU488" i="35"/>
  <c r="AX488" i="35"/>
  <c r="AZ488" i="35" s="1"/>
  <c r="AT488" i="35"/>
  <c r="AW488" i="35"/>
  <c r="AS490" i="35"/>
  <c r="BA486" i="35"/>
  <c r="BE486" i="35"/>
  <c r="BI486" i="35"/>
  <c r="BB486" i="35"/>
  <c r="BG486" i="35"/>
  <c r="BC486" i="35"/>
  <c r="BD486" i="35"/>
  <c r="BF486" i="35"/>
  <c r="BH486" i="35"/>
  <c r="BA487" i="35"/>
  <c r="BE487" i="35"/>
  <c r="BI487" i="35"/>
  <c r="BB487" i="35"/>
  <c r="BG487" i="35"/>
  <c r="BH487" i="35"/>
  <c r="BC487" i="35"/>
  <c r="BD487" i="35"/>
  <c r="BF487" i="35"/>
  <c r="AV489" i="35"/>
  <c r="AU489" i="35"/>
  <c r="AW489" i="35"/>
  <c r="AS491" i="35"/>
  <c r="AX489" i="35"/>
  <c r="AZ489" i="35" s="1"/>
  <c r="AT489" i="35"/>
  <c r="BY261" i="35"/>
  <c r="BU263" i="35"/>
  <c r="BW261" i="35"/>
  <c r="BV261" i="35"/>
  <c r="BX261" i="35"/>
  <c r="BY264" i="35"/>
  <c r="BU266" i="35"/>
  <c r="BX264" i="35"/>
  <c r="BV264" i="35"/>
  <c r="BW264" i="35"/>
  <c r="BU83" i="35"/>
  <c r="BW81" i="35"/>
  <c r="BY81" i="35"/>
  <c r="BX81" i="35"/>
  <c r="BV81" i="35"/>
  <c r="AV83" i="35"/>
  <c r="AT83" i="35"/>
  <c r="AS85" i="35"/>
  <c r="AW83" i="35"/>
  <c r="AU83" i="35"/>
  <c r="AU84" i="35"/>
  <c r="AW84" i="35"/>
  <c r="AS86" i="35"/>
  <c r="AV84" i="35"/>
  <c r="AT84" i="35"/>
  <c r="BV82" i="35"/>
  <c r="BX82" i="35"/>
  <c r="BU84" i="35"/>
  <c r="BY82" i="35"/>
  <c r="BW82" i="35"/>
  <c r="CB56" i="35" l="1"/>
  <c r="CC56" i="35" s="1"/>
  <c r="BM40" i="35"/>
  <c r="BN40" i="35" s="1"/>
  <c r="BL40" i="35" s="1"/>
  <c r="BZ55" i="35"/>
  <c r="CB55" i="35" s="1"/>
  <c r="CB54" i="35"/>
  <c r="AF40" i="35"/>
  <c r="BZ58" i="35" s="1"/>
  <c r="CW34" i="36"/>
  <c r="BP39" i="35"/>
  <c r="BN39" i="35"/>
  <c r="BL39" i="35" s="1"/>
  <c r="BC58" i="35"/>
  <c r="BE58" i="35"/>
  <c r="BF58" i="35"/>
  <c r="BA58" i="35"/>
  <c r="BB58" i="35"/>
  <c r="BH58" i="35"/>
  <c r="BG58" i="35"/>
  <c r="BI58" i="35"/>
  <c r="BD58" i="35"/>
  <c r="BH56" i="35"/>
  <c r="BF56" i="35"/>
  <c r="BI56" i="35"/>
  <c r="BD56" i="35"/>
  <c r="BB56" i="35"/>
  <c r="BE56" i="35"/>
  <c r="BG56" i="35"/>
  <c r="BA56" i="35"/>
  <c r="BC56" i="35"/>
  <c r="AN40" i="35"/>
  <c r="AL40" i="35"/>
  <c r="AJ40" i="35" s="1"/>
  <c r="BP40" i="35"/>
  <c r="BB59" i="35"/>
  <c r="BH59" i="35"/>
  <c r="BI59" i="35"/>
  <c r="BD59" i="35"/>
  <c r="BE59" i="35"/>
  <c r="BG59" i="35"/>
  <c r="BF59" i="35"/>
  <c r="BA59" i="35"/>
  <c r="BC59" i="35"/>
  <c r="CI56" i="35"/>
  <c r="CH56" i="35"/>
  <c r="CD56" i="35"/>
  <c r="CJ56" i="35"/>
  <c r="CF56" i="35"/>
  <c r="AK41" i="35"/>
  <c r="AX60" i="35"/>
  <c r="CC57" i="35"/>
  <c r="CE57" i="35"/>
  <c r="CJ57" i="35"/>
  <c r="CH57" i="35"/>
  <c r="CK57" i="35"/>
  <c r="CF57" i="35"/>
  <c r="CD57" i="35"/>
  <c r="CG57" i="35"/>
  <c r="CI57" i="35"/>
  <c r="BM41" i="35"/>
  <c r="BD57" i="35"/>
  <c r="BB57" i="35"/>
  <c r="BG57" i="35"/>
  <c r="BI57" i="35"/>
  <c r="BC57" i="35"/>
  <c r="BE57" i="35"/>
  <c r="BH57" i="35"/>
  <c r="BF57" i="35"/>
  <c r="BA57" i="35"/>
  <c r="DE36" i="36"/>
  <c r="Y42" i="35"/>
  <c r="BQ39" i="35"/>
  <c r="AO39" i="35"/>
  <c r="AP39" i="35" s="1"/>
  <c r="AV491" i="35"/>
  <c r="AU491" i="35"/>
  <c r="AT491" i="35"/>
  <c r="AW491" i="35"/>
  <c r="AS493" i="35"/>
  <c r="AX491" i="35"/>
  <c r="AZ491" i="35" s="1"/>
  <c r="BA488" i="35"/>
  <c r="BE488" i="35"/>
  <c r="BI488" i="35"/>
  <c r="BB488" i="35"/>
  <c r="BG488" i="35"/>
  <c r="BF488" i="35"/>
  <c r="BH488" i="35"/>
  <c r="BC488" i="35"/>
  <c r="BD488" i="35"/>
  <c r="AV490" i="35"/>
  <c r="AU490" i="35"/>
  <c r="AT490" i="35"/>
  <c r="AW490" i="35"/>
  <c r="AS492" i="35"/>
  <c r="AX490" i="35"/>
  <c r="AZ490" i="35" s="1"/>
  <c r="BA489" i="35"/>
  <c r="BE489" i="35"/>
  <c r="BI489" i="35"/>
  <c r="BB489" i="35"/>
  <c r="BG489" i="35"/>
  <c r="BD489" i="35"/>
  <c r="BF489" i="35"/>
  <c r="BH489" i="35"/>
  <c r="BC489" i="35"/>
  <c r="BY266" i="35"/>
  <c r="BU268" i="35"/>
  <c r="BV266" i="35"/>
  <c r="BX266" i="35"/>
  <c r="BW266" i="35"/>
  <c r="BY263" i="35"/>
  <c r="BU265" i="35"/>
  <c r="BX263" i="35"/>
  <c r="BV263" i="35"/>
  <c r="BW263" i="35"/>
  <c r="AT86" i="35"/>
  <c r="AU86" i="35"/>
  <c r="AW86" i="35"/>
  <c r="AV86" i="35"/>
  <c r="AS88" i="35"/>
  <c r="BU86" i="35"/>
  <c r="BX84" i="35"/>
  <c r="BV84" i="35"/>
  <c r="BY84" i="35"/>
  <c r="BW84" i="35"/>
  <c r="BY83" i="35"/>
  <c r="BU85" i="35"/>
  <c r="BW83" i="35"/>
  <c r="BV83" i="35"/>
  <c r="BX83" i="35"/>
  <c r="AS87" i="35"/>
  <c r="AT85" i="35"/>
  <c r="AV85" i="35"/>
  <c r="AU85" i="35"/>
  <c r="AW85" i="35"/>
  <c r="CE56" i="35" l="1"/>
  <c r="CG56" i="35"/>
  <c r="CK56" i="35"/>
  <c r="BZ59" i="35"/>
  <c r="CB59" i="35" s="1"/>
  <c r="CB58" i="35"/>
  <c r="CK54" i="35"/>
  <c r="CH54" i="35"/>
  <c r="CF54" i="35"/>
  <c r="CE54" i="35"/>
  <c r="CC54" i="35"/>
  <c r="CD54" i="35"/>
  <c r="CG54" i="35"/>
  <c r="CI54" i="35"/>
  <c r="CJ54" i="35"/>
  <c r="CI55" i="35"/>
  <c r="CG55" i="35"/>
  <c r="CK55" i="35"/>
  <c r="CH55" i="35"/>
  <c r="CD55" i="35"/>
  <c r="CF55" i="35"/>
  <c r="CC55" i="35"/>
  <c r="CJ55" i="35"/>
  <c r="CE55" i="35"/>
  <c r="AF41" i="35"/>
  <c r="BZ60" i="35" s="1"/>
  <c r="CB60" i="35" s="1"/>
  <c r="CW35" i="36"/>
  <c r="AK42" i="35"/>
  <c r="AX62" i="35"/>
  <c r="AN41" i="35"/>
  <c r="AL41" i="35"/>
  <c r="AJ41" i="35" s="1"/>
  <c r="DE37" i="36"/>
  <c r="Y43" i="35"/>
  <c r="BN41" i="35"/>
  <c r="BL41" i="35" s="1"/>
  <c r="BP41" i="35"/>
  <c r="BR39" i="35"/>
  <c r="BQ40" i="35"/>
  <c r="BR40" i="35" s="1"/>
  <c r="AO40" i="35"/>
  <c r="AP40" i="35" s="1"/>
  <c r="AX61" i="35"/>
  <c r="AZ61" i="35" s="1"/>
  <c r="AZ60" i="35"/>
  <c r="AV492" i="35"/>
  <c r="AU492" i="35"/>
  <c r="AX492" i="35"/>
  <c r="AZ492" i="35" s="1"/>
  <c r="AT492" i="35"/>
  <c r="AW492" i="35"/>
  <c r="AS494" i="35"/>
  <c r="BA491" i="35"/>
  <c r="BE491" i="35"/>
  <c r="BI491" i="35"/>
  <c r="BB491" i="35"/>
  <c r="BG491" i="35"/>
  <c r="BH491" i="35"/>
  <c r="BC491" i="35"/>
  <c r="BD491" i="35"/>
  <c r="BF491" i="35"/>
  <c r="BA490" i="35"/>
  <c r="BE490" i="35"/>
  <c r="BI490" i="35"/>
  <c r="BB490" i="35"/>
  <c r="BG490" i="35"/>
  <c r="BC490" i="35"/>
  <c r="BD490" i="35"/>
  <c r="BF490" i="35"/>
  <c r="BH490" i="35"/>
  <c r="AV493" i="35"/>
  <c r="AU493" i="35"/>
  <c r="AW493" i="35"/>
  <c r="AS495" i="35"/>
  <c r="AX493" i="35"/>
  <c r="AZ493" i="35" s="1"/>
  <c r="AT493" i="35"/>
  <c r="BY265" i="35"/>
  <c r="BU267" i="35"/>
  <c r="BW265" i="35"/>
  <c r="BV265" i="35"/>
  <c r="BX265" i="35"/>
  <c r="BY268" i="35"/>
  <c r="BU270" i="35"/>
  <c r="BX268" i="35"/>
  <c r="BV268" i="35"/>
  <c r="BW268" i="35"/>
  <c r="AV88" i="35"/>
  <c r="AS90" i="35"/>
  <c r="AW88" i="35"/>
  <c r="AT88" i="35"/>
  <c r="AU88" i="35"/>
  <c r="BU88" i="35"/>
  <c r="BW86" i="35"/>
  <c r="BX86" i="35"/>
  <c r="BY86" i="35"/>
  <c r="BV86" i="35"/>
  <c r="AW87" i="35"/>
  <c r="AT87" i="35"/>
  <c r="AS89" i="35"/>
  <c r="AV87" i="35"/>
  <c r="AU87" i="35"/>
  <c r="BX85" i="35"/>
  <c r="BW85" i="35"/>
  <c r="BU87" i="35"/>
  <c r="BY85" i="35"/>
  <c r="BV85" i="35"/>
  <c r="BM42" i="35" l="1"/>
  <c r="BZ61" i="35"/>
  <c r="CB61" i="35" s="1"/>
  <c r="CC61" i="35" s="1"/>
  <c r="CG59" i="35"/>
  <c r="CJ59" i="35"/>
  <c r="CH59" i="35"/>
  <c r="CI59" i="35"/>
  <c r="CC59" i="35"/>
  <c r="CK59" i="35"/>
  <c r="CE59" i="35"/>
  <c r="CD59" i="35"/>
  <c r="CF59" i="35"/>
  <c r="CW36" i="36"/>
  <c r="AF42" i="35"/>
  <c r="BZ62" i="35" s="1"/>
  <c r="BZ63" i="35" s="1"/>
  <c r="CB63" i="35" s="1"/>
  <c r="CI58" i="35"/>
  <c r="CJ58" i="35"/>
  <c r="CK58" i="35"/>
  <c r="CH58" i="35"/>
  <c r="CF58" i="35"/>
  <c r="CE58" i="35"/>
  <c r="CC58" i="35"/>
  <c r="CD58" i="35"/>
  <c r="CG58" i="35"/>
  <c r="AO41" i="35"/>
  <c r="AP41" i="35" s="1"/>
  <c r="BI61" i="35"/>
  <c r="BB61" i="35"/>
  <c r="BE61" i="35"/>
  <c r="BH61" i="35"/>
  <c r="BG61" i="35"/>
  <c r="BA61" i="35"/>
  <c r="BF61" i="35"/>
  <c r="BC61" i="35"/>
  <c r="BD61" i="35"/>
  <c r="CB62" i="35"/>
  <c r="AK43" i="35"/>
  <c r="AX64" i="35"/>
  <c r="CI60" i="35"/>
  <c r="CH60" i="35"/>
  <c r="CK60" i="35"/>
  <c r="CE60" i="35"/>
  <c r="CF60" i="35"/>
  <c r="CG60" i="35"/>
  <c r="CD60" i="35"/>
  <c r="CC60" i="35"/>
  <c r="CJ60" i="35"/>
  <c r="BN42" i="35"/>
  <c r="BL42" i="35" s="1"/>
  <c r="BP42" i="35"/>
  <c r="DE38" i="36"/>
  <c r="Y44" i="35"/>
  <c r="CD61" i="35"/>
  <c r="CI61" i="35"/>
  <c r="CK61" i="35"/>
  <c r="AX63" i="35"/>
  <c r="AZ63" i="35" s="1"/>
  <c r="AZ62" i="35"/>
  <c r="BF60" i="35"/>
  <c r="BG60" i="35"/>
  <c r="BB60" i="35"/>
  <c r="BE60" i="35"/>
  <c r="BH60" i="35"/>
  <c r="BI60" i="35"/>
  <c r="BC60" i="35"/>
  <c r="BD60" i="35"/>
  <c r="BA60" i="35"/>
  <c r="BQ41" i="35"/>
  <c r="BR41" i="35" s="1"/>
  <c r="AL42" i="35"/>
  <c r="AJ42" i="35" s="1"/>
  <c r="AN42" i="35"/>
  <c r="AV495" i="35"/>
  <c r="AU495" i="35"/>
  <c r="AT495" i="35"/>
  <c r="AW495" i="35"/>
  <c r="AS497" i="35"/>
  <c r="AX495" i="35"/>
  <c r="AZ495" i="35" s="1"/>
  <c r="BA492" i="35"/>
  <c r="BE492" i="35"/>
  <c r="BI492" i="35"/>
  <c r="BB492" i="35"/>
  <c r="BG492" i="35"/>
  <c r="BF492" i="35"/>
  <c r="BH492" i="35"/>
  <c r="BC492" i="35"/>
  <c r="BD492" i="35"/>
  <c r="AV494" i="35"/>
  <c r="AU494" i="35"/>
  <c r="AT494" i="35"/>
  <c r="AW494" i="35"/>
  <c r="AS496" i="35"/>
  <c r="AX494" i="35"/>
  <c r="AZ494" i="35" s="1"/>
  <c r="BA493" i="35"/>
  <c r="BE493" i="35"/>
  <c r="BI493" i="35"/>
  <c r="BB493" i="35"/>
  <c r="BG493" i="35"/>
  <c r="BD493" i="35"/>
  <c r="BF493" i="35"/>
  <c r="BH493" i="35"/>
  <c r="BC493" i="35"/>
  <c r="BY270" i="35"/>
  <c r="BU272" i="35"/>
  <c r="BV270" i="35"/>
  <c r="BW270" i="35"/>
  <c r="BX270" i="35"/>
  <c r="BY267" i="35"/>
  <c r="BU269" i="35"/>
  <c r="BV267" i="35"/>
  <c r="BW267" i="35"/>
  <c r="BX267" i="35"/>
  <c r="BY88" i="35"/>
  <c r="BW88" i="35"/>
  <c r="BX88" i="35"/>
  <c r="BU90" i="35"/>
  <c r="BV88" i="35"/>
  <c r="AT90" i="35"/>
  <c r="AS92" i="35"/>
  <c r="AV90" i="35"/>
  <c r="AW90" i="35"/>
  <c r="AU90" i="35"/>
  <c r="BV87" i="35"/>
  <c r="BY87" i="35"/>
  <c r="BW87" i="35"/>
  <c r="BU89" i="35"/>
  <c r="BX87" i="35"/>
  <c r="AS91" i="35"/>
  <c r="AU89" i="35"/>
  <c r="AV89" i="35"/>
  <c r="AT89" i="35"/>
  <c r="AW89" i="35"/>
  <c r="CH61" i="35" l="1"/>
  <c r="CG61" i="35"/>
  <c r="CE61" i="35"/>
  <c r="CJ61" i="35"/>
  <c r="AF43" i="35"/>
  <c r="BZ64" i="35" s="1"/>
  <c r="CB64" i="35" s="1"/>
  <c r="CW37" i="36"/>
  <c r="BM43" i="35"/>
  <c r="BN43" i="35" s="1"/>
  <c r="BL43" i="35" s="1"/>
  <c r="CF61" i="35"/>
  <c r="BE63" i="35"/>
  <c r="BF63" i="35"/>
  <c r="BA63" i="35"/>
  <c r="BD63" i="35"/>
  <c r="BG63" i="35"/>
  <c r="BB63" i="35"/>
  <c r="BI63" i="35"/>
  <c r="BC63" i="35"/>
  <c r="BH63" i="35"/>
  <c r="AN43" i="35"/>
  <c r="AL43" i="35"/>
  <c r="AJ43" i="35" s="1"/>
  <c r="BQ42" i="35"/>
  <c r="BR42" i="35" s="1"/>
  <c r="CI62" i="35"/>
  <c r="CC62" i="35"/>
  <c r="CH62" i="35"/>
  <c r="CE62" i="35"/>
  <c r="CF62" i="35"/>
  <c r="CK62" i="35"/>
  <c r="CD62" i="35"/>
  <c r="CG62" i="35"/>
  <c r="CJ62" i="35"/>
  <c r="AO42" i="35"/>
  <c r="AP42" i="35" s="1"/>
  <c r="BM44" i="35"/>
  <c r="AK44" i="35"/>
  <c r="AX66" i="35"/>
  <c r="CF63" i="35"/>
  <c r="CK63" i="35"/>
  <c r="CH63" i="35"/>
  <c r="CI63" i="35"/>
  <c r="CC63" i="35"/>
  <c r="CD63" i="35"/>
  <c r="CG63" i="35"/>
  <c r="CJ63" i="35"/>
  <c r="CE63" i="35"/>
  <c r="BH62" i="35"/>
  <c r="BA62" i="35"/>
  <c r="BD62" i="35"/>
  <c r="BG62" i="35"/>
  <c r="BF62" i="35"/>
  <c r="BC62" i="35"/>
  <c r="BE62" i="35"/>
  <c r="BB62" i="35"/>
  <c r="BI62" i="35"/>
  <c r="Y45" i="35"/>
  <c r="DE39" i="36"/>
  <c r="AX65" i="35"/>
  <c r="AZ65" i="35" s="1"/>
  <c r="AZ64" i="35"/>
  <c r="AV496" i="35"/>
  <c r="AU496" i="35"/>
  <c r="AX496" i="35"/>
  <c r="AZ496" i="35" s="1"/>
  <c r="AT496" i="35"/>
  <c r="AW496" i="35"/>
  <c r="AS498" i="35"/>
  <c r="BA495" i="35"/>
  <c r="BE495" i="35"/>
  <c r="BI495" i="35"/>
  <c r="BB495" i="35"/>
  <c r="BG495" i="35"/>
  <c r="BH495" i="35"/>
  <c r="BC495" i="35"/>
  <c r="BD495" i="35"/>
  <c r="BF495" i="35"/>
  <c r="BA494" i="35"/>
  <c r="BE494" i="35"/>
  <c r="BI494" i="35"/>
  <c r="BB494" i="35"/>
  <c r="BG494" i="35"/>
  <c r="BC494" i="35"/>
  <c r="BD494" i="35"/>
  <c r="BF494" i="35"/>
  <c r="BH494" i="35"/>
  <c r="AV497" i="35"/>
  <c r="AU497" i="35"/>
  <c r="AW497" i="35"/>
  <c r="AS499" i="35"/>
  <c r="AX497" i="35"/>
  <c r="AZ497" i="35" s="1"/>
  <c r="AT497" i="35"/>
  <c r="BY269" i="35"/>
  <c r="BU271" i="35"/>
  <c r="BW269" i="35"/>
  <c r="BX269" i="35"/>
  <c r="BV269" i="35"/>
  <c r="BY272" i="35"/>
  <c r="BU274" i="35"/>
  <c r="BX272" i="35"/>
  <c r="BW272" i="35"/>
  <c r="BV272" i="35"/>
  <c r="AW91" i="35"/>
  <c r="AU91" i="35"/>
  <c r="AV91" i="35"/>
  <c r="AT91" i="35"/>
  <c r="AS93" i="35"/>
  <c r="BX89" i="35"/>
  <c r="BV89" i="35"/>
  <c r="BU91" i="35"/>
  <c r="BY89" i="35"/>
  <c r="BW89" i="35"/>
  <c r="AV92" i="35"/>
  <c r="AU92" i="35"/>
  <c r="AS94" i="35"/>
  <c r="AW92" i="35"/>
  <c r="AT92" i="35"/>
  <c r="BU92" i="35"/>
  <c r="BW90" i="35"/>
  <c r="BY90" i="35"/>
  <c r="BV90" i="35"/>
  <c r="BX90" i="35"/>
  <c r="BP43" i="35" l="1"/>
  <c r="BZ65" i="35"/>
  <c r="CB65" i="35" s="1"/>
  <c r="CI65" i="35" s="1"/>
  <c r="CW38" i="36"/>
  <c r="AF44" i="35"/>
  <c r="BG65" i="35"/>
  <c r="BA65" i="35"/>
  <c r="BB65" i="35"/>
  <c r="BC65" i="35"/>
  <c r="BH65" i="35"/>
  <c r="BI65" i="35"/>
  <c r="BF65" i="35"/>
  <c r="BE65" i="35"/>
  <c r="BD65" i="35"/>
  <c r="CG64" i="35"/>
  <c r="CH64" i="35"/>
  <c r="CC64" i="35"/>
  <c r="CF64" i="35"/>
  <c r="CI64" i="35"/>
  <c r="CD64" i="35"/>
  <c r="CK64" i="35"/>
  <c r="CE64" i="35"/>
  <c r="CJ64" i="35"/>
  <c r="AN44" i="35"/>
  <c r="AL44" i="35"/>
  <c r="AJ44" i="35" s="1"/>
  <c r="DE40" i="36"/>
  <c r="Y46" i="35"/>
  <c r="AK46" i="35" s="1"/>
  <c r="BN44" i="35"/>
  <c r="BL44" i="35" s="1"/>
  <c r="BP44" i="35"/>
  <c r="BQ43" i="35"/>
  <c r="BR43" i="35" s="1"/>
  <c r="AK45" i="35"/>
  <c r="AX68" i="35"/>
  <c r="BH64" i="35"/>
  <c r="BE64" i="35"/>
  <c r="BG64" i="35"/>
  <c r="BD64" i="35"/>
  <c r="BC64" i="35"/>
  <c r="BF64" i="35"/>
  <c r="BI64" i="35"/>
  <c r="BB64" i="35"/>
  <c r="BA64" i="35"/>
  <c r="CH65" i="35"/>
  <c r="CJ65" i="35"/>
  <c r="AX67" i="35"/>
  <c r="AZ67" i="35" s="1"/>
  <c r="AZ66" i="35"/>
  <c r="AO43" i="35"/>
  <c r="AP43" i="35" s="1"/>
  <c r="BA496" i="35"/>
  <c r="BE496" i="35"/>
  <c r="BI496" i="35"/>
  <c r="BB496" i="35"/>
  <c r="BG496" i="35"/>
  <c r="BF496" i="35"/>
  <c r="BH496" i="35"/>
  <c r="BC496" i="35"/>
  <c r="BD496" i="35"/>
  <c r="AV499" i="35"/>
  <c r="AU499" i="35"/>
  <c r="AT499" i="35"/>
  <c r="AW499" i="35"/>
  <c r="AS501" i="35"/>
  <c r="AX499" i="35"/>
  <c r="AZ499" i="35" s="1"/>
  <c r="AV498" i="35"/>
  <c r="AU498" i="35"/>
  <c r="AT498" i="35"/>
  <c r="AW498" i="35"/>
  <c r="AS500" i="35"/>
  <c r="AX498" i="35"/>
  <c r="AZ498" i="35" s="1"/>
  <c r="BA497" i="35"/>
  <c r="BE497" i="35"/>
  <c r="BI497" i="35"/>
  <c r="BB497" i="35"/>
  <c r="BG497" i="35"/>
  <c r="BD497" i="35"/>
  <c r="BF497" i="35"/>
  <c r="BH497" i="35"/>
  <c r="BC497" i="35"/>
  <c r="BY274" i="35"/>
  <c r="BU276" i="35"/>
  <c r="BV274" i="35"/>
  <c r="BW274" i="35"/>
  <c r="BX274" i="35"/>
  <c r="BY271" i="35"/>
  <c r="BU273" i="35"/>
  <c r="BV271" i="35"/>
  <c r="BW271" i="35"/>
  <c r="BX271" i="35"/>
  <c r="AT94" i="35"/>
  <c r="AW94" i="35"/>
  <c r="AU94" i="35"/>
  <c r="AV94" i="35"/>
  <c r="AS96" i="35"/>
  <c r="AS95" i="35"/>
  <c r="AU93" i="35"/>
  <c r="AT93" i="35"/>
  <c r="AW93" i="35"/>
  <c r="AV93" i="35"/>
  <c r="BY92" i="35"/>
  <c r="BV92" i="35"/>
  <c r="BU94" i="35"/>
  <c r="BX92" i="35"/>
  <c r="BW92" i="35"/>
  <c r="BV91" i="35"/>
  <c r="BU93" i="35"/>
  <c r="BX91" i="35"/>
  <c r="BW91" i="35"/>
  <c r="BY91" i="35"/>
  <c r="CE65" i="35" l="1"/>
  <c r="CD65" i="35"/>
  <c r="CF65" i="35"/>
  <c r="BM45" i="35"/>
  <c r="BZ66" i="35"/>
  <c r="CG65" i="35"/>
  <c r="CC65" i="35"/>
  <c r="CK65" i="35"/>
  <c r="AF45" i="35"/>
  <c r="BZ68" i="35" s="1"/>
  <c r="BZ69" i="35" s="1"/>
  <c r="CB69" i="35" s="1"/>
  <c r="CW39" i="36"/>
  <c r="BQ44" i="35"/>
  <c r="BR44" i="35" s="1"/>
  <c r="AN45" i="35"/>
  <c r="AL45" i="35"/>
  <c r="AJ45" i="35" s="1"/>
  <c r="AX70" i="35"/>
  <c r="AX69" i="35"/>
  <c r="AZ69" i="35" s="1"/>
  <c r="AZ68" i="35"/>
  <c r="BD66" i="35"/>
  <c r="BI66" i="35"/>
  <c r="BF66" i="35"/>
  <c r="BG66" i="35"/>
  <c r="BA66" i="35"/>
  <c r="BB66" i="35"/>
  <c r="BE66" i="35"/>
  <c r="BH66" i="35"/>
  <c r="BC66" i="35"/>
  <c r="DE41" i="36"/>
  <c r="Y47" i="35"/>
  <c r="AX72" i="35" s="1"/>
  <c r="BI67" i="35"/>
  <c r="BC67" i="35"/>
  <c r="BD67" i="35"/>
  <c r="BE67" i="35"/>
  <c r="BB67" i="35"/>
  <c r="BA67" i="35"/>
  <c r="BH67" i="35"/>
  <c r="BG67" i="35"/>
  <c r="BF67" i="35"/>
  <c r="AN46" i="35"/>
  <c r="AL46" i="35"/>
  <c r="AJ46" i="35" s="1"/>
  <c r="BQ45" i="35"/>
  <c r="BR45" i="35" s="1"/>
  <c r="AO44" i="35"/>
  <c r="AP44" i="35" s="1"/>
  <c r="BA499" i="35"/>
  <c r="BE499" i="35"/>
  <c r="BI499" i="35"/>
  <c r="BB499" i="35"/>
  <c r="BG499" i="35"/>
  <c r="BH499" i="35"/>
  <c r="BC499" i="35"/>
  <c r="BD499" i="35"/>
  <c r="BF499" i="35"/>
  <c r="AV500" i="35"/>
  <c r="AU500" i="35"/>
  <c r="AX500" i="35"/>
  <c r="AZ500" i="35" s="1"/>
  <c r="AT500" i="35"/>
  <c r="AW500" i="35"/>
  <c r="AS502" i="35"/>
  <c r="AV501" i="35"/>
  <c r="AU501" i="35"/>
  <c r="AW501" i="35"/>
  <c r="AS503" i="35"/>
  <c r="AX501" i="35"/>
  <c r="AZ501" i="35" s="1"/>
  <c r="AT501" i="35"/>
  <c r="BA498" i="35"/>
  <c r="BE498" i="35"/>
  <c r="BI498" i="35"/>
  <c r="BB498" i="35"/>
  <c r="BG498" i="35"/>
  <c r="BC498" i="35"/>
  <c r="BD498" i="35"/>
  <c r="BF498" i="35"/>
  <c r="BH498" i="35"/>
  <c r="BY273" i="35"/>
  <c r="BU275" i="35"/>
  <c r="BW273" i="35"/>
  <c r="BV273" i="35"/>
  <c r="BX273" i="35"/>
  <c r="BY276" i="35"/>
  <c r="BU278" i="35"/>
  <c r="BX276" i="35"/>
  <c r="BV276" i="35"/>
  <c r="BW276" i="35"/>
  <c r="AV96" i="35"/>
  <c r="AT96" i="35"/>
  <c r="AS98" i="35"/>
  <c r="AW96" i="35"/>
  <c r="AU96" i="35"/>
  <c r="AW95" i="35"/>
  <c r="AS97" i="35"/>
  <c r="AV95" i="35"/>
  <c r="AT95" i="35"/>
  <c r="AU95" i="35"/>
  <c r="BX93" i="35"/>
  <c r="BW93" i="35"/>
  <c r="BY93" i="35"/>
  <c r="BV93" i="35"/>
  <c r="BU95" i="35"/>
  <c r="BU96" i="35"/>
  <c r="BW94" i="35"/>
  <c r="BX94" i="35"/>
  <c r="BV94" i="35"/>
  <c r="BY94" i="35"/>
  <c r="BM46" i="35" l="1"/>
  <c r="CB68" i="35"/>
  <c r="BZ67" i="35"/>
  <c r="CB67" i="35" s="1"/>
  <c r="CB66" i="35"/>
  <c r="BP45" i="35"/>
  <c r="BN45" i="35"/>
  <c r="BL45" i="35" s="1"/>
  <c r="CW40" i="36"/>
  <c r="AF46" i="35"/>
  <c r="BZ70" i="35" s="1"/>
  <c r="AZ72" i="35"/>
  <c r="AX73" i="35"/>
  <c r="AZ73" i="35" s="1"/>
  <c r="BF68" i="35"/>
  <c r="BG68" i="35"/>
  <c r="BB68" i="35"/>
  <c r="BE68" i="35"/>
  <c r="BH68" i="35"/>
  <c r="BI68" i="35"/>
  <c r="BC68" i="35"/>
  <c r="BD68" i="35"/>
  <c r="BA68" i="35"/>
  <c r="AX71" i="35"/>
  <c r="AZ71" i="35" s="1"/>
  <c r="AZ70" i="35"/>
  <c r="CG68" i="35"/>
  <c r="CD68" i="35"/>
  <c r="CC68" i="35"/>
  <c r="CJ68" i="35"/>
  <c r="CI68" i="35"/>
  <c r="CH68" i="35"/>
  <c r="CK68" i="35"/>
  <c r="CE68" i="35"/>
  <c r="CF68" i="35"/>
  <c r="DE42" i="36"/>
  <c r="Y48" i="35"/>
  <c r="BC69" i="35"/>
  <c r="BD69" i="35"/>
  <c r="BI69" i="35"/>
  <c r="BB69" i="35"/>
  <c r="BE69" i="35"/>
  <c r="BH69" i="35"/>
  <c r="BG69" i="35"/>
  <c r="BA69" i="35"/>
  <c r="BF69" i="35"/>
  <c r="CJ69" i="35"/>
  <c r="CG69" i="35"/>
  <c r="CI69" i="35"/>
  <c r="CF69" i="35"/>
  <c r="CE69" i="35"/>
  <c r="CH69" i="35"/>
  <c r="CK69" i="35"/>
  <c r="CD69" i="35"/>
  <c r="CC69" i="35"/>
  <c r="AO45" i="35"/>
  <c r="AP45" i="35" s="1"/>
  <c r="BP46" i="35"/>
  <c r="BN46" i="35"/>
  <c r="BL46" i="35" s="1"/>
  <c r="AK47" i="35"/>
  <c r="AO46" i="35"/>
  <c r="AP46" i="35" s="1"/>
  <c r="BA501" i="35"/>
  <c r="BE501" i="35"/>
  <c r="BI501" i="35"/>
  <c r="BB501" i="35"/>
  <c r="BG501" i="35"/>
  <c r="BD501" i="35"/>
  <c r="BF501" i="35"/>
  <c r="BH501" i="35"/>
  <c r="BC501" i="35"/>
  <c r="BA500" i="35"/>
  <c r="BE500" i="35"/>
  <c r="BI500" i="35"/>
  <c r="BB500" i="35"/>
  <c r="BG500" i="35"/>
  <c r="BF500" i="35"/>
  <c r="BH500" i="35"/>
  <c r="BC500" i="35"/>
  <c r="BD500" i="35"/>
  <c r="AV503" i="35"/>
  <c r="AU503" i="35"/>
  <c r="AT503" i="35"/>
  <c r="AW503" i="35"/>
  <c r="AS505" i="35"/>
  <c r="AX503" i="35"/>
  <c r="AZ503" i="35" s="1"/>
  <c r="AV502" i="35"/>
  <c r="AU502" i="35"/>
  <c r="AT502" i="35"/>
  <c r="AW502" i="35"/>
  <c r="AS504" i="35"/>
  <c r="AX502" i="35"/>
  <c r="AZ502" i="35" s="1"/>
  <c r="BY278" i="35"/>
  <c r="BU280" i="35"/>
  <c r="BV278" i="35"/>
  <c r="BW278" i="35"/>
  <c r="BX278" i="35"/>
  <c r="BY275" i="35"/>
  <c r="BU277" i="35"/>
  <c r="BW275" i="35"/>
  <c r="BX275" i="35"/>
  <c r="BV275" i="35"/>
  <c r="BY96" i="35"/>
  <c r="BW96" i="35"/>
  <c r="BX96" i="35"/>
  <c r="BU98" i="35"/>
  <c r="BV96" i="35"/>
  <c r="AS99" i="35"/>
  <c r="AU97" i="35"/>
  <c r="AV97" i="35"/>
  <c r="AW97" i="35"/>
  <c r="AT97" i="35"/>
  <c r="AT98" i="35"/>
  <c r="AS100" i="35"/>
  <c r="AV98" i="35"/>
  <c r="AW98" i="35"/>
  <c r="AU98" i="35"/>
  <c r="BV95" i="35"/>
  <c r="BW95" i="35"/>
  <c r="BY95" i="35"/>
  <c r="BX95" i="35"/>
  <c r="BU97" i="35"/>
  <c r="BM47" i="35" l="1"/>
  <c r="BZ71" i="35"/>
  <c r="CB71" i="35" s="1"/>
  <c r="CB70" i="35"/>
  <c r="CG66" i="35"/>
  <c r="CD66" i="35"/>
  <c r="CH66" i="35"/>
  <c r="CI66" i="35"/>
  <c r="CJ66" i="35"/>
  <c r="CC66" i="35"/>
  <c r="CK66" i="35"/>
  <c r="CF66" i="35"/>
  <c r="CE66" i="35"/>
  <c r="CW41" i="36"/>
  <c r="AF47" i="35"/>
  <c r="BZ72" i="35" s="1"/>
  <c r="BZ73" i="35" s="1"/>
  <c r="CB73" i="35" s="1"/>
  <c r="CH67" i="35"/>
  <c r="CK67" i="35"/>
  <c r="CI67" i="35"/>
  <c r="CC67" i="35"/>
  <c r="CD67" i="35"/>
  <c r="CF67" i="35"/>
  <c r="CE67" i="35"/>
  <c r="CJ67" i="35"/>
  <c r="CG67" i="35"/>
  <c r="BQ46" i="35"/>
  <c r="BR46" i="35" s="1"/>
  <c r="Y49" i="35"/>
  <c r="DE43" i="36"/>
  <c r="BH70" i="35"/>
  <c r="BA70" i="35"/>
  <c r="BG70" i="35"/>
  <c r="BF70" i="35"/>
  <c r="BC70" i="35"/>
  <c r="BE70" i="35"/>
  <c r="BD70" i="35"/>
  <c r="BB70" i="35"/>
  <c r="BI70" i="35"/>
  <c r="BG73" i="35"/>
  <c r="BA73" i="35"/>
  <c r="BB73" i="35"/>
  <c r="BE73" i="35"/>
  <c r="BD73" i="35"/>
  <c r="BC73" i="35"/>
  <c r="BH73" i="35"/>
  <c r="BI73" i="35"/>
  <c r="BF73" i="35"/>
  <c r="AN47" i="35"/>
  <c r="AO47" i="35" s="1"/>
  <c r="AP47" i="35" s="1"/>
  <c r="AL47" i="35"/>
  <c r="AJ47" i="35" s="1"/>
  <c r="AK48" i="35"/>
  <c r="AX74" i="35"/>
  <c r="BG71" i="35"/>
  <c r="BB71" i="35"/>
  <c r="BE71" i="35"/>
  <c r="BF71" i="35"/>
  <c r="BA71" i="35"/>
  <c r="BD71" i="35"/>
  <c r="BI71" i="35"/>
  <c r="BC71" i="35"/>
  <c r="BH71" i="35"/>
  <c r="BF72" i="35"/>
  <c r="BI72" i="35"/>
  <c r="BB72" i="35"/>
  <c r="BA72" i="35"/>
  <c r="BH72" i="35"/>
  <c r="BE72" i="35"/>
  <c r="BG72" i="35"/>
  <c r="BD72" i="35"/>
  <c r="BC72" i="35"/>
  <c r="BN47" i="35"/>
  <c r="BL47" i="35" s="1"/>
  <c r="BP47" i="35"/>
  <c r="BA503" i="35"/>
  <c r="BE503" i="35"/>
  <c r="BI503" i="35"/>
  <c r="BB503" i="35"/>
  <c r="BG503" i="35"/>
  <c r="BH503" i="35"/>
  <c r="BC503" i="35"/>
  <c r="BD503" i="35"/>
  <c r="BF503" i="35"/>
  <c r="AV505" i="35"/>
  <c r="AU505" i="35"/>
  <c r="AW505" i="35"/>
  <c r="AS507" i="35"/>
  <c r="AX505" i="35"/>
  <c r="AZ505" i="35" s="1"/>
  <c r="AT505" i="35"/>
  <c r="BA502" i="35"/>
  <c r="BE502" i="35"/>
  <c r="BI502" i="35"/>
  <c r="BB502" i="35"/>
  <c r="BG502" i="35"/>
  <c r="BC502" i="35"/>
  <c r="BD502" i="35"/>
  <c r="BF502" i="35"/>
  <c r="BH502" i="35"/>
  <c r="AV504" i="35"/>
  <c r="AU504" i="35"/>
  <c r="AX504" i="35"/>
  <c r="AZ504" i="35" s="1"/>
  <c r="AT504" i="35"/>
  <c r="AW504" i="35"/>
  <c r="AS506" i="35"/>
  <c r="BY277" i="35"/>
  <c r="BU279" i="35"/>
  <c r="BW277" i="35"/>
  <c r="BV277" i="35"/>
  <c r="BX277" i="35"/>
  <c r="BY280" i="35"/>
  <c r="BU282" i="35"/>
  <c r="BX280" i="35"/>
  <c r="BV280" i="35"/>
  <c r="BW280" i="35"/>
  <c r="AW99" i="35"/>
  <c r="AU99" i="35"/>
  <c r="AT99" i="35"/>
  <c r="AS101" i="35"/>
  <c r="AV99" i="35"/>
  <c r="BX97" i="35"/>
  <c r="BU99" i="35"/>
  <c r="BY97" i="35"/>
  <c r="BV97" i="35"/>
  <c r="BW97" i="35"/>
  <c r="AV100" i="35"/>
  <c r="AU100" i="35"/>
  <c r="AS102" i="35"/>
  <c r="AW100" i="35"/>
  <c r="AT100" i="35"/>
  <c r="BU100" i="35"/>
  <c r="BW98" i="35"/>
  <c r="BV98" i="35"/>
  <c r="BY98" i="35"/>
  <c r="BX98" i="35"/>
  <c r="CB72" i="35" l="1"/>
  <c r="BM48" i="35"/>
  <c r="BN48" i="35" s="1"/>
  <c r="BL48" i="35" s="1"/>
  <c r="CW42" i="36"/>
  <c r="AF48" i="35"/>
  <c r="BZ74" i="35" s="1"/>
  <c r="CI70" i="35"/>
  <c r="CF70" i="35"/>
  <c r="CC70" i="35"/>
  <c r="CG70" i="35"/>
  <c r="CD70" i="35"/>
  <c r="CE70" i="35"/>
  <c r="CK70" i="35"/>
  <c r="CH70" i="35"/>
  <c r="CJ70" i="35"/>
  <c r="CG71" i="35"/>
  <c r="CF71" i="35"/>
  <c r="CC71" i="35"/>
  <c r="CH71" i="35"/>
  <c r="CJ71" i="35"/>
  <c r="CK71" i="35"/>
  <c r="CI71" i="35"/>
  <c r="CE71" i="35"/>
  <c r="CD71" i="35"/>
  <c r="CJ73" i="35"/>
  <c r="CK73" i="35"/>
  <c r="CE73" i="35"/>
  <c r="CF73" i="35"/>
  <c r="CC73" i="35"/>
  <c r="CH73" i="35"/>
  <c r="CI73" i="35"/>
  <c r="CD73" i="35"/>
  <c r="CG73" i="35"/>
  <c r="AX75" i="35"/>
  <c r="AZ75" i="35" s="1"/>
  <c r="AZ74" i="35"/>
  <c r="BQ47" i="35"/>
  <c r="BR47" i="35" s="1"/>
  <c r="Y50" i="35"/>
  <c r="DE44" i="36"/>
  <c r="AL48" i="35"/>
  <c r="AJ48" i="35" s="1"/>
  <c r="AN48" i="35"/>
  <c r="CI72" i="35"/>
  <c r="CD72" i="35"/>
  <c r="CC72" i="35"/>
  <c r="CF72" i="35"/>
  <c r="CK72" i="35"/>
  <c r="CE72" i="35"/>
  <c r="CJ72" i="35"/>
  <c r="CG72" i="35"/>
  <c r="CH72" i="35"/>
  <c r="AK49" i="35"/>
  <c r="AX76" i="35"/>
  <c r="BA504" i="35"/>
  <c r="BE504" i="35"/>
  <c r="BI504" i="35"/>
  <c r="BB504" i="35"/>
  <c r="BG504" i="35"/>
  <c r="BF504" i="35"/>
  <c r="BH504" i="35"/>
  <c r="BC504" i="35"/>
  <c r="BD504" i="35"/>
  <c r="AV506" i="35"/>
  <c r="AU506" i="35"/>
  <c r="AT506" i="35"/>
  <c r="AW506" i="35"/>
  <c r="AS508" i="35"/>
  <c r="AX506" i="35"/>
  <c r="AZ506" i="35" s="1"/>
  <c r="BA505" i="35"/>
  <c r="BE505" i="35"/>
  <c r="BI505" i="35"/>
  <c r="BB505" i="35"/>
  <c r="BG505" i="35"/>
  <c r="BD505" i="35"/>
  <c r="BF505" i="35"/>
  <c r="BH505" i="35"/>
  <c r="BC505" i="35"/>
  <c r="AV507" i="35"/>
  <c r="AU507" i="35"/>
  <c r="AT507" i="35"/>
  <c r="AW507" i="35"/>
  <c r="AS509" i="35"/>
  <c r="AX507" i="35"/>
  <c r="AZ507" i="35" s="1"/>
  <c r="BY282" i="35"/>
  <c r="BU284" i="35"/>
  <c r="BV282" i="35"/>
  <c r="BX282" i="35"/>
  <c r="BW282" i="35"/>
  <c r="BY279" i="35"/>
  <c r="BU281" i="35"/>
  <c r="BX279" i="35"/>
  <c r="BV279" i="35"/>
  <c r="BW279" i="35"/>
  <c r="BY100" i="35"/>
  <c r="BU102" i="35"/>
  <c r="BX100" i="35"/>
  <c r="BV100" i="35"/>
  <c r="BW100" i="35"/>
  <c r="BV99" i="35"/>
  <c r="BU101" i="35"/>
  <c r="BX99" i="35"/>
  <c r="BY99" i="35"/>
  <c r="BW99" i="35"/>
  <c r="AT102" i="35"/>
  <c r="AU102" i="35"/>
  <c r="AW102" i="35"/>
  <c r="AS104" i="35"/>
  <c r="AV102" i="35"/>
  <c r="AS103" i="35"/>
  <c r="AU101" i="35"/>
  <c r="AW101" i="35"/>
  <c r="AT101" i="35"/>
  <c r="AV101" i="35"/>
  <c r="BP48" i="35" l="1"/>
  <c r="BM49" i="35"/>
  <c r="BZ75" i="35"/>
  <c r="CB75" i="35" s="1"/>
  <c r="CB74" i="35"/>
  <c r="CW43" i="36"/>
  <c r="AF49" i="35"/>
  <c r="BZ76" i="35" s="1"/>
  <c r="AL49" i="35"/>
  <c r="AJ49" i="35" s="1"/>
  <c r="AN49" i="35"/>
  <c r="AO48" i="35"/>
  <c r="AP48" i="35" s="1"/>
  <c r="BQ48" i="35"/>
  <c r="DE45" i="36"/>
  <c r="Y51" i="35"/>
  <c r="AX80" i="35" s="1"/>
  <c r="BD74" i="35"/>
  <c r="BI74" i="35"/>
  <c r="BB74" i="35"/>
  <c r="BE74" i="35"/>
  <c r="BF74" i="35"/>
  <c r="BG74" i="35"/>
  <c r="BA74" i="35"/>
  <c r="BH74" i="35"/>
  <c r="BC74" i="35"/>
  <c r="CB76" i="35"/>
  <c r="BZ77" i="35"/>
  <c r="CB77" i="35" s="1"/>
  <c r="AX77" i="35"/>
  <c r="AZ77" i="35" s="1"/>
  <c r="AZ76" i="35"/>
  <c r="AK50" i="35"/>
  <c r="AX78" i="35"/>
  <c r="AK51" i="35"/>
  <c r="BE75" i="35"/>
  <c r="BB75" i="35"/>
  <c r="BA75" i="35"/>
  <c r="BH75" i="35"/>
  <c r="BG75" i="35"/>
  <c r="BF75" i="35"/>
  <c r="BI75" i="35"/>
  <c r="BC75" i="35"/>
  <c r="BD75" i="35"/>
  <c r="BN49" i="35"/>
  <c r="BL49" i="35" s="1"/>
  <c r="BP49" i="35"/>
  <c r="BA506" i="35"/>
  <c r="BE506" i="35"/>
  <c r="BI506" i="35"/>
  <c r="BB506" i="35"/>
  <c r="BG506" i="35"/>
  <c r="BC506" i="35"/>
  <c r="BD506" i="35"/>
  <c r="BF506" i="35"/>
  <c r="BH506" i="35"/>
  <c r="BA507" i="35"/>
  <c r="BE507" i="35"/>
  <c r="BI507" i="35"/>
  <c r="BB507" i="35"/>
  <c r="BG507" i="35"/>
  <c r="BH507" i="35"/>
  <c r="BC507" i="35"/>
  <c r="BD507" i="35"/>
  <c r="BF507" i="35"/>
  <c r="AV508" i="35"/>
  <c r="AU508" i="35"/>
  <c r="AS510" i="35"/>
  <c r="AX508" i="35"/>
  <c r="AZ508" i="35" s="1"/>
  <c r="AT508" i="35"/>
  <c r="AW508" i="35"/>
  <c r="AV509" i="35"/>
  <c r="AU509" i="35"/>
  <c r="AS511" i="35"/>
  <c r="AW509" i="35"/>
  <c r="AX509" i="35"/>
  <c r="AZ509" i="35" s="1"/>
  <c r="AT509" i="35"/>
  <c r="BY281" i="35"/>
  <c r="BU283" i="35"/>
  <c r="BW281" i="35"/>
  <c r="BV281" i="35"/>
  <c r="BX281" i="35"/>
  <c r="BY284" i="35"/>
  <c r="BU286" i="35"/>
  <c r="BX284" i="35"/>
  <c r="BV284" i="35"/>
  <c r="BW284" i="35"/>
  <c r="BX101" i="35"/>
  <c r="BW101" i="35"/>
  <c r="BY101" i="35"/>
  <c r="BV101" i="35"/>
  <c r="BU103" i="35"/>
  <c r="AV104" i="35"/>
  <c r="AS106" i="35"/>
  <c r="AW104" i="35"/>
  <c r="AT104" i="35"/>
  <c r="AU104" i="35"/>
  <c r="AW103" i="35"/>
  <c r="AT103" i="35"/>
  <c r="AS105" i="35"/>
  <c r="AV103" i="35"/>
  <c r="AU103" i="35"/>
  <c r="BU104" i="35"/>
  <c r="BW102" i="35"/>
  <c r="BX102" i="35"/>
  <c r="BY102" i="35"/>
  <c r="BV102" i="35"/>
  <c r="CW44" i="36" l="1"/>
  <c r="AF50" i="35"/>
  <c r="CJ74" i="35"/>
  <c r="CH74" i="35"/>
  <c r="CG74" i="35"/>
  <c r="CI74" i="35"/>
  <c r="CE74" i="35"/>
  <c r="CD74" i="35"/>
  <c r="CF74" i="35"/>
  <c r="CC74" i="35"/>
  <c r="CK74" i="35"/>
  <c r="CD75" i="35"/>
  <c r="CG75" i="35"/>
  <c r="CK75" i="35"/>
  <c r="CJ75" i="35"/>
  <c r="CI75" i="35"/>
  <c r="CE75" i="35"/>
  <c r="CF75" i="35"/>
  <c r="CH75" i="35"/>
  <c r="CC75" i="35"/>
  <c r="CJ77" i="35"/>
  <c r="CG77" i="35"/>
  <c r="CI77" i="35"/>
  <c r="CF77" i="35"/>
  <c r="CE77" i="35"/>
  <c r="CH77" i="35"/>
  <c r="CK77" i="35"/>
  <c r="CD77" i="35"/>
  <c r="CC77" i="35"/>
  <c r="Y52" i="35"/>
  <c r="DE46" i="36"/>
  <c r="BH76" i="35"/>
  <c r="BI76" i="35"/>
  <c r="BC76" i="35"/>
  <c r="BD76" i="35"/>
  <c r="BA76" i="35"/>
  <c r="BF76" i="35"/>
  <c r="BG76" i="35"/>
  <c r="BB76" i="35"/>
  <c r="BE76" i="35"/>
  <c r="AN51" i="35"/>
  <c r="AL51" i="35"/>
  <c r="AJ51" i="35" s="1"/>
  <c r="BC77" i="35"/>
  <c r="BD77" i="35"/>
  <c r="BH77" i="35"/>
  <c r="BI77" i="35"/>
  <c r="BB77" i="35"/>
  <c r="BG77" i="35"/>
  <c r="BA77" i="35"/>
  <c r="BF77" i="35"/>
  <c r="BE77" i="35"/>
  <c r="AZ80" i="35"/>
  <c r="AX81" i="35"/>
  <c r="AZ81" i="35" s="1"/>
  <c r="AO49" i="35"/>
  <c r="AP49" i="35" s="1"/>
  <c r="AX79" i="35"/>
  <c r="AZ79" i="35" s="1"/>
  <c r="AZ78" i="35"/>
  <c r="AN50" i="35"/>
  <c r="AL50" i="35"/>
  <c r="AJ50" i="35" s="1"/>
  <c r="CK76" i="35"/>
  <c r="CE76" i="35"/>
  <c r="CF76" i="35"/>
  <c r="CJ76" i="35"/>
  <c r="CG76" i="35"/>
  <c r="CD76" i="35"/>
  <c r="CI76" i="35"/>
  <c r="CH76" i="35"/>
  <c r="CC76" i="35"/>
  <c r="BR48" i="35"/>
  <c r="BQ49" i="35"/>
  <c r="BR49" i="35" s="1"/>
  <c r="AW511" i="35"/>
  <c r="AS513" i="35"/>
  <c r="AX511" i="35"/>
  <c r="AZ511" i="35" s="1"/>
  <c r="AT511" i="35"/>
  <c r="AU511" i="35"/>
  <c r="AV511" i="35"/>
  <c r="BA508" i="35"/>
  <c r="BE508" i="35"/>
  <c r="BI508" i="35"/>
  <c r="BB508" i="35"/>
  <c r="BG508" i="35"/>
  <c r="BF508" i="35"/>
  <c r="BH508" i="35"/>
  <c r="BC508" i="35"/>
  <c r="BD508" i="35"/>
  <c r="BA509" i="35"/>
  <c r="BB509" i="35"/>
  <c r="BF509" i="35"/>
  <c r="BD509" i="35"/>
  <c r="BI509" i="35"/>
  <c r="BE509" i="35"/>
  <c r="BG509" i="35"/>
  <c r="BC509" i="35"/>
  <c r="BH509" i="35"/>
  <c r="AW510" i="35"/>
  <c r="AS512" i="35"/>
  <c r="AX510" i="35"/>
  <c r="AZ510" i="35" s="1"/>
  <c r="AT510" i="35"/>
  <c r="AU510" i="35"/>
  <c r="AV510" i="35"/>
  <c r="BY286" i="35"/>
  <c r="BU288" i="35"/>
  <c r="BV286" i="35"/>
  <c r="BW286" i="35"/>
  <c r="BX286" i="35"/>
  <c r="BY283" i="35"/>
  <c r="BU285" i="35"/>
  <c r="BV283" i="35"/>
  <c r="BW283" i="35"/>
  <c r="BX283" i="35"/>
  <c r="BV103" i="35"/>
  <c r="BY103" i="35"/>
  <c r="BW103" i="35"/>
  <c r="BX103" i="35"/>
  <c r="BU105" i="35"/>
  <c r="BY104" i="35"/>
  <c r="BW104" i="35"/>
  <c r="BU106" i="35"/>
  <c r="BV104" i="35"/>
  <c r="BX104" i="35"/>
  <c r="AS107" i="35"/>
  <c r="AU105" i="35"/>
  <c r="AV105" i="35"/>
  <c r="AW105" i="35"/>
  <c r="AT105" i="35"/>
  <c r="AT106" i="35"/>
  <c r="AS108" i="35"/>
  <c r="AV106" i="35"/>
  <c r="AU106" i="35"/>
  <c r="AW106" i="35"/>
  <c r="BM50" i="35" l="1"/>
  <c r="BZ78" i="35"/>
  <c r="BM51" i="35"/>
  <c r="BN51" i="35" s="1"/>
  <c r="BL51" i="35" s="1"/>
  <c r="CW45" i="36"/>
  <c r="AF51" i="35"/>
  <c r="BZ80" i="35" s="1"/>
  <c r="BZ81" i="35" s="1"/>
  <c r="CB81" i="35" s="1"/>
  <c r="AK52" i="35"/>
  <c r="AX82" i="35"/>
  <c r="BH78" i="35"/>
  <c r="BA78" i="35"/>
  <c r="BF78" i="35"/>
  <c r="BC78" i="35"/>
  <c r="BE78" i="35"/>
  <c r="BD78" i="35"/>
  <c r="BG78" i="35"/>
  <c r="BB78" i="35"/>
  <c r="BI78" i="35"/>
  <c r="BG81" i="35"/>
  <c r="BA81" i="35"/>
  <c r="BB81" i="35"/>
  <c r="BC81" i="35"/>
  <c r="BH81" i="35"/>
  <c r="BE81" i="35"/>
  <c r="BD81" i="35"/>
  <c r="BI81" i="35"/>
  <c r="BF81" i="35"/>
  <c r="AO50" i="35"/>
  <c r="AP50" i="35" s="1"/>
  <c r="BQ50" i="35"/>
  <c r="BA79" i="35"/>
  <c r="BD79" i="35"/>
  <c r="BI79" i="35"/>
  <c r="BH79" i="35"/>
  <c r="BG79" i="35"/>
  <c r="BB79" i="35"/>
  <c r="BE79" i="35"/>
  <c r="BF79" i="35"/>
  <c r="BC79" i="35"/>
  <c r="BF80" i="35"/>
  <c r="BI80" i="35"/>
  <c r="BH80" i="35"/>
  <c r="BE80" i="35"/>
  <c r="BG80" i="35"/>
  <c r="BB80" i="35"/>
  <c r="BA80" i="35"/>
  <c r="BD80" i="35"/>
  <c r="BC80" i="35"/>
  <c r="DE47" i="36"/>
  <c r="Y53" i="35"/>
  <c r="CB80" i="35"/>
  <c r="BB510" i="35"/>
  <c r="BF510" i="35"/>
  <c r="BD510" i="35"/>
  <c r="BI510" i="35"/>
  <c r="BE510" i="35"/>
  <c r="BA510" i="35"/>
  <c r="BG510" i="35"/>
  <c r="BC510" i="35"/>
  <c r="BH510" i="35"/>
  <c r="BB511" i="35"/>
  <c r="BF511" i="35"/>
  <c r="BD511" i="35"/>
  <c r="BI511" i="35"/>
  <c r="BE511" i="35"/>
  <c r="BA511" i="35"/>
  <c r="BG511" i="35"/>
  <c r="BC511" i="35"/>
  <c r="BH511" i="35"/>
  <c r="AW512" i="35"/>
  <c r="AS514" i="35"/>
  <c r="AX512" i="35"/>
  <c r="AZ512" i="35" s="1"/>
  <c r="AT512" i="35"/>
  <c r="AU512" i="35"/>
  <c r="AV512" i="35"/>
  <c r="AW513" i="35"/>
  <c r="AS515" i="35"/>
  <c r="AX513" i="35"/>
  <c r="AZ513" i="35" s="1"/>
  <c r="AT513" i="35"/>
  <c r="AU513" i="35"/>
  <c r="AV513" i="35"/>
  <c r="BY285" i="35"/>
  <c r="BU287" i="35"/>
  <c r="BW285" i="35"/>
  <c r="BX285" i="35"/>
  <c r="BV285" i="35"/>
  <c r="BY288" i="35"/>
  <c r="BU290" i="35"/>
  <c r="BX288" i="35"/>
  <c r="BW288" i="35"/>
  <c r="BV288" i="35"/>
  <c r="BU108" i="35"/>
  <c r="BW106" i="35"/>
  <c r="BY106" i="35"/>
  <c r="BV106" i="35"/>
  <c r="BX106" i="35"/>
  <c r="AW107" i="35"/>
  <c r="AU107" i="35"/>
  <c r="AS109" i="35"/>
  <c r="AV107" i="35"/>
  <c r="AT107" i="35"/>
  <c r="AV108" i="35"/>
  <c r="AU108" i="35"/>
  <c r="AW108" i="35"/>
  <c r="AT108" i="35"/>
  <c r="AS110" i="35"/>
  <c r="BX105" i="35"/>
  <c r="BV105" i="35"/>
  <c r="BU107" i="35"/>
  <c r="BY105" i="35"/>
  <c r="BW105" i="35"/>
  <c r="BM52" i="35" l="1"/>
  <c r="BP51" i="35"/>
  <c r="AF52" i="35"/>
  <c r="BZ82" i="35" s="1"/>
  <c r="CW46" i="36"/>
  <c r="CB78" i="35"/>
  <c r="BZ79" i="35"/>
  <c r="CB79" i="35" s="1"/>
  <c r="BP50" i="35"/>
  <c r="BQ51" i="35" s="1"/>
  <c r="BR51" i="35" s="1"/>
  <c r="BN50" i="35"/>
  <c r="BL50" i="35" s="1"/>
  <c r="CG80" i="35"/>
  <c r="CH80" i="35"/>
  <c r="CI80" i="35"/>
  <c r="CC80" i="35"/>
  <c r="CF80" i="35"/>
  <c r="CD80" i="35"/>
  <c r="CK80" i="35"/>
  <c r="CE80" i="35"/>
  <c r="CJ80" i="35"/>
  <c r="AL52" i="35"/>
  <c r="AJ52" i="35" s="1"/>
  <c r="AN52" i="35"/>
  <c r="DE48" i="36"/>
  <c r="Y54" i="35"/>
  <c r="AX83" i="35"/>
  <c r="AZ83" i="35" s="1"/>
  <c r="AZ82" i="35"/>
  <c r="CJ81" i="35"/>
  <c r="CK81" i="35"/>
  <c r="CE81" i="35"/>
  <c r="CH81" i="35"/>
  <c r="CI81" i="35"/>
  <c r="CF81" i="35"/>
  <c r="CC81" i="35"/>
  <c r="CD81" i="35"/>
  <c r="CG81" i="35"/>
  <c r="BN52" i="35"/>
  <c r="BL52" i="35" s="1"/>
  <c r="BP52" i="35"/>
  <c r="BR50" i="35"/>
  <c r="AK53" i="35"/>
  <c r="AX84" i="35"/>
  <c r="AK54" i="35"/>
  <c r="AO51" i="35"/>
  <c r="AW514" i="35"/>
  <c r="AS516" i="35"/>
  <c r="AX514" i="35"/>
  <c r="AZ514" i="35" s="1"/>
  <c r="AT514" i="35"/>
  <c r="AU514" i="35"/>
  <c r="AV514" i="35"/>
  <c r="BB513" i="35"/>
  <c r="BF513" i="35"/>
  <c r="BD513" i="35"/>
  <c r="BI513" i="35"/>
  <c r="BE513" i="35"/>
  <c r="BA513" i="35"/>
  <c r="BG513" i="35"/>
  <c r="BC513" i="35"/>
  <c r="BH513" i="35"/>
  <c r="AW515" i="35"/>
  <c r="AS517" i="35"/>
  <c r="AX515" i="35"/>
  <c r="AZ515" i="35" s="1"/>
  <c r="AT515" i="35"/>
  <c r="AU515" i="35"/>
  <c r="AV515" i="35"/>
  <c r="BB512" i="35"/>
  <c r="BF512" i="35"/>
  <c r="BD512" i="35"/>
  <c r="BI512" i="35"/>
  <c r="BE512" i="35"/>
  <c r="BA512" i="35"/>
  <c r="BG512" i="35"/>
  <c r="BH512" i="35"/>
  <c r="BC512" i="35"/>
  <c r="BY290" i="35"/>
  <c r="BU292" i="35"/>
  <c r="BV290" i="35"/>
  <c r="BW290" i="35"/>
  <c r="BX290" i="35"/>
  <c r="BY287" i="35"/>
  <c r="BU289" i="35"/>
  <c r="BV287" i="35"/>
  <c r="BW287" i="35"/>
  <c r="BX287" i="35"/>
  <c r="AS111" i="35"/>
  <c r="AU109" i="35"/>
  <c r="AT109" i="35"/>
  <c r="AW109" i="35"/>
  <c r="AV109" i="35"/>
  <c r="AT110" i="35"/>
  <c r="AW110" i="35"/>
  <c r="AU110" i="35"/>
  <c r="AS112" i="35"/>
  <c r="AV110" i="35"/>
  <c r="BV107" i="35"/>
  <c r="BU109" i="35"/>
  <c r="BX107" i="35"/>
  <c r="BY107" i="35"/>
  <c r="BW107" i="35"/>
  <c r="BY108" i="35"/>
  <c r="BV108" i="35"/>
  <c r="BU110" i="35"/>
  <c r="BX108" i="35"/>
  <c r="BW108" i="35"/>
  <c r="BM53" i="35" l="1"/>
  <c r="CG78" i="35"/>
  <c r="CI78" i="35"/>
  <c r="CK78" i="35"/>
  <c r="CJ78" i="35"/>
  <c r="CH78" i="35"/>
  <c r="CD78" i="35"/>
  <c r="CE78" i="35"/>
  <c r="CC78" i="35"/>
  <c r="CF78" i="35"/>
  <c r="CW47" i="36"/>
  <c r="AF53" i="35"/>
  <c r="BZ84" i="35" s="1"/>
  <c r="CB84" i="35" s="1"/>
  <c r="CH79" i="35"/>
  <c r="CE79" i="35"/>
  <c r="CI79" i="35"/>
  <c r="CD79" i="35"/>
  <c r="CF79" i="35"/>
  <c r="CC79" i="35"/>
  <c r="CG79" i="35"/>
  <c r="CK79" i="35"/>
  <c r="CJ79" i="35"/>
  <c r="CB82" i="35"/>
  <c r="BZ83" i="35"/>
  <c r="CB83" i="35" s="1"/>
  <c r="BQ52" i="35"/>
  <c r="BR52" i="35" s="1"/>
  <c r="AZ84" i="35"/>
  <c r="AX85" i="35"/>
  <c r="AZ85" i="35" s="1"/>
  <c r="BP53" i="35"/>
  <c r="BN53" i="35"/>
  <c r="BL53" i="35" s="1"/>
  <c r="AP51" i="35"/>
  <c r="AO52" i="35"/>
  <c r="AP52" i="35" s="1"/>
  <c r="AL54" i="35"/>
  <c r="AJ54" i="35" s="1"/>
  <c r="AN54" i="35"/>
  <c r="Y55" i="35"/>
  <c r="AK55" i="35" s="1"/>
  <c r="DE49" i="36"/>
  <c r="BB82" i="35"/>
  <c r="BE82" i="35"/>
  <c r="BD82" i="35"/>
  <c r="BI82" i="35"/>
  <c r="BH82" i="35"/>
  <c r="BC82" i="35"/>
  <c r="BF82" i="35"/>
  <c r="BG82" i="35"/>
  <c r="BA82" i="35"/>
  <c r="AN53" i="35"/>
  <c r="AL53" i="35"/>
  <c r="AJ53" i="35" s="1"/>
  <c r="BQ53" i="35"/>
  <c r="BR53" i="35" s="1"/>
  <c r="BG83" i="35"/>
  <c r="BF83" i="35"/>
  <c r="BE83" i="35"/>
  <c r="BB83" i="35"/>
  <c r="BI83" i="35"/>
  <c r="BC83" i="35"/>
  <c r="BD83" i="35"/>
  <c r="BA83" i="35"/>
  <c r="BH83" i="35"/>
  <c r="AX86" i="35"/>
  <c r="BB514" i="35"/>
  <c r="BF514" i="35"/>
  <c r="BD514" i="35"/>
  <c r="BI514" i="35"/>
  <c r="BE514" i="35"/>
  <c r="BA514" i="35"/>
  <c r="BG514" i="35"/>
  <c r="BC514" i="35"/>
  <c r="BH514" i="35"/>
  <c r="BB515" i="35"/>
  <c r="BF515" i="35"/>
  <c r="BD515" i="35"/>
  <c r="BI515" i="35"/>
  <c r="BE515" i="35"/>
  <c r="BA515" i="35"/>
  <c r="BG515" i="35"/>
  <c r="BC515" i="35"/>
  <c r="BH515" i="35"/>
  <c r="AW516" i="35"/>
  <c r="AS518" i="35"/>
  <c r="AX516" i="35"/>
  <c r="AZ516" i="35" s="1"/>
  <c r="AT516" i="35"/>
  <c r="AU516" i="35"/>
  <c r="AV516" i="35"/>
  <c r="AW517" i="35"/>
  <c r="AS519" i="35"/>
  <c r="AX517" i="35"/>
  <c r="AZ517" i="35" s="1"/>
  <c r="AT517" i="35"/>
  <c r="AU517" i="35"/>
  <c r="AV517" i="35"/>
  <c r="BY289" i="35"/>
  <c r="BU291" i="35"/>
  <c r="BW289" i="35"/>
  <c r="BV289" i="35"/>
  <c r="BX289" i="35"/>
  <c r="BY292" i="35"/>
  <c r="BU294" i="35"/>
  <c r="BX292" i="35"/>
  <c r="BV292" i="35"/>
  <c r="BW292" i="35"/>
  <c r="AV112" i="35"/>
  <c r="AT112" i="35"/>
  <c r="AS114" i="35"/>
  <c r="AW112" i="35"/>
  <c r="AU112" i="35"/>
  <c r="AW111" i="35"/>
  <c r="AV111" i="35"/>
  <c r="AT111" i="35"/>
  <c r="AS113" i="35"/>
  <c r="AU111" i="35"/>
  <c r="BU112" i="35"/>
  <c r="BW110" i="35"/>
  <c r="BX110" i="35"/>
  <c r="BY110" i="35"/>
  <c r="BV110" i="35"/>
  <c r="BX109" i="35"/>
  <c r="BW109" i="35"/>
  <c r="BV109" i="35"/>
  <c r="BU111" i="35"/>
  <c r="BY109" i="35"/>
  <c r="BM54" i="35" l="1"/>
  <c r="BP54" i="35" s="1"/>
  <c r="BZ85" i="35"/>
  <c r="CB85" i="35" s="1"/>
  <c r="CI85" i="35" s="1"/>
  <c r="CF83" i="35"/>
  <c r="CE83" i="35"/>
  <c r="CG83" i="35"/>
  <c r="CK83" i="35"/>
  <c r="CH83" i="35"/>
  <c r="CI83" i="35"/>
  <c r="CJ83" i="35"/>
  <c r="CD83" i="35"/>
  <c r="CC83" i="35"/>
  <c r="CW48" i="36"/>
  <c r="AF54" i="35"/>
  <c r="BZ86" i="35" s="1"/>
  <c r="CB86" i="35" s="1"/>
  <c r="CC82" i="35"/>
  <c r="CE82" i="35"/>
  <c r="CF82" i="35"/>
  <c r="CD82" i="35"/>
  <c r="CJ82" i="35"/>
  <c r="CI82" i="35"/>
  <c r="CH82" i="35"/>
  <c r="CK82" i="35"/>
  <c r="CG82" i="35"/>
  <c r="AO53" i="35"/>
  <c r="AP53" i="35" s="1"/>
  <c r="AZ86" i="35"/>
  <c r="AX87" i="35"/>
  <c r="AZ87" i="35" s="1"/>
  <c r="DE50" i="36"/>
  <c r="Y56" i="35"/>
  <c r="AX90" i="35" s="1"/>
  <c r="BN54" i="35"/>
  <c r="BL54" i="35" s="1"/>
  <c r="AX88" i="35"/>
  <c r="AK56" i="35"/>
  <c r="BQ54" i="35"/>
  <c r="BR54" i="35" s="1"/>
  <c r="AO54" i="35"/>
  <c r="AP54" i="35" s="1"/>
  <c r="CC85" i="35"/>
  <c r="CJ85" i="35"/>
  <c r="CH85" i="35"/>
  <c r="BD85" i="35"/>
  <c r="BA85" i="35"/>
  <c r="BI85" i="35"/>
  <c r="BE85" i="35"/>
  <c r="BH85" i="35"/>
  <c r="BF85" i="35"/>
  <c r="BG85" i="35"/>
  <c r="BC85" i="35"/>
  <c r="BB85" i="35"/>
  <c r="AN55" i="35"/>
  <c r="AL55" i="35"/>
  <c r="AJ55" i="35" s="1"/>
  <c r="BZ87" i="35"/>
  <c r="CB87" i="35" s="1"/>
  <c r="CK84" i="35"/>
  <c r="CE84" i="35"/>
  <c r="CF84" i="35"/>
  <c r="CG84" i="35"/>
  <c r="CD84" i="35"/>
  <c r="CC84" i="35"/>
  <c r="CJ84" i="35"/>
  <c r="CI84" i="35"/>
  <c r="CH84" i="35"/>
  <c r="BF84" i="35"/>
  <c r="BG84" i="35"/>
  <c r="BI84" i="35"/>
  <c r="BB84" i="35"/>
  <c r="BE84" i="35"/>
  <c r="BD84" i="35"/>
  <c r="BA84" i="35"/>
  <c r="BH84" i="35"/>
  <c r="BC84" i="35"/>
  <c r="AW518" i="35"/>
  <c r="AS520" i="35"/>
  <c r="AX518" i="35"/>
  <c r="AZ518" i="35" s="1"/>
  <c r="AT518" i="35"/>
  <c r="AU518" i="35"/>
  <c r="AV518" i="35"/>
  <c r="BB517" i="35"/>
  <c r="BF517" i="35"/>
  <c r="BD517" i="35"/>
  <c r="BI517" i="35"/>
  <c r="BE517" i="35"/>
  <c r="BA517" i="35"/>
  <c r="BG517" i="35"/>
  <c r="BC517" i="35"/>
  <c r="BH517" i="35"/>
  <c r="AW519" i="35"/>
  <c r="AS521" i="35"/>
  <c r="AX519" i="35"/>
  <c r="AZ519" i="35" s="1"/>
  <c r="AT519" i="35"/>
  <c r="AU519" i="35"/>
  <c r="AV519" i="35"/>
  <c r="BB516" i="35"/>
  <c r="BF516" i="35"/>
  <c r="BD516" i="35"/>
  <c r="BI516" i="35"/>
  <c r="BE516" i="35"/>
  <c r="BA516" i="35"/>
  <c r="BG516" i="35"/>
  <c r="BH516" i="35"/>
  <c r="BC516" i="35"/>
  <c r="BY294" i="35"/>
  <c r="BU296" i="35"/>
  <c r="BV294" i="35"/>
  <c r="BW294" i="35"/>
  <c r="BX294" i="35"/>
  <c r="BY291" i="35"/>
  <c r="BU293" i="35"/>
  <c r="BW291" i="35"/>
  <c r="BX291" i="35"/>
  <c r="BV291" i="35"/>
  <c r="BY112" i="35"/>
  <c r="BU114" i="35"/>
  <c r="BW112" i="35"/>
  <c r="BX112" i="35"/>
  <c r="BV112" i="35"/>
  <c r="AS116" i="35"/>
  <c r="AU114" i="35"/>
  <c r="AV114" i="35"/>
  <c r="AW114" i="35"/>
  <c r="AT114" i="35"/>
  <c r="AT113" i="35"/>
  <c r="AS115" i="35"/>
  <c r="AU113" i="35"/>
  <c r="AW113" i="35"/>
  <c r="AV113" i="35"/>
  <c r="BV111" i="35"/>
  <c r="BW111" i="35"/>
  <c r="BY111" i="35"/>
  <c r="BX111" i="35"/>
  <c r="BU113" i="35"/>
  <c r="CF85" i="35" l="1"/>
  <c r="CD85" i="35"/>
  <c r="CG85" i="35"/>
  <c r="CE85" i="35"/>
  <c r="CK85" i="35"/>
  <c r="CW49" i="36"/>
  <c r="AF55" i="35"/>
  <c r="BQ55" i="35"/>
  <c r="BR55" i="35" s="1"/>
  <c r="CJ86" i="35"/>
  <c r="CD86" i="35"/>
  <c r="CC86" i="35"/>
  <c r="CF86" i="35"/>
  <c r="CK86" i="35"/>
  <c r="CI86" i="35"/>
  <c r="CE86" i="35"/>
  <c r="CG86" i="35"/>
  <c r="CH86" i="35"/>
  <c r="AL56" i="35"/>
  <c r="AJ56" i="35" s="1"/>
  <c r="AN56" i="35"/>
  <c r="AO56" i="35" s="1"/>
  <c r="AP56" i="35" s="1"/>
  <c r="AO55" i="35"/>
  <c r="AP55" i="35" s="1"/>
  <c r="CK87" i="35"/>
  <c r="CG87" i="35"/>
  <c r="CH87" i="35"/>
  <c r="CF87" i="35"/>
  <c r="CD87" i="35"/>
  <c r="CI87" i="35"/>
  <c r="CJ87" i="35"/>
  <c r="CE87" i="35"/>
  <c r="CC87" i="35"/>
  <c r="AX89" i="35"/>
  <c r="AZ89" i="35" s="1"/>
  <c r="AZ88" i="35"/>
  <c r="AX91" i="35"/>
  <c r="AZ91" i="35" s="1"/>
  <c r="AZ90" i="35"/>
  <c r="BH87" i="35"/>
  <c r="BA87" i="35"/>
  <c r="BB87" i="35"/>
  <c r="BG87" i="35"/>
  <c r="BF87" i="35"/>
  <c r="BC87" i="35"/>
  <c r="BI87" i="35"/>
  <c r="BE87" i="35"/>
  <c r="BD87" i="35"/>
  <c r="DE51" i="36"/>
  <c r="Y57" i="35"/>
  <c r="BG86" i="35"/>
  <c r="BI86" i="35"/>
  <c r="BB86" i="35"/>
  <c r="BH86" i="35"/>
  <c r="BC86" i="35"/>
  <c r="BD86" i="35"/>
  <c r="BF86" i="35"/>
  <c r="BA86" i="35"/>
  <c r="BE86" i="35"/>
  <c r="BB518" i="35"/>
  <c r="BF518" i="35"/>
  <c r="BD518" i="35"/>
  <c r="BI518" i="35"/>
  <c r="BE518" i="35"/>
  <c r="BA518" i="35"/>
  <c r="BG518" i="35"/>
  <c r="BC518" i="35"/>
  <c r="BH518" i="35"/>
  <c r="BB519" i="35"/>
  <c r="BF519" i="35"/>
  <c r="BD519" i="35"/>
  <c r="BI519" i="35"/>
  <c r="BE519" i="35"/>
  <c r="BA519" i="35"/>
  <c r="BG519" i="35"/>
  <c r="BC519" i="35"/>
  <c r="BH519" i="35"/>
  <c r="AW520" i="35"/>
  <c r="AS522" i="35"/>
  <c r="AX520" i="35"/>
  <c r="AZ520" i="35" s="1"/>
  <c r="AT520" i="35"/>
  <c r="AU520" i="35"/>
  <c r="AV520" i="35"/>
  <c r="AW521" i="35"/>
  <c r="AS523" i="35"/>
  <c r="AX521" i="35"/>
  <c r="AZ521" i="35" s="1"/>
  <c r="AT521" i="35"/>
  <c r="AU521" i="35"/>
  <c r="AV521" i="35"/>
  <c r="BY293" i="35"/>
  <c r="BU295" i="35"/>
  <c r="BW293" i="35"/>
  <c r="BV293" i="35"/>
  <c r="BX293" i="35"/>
  <c r="BY296" i="35"/>
  <c r="BU298" i="35"/>
  <c r="BX296" i="35"/>
  <c r="BV296" i="35"/>
  <c r="BW296" i="35"/>
  <c r="AV115" i="35"/>
  <c r="AS117" i="35"/>
  <c r="AU115" i="35"/>
  <c r="AW115" i="35"/>
  <c r="AT115" i="35"/>
  <c r="BV113" i="35"/>
  <c r="BU115" i="35"/>
  <c r="BW113" i="35"/>
  <c r="BY113" i="35"/>
  <c r="BX113" i="35"/>
  <c r="AW116" i="35"/>
  <c r="AT116" i="35"/>
  <c r="AV116" i="35"/>
  <c r="AU116" i="35"/>
  <c r="AS118" i="35"/>
  <c r="BU116" i="35"/>
  <c r="BW114" i="35"/>
  <c r="BX114" i="35"/>
  <c r="BY114" i="35"/>
  <c r="BV114" i="35"/>
  <c r="BM55" i="35" l="1"/>
  <c r="BM56" i="35"/>
  <c r="BZ88" i="35"/>
  <c r="CW50" i="36"/>
  <c r="AF56" i="35"/>
  <c r="Y58" i="35"/>
  <c r="AX94" i="35" s="1"/>
  <c r="DE52" i="36"/>
  <c r="BE88" i="35"/>
  <c r="BF88" i="35"/>
  <c r="BH88" i="35"/>
  <c r="BG88" i="35"/>
  <c r="BA88" i="35"/>
  <c r="BB88" i="35"/>
  <c r="BI88" i="35"/>
  <c r="BC88" i="35"/>
  <c r="BD88" i="35"/>
  <c r="BC90" i="35"/>
  <c r="BA90" i="35"/>
  <c r="BE90" i="35"/>
  <c r="BI90" i="35"/>
  <c r="BH90" i="35"/>
  <c r="BF90" i="35"/>
  <c r="BG90" i="35"/>
  <c r="BB90" i="35"/>
  <c r="BD90" i="35"/>
  <c r="AK57" i="35"/>
  <c r="AX92" i="35"/>
  <c r="AK58" i="35"/>
  <c r="BB91" i="35"/>
  <c r="BA91" i="35"/>
  <c r="BD91" i="35"/>
  <c r="BE91" i="35"/>
  <c r="BI91" i="35"/>
  <c r="BH91" i="35"/>
  <c r="BF91" i="35"/>
  <c r="BG91" i="35"/>
  <c r="BC91" i="35"/>
  <c r="BD89" i="35"/>
  <c r="BF89" i="35"/>
  <c r="BG89" i="35"/>
  <c r="BC89" i="35"/>
  <c r="BB89" i="35"/>
  <c r="BA89" i="35"/>
  <c r="BH89" i="35"/>
  <c r="BE89" i="35"/>
  <c r="BI89" i="35"/>
  <c r="AW522" i="35"/>
  <c r="AS524" i="35"/>
  <c r="AX522" i="35"/>
  <c r="AZ522" i="35" s="1"/>
  <c r="AT522" i="35"/>
  <c r="AU522" i="35"/>
  <c r="AV522" i="35"/>
  <c r="BB521" i="35"/>
  <c r="BF521" i="35"/>
  <c r="BD521" i="35"/>
  <c r="BI521" i="35"/>
  <c r="BE521" i="35"/>
  <c r="BA521" i="35"/>
  <c r="BG521" i="35"/>
  <c r="BC521" i="35"/>
  <c r="BH521" i="35"/>
  <c r="AW523" i="35"/>
  <c r="AS525" i="35"/>
  <c r="AX523" i="35"/>
  <c r="AZ523" i="35" s="1"/>
  <c r="AT523" i="35"/>
  <c r="AU523" i="35"/>
  <c r="AV523" i="35"/>
  <c r="BB520" i="35"/>
  <c r="BF520" i="35"/>
  <c r="BD520" i="35"/>
  <c r="BI520" i="35"/>
  <c r="BE520" i="35"/>
  <c r="BA520" i="35"/>
  <c r="BG520" i="35"/>
  <c r="BH520" i="35"/>
  <c r="BC520" i="35"/>
  <c r="BY298" i="35"/>
  <c r="BU300" i="35"/>
  <c r="BV298" i="35"/>
  <c r="BX298" i="35"/>
  <c r="BW298" i="35"/>
  <c r="BY295" i="35"/>
  <c r="BU297" i="35"/>
  <c r="BX295" i="35"/>
  <c r="BV295" i="35"/>
  <c r="BW295" i="35"/>
  <c r="BY116" i="35"/>
  <c r="BV116" i="35"/>
  <c r="BX116" i="35"/>
  <c r="BW116" i="35"/>
  <c r="BU118" i="35"/>
  <c r="AS120" i="35"/>
  <c r="AU118" i="35"/>
  <c r="AW118" i="35"/>
  <c r="AT118" i="35"/>
  <c r="AV118" i="35"/>
  <c r="BX115" i="35"/>
  <c r="BU117" i="35"/>
  <c r="BW115" i="35"/>
  <c r="BY115" i="35"/>
  <c r="BV115" i="35"/>
  <c r="AT117" i="35"/>
  <c r="AV117" i="35"/>
  <c r="AW117" i="35"/>
  <c r="AS119" i="35"/>
  <c r="AU117" i="35"/>
  <c r="BZ89" i="35" l="1"/>
  <c r="CB89" i="35" s="1"/>
  <c r="CB88" i="35"/>
  <c r="CW51" i="36"/>
  <c r="AF57" i="35"/>
  <c r="BZ92" i="35" s="1"/>
  <c r="BN56" i="35"/>
  <c r="BL56" i="35" s="1"/>
  <c r="BP56" i="35"/>
  <c r="BZ90" i="35"/>
  <c r="BM57" i="35"/>
  <c r="BN55" i="35"/>
  <c r="BL55" i="35" s="1"/>
  <c r="BP55" i="35"/>
  <c r="BQ56" i="35" s="1"/>
  <c r="BR56" i="35" s="1"/>
  <c r="BQ57" i="35"/>
  <c r="BR57" i="35" s="1"/>
  <c r="AL57" i="35"/>
  <c r="AJ57" i="35" s="1"/>
  <c r="AN57" i="35"/>
  <c r="AN58" i="35"/>
  <c r="AL58" i="35"/>
  <c r="AJ58" i="35" s="1"/>
  <c r="Y59" i="35"/>
  <c r="DE53" i="36"/>
  <c r="AZ92" i="35"/>
  <c r="AX93" i="35"/>
  <c r="AZ93" i="35" s="1"/>
  <c r="AX95" i="35"/>
  <c r="AZ95" i="35" s="1"/>
  <c r="AZ94" i="35"/>
  <c r="BB522" i="35"/>
  <c r="BF522" i="35"/>
  <c r="BD522" i="35"/>
  <c r="BI522" i="35"/>
  <c r="BE522" i="35"/>
  <c r="BA522" i="35"/>
  <c r="BG522" i="35"/>
  <c r="BC522" i="35"/>
  <c r="BH522" i="35"/>
  <c r="BB523" i="35"/>
  <c r="BF523" i="35"/>
  <c r="BD523" i="35"/>
  <c r="BI523" i="35"/>
  <c r="BE523" i="35"/>
  <c r="BA523" i="35"/>
  <c r="BG523" i="35"/>
  <c r="BC523" i="35"/>
  <c r="BH523" i="35"/>
  <c r="AW524" i="35"/>
  <c r="AS526" i="35"/>
  <c r="AX524" i="35"/>
  <c r="AZ524" i="35" s="1"/>
  <c r="AT524" i="35"/>
  <c r="AU524" i="35"/>
  <c r="AV524" i="35"/>
  <c r="AW525" i="35"/>
  <c r="AS527" i="35"/>
  <c r="AX525" i="35"/>
  <c r="AZ525" i="35" s="1"/>
  <c r="AT525" i="35"/>
  <c r="AU525" i="35"/>
  <c r="AV525" i="35"/>
  <c r="BY297" i="35"/>
  <c r="BU299" i="35"/>
  <c r="BW297" i="35"/>
  <c r="BV297" i="35"/>
  <c r="BX297" i="35"/>
  <c r="BY300" i="35"/>
  <c r="BU302" i="35"/>
  <c r="BX300" i="35"/>
  <c r="BV300" i="35"/>
  <c r="BW300" i="35"/>
  <c r="BV117" i="35"/>
  <c r="BX117" i="35"/>
  <c r="BY117" i="35"/>
  <c r="BU119" i="35"/>
  <c r="BW117" i="35"/>
  <c r="AW120" i="35"/>
  <c r="AS122" i="35"/>
  <c r="AU120" i="35"/>
  <c r="AV120" i="35"/>
  <c r="AT120" i="35"/>
  <c r="AV119" i="35"/>
  <c r="AT119" i="35"/>
  <c r="AW119" i="35"/>
  <c r="AS121" i="35"/>
  <c r="AU119" i="35"/>
  <c r="BU120" i="35"/>
  <c r="BW118" i="35"/>
  <c r="BY118" i="35"/>
  <c r="BV118" i="35"/>
  <c r="BX118" i="35"/>
  <c r="BN57" i="35" l="1"/>
  <c r="BL57" i="35" s="1"/>
  <c r="BP57" i="35"/>
  <c r="CB90" i="35"/>
  <c r="BZ91" i="35"/>
  <c r="CB91" i="35" s="1"/>
  <c r="AF58" i="35"/>
  <c r="BZ94" i="35" s="1"/>
  <c r="BZ95" i="35" s="1"/>
  <c r="CB95" i="35" s="1"/>
  <c r="CW52" i="36"/>
  <c r="CB92" i="35"/>
  <c r="BZ93" i="35"/>
  <c r="CB93" i="35" s="1"/>
  <c r="BM58" i="35"/>
  <c r="BP58" i="35" s="1"/>
  <c r="CD88" i="35"/>
  <c r="CE88" i="35"/>
  <c r="CF88" i="35"/>
  <c r="CI88" i="35"/>
  <c r="CG88" i="35"/>
  <c r="CC88" i="35"/>
  <c r="CH88" i="35"/>
  <c r="CJ88" i="35"/>
  <c r="CK88" i="35"/>
  <c r="CK89" i="35"/>
  <c r="CE89" i="35"/>
  <c r="CJ89" i="35"/>
  <c r="CC89" i="35"/>
  <c r="CD89" i="35"/>
  <c r="CG89" i="35"/>
  <c r="CH89" i="35"/>
  <c r="CI89" i="35"/>
  <c r="CF89" i="35"/>
  <c r="BD94" i="35"/>
  <c r="BE94" i="35"/>
  <c r="BG94" i="35"/>
  <c r="BF94" i="35"/>
  <c r="BC94" i="35"/>
  <c r="BA94" i="35"/>
  <c r="BI94" i="35"/>
  <c r="BH94" i="35"/>
  <c r="BB94" i="35"/>
  <c r="BI92" i="35"/>
  <c r="BB92" i="35"/>
  <c r="BF92" i="35"/>
  <c r="BG92" i="35"/>
  <c r="BH92" i="35"/>
  <c r="BE92" i="35"/>
  <c r="BD92" i="35"/>
  <c r="BA92" i="35"/>
  <c r="BC92" i="35"/>
  <c r="AK59" i="35"/>
  <c r="AX96" i="35"/>
  <c r="BB95" i="35"/>
  <c r="BD95" i="35"/>
  <c r="BC95" i="35"/>
  <c r="BI95" i="35"/>
  <c r="BF95" i="35"/>
  <c r="BE95" i="35"/>
  <c r="BG95" i="35"/>
  <c r="BH95" i="35"/>
  <c r="BA95" i="35"/>
  <c r="BM59" i="35"/>
  <c r="BF93" i="35"/>
  <c r="BB93" i="35"/>
  <c r="BA93" i="35"/>
  <c r="BG93" i="35"/>
  <c r="BH93" i="35"/>
  <c r="BI93" i="35"/>
  <c r="BE93" i="35"/>
  <c r="BD93" i="35"/>
  <c r="BC93" i="35"/>
  <c r="Y60" i="35"/>
  <c r="DE54" i="36"/>
  <c r="CB94" i="35"/>
  <c r="AO57" i="35"/>
  <c r="AP57" i="35" s="1"/>
  <c r="AW526" i="35"/>
  <c r="AS528" i="35"/>
  <c r="AX526" i="35"/>
  <c r="AZ526" i="35" s="1"/>
  <c r="AT526" i="35"/>
  <c r="AU526" i="35"/>
  <c r="AV526" i="35"/>
  <c r="BB525" i="35"/>
  <c r="BF525" i="35"/>
  <c r="BD525" i="35"/>
  <c r="BI525" i="35"/>
  <c r="BE525" i="35"/>
  <c r="BA525" i="35"/>
  <c r="BG525" i="35"/>
  <c r="BC525" i="35"/>
  <c r="BH525" i="35"/>
  <c r="AW527" i="35"/>
  <c r="AS529" i="35"/>
  <c r="AX527" i="35"/>
  <c r="AZ527" i="35" s="1"/>
  <c r="AT527" i="35"/>
  <c r="AU527" i="35"/>
  <c r="AV527" i="35"/>
  <c r="BB524" i="35"/>
  <c r="BF524" i="35"/>
  <c r="BD524" i="35"/>
  <c r="BI524" i="35"/>
  <c r="BE524" i="35"/>
  <c r="BA524" i="35"/>
  <c r="BG524" i="35"/>
  <c r="BH524" i="35"/>
  <c r="BC524" i="35"/>
  <c r="BY302" i="35"/>
  <c r="BU304" i="35"/>
  <c r="BV302" i="35"/>
  <c r="BW302" i="35"/>
  <c r="BX302" i="35"/>
  <c r="BY299" i="35"/>
  <c r="BU301" i="35"/>
  <c r="BV299" i="35"/>
  <c r="BW299" i="35"/>
  <c r="BX299" i="35"/>
  <c r="AT121" i="35"/>
  <c r="AW121" i="35"/>
  <c r="AS123" i="35"/>
  <c r="AU121" i="35"/>
  <c r="AV121" i="35"/>
  <c r="AS124" i="35"/>
  <c r="AU122" i="35"/>
  <c r="AV122" i="35"/>
  <c r="AT122" i="35"/>
  <c r="AW122" i="35"/>
  <c r="BY120" i="35"/>
  <c r="BU122" i="35"/>
  <c r="BW120" i="35"/>
  <c r="BV120" i="35"/>
  <c r="BX120" i="35"/>
  <c r="BX119" i="35"/>
  <c r="BV119" i="35"/>
  <c r="BY119" i="35"/>
  <c r="BW119" i="35"/>
  <c r="BU121" i="35"/>
  <c r="BN58" i="35" l="1"/>
  <c r="BL58" i="35" s="1"/>
  <c r="CF92" i="35"/>
  <c r="CJ92" i="35"/>
  <c r="CE92" i="35"/>
  <c r="CC92" i="35"/>
  <c r="CI92" i="35"/>
  <c r="CG92" i="35"/>
  <c r="CH92" i="35"/>
  <c r="CD92" i="35"/>
  <c r="CK92" i="35"/>
  <c r="CC90" i="35"/>
  <c r="CI90" i="35"/>
  <c r="CK90" i="35"/>
  <c r="CJ90" i="35"/>
  <c r="CF90" i="35"/>
  <c r="CG90" i="35"/>
  <c r="CD90" i="35"/>
  <c r="CE90" i="35"/>
  <c r="CH90" i="35"/>
  <c r="CC93" i="35"/>
  <c r="CF93" i="35"/>
  <c r="CE93" i="35"/>
  <c r="CJ93" i="35"/>
  <c r="CH93" i="35"/>
  <c r="CD93" i="35"/>
  <c r="CI93" i="35"/>
  <c r="CG93" i="35"/>
  <c r="CK93" i="35"/>
  <c r="CD91" i="35"/>
  <c r="CJ91" i="35"/>
  <c r="CK91" i="35"/>
  <c r="CH91" i="35"/>
  <c r="CG91" i="35"/>
  <c r="CC91" i="35"/>
  <c r="CF91" i="35"/>
  <c r="CE91" i="35"/>
  <c r="CI91" i="35"/>
  <c r="CW53" i="36"/>
  <c r="AF59" i="35"/>
  <c r="CF94" i="35"/>
  <c r="CH94" i="35"/>
  <c r="CI94" i="35"/>
  <c r="CE94" i="35"/>
  <c r="CD94" i="35"/>
  <c r="CC94" i="35"/>
  <c r="CJ94" i="35"/>
  <c r="CG94" i="35"/>
  <c r="CK94" i="35"/>
  <c r="AO58" i="35"/>
  <c r="AX98" i="35"/>
  <c r="BN59" i="35"/>
  <c r="BL59" i="35" s="1"/>
  <c r="BP59" i="35"/>
  <c r="AX97" i="35"/>
  <c r="AZ97" i="35" s="1"/>
  <c r="AZ96" i="35"/>
  <c r="CE95" i="35"/>
  <c r="CF95" i="35"/>
  <c r="CC95" i="35"/>
  <c r="CJ95" i="35"/>
  <c r="CI95" i="35"/>
  <c r="CK95" i="35"/>
  <c r="CG95" i="35"/>
  <c r="CH95" i="35"/>
  <c r="CD95" i="35"/>
  <c r="AN59" i="35"/>
  <c r="AL59" i="35"/>
  <c r="AJ59" i="35" s="1"/>
  <c r="BQ58" i="35"/>
  <c r="BR58" i="35" s="1"/>
  <c r="Y61" i="35"/>
  <c r="AX100" i="35" s="1"/>
  <c r="DE55" i="36"/>
  <c r="AK60" i="35"/>
  <c r="BB526" i="35"/>
  <c r="BF526" i="35"/>
  <c r="BD526" i="35"/>
  <c r="BI526" i="35"/>
  <c r="BE526" i="35"/>
  <c r="BA526" i="35"/>
  <c r="BG526" i="35"/>
  <c r="BC526" i="35"/>
  <c r="BH526" i="35"/>
  <c r="BB527" i="35"/>
  <c r="BF527" i="35"/>
  <c r="BD527" i="35"/>
  <c r="BI527" i="35"/>
  <c r="BE527" i="35"/>
  <c r="BA527" i="35"/>
  <c r="BG527" i="35"/>
  <c r="BC527" i="35"/>
  <c r="BH527" i="35"/>
  <c r="AW528" i="35"/>
  <c r="AS530" i="35"/>
  <c r="AX528" i="35"/>
  <c r="AZ528" i="35" s="1"/>
  <c r="AT528" i="35"/>
  <c r="AU528" i="35"/>
  <c r="AV528" i="35"/>
  <c r="AW529" i="35"/>
  <c r="AS531" i="35"/>
  <c r="AX529" i="35"/>
  <c r="AZ529" i="35" s="1"/>
  <c r="AT529" i="35"/>
  <c r="AU529" i="35"/>
  <c r="AV529" i="35"/>
  <c r="BY301" i="35"/>
  <c r="BU303" i="35"/>
  <c r="BW301" i="35"/>
  <c r="BX301" i="35"/>
  <c r="BV301" i="35"/>
  <c r="BY304" i="35"/>
  <c r="BX304" i="35"/>
  <c r="BW304" i="35"/>
  <c r="BU306" i="35"/>
  <c r="BV304" i="35"/>
  <c r="AW124" i="35"/>
  <c r="AV124" i="35"/>
  <c r="AT124" i="35"/>
  <c r="AS126" i="35"/>
  <c r="AU124" i="35"/>
  <c r="BV121" i="35"/>
  <c r="BY121" i="35"/>
  <c r="BU123" i="35"/>
  <c r="BW121" i="35"/>
  <c r="BX121" i="35"/>
  <c r="AV123" i="35"/>
  <c r="AS125" i="35"/>
  <c r="AU123" i="35"/>
  <c r="AT123" i="35"/>
  <c r="AW123" i="35"/>
  <c r="BU124" i="35"/>
  <c r="BW122" i="35"/>
  <c r="BX122" i="35"/>
  <c r="BY122" i="35"/>
  <c r="BV122" i="35"/>
  <c r="BZ96" i="35" l="1"/>
  <c r="BM60" i="35"/>
  <c r="CW54" i="36"/>
  <c r="AF60" i="35"/>
  <c r="BQ59" i="35"/>
  <c r="BR59" i="35" s="1"/>
  <c r="AL60" i="35"/>
  <c r="AJ60" i="35" s="1"/>
  <c r="AN60" i="35"/>
  <c r="AP58" i="35"/>
  <c r="AO59" i="35"/>
  <c r="AP59" i="35" s="1"/>
  <c r="Y62" i="35"/>
  <c r="DE56" i="36"/>
  <c r="AX101" i="35"/>
  <c r="AZ101" i="35" s="1"/>
  <c r="AZ100" i="35"/>
  <c r="BD96" i="35"/>
  <c r="BI96" i="35"/>
  <c r="BH96" i="35"/>
  <c r="BB96" i="35"/>
  <c r="BA96" i="35"/>
  <c r="BG96" i="35"/>
  <c r="BF96" i="35"/>
  <c r="BE96" i="35"/>
  <c r="BC96" i="35"/>
  <c r="AK61" i="35"/>
  <c r="BE97" i="35"/>
  <c r="BA97" i="35"/>
  <c r="BG97" i="35"/>
  <c r="BI97" i="35"/>
  <c r="BH97" i="35"/>
  <c r="BB97" i="35"/>
  <c r="BF97" i="35"/>
  <c r="BD97" i="35"/>
  <c r="BC97" i="35"/>
  <c r="AX99" i="35"/>
  <c r="AZ99" i="35" s="1"/>
  <c r="AZ98" i="35"/>
  <c r="AW530" i="35"/>
  <c r="AS532" i="35"/>
  <c r="AX530" i="35"/>
  <c r="AZ530" i="35" s="1"/>
  <c r="AT530" i="35"/>
  <c r="AU530" i="35"/>
  <c r="AV530" i="35"/>
  <c r="BB529" i="35"/>
  <c r="BF529" i="35"/>
  <c r="BD529" i="35"/>
  <c r="BI529" i="35"/>
  <c r="BE529" i="35"/>
  <c r="BA529" i="35"/>
  <c r="BG529" i="35"/>
  <c r="BC529" i="35"/>
  <c r="BH529" i="35"/>
  <c r="AW531" i="35"/>
  <c r="AS533" i="35"/>
  <c r="AX531" i="35"/>
  <c r="AZ531" i="35" s="1"/>
  <c r="AT531" i="35"/>
  <c r="AU531" i="35"/>
  <c r="AV531" i="35"/>
  <c r="BB528" i="35"/>
  <c r="BF528" i="35"/>
  <c r="BD528" i="35"/>
  <c r="BI528" i="35"/>
  <c r="BE528" i="35"/>
  <c r="BA528" i="35"/>
  <c r="BG528" i="35"/>
  <c r="BH528" i="35"/>
  <c r="BC528" i="35"/>
  <c r="BV306" i="35"/>
  <c r="BY306" i="35"/>
  <c r="BW306" i="35"/>
  <c r="BX306" i="35"/>
  <c r="BU308" i="35"/>
  <c r="BY303" i="35"/>
  <c r="BV303" i="35"/>
  <c r="BW303" i="35"/>
  <c r="BX303" i="35"/>
  <c r="BU305" i="35"/>
  <c r="BY124" i="35"/>
  <c r="BX124" i="35"/>
  <c r="BV124" i="35"/>
  <c r="BW124" i="35"/>
  <c r="BU126" i="35"/>
  <c r="AT125" i="35"/>
  <c r="AV125" i="35"/>
  <c r="AS127" i="35"/>
  <c r="AU125" i="35"/>
  <c r="AW125" i="35"/>
  <c r="BX123" i="35"/>
  <c r="BU125" i="35"/>
  <c r="BW123" i="35"/>
  <c r="BY123" i="35"/>
  <c r="BV123" i="35"/>
  <c r="AS128" i="35"/>
  <c r="AU126" i="35"/>
  <c r="AT126" i="35"/>
  <c r="AW126" i="35"/>
  <c r="AV126" i="35"/>
  <c r="BZ98" i="35" l="1"/>
  <c r="BM61" i="35"/>
  <c r="CW55" i="36"/>
  <c r="AF61" i="35"/>
  <c r="BZ100" i="35" s="1"/>
  <c r="BP60" i="35"/>
  <c r="BN60" i="35"/>
  <c r="BL60" i="35" s="1"/>
  <c r="CB96" i="35"/>
  <c r="BZ97" i="35"/>
  <c r="CB97" i="35" s="1"/>
  <c r="BQ60" i="35"/>
  <c r="AO60" i="35"/>
  <c r="AP60" i="35" s="1"/>
  <c r="BI100" i="35"/>
  <c r="BG100" i="35"/>
  <c r="BC100" i="35"/>
  <c r="BA100" i="35"/>
  <c r="BH100" i="35"/>
  <c r="BD100" i="35"/>
  <c r="BF100" i="35"/>
  <c r="BE100" i="35"/>
  <c r="BB100" i="35"/>
  <c r="AN61" i="35"/>
  <c r="AL61" i="35"/>
  <c r="AJ61" i="35" s="1"/>
  <c r="BD101" i="35"/>
  <c r="BA101" i="35"/>
  <c r="BI101" i="35"/>
  <c r="BG101" i="35"/>
  <c r="BC101" i="35"/>
  <c r="BE101" i="35"/>
  <c r="BH101" i="35"/>
  <c r="BF101" i="35"/>
  <c r="BB101" i="35"/>
  <c r="BC98" i="35"/>
  <c r="BI98" i="35"/>
  <c r="BF98" i="35"/>
  <c r="BB98" i="35"/>
  <c r="BD98" i="35"/>
  <c r="BG98" i="35"/>
  <c r="BE98" i="35"/>
  <c r="BA98" i="35"/>
  <c r="BH98" i="35"/>
  <c r="DE57" i="36"/>
  <c r="Y63" i="35"/>
  <c r="AK63" i="35" s="1"/>
  <c r="AO61" i="35"/>
  <c r="AP61" i="35" s="1"/>
  <c r="BF99" i="35"/>
  <c r="BI99" i="35"/>
  <c r="BH99" i="35"/>
  <c r="BG99" i="35"/>
  <c r="BE99" i="35"/>
  <c r="BA99" i="35"/>
  <c r="BC99" i="35"/>
  <c r="BB99" i="35"/>
  <c r="BD99" i="35"/>
  <c r="AK62" i="35"/>
  <c r="AX102" i="35"/>
  <c r="BB530" i="35"/>
  <c r="BF530" i="35"/>
  <c r="BD530" i="35"/>
  <c r="BI530" i="35"/>
  <c r="BE530" i="35"/>
  <c r="BA530" i="35"/>
  <c r="BG530" i="35"/>
  <c r="BC530" i="35"/>
  <c r="BH530" i="35"/>
  <c r="BB531" i="35"/>
  <c r="BF531" i="35"/>
  <c r="BD531" i="35"/>
  <c r="BI531" i="35"/>
  <c r="BE531" i="35"/>
  <c r="BA531" i="35"/>
  <c r="BG531" i="35"/>
  <c r="BC531" i="35"/>
  <c r="BH531" i="35"/>
  <c r="AW532" i="35"/>
  <c r="AS534" i="35"/>
  <c r="AX532" i="35"/>
  <c r="AZ532" i="35" s="1"/>
  <c r="AT532" i="35"/>
  <c r="AU532" i="35"/>
  <c r="AV532" i="35"/>
  <c r="AW533" i="35"/>
  <c r="AS535" i="35"/>
  <c r="AX533" i="35"/>
  <c r="AZ533" i="35" s="1"/>
  <c r="AT533" i="35"/>
  <c r="AU533" i="35"/>
  <c r="AV533" i="35"/>
  <c r="BV305" i="35"/>
  <c r="BY305" i="35"/>
  <c r="BW305" i="35"/>
  <c r="BX305" i="35"/>
  <c r="BU307" i="35"/>
  <c r="BV308" i="35"/>
  <c r="BY308" i="35"/>
  <c r="BX308" i="35"/>
  <c r="BU310" i="35"/>
  <c r="BW308" i="35"/>
  <c r="BU128" i="35"/>
  <c r="BW126" i="35"/>
  <c r="BV126" i="35"/>
  <c r="BY126" i="35"/>
  <c r="BX126" i="35"/>
  <c r="AW128" i="35"/>
  <c r="AS130" i="35"/>
  <c r="AU128" i="35"/>
  <c r="AV128" i="35"/>
  <c r="AT128" i="35"/>
  <c r="BV125" i="35"/>
  <c r="BX125" i="35"/>
  <c r="BY125" i="35"/>
  <c r="BU127" i="35"/>
  <c r="BW125" i="35"/>
  <c r="AV127" i="35"/>
  <c r="AW127" i="35"/>
  <c r="AS129" i="35"/>
  <c r="AT127" i="35"/>
  <c r="AU127" i="35"/>
  <c r="CC97" i="35" l="1"/>
  <c r="CK97" i="35"/>
  <c r="CD97" i="35"/>
  <c r="CE97" i="35"/>
  <c r="CG97" i="35"/>
  <c r="CJ97" i="35"/>
  <c r="CF97" i="35"/>
  <c r="CH97" i="35"/>
  <c r="CI97" i="35"/>
  <c r="BM62" i="35"/>
  <c r="BN62" i="35" s="1"/>
  <c r="BL62" i="35" s="1"/>
  <c r="CC96" i="35"/>
  <c r="CI96" i="35"/>
  <c r="CF96" i="35"/>
  <c r="CE96" i="35"/>
  <c r="CG96" i="35"/>
  <c r="CK96" i="35"/>
  <c r="CD96" i="35"/>
  <c r="CH96" i="35"/>
  <c r="CJ96" i="35"/>
  <c r="AF62" i="35"/>
  <c r="BZ102" i="35" s="1"/>
  <c r="CB102" i="35" s="1"/>
  <c r="CW56" i="36"/>
  <c r="CB98" i="35"/>
  <c r="BZ99" i="35"/>
  <c r="CB99" i="35" s="1"/>
  <c r="BZ101" i="35"/>
  <c r="CB101" i="35" s="1"/>
  <c r="CB100" i="35"/>
  <c r="BN61" i="35"/>
  <c r="BL61" i="35" s="1"/>
  <c r="BP61" i="35"/>
  <c r="BR60" i="35"/>
  <c r="BQ61" i="35"/>
  <c r="BR61" i="35" s="1"/>
  <c r="AX103" i="35"/>
  <c r="AZ103" i="35" s="1"/>
  <c r="AZ102" i="35"/>
  <c r="AL62" i="35"/>
  <c r="AJ62" i="35" s="1"/>
  <c r="AN62" i="35"/>
  <c r="AO62" i="35" s="1"/>
  <c r="AP62" i="35" s="1"/>
  <c r="AX104" i="35"/>
  <c r="AN63" i="35"/>
  <c r="AL63" i="35"/>
  <c r="AJ63" i="35" s="1"/>
  <c r="Y64" i="35"/>
  <c r="AK64" i="35" s="1"/>
  <c r="DE58" i="36"/>
  <c r="BP62" i="35"/>
  <c r="AW534" i="35"/>
  <c r="AS536" i="35"/>
  <c r="AX534" i="35"/>
  <c r="AZ534" i="35" s="1"/>
  <c r="AT534" i="35"/>
  <c r="AU534" i="35"/>
  <c r="AV534" i="35"/>
  <c r="BB533" i="35"/>
  <c r="BF533" i="35"/>
  <c r="BD533" i="35"/>
  <c r="BI533" i="35"/>
  <c r="BE533" i="35"/>
  <c r="BA533" i="35"/>
  <c r="BG533" i="35"/>
  <c r="BC533" i="35"/>
  <c r="BH533" i="35"/>
  <c r="AW535" i="35"/>
  <c r="AS537" i="35"/>
  <c r="AX535" i="35"/>
  <c r="AZ535" i="35" s="1"/>
  <c r="AT535" i="35"/>
  <c r="AU535" i="35"/>
  <c r="AV535" i="35"/>
  <c r="BB532" i="35"/>
  <c r="BF532" i="35"/>
  <c r="BD532" i="35"/>
  <c r="BI532" i="35"/>
  <c r="BE532" i="35"/>
  <c r="BA532" i="35"/>
  <c r="BG532" i="35"/>
  <c r="BH532" i="35"/>
  <c r="BC532" i="35"/>
  <c r="BV310" i="35"/>
  <c r="BY310" i="35"/>
  <c r="BW310" i="35"/>
  <c r="BX310" i="35"/>
  <c r="BU312" i="35"/>
  <c r="BV307" i="35"/>
  <c r="BY307" i="35"/>
  <c r="BW307" i="35"/>
  <c r="BX307" i="35"/>
  <c r="BU309" i="35"/>
  <c r="AT129" i="35"/>
  <c r="AS131" i="35"/>
  <c r="AU129" i="35"/>
  <c r="AW129" i="35"/>
  <c r="AV129" i="35"/>
  <c r="BX127" i="35"/>
  <c r="BY127" i="35"/>
  <c r="BU129" i="35"/>
  <c r="BV127" i="35"/>
  <c r="BW127" i="35"/>
  <c r="AS132" i="35"/>
  <c r="AU130" i="35"/>
  <c r="AV130" i="35"/>
  <c r="AT130" i="35"/>
  <c r="AW130" i="35"/>
  <c r="BY128" i="35"/>
  <c r="BX128" i="35"/>
  <c r="BU130" i="35"/>
  <c r="BW128" i="35"/>
  <c r="BV128" i="35"/>
  <c r="CH101" i="35" l="1"/>
  <c r="CC101" i="35"/>
  <c r="CI101" i="35"/>
  <c r="CF101" i="35"/>
  <c r="CE101" i="35"/>
  <c r="CD101" i="35"/>
  <c r="CJ101" i="35"/>
  <c r="CG101" i="35"/>
  <c r="CK101" i="35"/>
  <c r="BM63" i="35"/>
  <c r="CK99" i="35"/>
  <c r="CG99" i="35"/>
  <c r="CD99" i="35"/>
  <c r="CJ99" i="35"/>
  <c r="CE99" i="35"/>
  <c r="CI99" i="35"/>
  <c r="CC99" i="35"/>
  <c r="CF99" i="35"/>
  <c r="CH99" i="35"/>
  <c r="BZ103" i="35"/>
  <c r="CB103" i="35" s="1"/>
  <c r="CG103" i="35" s="1"/>
  <c r="CG98" i="35"/>
  <c r="CI98" i="35"/>
  <c r="CE98" i="35"/>
  <c r="CK98" i="35"/>
  <c r="CC98" i="35"/>
  <c r="CD98" i="35"/>
  <c r="CF98" i="35"/>
  <c r="CJ98" i="35"/>
  <c r="CH98" i="35"/>
  <c r="CE100" i="35"/>
  <c r="CJ100" i="35"/>
  <c r="CC100" i="35"/>
  <c r="CH100" i="35"/>
  <c r="CF100" i="35"/>
  <c r="CI100" i="35"/>
  <c r="CD100" i="35"/>
  <c r="CK100" i="35"/>
  <c r="CG100" i="35"/>
  <c r="CW57" i="36"/>
  <c r="AF63" i="35"/>
  <c r="BZ104" i="35" s="1"/>
  <c r="BZ105" i="35" s="1"/>
  <c r="CB105" i="35" s="1"/>
  <c r="BP63" i="35"/>
  <c r="BN63" i="35"/>
  <c r="BL63" i="35" s="1"/>
  <c r="BQ62" i="35"/>
  <c r="BR62" i="35" s="1"/>
  <c r="CD103" i="35"/>
  <c r="AL64" i="35"/>
  <c r="AJ64" i="35" s="1"/>
  <c r="AN64" i="35"/>
  <c r="AX106" i="35"/>
  <c r="CF102" i="35"/>
  <c r="CE102" i="35"/>
  <c r="CJ102" i="35"/>
  <c r="CH102" i="35"/>
  <c r="CG102" i="35"/>
  <c r="CC102" i="35"/>
  <c r="CI102" i="35"/>
  <c r="CK102" i="35"/>
  <c r="CD102" i="35"/>
  <c r="AX105" i="35"/>
  <c r="AZ105" i="35" s="1"/>
  <c r="AZ104" i="35"/>
  <c r="BF102" i="35"/>
  <c r="BE102" i="35"/>
  <c r="BC102" i="35"/>
  <c r="BD102" i="35"/>
  <c r="BA102" i="35"/>
  <c r="BB102" i="35"/>
  <c r="BG102" i="35"/>
  <c r="BI102" i="35"/>
  <c r="BH102" i="35"/>
  <c r="DE59" i="36"/>
  <c r="Y65" i="35"/>
  <c r="AO63" i="35"/>
  <c r="AP63" i="35" s="1"/>
  <c r="BH103" i="35"/>
  <c r="BG103" i="35"/>
  <c r="BI103" i="35"/>
  <c r="BF103" i="35"/>
  <c r="BC103" i="35"/>
  <c r="BD103" i="35"/>
  <c r="BE103" i="35"/>
  <c r="BB103" i="35"/>
  <c r="BA103" i="35"/>
  <c r="BB534" i="35"/>
  <c r="BF534" i="35"/>
  <c r="BD534" i="35"/>
  <c r="BI534" i="35"/>
  <c r="BE534" i="35"/>
  <c r="BA534" i="35"/>
  <c r="BG534" i="35"/>
  <c r="BC534" i="35"/>
  <c r="BH534" i="35"/>
  <c r="BB535" i="35"/>
  <c r="BF535" i="35"/>
  <c r="BD535" i="35"/>
  <c r="BI535" i="35"/>
  <c r="BE535" i="35"/>
  <c r="BA535" i="35"/>
  <c r="BG535" i="35"/>
  <c r="BC535" i="35"/>
  <c r="BH535" i="35"/>
  <c r="AW536" i="35"/>
  <c r="AS538" i="35"/>
  <c r="AX536" i="35"/>
  <c r="AZ536" i="35" s="1"/>
  <c r="AT536" i="35"/>
  <c r="AU536" i="35"/>
  <c r="AV536" i="35"/>
  <c r="AW537" i="35"/>
  <c r="AS539" i="35"/>
  <c r="AX537" i="35"/>
  <c r="AZ537" i="35" s="1"/>
  <c r="AT537" i="35"/>
  <c r="AU537" i="35"/>
  <c r="AV537" i="35"/>
  <c r="BV309" i="35"/>
  <c r="BY309" i="35"/>
  <c r="BW309" i="35"/>
  <c r="BX309" i="35"/>
  <c r="BU311" i="35"/>
  <c r="BV312" i="35"/>
  <c r="BY312" i="35"/>
  <c r="BX312" i="35"/>
  <c r="BU314" i="35"/>
  <c r="BW312" i="35"/>
  <c r="AV131" i="35"/>
  <c r="AS133" i="35"/>
  <c r="AW131" i="35"/>
  <c r="AU131" i="35"/>
  <c r="AT131" i="35"/>
  <c r="BU132" i="35"/>
  <c r="BW130" i="35"/>
  <c r="BX130" i="35"/>
  <c r="BV130" i="35"/>
  <c r="BY130" i="35"/>
  <c r="AW132" i="35"/>
  <c r="AV132" i="35"/>
  <c r="AU132" i="35"/>
  <c r="AT132" i="35"/>
  <c r="AS134" i="35"/>
  <c r="BV129" i="35"/>
  <c r="BU131" i="35"/>
  <c r="BW129" i="35"/>
  <c r="BY129" i="35"/>
  <c r="BX129" i="35"/>
  <c r="CF103" i="35" l="1"/>
  <c r="CB104" i="35"/>
  <c r="CD104" i="35" s="1"/>
  <c r="CC103" i="35"/>
  <c r="CH103" i="35"/>
  <c r="AF64" i="35"/>
  <c r="BZ106" i="35" s="1"/>
  <c r="CB106" i="35" s="1"/>
  <c r="CW58" i="36"/>
  <c r="CJ103" i="35"/>
  <c r="CE103" i="35"/>
  <c r="CI103" i="35"/>
  <c r="CK103" i="35"/>
  <c r="BM64" i="35"/>
  <c r="BN64" i="35" s="1"/>
  <c r="BL64" i="35" s="1"/>
  <c r="BQ63" i="35"/>
  <c r="BR63" i="35" s="1"/>
  <c r="CC105" i="35"/>
  <c r="CI105" i="35"/>
  <c r="CH105" i="35"/>
  <c r="CF105" i="35"/>
  <c r="CK105" i="35"/>
  <c r="CJ105" i="35"/>
  <c r="CD105" i="35"/>
  <c r="CG105" i="35"/>
  <c r="CE105" i="35"/>
  <c r="BH104" i="35"/>
  <c r="BD104" i="35"/>
  <c r="BI104" i="35"/>
  <c r="BC104" i="35"/>
  <c r="BB104" i="35"/>
  <c r="BA104" i="35"/>
  <c r="BG104" i="35"/>
  <c r="BE104" i="35"/>
  <c r="BF104" i="35"/>
  <c r="AZ106" i="35"/>
  <c r="AX107" i="35"/>
  <c r="AZ107" i="35" s="1"/>
  <c r="AO64" i="35"/>
  <c r="AP64" i="35" s="1"/>
  <c r="CJ104" i="35"/>
  <c r="AX108" i="35"/>
  <c r="BD105" i="35"/>
  <c r="BA105" i="35"/>
  <c r="BG105" i="35"/>
  <c r="BI105" i="35"/>
  <c r="BB105" i="35"/>
  <c r="BF105" i="35"/>
  <c r="BH105" i="35"/>
  <c r="BE105" i="35"/>
  <c r="BC105" i="35"/>
  <c r="DE60" i="36"/>
  <c r="Y66" i="35"/>
  <c r="AX110" i="35" s="1"/>
  <c r="BZ107" i="35"/>
  <c r="CB107" i="35" s="1"/>
  <c r="AK65" i="35"/>
  <c r="AW538" i="35"/>
  <c r="AS540" i="35"/>
  <c r="AX538" i="35"/>
  <c r="AZ538" i="35" s="1"/>
  <c r="AT538" i="35"/>
  <c r="AU538" i="35"/>
  <c r="AV538" i="35"/>
  <c r="BB537" i="35"/>
  <c r="BF537" i="35"/>
  <c r="BD537" i="35"/>
  <c r="BI537" i="35"/>
  <c r="BE537" i="35"/>
  <c r="BA537" i="35"/>
  <c r="BG537" i="35"/>
  <c r="BC537" i="35"/>
  <c r="BH537" i="35"/>
  <c r="AW539" i="35"/>
  <c r="AS541" i="35"/>
  <c r="AX539" i="35"/>
  <c r="AZ539" i="35" s="1"/>
  <c r="AT539" i="35"/>
  <c r="AU539" i="35"/>
  <c r="AV539" i="35"/>
  <c r="BB536" i="35"/>
  <c r="BF536" i="35"/>
  <c r="BD536" i="35"/>
  <c r="BI536" i="35"/>
  <c r="BE536" i="35"/>
  <c r="BA536" i="35"/>
  <c r="BG536" i="35"/>
  <c r="BH536" i="35"/>
  <c r="BC536" i="35"/>
  <c r="BV314" i="35"/>
  <c r="BY314" i="35"/>
  <c r="BW314" i="35"/>
  <c r="BX314" i="35"/>
  <c r="BU316" i="35"/>
  <c r="BV311" i="35"/>
  <c r="BY311" i="35"/>
  <c r="BW311" i="35"/>
  <c r="BX311" i="35"/>
  <c r="BU313" i="35"/>
  <c r="BX131" i="35"/>
  <c r="BU133" i="35"/>
  <c r="BY131" i="35"/>
  <c r="BW131" i="35"/>
  <c r="BV131" i="35"/>
  <c r="BY132" i="35"/>
  <c r="BX132" i="35"/>
  <c r="BV132" i="35"/>
  <c r="BU134" i="35"/>
  <c r="BW132" i="35"/>
  <c r="AS136" i="35"/>
  <c r="AU134" i="35"/>
  <c r="AT134" i="35"/>
  <c r="AW134" i="35"/>
  <c r="AV134" i="35"/>
  <c r="AT133" i="35"/>
  <c r="AU133" i="35"/>
  <c r="AS135" i="35"/>
  <c r="AW133" i="35"/>
  <c r="AV133" i="35"/>
  <c r="BP64" i="35" l="1"/>
  <c r="CC104" i="35"/>
  <c r="CG104" i="35"/>
  <c r="CF104" i="35"/>
  <c r="CH104" i="35"/>
  <c r="CW59" i="36"/>
  <c r="AF65" i="35"/>
  <c r="BZ108" i="35" s="1"/>
  <c r="CI104" i="35"/>
  <c r="CK104" i="35"/>
  <c r="BM65" i="35"/>
  <c r="BN65" i="35" s="1"/>
  <c r="BL65" i="35" s="1"/>
  <c r="CE104" i="35"/>
  <c r="AK66" i="35"/>
  <c r="AN66" i="35" s="1"/>
  <c r="AL65" i="35"/>
  <c r="AJ65" i="35" s="1"/>
  <c r="AN65" i="35"/>
  <c r="CD107" i="35"/>
  <c r="CH107" i="35"/>
  <c r="CE107" i="35"/>
  <c r="CI107" i="35"/>
  <c r="CG107" i="35"/>
  <c r="CF107" i="35"/>
  <c r="CJ107" i="35"/>
  <c r="CK107" i="35"/>
  <c r="CC107" i="35"/>
  <c r="AZ110" i="35"/>
  <c r="AX111" i="35"/>
  <c r="AZ111" i="35" s="1"/>
  <c r="DE61" i="36"/>
  <c r="Y67" i="35"/>
  <c r="BF107" i="35"/>
  <c r="BG107" i="35"/>
  <c r="BE107" i="35"/>
  <c r="BC107" i="35"/>
  <c r="BB107" i="35"/>
  <c r="BA107" i="35"/>
  <c r="BD107" i="35"/>
  <c r="BH107" i="35"/>
  <c r="BI107" i="35"/>
  <c r="BQ64" i="35"/>
  <c r="BR64" i="35" s="1"/>
  <c r="CJ106" i="35"/>
  <c r="CH106" i="35"/>
  <c r="CI106" i="35"/>
  <c r="CK106" i="35"/>
  <c r="CF106" i="35"/>
  <c r="CC106" i="35"/>
  <c r="CG106" i="35"/>
  <c r="CE106" i="35"/>
  <c r="CD106" i="35"/>
  <c r="BP65" i="35"/>
  <c r="AZ108" i="35"/>
  <c r="AX109" i="35"/>
  <c r="AZ109" i="35" s="1"/>
  <c r="BG106" i="35"/>
  <c r="BB106" i="35"/>
  <c r="BI106" i="35"/>
  <c r="BE106" i="35"/>
  <c r="BC106" i="35"/>
  <c r="BF106" i="35"/>
  <c r="BH106" i="35"/>
  <c r="BA106" i="35"/>
  <c r="BD106" i="35"/>
  <c r="BB538" i="35"/>
  <c r="BF538" i="35"/>
  <c r="BD538" i="35"/>
  <c r="BI538" i="35"/>
  <c r="BE538" i="35"/>
  <c r="BA538" i="35"/>
  <c r="BG538" i="35"/>
  <c r="BC538" i="35"/>
  <c r="BH538" i="35"/>
  <c r="BB539" i="35"/>
  <c r="BF539" i="35"/>
  <c r="BD539" i="35"/>
  <c r="BI539" i="35"/>
  <c r="BE539" i="35"/>
  <c r="BA539" i="35"/>
  <c r="BG539" i="35"/>
  <c r="BC539" i="35"/>
  <c r="BH539" i="35"/>
  <c r="AW540" i="35"/>
  <c r="AS542" i="35"/>
  <c r="AX540" i="35"/>
  <c r="AZ540" i="35" s="1"/>
  <c r="AT540" i="35"/>
  <c r="AU540" i="35"/>
  <c r="AV540" i="35"/>
  <c r="AW541" i="35"/>
  <c r="AS543" i="35"/>
  <c r="AX541" i="35"/>
  <c r="AZ541" i="35" s="1"/>
  <c r="AT541" i="35"/>
  <c r="AU541" i="35"/>
  <c r="AV541" i="35"/>
  <c r="BV313" i="35"/>
  <c r="BY313" i="35"/>
  <c r="BW313" i="35"/>
  <c r="BX313" i="35"/>
  <c r="BU315" i="35"/>
  <c r="BV316" i="35"/>
  <c r="BY316" i="35"/>
  <c r="BX316" i="35"/>
  <c r="BU318" i="35"/>
  <c r="BW316" i="35"/>
  <c r="AV135" i="35"/>
  <c r="AW135" i="35"/>
  <c r="AU135" i="35"/>
  <c r="AT135" i="35"/>
  <c r="AS137" i="35"/>
  <c r="AW136" i="35"/>
  <c r="AS138" i="35"/>
  <c r="AV136" i="35"/>
  <c r="AU136" i="35"/>
  <c r="AT136" i="35"/>
  <c r="BU136" i="35"/>
  <c r="BW134" i="35"/>
  <c r="BV134" i="35"/>
  <c r="BY134" i="35"/>
  <c r="BX134" i="35"/>
  <c r="BV133" i="35"/>
  <c r="BU135" i="35"/>
  <c r="BY133" i="35"/>
  <c r="BX133" i="35"/>
  <c r="BW133" i="35"/>
  <c r="BM66" i="35" l="1"/>
  <c r="CW60" i="36"/>
  <c r="AF66" i="35"/>
  <c r="BZ110" i="35" s="1"/>
  <c r="CB110" i="35" s="1"/>
  <c r="AL66" i="35"/>
  <c r="AJ66" i="35" s="1"/>
  <c r="CB108" i="35"/>
  <c r="BZ109" i="35"/>
  <c r="CB109" i="35" s="1"/>
  <c r="BQ65" i="35"/>
  <c r="BR65" i="35" s="1"/>
  <c r="AO65" i="35"/>
  <c r="AP65" i="35" s="1"/>
  <c r="BA109" i="35"/>
  <c r="BE109" i="35"/>
  <c r="BD109" i="35"/>
  <c r="BC109" i="35"/>
  <c r="BH109" i="35"/>
  <c r="BI109" i="35"/>
  <c r="BB109" i="35"/>
  <c r="BF109" i="35"/>
  <c r="BG109" i="35"/>
  <c r="Y68" i="35"/>
  <c r="DE62" i="36"/>
  <c r="BA108" i="35"/>
  <c r="BH108" i="35"/>
  <c r="BG108" i="35"/>
  <c r="BF108" i="35"/>
  <c r="BI108" i="35"/>
  <c r="BB108" i="35"/>
  <c r="BC108" i="35"/>
  <c r="BE108" i="35"/>
  <c r="BD108" i="35"/>
  <c r="BC111" i="35"/>
  <c r="BD111" i="35"/>
  <c r="BB111" i="35"/>
  <c r="BI111" i="35"/>
  <c r="BF111" i="35"/>
  <c r="BE111" i="35"/>
  <c r="BA111" i="35"/>
  <c r="BH111" i="35"/>
  <c r="BG111" i="35"/>
  <c r="AK67" i="35"/>
  <c r="AX112" i="35"/>
  <c r="BI110" i="35"/>
  <c r="BB110" i="35"/>
  <c r="BG110" i="35"/>
  <c r="BF110" i="35"/>
  <c r="BE110" i="35"/>
  <c r="BC110" i="35"/>
  <c r="BA110" i="35"/>
  <c r="BD110" i="35"/>
  <c r="BH110" i="35"/>
  <c r="BN66" i="35"/>
  <c r="BL66" i="35" s="1"/>
  <c r="BP66" i="35"/>
  <c r="BQ66" i="35" s="1"/>
  <c r="BR66" i="35" s="1"/>
  <c r="AW542" i="35"/>
  <c r="AS544" i="35"/>
  <c r="AX542" i="35"/>
  <c r="AZ542" i="35" s="1"/>
  <c r="AT542" i="35"/>
  <c r="AU542" i="35"/>
  <c r="AV542" i="35"/>
  <c r="BB541" i="35"/>
  <c r="BF541" i="35"/>
  <c r="BD541" i="35"/>
  <c r="BI541" i="35"/>
  <c r="BE541" i="35"/>
  <c r="BA541" i="35"/>
  <c r="BG541" i="35"/>
  <c r="BC541" i="35"/>
  <c r="BH541" i="35"/>
  <c r="AW543" i="35"/>
  <c r="AS545" i="35"/>
  <c r="AX543" i="35"/>
  <c r="AZ543" i="35" s="1"/>
  <c r="AT543" i="35"/>
  <c r="AU543" i="35"/>
  <c r="AV543" i="35"/>
  <c r="BB540" i="35"/>
  <c r="BF540" i="35"/>
  <c r="BD540" i="35"/>
  <c r="BI540" i="35"/>
  <c r="BE540" i="35"/>
  <c r="BA540" i="35"/>
  <c r="BG540" i="35"/>
  <c r="BH540" i="35"/>
  <c r="BC540" i="35"/>
  <c r="BV318" i="35"/>
  <c r="BY318" i="35"/>
  <c r="BW318" i="35"/>
  <c r="BX318" i="35"/>
  <c r="BU320" i="35"/>
  <c r="BV315" i="35"/>
  <c r="BY315" i="35"/>
  <c r="BW315" i="35"/>
  <c r="BX315" i="35"/>
  <c r="BU317" i="35"/>
  <c r="BY136" i="35"/>
  <c r="BX136" i="35"/>
  <c r="BW136" i="35"/>
  <c r="BV136" i="35"/>
  <c r="BU138" i="35"/>
  <c r="AT137" i="35"/>
  <c r="AS139" i="35"/>
  <c r="AU137" i="35"/>
  <c r="AW137" i="35"/>
  <c r="AV137" i="35"/>
  <c r="BX135" i="35"/>
  <c r="BY135" i="35"/>
  <c r="BV135" i="35"/>
  <c r="BU137" i="35"/>
  <c r="BW135" i="35"/>
  <c r="AS140" i="35"/>
  <c r="AU138" i="35"/>
  <c r="AV138" i="35"/>
  <c r="AW138" i="35"/>
  <c r="AT138" i="35"/>
  <c r="BZ111" i="35" l="1"/>
  <c r="CB111" i="35" s="1"/>
  <c r="BM67" i="35"/>
  <c r="CE108" i="35"/>
  <c r="CD108" i="35"/>
  <c r="CG108" i="35"/>
  <c r="CK108" i="35"/>
  <c r="CI108" i="35"/>
  <c r="CF108" i="35"/>
  <c r="CJ108" i="35"/>
  <c r="CH108" i="35"/>
  <c r="CC108" i="35"/>
  <c r="CF109" i="35"/>
  <c r="CJ109" i="35"/>
  <c r="CH109" i="35"/>
  <c r="CE109" i="35"/>
  <c r="CG109" i="35"/>
  <c r="CK109" i="35"/>
  <c r="CD109" i="35"/>
  <c r="CI109" i="35"/>
  <c r="CC109" i="35"/>
  <c r="AF67" i="35"/>
  <c r="BZ112" i="35" s="1"/>
  <c r="CW61" i="36"/>
  <c r="BP67" i="35"/>
  <c r="BN67" i="35"/>
  <c r="BL67" i="35" s="1"/>
  <c r="AK68" i="35"/>
  <c r="AX114" i="35"/>
  <c r="CI110" i="35"/>
  <c r="CK110" i="35"/>
  <c r="CJ110" i="35"/>
  <c r="CG110" i="35"/>
  <c r="CE110" i="35"/>
  <c r="CD110" i="35"/>
  <c r="CH110" i="35"/>
  <c r="CF110" i="35"/>
  <c r="CC110" i="35"/>
  <c r="AX113" i="35"/>
  <c r="AZ113" i="35" s="1"/>
  <c r="AZ112" i="35"/>
  <c r="CH111" i="35"/>
  <c r="CJ111" i="35"/>
  <c r="CI111" i="35"/>
  <c r="CK111" i="35"/>
  <c r="CD111" i="35"/>
  <c r="CC111" i="35"/>
  <c r="CG111" i="35"/>
  <c r="CE111" i="35"/>
  <c r="CF111" i="35"/>
  <c r="BM68" i="35"/>
  <c r="BQ67" i="35"/>
  <c r="BR67" i="35" s="1"/>
  <c r="AN67" i="35"/>
  <c r="AL67" i="35"/>
  <c r="AJ67" i="35" s="1"/>
  <c r="Y69" i="35"/>
  <c r="DE63" i="36"/>
  <c r="AO66" i="35"/>
  <c r="BB542" i="35"/>
  <c r="BF542" i="35"/>
  <c r="BD542" i="35"/>
  <c r="BI542" i="35"/>
  <c r="BE542" i="35"/>
  <c r="BA542" i="35"/>
  <c r="BG542" i="35"/>
  <c r="BC542" i="35"/>
  <c r="BH542" i="35"/>
  <c r="BB543" i="35"/>
  <c r="BF543" i="35"/>
  <c r="BD543" i="35"/>
  <c r="BI543" i="35"/>
  <c r="BE543" i="35"/>
  <c r="BA543" i="35"/>
  <c r="BG543" i="35"/>
  <c r="BC543" i="35"/>
  <c r="BH543" i="35"/>
  <c r="AW544" i="35"/>
  <c r="AS546" i="35"/>
  <c r="AX544" i="35"/>
  <c r="AZ544" i="35" s="1"/>
  <c r="AT544" i="35"/>
  <c r="AU544" i="35"/>
  <c r="AV544" i="35"/>
  <c r="AW545" i="35"/>
  <c r="AS547" i="35"/>
  <c r="AX545" i="35"/>
  <c r="AZ545" i="35" s="1"/>
  <c r="AT545" i="35"/>
  <c r="AU545" i="35"/>
  <c r="AV545" i="35"/>
  <c r="BV317" i="35"/>
  <c r="BY317" i="35"/>
  <c r="BW317" i="35"/>
  <c r="BX317" i="35"/>
  <c r="BU319" i="35"/>
  <c r="BV320" i="35"/>
  <c r="BY320" i="35"/>
  <c r="BX320" i="35"/>
  <c r="BU322" i="35"/>
  <c r="BW320" i="35"/>
  <c r="AW140" i="35"/>
  <c r="AT140" i="35"/>
  <c r="AU140" i="35"/>
  <c r="AS142" i="35"/>
  <c r="AV140" i="35"/>
  <c r="AV139" i="35"/>
  <c r="AS141" i="35"/>
  <c r="AW139" i="35"/>
  <c r="AU139" i="35"/>
  <c r="AT139" i="35"/>
  <c r="BU140" i="35"/>
  <c r="BW138" i="35"/>
  <c r="BX138" i="35"/>
  <c r="BY138" i="35"/>
  <c r="BV138" i="35"/>
  <c r="BV137" i="35"/>
  <c r="BU139" i="35"/>
  <c r="BW137" i="35"/>
  <c r="BX137" i="35"/>
  <c r="BY137" i="35"/>
  <c r="BZ113" i="35" l="1"/>
  <c r="CB113" i="35" s="1"/>
  <c r="CB112" i="35"/>
  <c r="CW62" i="36"/>
  <c r="AF68" i="35"/>
  <c r="AK69" i="35"/>
  <c r="AX116" i="35"/>
  <c r="AL68" i="35"/>
  <c r="AJ68" i="35" s="1"/>
  <c r="AN68" i="35"/>
  <c r="AZ114" i="35"/>
  <c r="AX115" i="35"/>
  <c r="AZ115" i="35" s="1"/>
  <c r="BI112" i="35"/>
  <c r="BH112" i="35"/>
  <c r="BG112" i="35"/>
  <c r="BE112" i="35"/>
  <c r="BA112" i="35"/>
  <c r="BD112" i="35"/>
  <c r="BF112" i="35"/>
  <c r="BB112" i="35"/>
  <c r="BC112" i="35"/>
  <c r="Y70" i="35"/>
  <c r="AX118" i="35" s="1"/>
  <c r="DE64" i="36"/>
  <c r="AP66" i="35"/>
  <c r="AO67" i="35"/>
  <c r="AP67" i="35" s="1"/>
  <c r="BN68" i="35"/>
  <c r="BL68" i="35" s="1"/>
  <c r="BP68" i="35"/>
  <c r="BA113" i="35"/>
  <c r="BB113" i="35"/>
  <c r="BG113" i="35"/>
  <c r="BI113" i="35"/>
  <c r="BH113" i="35"/>
  <c r="BC113" i="35"/>
  <c r="BD113" i="35"/>
  <c r="BF113" i="35"/>
  <c r="BE113" i="35"/>
  <c r="AW546" i="35"/>
  <c r="AS548" i="35"/>
  <c r="AX546" i="35"/>
  <c r="AZ546" i="35" s="1"/>
  <c r="AT546" i="35"/>
  <c r="AU546" i="35"/>
  <c r="AV546" i="35"/>
  <c r="BB545" i="35"/>
  <c r="BF545" i="35"/>
  <c r="BD545" i="35"/>
  <c r="BI545" i="35"/>
  <c r="BE545" i="35"/>
  <c r="BA545" i="35"/>
  <c r="BG545" i="35"/>
  <c r="BC545" i="35"/>
  <c r="BH545" i="35"/>
  <c r="AW547" i="35"/>
  <c r="AS549" i="35"/>
  <c r="AX547" i="35"/>
  <c r="AZ547" i="35" s="1"/>
  <c r="AT547" i="35"/>
  <c r="AU547" i="35"/>
  <c r="AV547" i="35"/>
  <c r="BB544" i="35"/>
  <c r="BF544" i="35"/>
  <c r="BD544" i="35"/>
  <c r="BI544" i="35"/>
  <c r="BE544" i="35"/>
  <c r="BA544" i="35"/>
  <c r="BG544" i="35"/>
  <c r="BH544" i="35"/>
  <c r="BC544" i="35"/>
  <c r="BV322" i="35"/>
  <c r="BY322" i="35"/>
  <c r="BW322" i="35"/>
  <c r="BX322" i="35"/>
  <c r="BU324" i="35"/>
  <c r="BV319" i="35"/>
  <c r="BY319" i="35"/>
  <c r="BW319" i="35"/>
  <c r="BX319" i="35"/>
  <c r="BU321" i="35"/>
  <c r="BX139" i="35"/>
  <c r="BW139" i="35"/>
  <c r="BV139" i="35"/>
  <c r="BY139" i="35"/>
  <c r="BU141" i="35"/>
  <c r="AS144" i="35"/>
  <c r="AU142" i="35"/>
  <c r="AW142" i="35"/>
  <c r="AV142" i="35"/>
  <c r="AT142" i="35"/>
  <c r="BY140" i="35"/>
  <c r="BV140" i="35"/>
  <c r="BU142" i="35"/>
  <c r="BX140" i="35"/>
  <c r="BW140" i="35"/>
  <c r="AT141" i="35"/>
  <c r="AV141" i="35"/>
  <c r="AS143" i="35"/>
  <c r="AW141" i="35"/>
  <c r="AU141" i="35"/>
  <c r="CW63" i="36" l="1"/>
  <c r="AF69" i="35"/>
  <c r="BZ116" i="35" s="1"/>
  <c r="BZ117" i="35" s="1"/>
  <c r="CB117" i="35" s="1"/>
  <c r="BZ114" i="35"/>
  <c r="BM69" i="35"/>
  <c r="CI112" i="35"/>
  <c r="CK112" i="35"/>
  <c r="CF112" i="35"/>
  <c r="CG112" i="35"/>
  <c r="CE112" i="35"/>
  <c r="CH112" i="35"/>
  <c r="CC112" i="35"/>
  <c r="CJ112" i="35"/>
  <c r="CD112" i="35"/>
  <c r="CK113" i="35"/>
  <c r="CH113" i="35"/>
  <c r="CD113" i="35"/>
  <c r="CJ113" i="35"/>
  <c r="CI113" i="35"/>
  <c r="CF113" i="35"/>
  <c r="CG113" i="35"/>
  <c r="CE113" i="35"/>
  <c r="CC113" i="35"/>
  <c r="DE65" i="36"/>
  <c r="Y71" i="35"/>
  <c r="BD114" i="35"/>
  <c r="BC114" i="35"/>
  <c r="BB114" i="35"/>
  <c r="BI114" i="35"/>
  <c r="BH114" i="35"/>
  <c r="BE114" i="35"/>
  <c r="BF114" i="35"/>
  <c r="BG114" i="35"/>
  <c r="BA114" i="35"/>
  <c r="AZ118" i="35"/>
  <c r="AX119" i="35"/>
  <c r="AZ119" i="35" s="1"/>
  <c r="BA115" i="35"/>
  <c r="BC115" i="35"/>
  <c r="BD115" i="35"/>
  <c r="BH115" i="35"/>
  <c r="BI115" i="35"/>
  <c r="BG115" i="35"/>
  <c r="BF115" i="35"/>
  <c r="BE115" i="35"/>
  <c r="BB115" i="35"/>
  <c r="AK70" i="35"/>
  <c r="AZ116" i="35"/>
  <c r="AX117" i="35"/>
  <c r="AZ117" i="35" s="1"/>
  <c r="BQ68" i="35"/>
  <c r="BR68" i="35" s="1"/>
  <c r="AO68" i="35"/>
  <c r="AP68" i="35" s="1"/>
  <c r="AN69" i="35"/>
  <c r="AO69" i="35" s="1"/>
  <c r="AP69" i="35" s="1"/>
  <c r="AL69" i="35"/>
  <c r="AJ69" i="35" s="1"/>
  <c r="BB546" i="35"/>
  <c r="BF546" i="35"/>
  <c r="BD546" i="35"/>
  <c r="BI546" i="35"/>
  <c r="BE546" i="35"/>
  <c r="BA546" i="35"/>
  <c r="BG546" i="35"/>
  <c r="BC546" i="35"/>
  <c r="BH546" i="35"/>
  <c r="BB547" i="35"/>
  <c r="BF547" i="35"/>
  <c r="BD547" i="35"/>
  <c r="BI547" i="35"/>
  <c r="BE547" i="35"/>
  <c r="BA547" i="35"/>
  <c r="BG547" i="35"/>
  <c r="BC547" i="35"/>
  <c r="BH547" i="35"/>
  <c r="AW548" i="35"/>
  <c r="AS550" i="35"/>
  <c r="AX548" i="35"/>
  <c r="AZ548" i="35" s="1"/>
  <c r="AT548" i="35"/>
  <c r="AU548" i="35"/>
  <c r="AV548" i="35"/>
  <c r="AW549" i="35"/>
  <c r="AS551" i="35"/>
  <c r="AX549" i="35"/>
  <c r="AZ549" i="35" s="1"/>
  <c r="AT549" i="35"/>
  <c r="AU549" i="35"/>
  <c r="AV549" i="35"/>
  <c r="BV321" i="35"/>
  <c r="BY321" i="35"/>
  <c r="BW321" i="35"/>
  <c r="BX321" i="35"/>
  <c r="BU323" i="35"/>
  <c r="BV324" i="35"/>
  <c r="BY324" i="35"/>
  <c r="BX324" i="35"/>
  <c r="BU326" i="35"/>
  <c r="BW324" i="35"/>
  <c r="BU144" i="35"/>
  <c r="BW142" i="35"/>
  <c r="BY142" i="35"/>
  <c r="BV142" i="35"/>
  <c r="BX142" i="35"/>
  <c r="BV141" i="35"/>
  <c r="BX141" i="35"/>
  <c r="BU143" i="35"/>
  <c r="BY141" i="35"/>
  <c r="BW141" i="35"/>
  <c r="AV143" i="35"/>
  <c r="AT143" i="35"/>
  <c r="AU143" i="35"/>
  <c r="AS145" i="35"/>
  <c r="AW143" i="35"/>
  <c r="AW144" i="35"/>
  <c r="AS146" i="35"/>
  <c r="AU144" i="35"/>
  <c r="AV144" i="35"/>
  <c r="AT144" i="35"/>
  <c r="CB116" i="35" l="1"/>
  <c r="CC116" i="35" s="1"/>
  <c r="BM70" i="35"/>
  <c r="BP69" i="35"/>
  <c r="BN69" i="35"/>
  <c r="BL69" i="35" s="1"/>
  <c r="BZ115" i="35"/>
  <c r="CB115" i="35" s="1"/>
  <c r="CB114" i="35"/>
  <c r="AF70" i="35"/>
  <c r="BZ118" i="35" s="1"/>
  <c r="CW64" i="36"/>
  <c r="CJ116" i="35"/>
  <c r="CE116" i="35"/>
  <c r="CD116" i="35"/>
  <c r="CI116" i="35"/>
  <c r="CK116" i="35"/>
  <c r="CG116" i="35"/>
  <c r="CF116" i="35"/>
  <c r="BG117" i="35"/>
  <c r="BE117" i="35"/>
  <c r="BF117" i="35"/>
  <c r="BC117" i="35"/>
  <c r="BH117" i="35"/>
  <c r="BA117" i="35"/>
  <c r="BD117" i="35"/>
  <c r="BB117" i="35"/>
  <c r="BI117" i="35"/>
  <c r="AN70" i="35"/>
  <c r="AL70" i="35"/>
  <c r="AJ70" i="35" s="1"/>
  <c r="BH118" i="35"/>
  <c r="BF118" i="35"/>
  <c r="BE118" i="35"/>
  <c r="BD118" i="35"/>
  <c r="BA118" i="35"/>
  <c r="BI118" i="35"/>
  <c r="BB118" i="35"/>
  <c r="BC118" i="35"/>
  <c r="BG118" i="35"/>
  <c r="AK71" i="35"/>
  <c r="AX120" i="35"/>
  <c r="BF116" i="35"/>
  <c r="BC116" i="35"/>
  <c r="BD116" i="35"/>
  <c r="BE116" i="35"/>
  <c r="BI116" i="35"/>
  <c r="BB116" i="35"/>
  <c r="BH116" i="35"/>
  <c r="BG116" i="35"/>
  <c r="BA116" i="35"/>
  <c r="BN70" i="35"/>
  <c r="BL70" i="35" s="1"/>
  <c r="BP70" i="35"/>
  <c r="BQ69" i="35"/>
  <c r="Y72" i="35"/>
  <c r="AX122" i="35" s="1"/>
  <c r="DE66" i="36"/>
  <c r="CD117" i="35"/>
  <c r="CF117" i="35"/>
  <c r="CI117" i="35"/>
  <c r="CE117" i="35"/>
  <c r="CK117" i="35"/>
  <c r="CC117" i="35"/>
  <c r="CJ117" i="35"/>
  <c r="CH117" i="35"/>
  <c r="CG117" i="35"/>
  <c r="BA119" i="35"/>
  <c r="BB119" i="35"/>
  <c r="BF119" i="35"/>
  <c r="BG119" i="35"/>
  <c r="BE119" i="35"/>
  <c r="BC119" i="35"/>
  <c r="BI119" i="35"/>
  <c r="BH119" i="35"/>
  <c r="BD119" i="35"/>
  <c r="AW550" i="35"/>
  <c r="AS552" i="35"/>
  <c r="AX550" i="35"/>
  <c r="AZ550" i="35" s="1"/>
  <c r="AT550" i="35"/>
  <c r="AU550" i="35"/>
  <c r="AV550" i="35"/>
  <c r="BB549" i="35"/>
  <c r="BF549" i="35"/>
  <c r="BD549" i="35"/>
  <c r="BI549" i="35"/>
  <c r="BE549" i="35"/>
  <c r="BA549" i="35"/>
  <c r="BG549" i="35"/>
  <c r="BC549" i="35"/>
  <c r="BH549" i="35"/>
  <c r="AW551" i="35"/>
  <c r="AS553" i="35"/>
  <c r="AX551" i="35"/>
  <c r="AZ551" i="35" s="1"/>
  <c r="AT551" i="35"/>
  <c r="AU551" i="35"/>
  <c r="AV551" i="35"/>
  <c r="BB548" i="35"/>
  <c r="BF548" i="35"/>
  <c r="BD548" i="35"/>
  <c r="BI548" i="35"/>
  <c r="BE548" i="35"/>
  <c r="BA548" i="35"/>
  <c r="BG548" i="35"/>
  <c r="BH548" i="35"/>
  <c r="BC548" i="35"/>
  <c r="BV326" i="35"/>
  <c r="BY326" i="35"/>
  <c r="BW326" i="35"/>
  <c r="BX326" i="35"/>
  <c r="BU328" i="35"/>
  <c r="BV323" i="35"/>
  <c r="BY323" i="35"/>
  <c r="BW323" i="35"/>
  <c r="BX323" i="35"/>
  <c r="BU325" i="35"/>
  <c r="AT145" i="35"/>
  <c r="AW145" i="35"/>
  <c r="AS147" i="35"/>
  <c r="AU145" i="35"/>
  <c r="AV145" i="35"/>
  <c r="BY144" i="35"/>
  <c r="BU146" i="35"/>
  <c r="BW144" i="35"/>
  <c r="BX144" i="35"/>
  <c r="BV144" i="35"/>
  <c r="AS148" i="35"/>
  <c r="AU146" i="35"/>
  <c r="AT146" i="35"/>
  <c r="AW146" i="35"/>
  <c r="AV146" i="35"/>
  <c r="BX143" i="35"/>
  <c r="BV143" i="35"/>
  <c r="BU145" i="35"/>
  <c r="BY143" i="35"/>
  <c r="BW143" i="35"/>
  <c r="BM71" i="35" l="1"/>
  <c r="CH116" i="35"/>
  <c r="CG114" i="35"/>
  <c r="CI114" i="35"/>
  <c r="CK114" i="35"/>
  <c r="CD114" i="35"/>
  <c r="CC114" i="35"/>
  <c r="CH114" i="35"/>
  <c r="CJ114" i="35"/>
  <c r="CE114" i="35"/>
  <c r="CF114" i="35"/>
  <c r="CF115" i="35"/>
  <c r="CE115" i="35"/>
  <c r="CH115" i="35"/>
  <c r="CG115" i="35"/>
  <c r="CC115" i="35"/>
  <c r="CK115" i="35"/>
  <c r="CD115" i="35"/>
  <c r="CJ115" i="35"/>
  <c r="CI115" i="35"/>
  <c r="CW65" i="36"/>
  <c r="AF71" i="35"/>
  <c r="BZ120" i="35" s="1"/>
  <c r="CB120" i="35" s="1"/>
  <c r="BZ119" i="35"/>
  <c r="CB119" i="35" s="1"/>
  <c r="CB118" i="35"/>
  <c r="BN71" i="35"/>
  <c r="BL71" i="35" s="1"/>
  <c r="BP71" i="35"/>
  <c r="DE67" i="36"/>
  <c r="Y73" i="35"/>
  <c r="AK72" i="35"/>
  <c r="AZ122" i="35"/>
  <c r="AX123" i="35"/>
  <c r="AZ123" i="35" s="1"/>
  <c r="AX121" i="35"/>
  <c r="AZ121" i="35" s="1"/>
  <c r="AZ120" i="35"/>
  <c r="AO70" i="35"/>
  <c r="AP70" i="35" s="1"/>
  <c r="BR69" i="35"/>
  <c r="BQ70" i="35"/>
  <c r="BR70" i="35" s="1"/>
  <c r="AL71" i="35"/>
  <c r="AJ71" i="35" s="1"/>
  <c r="AN71" i="35"/>
  <c r="BB550" i="35"/>
  <c r="BF550" i="35"/>
  <c r="BD550" i="35"/>
  <c r="BI550" i="35"/>
  <c r="BE550" i="35"/>
  <c r="BA550" i="35"/>
  <c r="BG550" i="35"/>
  <c r="BC550" i="35"/>
  <c r="BH550" i="35"/>
  <c r="BB551" i="35"/>
  <c r="BF551" i="35"/>
  <c r="BD551" i="35"/>
  <c r="BI551" i="35"/>
  <c r="BE551" i="35"/>
  <c r="BA551" i="35"/>
  <c r="BG551" i="35"/>
  <c r="BC551" i="35"/>
  <c r="BH551" i="35"/>
  <c r="AW552" i="35"/>
  <c r="AS554" i="35"/>
  <c r="AX552" i="35"/>
  <c r="AZ552" i="35" s="1"/>
  <c r="AT552" i="35"/>
  <c r="AU552" i="35"/>
  <c r="AV552" i="35"/>
  <c r="AW553" i="35"/>
  <c r="AS555" i="35"/>
  <c r="AX553" i="35"/>
  <c r="AZ553" i="35" s="1"/>
  <c r="AT553" i="35"/>
  <c r="AU553" i="35"/>
  <c r="AV553" i="35"/>
  <c r="BV325" i="35"/>
  <c r="BY325" i="35"/>
  <c r="BW325" i="35"/>
  <c r="BX325" i="35"/>
  <c r="BU327" i="35"/>
  <c r="BV328" i="35"/>
  <c r="BY328" i="35"/>
  <c r="BX328" i="35"/>
  <c r="BU330" i="35"/>
  <c r="BW328" i="35"/>
  <c r="AV147" i="35"/>
  <c r="AS149" i="35"/>
  <c r="AU147" i="35"/>
  <c r="AT147" i="35"/>
  <c r="AW147" i="35"/>
  <c r="BV145" i="35"/>
  <c r="BY145" i="35"/>
  <c r="BU147" i="35"/>
  <c r="BX145" i="35"/>
  <c r="BW145" i="35"/>
  <c r="AW148" i="35"/>
  <c r="AV148" i="35"/>
  <c r="AT148" i="35"/>
  <c r="AS150" i="35"/>
  <c r="AU148" i="35"/>
  <c r="BU148" i="35"/>
  <c r="BW146" i="35"/>
  <c r="BX146" i="35"/>
  <c r="BY146" i="35"/>
  <c r="BV146" i="35"/>
  <c r="BZ121" i="35" l="1"/>
  <c r="CB121" i="35" s="1"/>
  <c r="AF72" i="35"/>
  <c r="BZ122" i="35" s="1"/>
  <c r="CW66" i="36"/>
  <c r="CK118" i="35"/>
  <c r="CJ118" i="35"/>
  <c r="CI118" i="35"/>
  <c r="CH118" i="35"/>
  <c r="CF118" i="35"/>
  <c r="CE118" i="35"/>
  <c r="CD118" i="35"/>
  <c r="CC118" i="35"/>
  <c r="CG118" i="35"/>
  <c r="BM72" i="35"/>
  <c r="CF119" i="35"/>
  <c r="CD119" i="35"/>
  <c r="CI119" i="35"/>
  <c r="CC119" i="35"/>
  <c r="CK119" i="35"/>
  <c r="CG119" i="35"/>
  <c r="CH119" i="35"/>
  <c r="CJ119" i="35"/>
  <c r="CE119" i="35"/>
  <c r="BQ71" i="35"/>
  <c r="BR71" i="35" s="1"/>
  <c r="CI120" i="35"/>
  <c r="CG120" i="35"/>
  <c r="CC120" i="35"/>
  <c r="CE120" i="35"/>
  <c r="CH120" i="35"/>
  <c r="CK120" i="35"/>
  <c r="CJ120" i="35"/>
  <c r="CD120" i="35"/>
  <c r="CF120" i="35"/>
  <c r="BI121" i="35"/>
  <c r="BH121" i="35"/>
  <c r="BD121" i="35"/>
  <c r="BE121" i="35"/>
  <c r="BG121" i="35"/>
  <c r="BF121" i="35"/>
  <c r="BB121" i="35"/>
  <c r="BC121" i="35"/>
  <c r="BA121" i="35"/>
  <c r="BZ123" i="35"/>
  <c r="CB123" i="35" s="1"/>
  <c r="CB122" i="35"/>
  <c r="CI121" i="35"/>
  <c r="CH121" i="35"/>
  <c r="CG121" i="35"/>
  <c r="CE121" i="35"/>
  <c r="CC121" i="35"/>
  <c r="CK121" i="35"/>
  <c r="CD121" i="35"/>
  <c r="CF121" i="35"/>
  <c r="CJ121" i="35"/>
  <c r="BG123" i="35"/>
  <c r="BC123" i="35"/>
  <c r="BE123" i="35"/>
  <c r="BD123" i="35"/>
  <c r="BA123" i="35"/>
  <c r="BF123" i="35"/>
  <c r="BI123" i="35"/>
  <c r="BB123" i="35"/>
  <c r="BH123" i="35"/>
  <c r="BP72" i="35"/>
  <c r="BN72" i="35"/>
  <c r="BL72" i="35" s="1"/>
  <c r="AO71" i="35"/>
  <c r="AP71" i="35" s="1"/>
  <c r="BE122" i="35"/>
  <c r="BC122" i="35"/>
  <c r="BH122" i="35"/>
  <c r="BB122" i="35"/>
  <c r="BI122" i="35"/>
  <c r="BG122" i="35"/>
  <c r="BA122" i="35"/>
  <c r="BD122" i="35"/>
  <c r="BF122" i="35"/>
  <c r="AK73" i="35"/>
  <c r="AX124" i="35"/>
  <c r="BQ72" i="35"/>
  <c r="BR72" i="35" s="1"/>
  <c r="AL72" i="35"/>
  <c r="AJ72" i="35" s="1"/>
  <c r="AN72" i="35"/>
  <c r="BF120" i="35"/>
  <c r="BI120" i="35"/>
  <c r="BC120" i="35"/>
  <c r="BB120" i="35"/>
  <c r="BD120" i="35"/>
  <c r="BG120" i="35"/>
  <c r="BH120" i="35"/>
  <c r="BA120" i="35"/>
  <c r="BE120" i="35"/>
  <c r="BM73" i="35"/>
  <c r="DE68" i="36"/>
  <c r="Y74" i="35"/>
  <c r="AW554" i="35"/>
  <c r="AS556" i="35"/>
  <c r="AX554" i="35"/>
  <c r="AZ554" i="35" s="1"/>
  <c r="AT554" i="35"/>
  <c r="AU554" i="35"/>
  <c r="AV554" i="35"/>
  <c r="BB553" i="35"/>
  <c r="BF553" i="35"/>
  <c r="BD553" i="35"/>
  <c r="BI553" i="35"/>
  <c r="BE553" i="35"/>
  <c r="BA553" i="35"/>
  <c r="BG553" i="35"/>
  <c r="BC553" i="35"/>
  <c r="BH553" i="35"/>
  <c r="AW555" i="35"/>
  <c r="AS557" i="35"/>
  <c r="AX555" i="35"/>
  <c r="AZ555" i="35" s="1"/>
  <c r="AT555" i="35"/>
  <c r="AU555" i="35"/>
  <c r="AV555" i="35"/>
  <c r="BB552" i="35"/>
  <c r="BF552" i="35"/>
  <c r="BD552" i="35"/>
  <c r="BI552" i="35"/>
  <c r="BE552" i="35"/>
  <c r="BA552" i="35"/>
  <c r="BG552" i="35"/>
  <c r="BH552" i="35"/>
  <c r="BC552" i="35"/>
  <c r="BV330" i="35"/>
  <c r="BY330" i="35"/>
  <c r="BW330" i="35"/>
  <c r="BX330" i="35"/>
  <c r="BU332" i="35"/>
  <c r="BV327" i="35"/>
  <c r="BY327" i="35"/>
  <c r="BW327" i="35"/>
  <c r="BX327" i="35"/>
  <c r="BU329" i="35"/>
  <c r="BY148" i="35"/>
  <c r="BX148" i="35"/>
  <c r="BW148" i="35"/>
  <c r="BU150" i="35"/>
  <c r="BV148" i="35"/>
  <c r="AT149" i="35"/>
  <c r="AV149" i="35"/>
  <c r="AW149" i="35"/>
  <c r="AU149" i="35"/>
  <c r="AS151" i="35"/>
  <c r="AS152" i="35"/>
  <c r="AU150" i="35"/>
  <c r="AT150" i="35"/>
  <c r="AW150" i="35"/>
  <c r="AV150" i="35"/>
  <c r="BX147" i="35"/>
  <c r="BU149" i="35"/>
  <c r="BW147" i="35"/>
  <c r="BY147" i="35"/>
  <c r="BV147" i="35"/>
  <c r="CW67" i="36" l="1"/>
  <c r="AF73" i="35"/>
  <c r="BZ124" i="35" s="1"/>
  <c r="CB124" i="35" s="1"/>
  <c r="AO72" i="35"/>
  <c r="AP72" i="35" s="1"/>
  <c r="AK74" i="35"/>
  <c r="AX126" i="35"/>
  <c r="BP73" i="35"/>
  <c r="BQ73" i="35" s="1"/>
  <c r="BR73" i="35" s="1"/>
  <c r="BN73" i="35"/>
  <c r="BL73" i="35" s="1"/>
  <c r="Y75" i="35"/>
  <c r="DE69" i="36"/>
  <c r="AL73" i="35"/>
  <c r="AJ73" i="35" s="1"/>
  <c r="AN73" i="35"/>
  <c r="CJ122" i="35"/>
  <c r="CD122" i="35"/>
  <c r="CE122" i="35"/>
  <c r="CG122" i="35"/>
  <c r="CK122" i="35"/>
  <c r="CI122" i="35"/>
  <c r="CH122" i="35"/>
  <c r="CF122" i="35"/>
  <c r="CC122" i="35"/>
  <c r="AZ124" i="35"/>
  <c r="AX125" i="35"/>
  <c r="AZ125" i="35" s="1"/>
  <c r="BM74" i="35"/>
  <c r="CC123" i="35"/>
  <c r="CJ123" i="35"/>
  <c r="CK123" i="35"/>
  <c r="CD123" i="35"/>
  <c r="CE123" i="35"/>
  <c r="CI123" i="35"/>
  <c r="CH123" i="35"/>
  <c r="CG123" i="35"/>
  <c r="CF123" i="35"/>
  <c r="BB554" i="35"/>
  <c r="BF554" i="35"/>
  <c r="BD554" i="35"/>
  <c r="BI554" i="35"/>
  <c r="BE554" i="35"/>
  <c r="BA554" i="35"/>
  <c r="BG554" i="35"/>
  <c r="BC554" i="35"/>
  <c r="BH554" i="35"/>
  <c r="BB555" i="35"/>
  <c r="BF555" i="35"/>
  <c r="BD555" i="35"/>
  <c r="BI555" i="35"/>
  <c r="BE555" i="35"/>
  <c r="BA555" i="35"/>
  <c r="BG555" i="35"/>
  <c r="BC555" i="35"/>
  <c r="BH555" i="35"/>
  <c r="AW556" i="35"/>
  <c r="AS558" i="35"/>
  <c r="AX556" i="35"/>
  <c r="AZ556" i="35" s="1"/>
  <c r="AT556" i="35"/>
  <c r="AU556" i="35"/>
  <c r="AV556" i="35"/>
  <c r="AW557" i="35"/>
  <c r="AS559" i="35"/>
  <c r="AX557" i="35"/>
  <c r="AZ557" i="35" s="1"/>
  <c r="AT557" i="35"/>
  <c r="AU557" i="35"/>
  <c r="AV557" i="35"/>
  <c r="BV329" i="35"/>
  <c r="BY329" i="35"/>
  <c r="BW329" i="35"/>
  <c r="BX329" i="35"/>
  <c r="BU331" i="35"/>
  <c r="BV332" i="35"/>
  <c r="BY332" i="35"/>
  <c r="BX332" i="35"/>
  <c r="BU334" i="35"/>
  <c r="BW332" i="35"/>
  <c r="AV151" i="35"/>
  <c r="AW151" i="35"/>
  <c r="AT151" i="35"/>
  <c r="AU151" i="35"/>
  <c r="AS153" i="35"/>
  <c r="AW152" i="35"/>
  <c r="AS154" i="35"/>
  <c r="AU152" i="35"/>
  <c r="AT152" i="35"/>
  <c r="AV152" i="35"/>
  <c r="BV149" i="35"/>
  <c r="BX149" i="35"/>
  <c r="BY149" i="35"/>
  <c r="BW149" i="35"/>
  <c r="BU151" i="35"/>
  <c r="BU152" i="35"/>
  <c r="BW150" i="35"/>
  <c r="BV150" i="35"/>
  <c r="BY150" i="35"/>
  <c r="BX150" i="35"/>
  <c r="BZ125" i="35" l="1"/>
  <c r="CB125" i="35" s="1"/>
  <c r="AF74" i="35"/>
  <c r="BZ126" i="35" s="1"/>
  <c r="BZ127" i="35" s="1"/>
  <c r="CB127" i="35" s="1"/>
  <c r="CW68" i="36"/>
  <c r="BN74" i="35"/>
  <c r="BL74" i="35" s="1"/>
  <c r="BP74" i="35"/>
  <c r="AK75" i="35"/>
  <c r="AX128" i="35"/>
  <c r="DE70" i="36"/>
  <c r="Y76" i="35"/>
  <c r="CI125" i="35"/>
  <c r="CD125" i="35"/>
  <c r="CF125" i="35"/>
  <c r="CJ125" i="35"/>
  <c r="CE125" i="35"/>
  <c r="CC125" i="35"/>
  <c r="CH125" i="35"/>
  <c r="CG125" i="35"/>
  <c r="CK125" i="35"/>
  <c r="BG125" i="35"/>
  <c r="BB125" i="35"/>
  <c r="BI125" i="35"/>
  <c r="BC125" i="35"/>
  <c r="BF125" i="35"/>
  <c r="BA125" i="35"/>
  <c r="BE125" i="35"/>
  <c r="BD125" i="35"/>
  <c r="BH125" i="35"/>
  <c r="AX127" i="35"/>
  <c r="AZ127" i="35" s="1"/>
  <c r="AZ126" i="35"/>
  <c r="BQ74" i="35"/>
  <c r="BR74" i="35" s="1"/>
  <c r="CJ124" i="35"/>
  <c r="CI124" i="35"/>
  <c r="CE124" i="35"/>
  <c r="CF124" i="35"/>
  <c r="CK124" i="35"/>
  <c r="CH124" i="35"/>
  <c r="CG124" i="35"/>
  <c r="CC124" i="35"/>
  <c r="CD124" i="35"/>
  <c r="BF124" i="35"/>
  <c r="BE124" i="35"/>
  <c r="BG124" i="35"/>
  <c r="BB124" i="35"/>
  <c r="BD124" i="35"/>
  <c r="BC124" i="35"/>
  <c r="BI124" i="35"/>
  <c r="BH124" i="35"/>
  <c r="BA124" i="35"/>
  <c r="AO73" i="35"/>
  <c r="AP73" i="35" s="1"/>
  <c r="BM75" i="35"/>
  <c r="AL74" i="35"/>
  <c r="AJ74" i="35" s="1"/>
  <c r="AN74" i="35"/>
  <c r="AW558" i="35"/>
  <c r="AS560" i="35"/>
  <c r="AX558" i="35"/>
  <c r="AZ558" i="35" s="1"/>
  <c r="AT558" i="35"/>
  <c r="AU558" i="35"/>
  <c r="AV558" i="35"/>
  <c r="BB557" i="35"/>
  <c r="BF557" i="35"/>
  <c r="BD557" i="35"/>
  <c r="BI557" i="35"/>
  <c r="BE557" i="35"/>
  <c r="BA557" i="35"/>
  <c r="BG557" i="35"/>
  <c r="BC557" i="35"/>
  <c r="BH557" i="35"/>
  <c r="AW559" i="35"/>
  <c r="AS561" i="35"/>
  <c r="AX559" i="35"/>
  <c r="AZ559" i="35" s="1"/>
  <c r="AT559" i="35"/>
  <c r="AU559" i="35"/>
  <c r="AV559" i="35"/>
  <c r="BB556" i="35"/>
  <c r="BF556" i="35"/>
  <c r="BD556" i="35"/>
  <c r="BI556" i="35"/>
  <c r="BE556" i="35"/>
  <c r="BA556" i="35"/>
  <c r="BG556" i="35"/>
  <c r="BH556" i="35"/>
  <c r="BC556" i="35"/>
  <c r="BV334" i="35"/>
  <c r="BY334" i="35"/>
  <c r="BW334" i="35"/>
  <c r="BX334" i="35"/>
  <c r="BU336" i="35"/>
  <c r="BV331" i="35"/>
  <c r="BY331" i="35"/>
  <c r="BW331" i="35"/>
  <c r="BX331" i="35"/>
  <c r="BU333" i="35"/>
  <c r="BX151" i="35"/>
  <c r="BY151" i="35"/>
  <c r="BV151" i="35"/>
  <c r="BW151" i="35"/>
  <c r="BU153" i="35"/>
  <c r="BY152" i="35"/>
  <c r="BU154" i="35"/>
  <c r="BW152" i="35"/>
  <c r="BV152" i="35"/>
  <c r="BX152" i="35"/>
  <c r="AS156" i="35"/>
  <c r="AU154" i="35"/>
  <c r="AV154" i="35"/>
  <c r="AT154" i="35"/>
  <c r="AW154" i="35"/>
  <c r="AT153" i="35"/>
  <c r="AS155" i="35"/>
  <c r="AU153" i="35"/>
  <c r="AW153" i="35"/>
  <c r="AV153" i="35"/>
  <c r="CB126" i="35" l="1"/>
  <c r="CW69" i="36"/>
  <c r="AF75" i="35"/>
  <c r="BZ128" i="35" s="1"/>
  <c r="CB128" i="35" s="1"/>
  <c r="AO74" i="35"/>
  <c r="AP74" i="35" s="1"/>
  <c r="BP75" i="35"/>
  <c r="BN75" i="35"/>
  <c r="BL75" i="35" s="1"/>
  <c r="Y77" i="35"/>
  <c r="DE71" i="36"/>
  <c r="AL75" i="35"/>
  <c r="AJ75" i="35" s="1"/>
  <c r="AN75" i="35"/>
  <c r="BF126" i="35"/>
  <c r="BE126" i="35"/>
  <c r="BH126" i="35"/>
  <c r="BI126" i="35"/>
  <c r="BG126" i="35"/>
  <c r="BA126" i="35"/>
  <c r="BB126" i="35"/>
  <c r="BD126" i="35"/>
  <c r="BC126" i="35"/>
  <c r="CF126" i="35"/>
  <c r="CE126" i="35"/>
  <c r="CG126" i="35"/>
  <c r="CH126" i="35"/>
  <c r="CI126" i="35"/>
  <c r="CC126" i="35"/>
  <c r="CJ126" i="35"/>
  <c r="CK126" i="35"/>
  <c r="CD126" i="35"/>
  <c r="BI127" i="35"/>
  <c r="BC127" i="35"/>
  <c r="BG127" i="35"/>
  <c r="BA127" i="35"/>
  <c r="BE127" i="35"/>
  <c r="BF127" i="35"/>
  <c r="BD127" i="35"/>
  <c r="BH127" i="35"/>
  <c r="BB127" i="35"/>
  <c r="CJ127" i="35"/>
  <c r="CF127" i="35"/>
  <c r="CG127" i="35"/>
  <c r="CK127" i="35"/>
  <c r="CE127" i="35"/>
  <c r="CD127" i="35"/>
  <c r="CC127" i="35"/>
  <c r="CI127" i="35"/>
  <c r="CH127" i="35"/>
  <c r="AK76" i="35"/>
  <c r="AX130" i="35"/>
  <c r="AK77" i="35"/>
  <c r="AX129" i="35"/>
  <c r="AZ129" i="35" s="1"/>
  <c r="AZ128" i="35"/>
  <c r="BB558" i="35"/>
  <c r="BF558" i="35"/>
  <c r="BD558" i="35"/>
  <c r="BI558" i="35"/>
  <c r="BE558" i="35"/>
  <c r="BA558" i="35"/>
  <c r="BG558" i="35"/>
  <c r="BC558" i="35"/>
  <c r="BH558" i="35"/>
  <c r="BB559" i="35"/>
  <c r="BF559" i="35"/>
  <c r="BD559" i="35"/>
  <c r="BI559" i="35"/>
  <c r="BE559" i="35"/>
  <c r="BA559" i="35"/>
  <c r="BG559" i="35"/>
  <c r="BC559" i="35"/>
  <c r="BH559" i="35"/>
  <c r="AW560" i="35"/>
  <c r="AS562" i="35"/>
  <c r="AX560" i="35"/>
  <c r="AZ560" i="35" s="1"/>
  <c r="AT560" i="35"/>
  <c r="AU560" i="35"/>
  <c r="AV560" i="35"/>
  <c r="AW561" i="35"/>
  <c r="AS563" i="35"/>
  <c r="AX561" i="35"/>
  <c r="AZ561" i="35" s="1"/>
  <c r="AT561" i="35"/>
  <c r="AU561" i="35"/>
  <c r="AV561" i="35"/>
  <c r="BV333" i="35"/>
  <c r="BY333" i="35"/>
  <c r="BW333" i="35"/>
  <c r="BX333" i="35"/>
  <c r="BU335" i="35"/>
  <c r="BV336" i="35"/>
  <c r="BY336" i="35"/>
  <c r="BX336" i="35"/>
  <c r="BU338" i="35"/>
  <c r="BW336" i="35"/>
  <c r="BV153" i="35"/>
  <c r="BU155" i="35"/>
  <c r="BW153" i="35"/>
  <c r="BY153" i="35"/>
  <c r="BX153" i="35"/>
  <c r="AW156" i="35"/>
  <c r="AT156" i="35"/>
  <c r="AV156" i="35"/>
  <c r="AU156" i="35"/>
  <c r="AS158" i="35"/>
  <c r="AV155" i="35"/>
  <c r="AS157" i="35"/>
  <c r="AU155" i="35"/>
  <c r="AW155" i="35"/>
  <c r="AT155" i="35"/>
  <c r="BU156" i="35"/>
  <c r="BW154" i="35"/>
  <c r="BX154" i="35"/>
  <c r="BV154" i="35"/>
  <c r="BY154" i="35"/>
  <c r="BZ129" i="35" l="1"/>
  <c r="CB129" i="35" s="1"/>
  <c r="BM76" i="35"/>
  <c r="AF76" i="35"/>
  <c r="BZ130" i="35" s="1"/>
  <c r="CB130" i="35" s="1"/>
  <c r="CW70" i="36"/>
  <c r="CD128" i="35"/>
  <c r="CE128" i="35"/>
  <c r="CK128" i="35"/>
  <c r="CI128" i="35"/>
  <c r="CH128" i="35"/>
  <c r="CJ128" i="35"/>
  <c r="CG128" i="35"/>
  <c r="CF128" i="35"/>
  <c r="CC128" i="35"/>
  <c r="BC129" i="35"/>
  <c r="BI129" i="35"/>
  <c r="BF129" i="35"/>
  <c r="BD129" i="35"/>
  <c r="BG129" i="35"/>
  <c r="BE129" i="35"/>
  <c r="BH129" i="35"/>
  <c r="BA129" i="35"/>
  <c r="BB129" i="35"/>
  <c r="AO75" i="35"/>
  <c r="AP75" i="35" s="1"/>
  <c r="DE72" i="36"/>
  <c r="Y78" i="35"/>
  <c r="AX134" i="35" s="1"/>
  <c r="BN76" i="35"/>
  <c r="BL76" i="35" s="1"/>
  <c r="BP76" i="35"/>
  <c r="AN77" i="35"/>
  <c r="AL77" i="35"/>
  <c r="AJ77" i="35" s="1"/>
  <c r="BQ75" i="35"/>
  <c r="BR75" i="35" s="1"/>
  <c r="AX132" i="35"/>
  <c r="AX131" i="35"/>
  <c r="AZ131" i="35" s="1"/>
  <c r="AZ130" i="35"/>
  <c r="BD128" i="35"/>
  <c r="BC128" i="35"/>
  <c r="BF128" i="35"/>
  <c r="BH128" i="35"/>
  <c r="BE128" i="35"/>
  <c r="BB128" i="35"/>
  <c r="BG128" i="35"/>
  <c r="BI128" i="35"/>
  <c r="BA128" i="35"/>
  <c r="AN76" i="35"/>
  <c r="AL76" i="35"/>
  <c r="AJ76" i="35" s="1"/>
  <c r="CH129" i="35"/>
  <c r="CF129" i="35"/>
  <c r="CC129" i="35"/>
  <c r="CJ129" i="35"/>
  <c r="CE129" i="35"/>
  <c r="CK129" i="35"/>
  <c r="CI129" i="35"/>
  <c r="CG129" i="35"/>
  <c r="CD129" i="35"/>
  <c r="AW562" i="35"/>
  <c r="AS564" i="35"/>
  <c r="AX562" i="35"/>
  <c r="AZ562" i="35" s="1"/>
  <c r="AT562" i="35"/>
  <c r="AU562" i="35"/>
  <c r="AV562" i="35"/>
  <c r="BB561" i="35"/>
  <c r="BF561" i="35"/>
  <c r="BD561" i="35"/>
  <c r="BI561" i="35"/>
  <c r="BE561" i="35"/>
  <c r="BA561" i="35"/>
  <c r="BG561" i="35"/>
  <c r="BC561" i="35"/>
  <c r="BH561" i="35"/>
  <c r="AW563" i="35"/>
  <c r="AS565" i="35"/>
  <c r="AX563" i="35"/>
  <c r="AZ563" i="35" s="1"/>
  <c r="AT563" i="35"/>
  <c r="AU563" i="35"/>
  <c r="AV563" i="35"/>
  <c r="BB560" i="35"/>
  <c r="BF560" i="35"/>
  <c r="BD560" i="35"/>
  <c r="BI560" i="35"/>
  <c r="BE560" i="35"/>
  <c r="BA560" i="35"/>
  <c r="BG560" i="35"/>
  <c r="BH560" i="35"/>
  <c r="BC560" i="35"/>
  <c r="BV338" i="35"/>
  <c r="BY338" i="35"/>
  <c r="BW338" i="35"/>
  <c r="BX338" i="35"/>
  <c r="BU340" i="35"/>
  <c r="BV335" i="35"/>
  <c r="BY335" i="35"/>
  <c r="BW335" i="35"/>
  <c r="BX335" i="35"/>
  <c r="BU337" i="35"/>
  <c r="BY156" i="35"/>
  <c r="BV156" i="35"/>
  <c r="BX156" i="35"/>
  <c r="BW156" i="35"/>
  <c r="BU158" i="35"/>
  <c r="BX155" i="35"/>
  <c r="BU157" i="35"/>
  <c r="BW155" i="35"/>
  <c r="BY155" i="35"/>
  <c r="BV155" i="35"/>
  <c r="AT157" i="35"/>
  <c r="AV157" i="35"/>
  <c r="AW157" i="35"/>
  <c r="AU157" i="35"/>
  <c r="AS159" i="35"/>
  <c r="AS160" i="35"/>
  <c r="AU158" i="35"/>
  <c r="AW158" i="35"/>
  <c r="AT158" i="35"/>
  <c r="AV158" i="35"/>
  <c r="BZ131" i="35" l="1"/>
  <c r="CB131" i="35" s="1"/>
  <c r="CW71" i="36"/>
  <c r="AF77" i="35"/>
  <c r="BM78" i="35" s="1"/>
  <c r="CJ130" i="35"/>
  <c r="CH130" i="35"/>
  <c r="CE130" i="35"/>
  <c r="CF130" i="35"/>
  <c r="CC130" i="35"/>
  <c r="CD130" i="35"/>
  <c r="CK130" i="35"/>
  <c r="CI130" i="35"/>
  <c r="CG130" i="35"/>
  <c r="BE131" i="35"/>
  <c r="BC131" i="35"/>
  <c r="BA131" i="35"/>
  <c r="BG131" i="35"/>
  <c r="BI131" i="35"/>
  <c r="BH131" i="35"/>
  <c r="BF131" i="35"/>
  <c r="BD131" i="35"/>
  <c r="BB131" i="35"/>
  <c r="BQ76" i="35"/>
  <c r="BR76" i="35" s="1"/>
  <c r="DE73" i="36"/>
  <c r="Y79" i="35"/>
  <c r="CK131" i="35"/>
  <c r="CJ131" i="35"/>
  <c r="CH131" i="35"/>
  <c r="CG131" i="35"/>
  <c r="CE131" i="35"/>
  <c r="CF131" i="35"/>
  <c r="CD131" i="35"/>
  <c r="CC131" i="35"/>
  <c r="CI131" i="35"/>
  <c r="BH130" i="35"/>
  <c r="BF130" i="35"/>
  <c r="BC130" i="35"/>
  <c r="BD130" i="35"/>
  <c r="BA130" i="35"/>
  <c r="BB130" i="35"/>
  <c r="BI130" i="35"/>
  <c r="BG130" i="35"/>
  <c r="BE130" i="35"/>
  <c r="AK78" i="35"/>
  <c r="BQ77" i="35"/>
  <c r="BR77" i="35" s="1"/>
  <c r="AO76" i="35"/>
  <c r="AP76" i="35" s="1"/>
  <c r="AZ134" i="35"/>
  <c r="AX135" i="35"/>
  <c r="AZ135" i="35" s="1"/>
  <c r="AZ132" i="35"/>
  <c r="AX133" i="35"/>
  <c r="AZ133" i="35" s="1"/>
  <c r="BB562" i="35"/>
  <c r="BF562" i="35"/>
  <c r="BD562" i="35"/>
  <c r="BI562" i="35"/>
  <c r="BE562" i="35"/>
  <c r="BA562" i="35"/>
  <c r="BG562" i="35"/>
  <c r="BC562" i="35"/>
  <c r="BH562" i="35"/>
  <c r="BB563" i="35"/>
  <c r="BF563" i="35"/>
  <c r="BD563" i="35"/>
  <c r="BI563" i="35"/>
  <c r="BE563" i="35"/>
  <c r="BA563" i="35"/>
  <c r="BG563" i="35"/>
  <c r="BC563" i="35"/>
  <c r="BH563" i="35"/>
  <c r="AW564" i="35"/>
  <c r="AS566" i="35"/>
  <c r="AX564" i="35"/>
  <c r="AZ564" i="35" s="1"/>
  <c r="AT564" i="35"/>
  <c r="AU564" i="35"/>
  <c r="AV564" i="35"/>
  <c r="AW565" i="35"/>
  <c r="AS567" i="35"/>
  <c r="AX565" i="35"/>
  <c r="AZ565" i="35" s="1"/>
  <c r="AT565" i="35"/>
  <c r="AU565" i="35"/>
  <c r="AV565" i="35"/>
  <c r="BV337" i="35"/>
  <c r="BY337" i="35"/>
  <c r="BW337" i="35"/>
  <c r="BX337" i="35"/>
  <c r="BU339" i="35"/>
  <c r="BV340" i="35"/>
  <c r="BY340" i="35"/>
  <c r="BX340" i="35"/>
  <c r="BU342" i="35"/>
  <c r="BW340" i="35"/>
  <c r="AW160" i="35"/>
  <c r="AS162" i="35"/>
  <c r="AU160" i="35"/>
  <c r="AT160" i="35"/>
  <c r="AV160" i="35"/>
  <c r="AV159" i="35"/>
  <c r="AT159" i="35"/>
  <c r="AW159" i="35"/>
  <c r="AU159" i="35"/>
  <c r="AS161" i="35"/>
  <c r="BV157" i="35"/>
  <c r="BX157" i="35"/>
  <c r="BY157" i="35"/>
  <c r="BW157" i="35"/>
  <c r="BU159" i="35"/>
  <c r="BU160" i="35"/>
  <c r="BW158" i="35"/>
  <c r="BY158" i="35"/>
  <c r="BV158" i="35"/>
  <c r="BX158" i="35"/>
  <c r="BM77" i="35" l="1"/>
  <c r="BZ132" i="35"/>
  <c r="AF78" i="35"/>
  <c r="CW72" i="36"/>
  <c r="BP78" i="35"/>
  <c r="BN78" i="35"/>
  <c r="BL78" i="35" s="1"/>
  <c r="BD134" i="35"/>
  <c r="BE134" i="35"/>
  <c r="BF134" i="35"/>
  <c r="BC134" i="35"/>
  <c r="BA134" i="35"/>
  <c r="BI134" i="35"/>
  <c r="BH134" i="35"/>
  <c r="BG134" i="35"/>
  <c r="BB134" i="35"/>
  <c r="BE133" i="35"/>
  <c r="BA133" i="35"/>
  <c r="BG133" i="35"/>
  <c r="BB133" i="35"/>
  <c r="BI133" i="35"/>
  <c r="BF133" i="35"/>
  <c r="BC133" i="35"/>
  <c r="BH133" i="35"/>
  <c r="BD133" i="35"/>
  <c r="AN78" i="35"/>
  <c r="AL78" i="35"/>
  <c r="AJ78" i="35" s="1"/>
  <c r="BB132" i="35"/>
  <c r="BI132" i="35"/>
  <c r="BC132" i="35"/>
  <c r="BG132" i="35"/>
  <c r="BH132" i="35"/>
  <c r="BA132" i="35"/>
  <c r="BF132" i="35"/>
  <c r="BD132" i="35"/>
  <c r="BE132" i="35"/>
  <c r="AK79" i="35"/>
  <c r="AX136" i="35"/>
  <c r="BI135" i="35"/>
  <c r="BC135" i="35"/>
  <c r="BF135" i="35"/>
  <c r="BA135" i="35"/>
  <c r="BB135" i="35"/>
  <c r="BE135" i="35"/>
  <c r="BH135" i="35"/>
  <c r="BG135" i="35"/>
  <c r="BD135" i="35"/>
  <c r="Y80" i="35"/>
  <c r="DE74" i="36"/>
  <c r="AO77" i="35"/>
  <c r="AW566" i="35"/>
  <c r="AS568" i="35"/>
  <c r="AX566" i="35"/>
  <c r="AZ566" i="35" s="1"/>
  <c r="AT566" i="35"/>
  <c r="AU566" i="35"/>
  <c r="AV566" i="35"/>
  <c r="BB565" i="35"/>
  <c r="BF565" i="35"/>
  <c r="BD565" i="35"/>
  <c r="BI565" i="35"/>
  <c r="BE565" i="35"/>
  <c r="BG565" i="35"/>
  <c r="BH565" i="35"/>
  <c r="BA565" i="35"/>
  <c r="BC565" i="35"/>
  <c r="AW567" i="35"/>
  <c r="AS569" i="35"/>
  <c r="AX567" i="35"/>
  <c r="AZ567" i="35" s="1"/>
  <c r="AT567" i="35"/>
  <c r="AU567" i="35"/>
  <c r="AV567" i="35"/>
  <c r="BB564" i="35"/>
  <c r="BF564" i="35"/>
  <c r="BD564" i="35"/>
  <c r="BI564" i="35"/>
  <c r="BE564" i="35"/>
  <c r="BA564" i="35"/>
  <c r="BC564" i="35"/>
  <c r="BG564" i="35"/>
  <c r="BH564" i="35"/>
  <c r="BV342" i="35"/>
  <c r="BY342" i="35"/>
  <c r="BW342" i="35"/>
  <c r="BX342" i="35"/>
  <c r="BU344" i="35"/>
  <c r="BV339" i="35"/>
  <c r="BY339" i="35"/>
  <c r="BW339" i="35"/>
  <c r="BX339" i="35"/>
  <c r="BU341" i="35"/>
  <c r="BX159" i="35"/>
  <c r="BV159" i="35"/>
  <c r="BY159" i="35"/>
  <c r="BW159" i="35"/>
  <c r="BU161" i="35"/>
  <c r="AS164" i="35"/>
  <c r="AU162" i="35"/>
  <c r="AV162" i="35"/>
  <c r="AT162" i="35"/>
  <c r="AW162" i="35"/>
  <c r="BY160" i="35"/>
  <c r="BU162" i="35"/>
  <c r="BW160" i="35"/>
  <c r="BV160" i="35"/>
  <c r="BX160" i="35"/>
  <c r="AT161" i="35"/>
  <c r="AW161" i="35"/>
  <c r="AS163" i="35"/>
  <c r="AU161" i="35"/>
  <c r="AV161" i="35"/>
  <c r="BM79" i="35" l="1"/>
  <c r="BZ134" i="35"/>
  <c r="BZ133" i="35"/>
  <c r="CB133" i="35" s="1"/>
  <c r="CB132" i="35"/>
  <c r="AF79" i="35"/>
  <c r="BZ136" i="35" s="1"/>
  <c r="CW73" i="36"/>
  <c r="BN77" i="35"/>
  <c r="BL77" i="35" s="1"/>
  <c r="BP77" i="35"/>
  <c r="BQ78" i="35" s="1"/>
  <c r="BR78" i="35" s="1"/>
  <c r="AP77" i="35"/>
  <c r="AO78" i="35"/>
  <c r="AP78" i="35" s="1"/>
  <c r="AN79" i="35"/>
  <c r="AL79" i="35"/>
  <c r="AJ79" i="35" s="1"/>
  <c r="DE75" i="36"/>
  <c r="Y81" i="35"/>
  <c r="BQ79" i="35"/>
  <c r="BR79" i="35" s="1"/>
  <c r="AK80" i="35"/>
  <c r="AX138" i="35"/>
  <c r="AK81" i="35"/>
  <c r="BM80" i="35"/>
  <c r="AZ136" i="35"/>
  <c r="AX137" i="35"/>
  <c r="AZ137" i="35" s="1"/>
  <c r="BB566" i="35"/>
  <c r="BF566" i="35"/>
  <c r="BD566" i="35"/>
  <c r="BI566" i="35"/>
  <c r="BE566" i="35"/>
  <c r="BA566" i="35"/>
  <c r="BC566" i="35"/>
  <c r="BG566" i="35"/>
  <c r="BH566" i="35"/>
  <c r="BB567" i="35"/>
  <c r="BF567" i="35"/>
  <c r="BD567" i="35"/>
  <c r="BI567" i="35"/>
  <c r="BE567" i="35"/>
  <c r="BG567" i="35"/>
  <c r="BH567" i="35"/>
  <c r="BA567" i="35"/>
  <c r="BC567" i="35"/>
  <c r="AW568" i="35"/>
  <c r="AS570" i="35"/>
  <c r="AX568" i="35"/>
  <c r="AZ568" i="35" s="1"/>
  <c r="AT568" i="35"/>
  <c r="AU568" i="35"/>
  <c r="AV568" i="35"/>
  <c r="AW569" i="35"/>
  <c r="AS571" i="35"/>
  <c r="AX569" i="35"/>
  <c r="AZ569" i="35" s="1"/>
  <c r="AT569" i="35"/>
  <c r="AU569" i="35"/>
  <c r="AV569" i="35"/>
  <c r="BV341" i="35"/>
  <c r="BY341" i="35"/>
  <c r="BW341" i="35"/>
  <c r="BX341" i="35"/>
  <c r="BU343" i="35"/>
  <c r="BV344" i="35"/>
  <c r="BY344" i="35"/>
  <c r="BX344" i="35"/>
  <c r="BU346" i="35"/>
  <c r="BW344" i="35"/>
  <c r="AV163" i="35"/>
  <c r="AS165" i="35"/>
  <c r="AU163" i="35"/>
  <c r="AW163" i="35"/>
  <c r="AT163" i="35"/>
  <c r="BU164" i="35"/>
  <c r="BW162" i="35"/>
  <c r="BX162" i="35"/>
  <c r="BV162" i="35"/>
  <c r="BY162" i="35"/>
  <c r="BV161" i="35"/>
  <c r="BY161" i="35"/>
  <c r="BU163" i="35"/>
  <c r="BW161" i="35"/>
  <c r="BX161" i="35"/>
  <c r="AW164" i="35"/>
  <c r="AV164" i="35"/>
  <c r="AT164" i="35"/>
  <c r="AU164" i="35"/>
  <c r="AS166" i="35"/>
  <c r="CE132" i="35" l="1"/>
  <c r="CF132" i="35"/>
  <c r="CI132" i="35"/>
  <c r="CK132" i="35"/>
  <c r="CJ132" i="35"/>
  <c r="CG132" i="35"/>
  <c r="CD132" i="35"/>
  <c r="CH132" i="35"/>
  <c r="CC132" i="35"/>
  <c r="CH133" i="35"/>
  <c r="CG133" i="35"/>
  <c r="CK133" i="35"/>
  <c r="CJ133" i="35"/>
  <c r="CI133" i="35"/>
  <c r="CF133" i="35"/>
  <c r="CE133" i="35"/>
  <c r="CD133" i="35"/>
  <c r="CC133" i="35"/>
  <c r="CW74" i="36"/>
  <c r="AF80" i="35"/>
  <c r="BZ138" i="35" s="1"/>
  <c r="BZ139" i="35" s="1"/>
  <c r="CB139" i="35" s="1"/>
  <c r="BZ135" i="35"/>
  <c r="CB135" i="35" s="1"/>
  <c r="CB134" i="35"/>
  <c r="BZ137" i="35"/>
  <c r="CB137" i="35" s="1"/>
  <c r="CB136" i="35"/>
  <c r="BN79" i="35"/>
  <c r="BL79" i="35" s="1"/>
  <c r="BP79" i="35"/>
  <c r="AO79" i="35"/>
  <c r="AP79" i="35" s="1"/>
  <c r="BP80" i="35"/>
  <c r="BN80" i="35"/>
  <c r="BL80" i="35" s="1"/>
  <c r="AL80" i="35"/>
  <c r="AJ80" i="35" s="1"/>
  <c r="AN80" i="35"/>
  <c r="AK82" i="35"/>
  <c r="AX140" i="35"/>
  <c r="BI136" i="35"/>
  <c r="BC136" i="35"/>
  <c r="BB136" i="35"/>
  <c r="BE136" i="35"/>
  <c r="BD136" i="35"/>
  <c r="BH136" i="35"/>
  <c r="BF136" i="35"/>
  <c r="BG136" i="35"/>
  <c r="BA136" i="35"/>
  <c r="BC137" i="35"/>
  <c r="BD137" i="35"/>
  <c r="BE137" i="35"/>
  <c r="BF137" i="35"/>
  <c r="BI137" i="35"/>
  <c r="BG137" i="35"/>
  <c r="BH137" i="35"/>
  <c r="BA137" i="35"/>
  <c r="BB137" i="35"/>
  <c r="DE76" i="36"/>
  <c r="Y82" i="35"/>
  <c r="AL81" i="35"/>
  <c r="AJ81" i="35" s="1"/>
  <c r="AN81" i="35"/>
  <c r="AO82" i="35" s="1"/>
  <c r="AP82" i="35" s="1"/>
  <c r="AZ138" i="35"/>
  <c r="AX139" i="35"/>
  <c r="AZ139" i="35" s="1"/>
  <c r="AW570" i="35"/>
  <c r="AS572" i="35"/>
  <c r="AX570" i="35"/>
  <c r="AZ570" i="35" s="1"/>
  <c r="AT570" i="35"/>
  <c r="AU570" i="35"/>
  <c r="AV570" i="35"/>
  <c r="BB569" i="35"/>
  <c r="BF569" i="35"/>
  <c r="BD569" i="35"/>
  <c r="BI569" i="35"/>
  <c r="BE569" i="35"/>
  <c r="BG569" i="35"/>
  <c r="BH569" i="35"/>
  <c r="BA569" i="35"/>
  <c r="BC569" i="35"/>
  <c r="AW571" i="35"/>
  <c r="AS573" i="35"/>
  <c r="AX571" i="35"/>
  <c r="AZ571" i="35" s="1"/>
  <c r="AT571" i="35"/>
  <c r="AU571" i="35"/>
  <c r="AV571" i="35"/>
  <c r="BB568" i="35"/>
  <c r="BF568" i="35"/>
  <c r="BD568" i="35"/>
  <c r="BI568" i="35"/>
  <c r="BE568" i="35"/>
  <c r="BA568" i="35"/>
  <c r="BC568" i="35"/>
  <c r="BG568" i="35"/>
  <c r="BH568" i="35"/>
  <c r="BV346" i="35"/>
  <c r="BY346" i="35"/>
  <c r="BW346" i="35"/>
  <c r="BX346" i="35"/>
  <c r="BU348" i="35"/>
  <c r="BV343" i="35"/>
  <c r="BY343" i="35"/>
  <c r="BW343" i="35"/>
  <c r="BX343" i="35"/>
  <c r="BU345" i="35"/>
  <c r="BX163" i="35"/>
  <c r="BU165" i="35"/>
  <c r="BW163" i="35"/>
  <c r="BY163" i="35"/>
  <c r="BV163" i="35"/>
  <c r="AS168" i="35"/>
  <c r="AU166" i="35"/>
  <c r="AT166" i="35"/>
  <c r="AW166" i="35"/>
  <c r="AV166" i="35"/>
  <c r="BY164" i="35"/>
  <c r="BX164" i="35"/>
  <c r="BV164" i="35"/>
  <c r="BW164" i="35"/>
  <c r="BU166" i="35"/>
  <c r="AT165" i="35"/>
  <c r="AV165" i="35"/>
  <c r="AW165" i="35"/>
  <c r="AU165" i="35"/>
  <c r="AS167" i="35"/>
  <c r="CE136" i="35" l="1"/>
  <c r="CG136" i="35"/>
  <c r="CK136" i="35"/>
  <c r="CI136" i="35"/>
  <c r="CJ136" i="35"/>
  <c r="CF136" i="35"/>
  <c r="CD136" i="35"/>
  <c r="CH136" i="35"/>
  <c r="CC136" i="35"/>
  <c r="CH137" i="35"/>
  <c r="CJ137" i="35"/>
  <c r="CG137" i="35"/>
  <c r="CD137" i="35"/>
  <c r="CE137" i="35"/>
  <c r="CK137" i="35"/>
  <c r="CI137" i="35"/>
  <c r="CC137" i="35"/>
  <c r="CF137" i="35"/>
  <c r="CW75" i="36"/>
  <c r="AF81" i="35"/>
  <c r="CB138" i="35"/>
  <c r="CJ138" i="35" s="1"/>
  <c r="BM81" i="35"/>
  <c r="CC134" i="35"/>
  <c r="CJ134" i="35"/>
  <c r="CK134" i="35"/>
  <c r="CD134" i="35"/>
  <c r="CG134" i="35"/>
  <c r="CF134" i="35"/>
  <c r="CI134" i="35"/>
  <c r="CE134" i="35"/>
  <c r="CH134" i="35"/>
  <c r="CE135" i="35"/>
  <c r="CG135" i="35"/>
  <c r="CC135" i="35"/>
  <c r="CF135" i="35"/>
  <c r="CD135" i="35"/>
  <c r="CI135" i="35"/>
  <c r="CJ135" i="35"/>
  <c r="CK135" i="35"/>
  <c r="CH135" i="35"/>
  <c r="AO80" i="35"/>
  <c r="AP80" i="35" s="1"/>
  <c r="CG138" i="35"/>
  <c r="CE138" i="35"/>
  <c r="CD138" i="35"/>
  <c r="BD139" i="35"/>
  <c r="BB139" i="35"/>
  <c r="BI139" i="35"/>
  <c r="BF139" i="35"/>
  <c r="BG139" i="35"/>
  <c r="BE139" i="35"/>
  <c r="BC139" i="35"/>
  <c r="BA139" i="35"/>
  <c r="BH139" i="35"/>
  <c r="AK83" i="35"/>
  <c r="AX142" i="35"/>
  <c r="BD138" i="35"/>
  <c r="BA138" i="35"/>
  <c r="BB138" i="35"/>
  <c r="BE138" i="35"/>
  <c r="BF138" i="35"/>
  <c r="BH138" i="35"/>
  <c r="BI138" i="35"/>
  <c r="BC138" i="35"/>
  <c r="BG138" i="35"/>
  <c r="DE77" i="36"/>
  <c r="Y83" i="35"/>
  <c r="AX141" i="35"/>
  <c r="AZ141" i="35" s="1"/>
  <c r="AZ140" i="35"/>
  <c r="BP81" i="35"/>
  <c r="BQ82" i="35" s="1"/>
  <c r="BR82" i="35" s="1"/>
  <c r="BN81" i="35"/>
  <c r="BL81" i="35" s="1"/>
  <c r="AN82" i="35"/>
  <c r="AO83" i="35" s="1"/>
  <c r="AP83" i="35" s="1"/>
  <c r="AL82" i="35"/>
  <c r="AJ82" i="35" s="1"/>
  <c r="CG139" i="35"/>
  <c r="CJ139" i="35"/>
  <c r="CF139" i="35"/>
  <c r="CI139" i="35"/>
  <c r="CK139" i="35"/>
  <c r="CE139" i="35"/>
  <c r="CH139" i="35"/>
  <c r="CC139" i="35"/>
  <c r="CD139" i="35"/>
  <c r="BQ80" i="35"/>
  <c r="BR80" i="35" s="1"/>
  <c r="AO81" i="35"/>
  <c r="AP81" i="35" s="1"/>
  <c r="BB570" i="35"/>
  <c r="BF570" i="35"/>
  <c r="BD570" i="35"/>
  <c r="BI570" i="35"/>
  <c r="BE570" i="35"/>
  <c r="BA570" i="35"/>
  <c r="BC570" i="35"/>
  <c r="BG570" i="35"/>
  <c r="BH570" i="35"/>
  <c r="BB571" i="35"/>
  <c r="BF571" i="35"/>
  <c r="BD571" i="35"/>
  <c r="BI571" i="35"/>
  <c r="BE571" i="35"/>
  <c r="BG571" i="35"/>
  <c r="BH571" i="35"/>
  <c r="BA571" i="35"/>
  <c r="BC571" i="35"/>
  <c r="AW572" i="35"/>
  <c r="AS574" i="35"/>
  <c r="AX572" i="35"/>
  <c r="AZ572" i="35" s="1"/>
  <c r="AT572" i="35"/>
  <c r="AU572" i="35"/>
  <c r="AV572" i="35"/>
  <c r="AW573" i="35"/>
  <c r="AS575" i="35"/>
  <c r="AX573" i="35"/>
  <c r="AZ573" i="35" s="1"/>
  <c r="AT573" i="35"/>
  <c r="AU573" i="35"/>
  <c r="AV573" i="35"/>
  <c r="BV345" i="35"/>
  <c r="BY345" i="35"/>
  <c r="BW345" i="35"/>
  <c r="BX345" i="35"/>
  <c r="BU347" i="35"/>
  <c r="BV348" i="35"/>
  <c r="BY348" i="35"/>
  <c r="BX348" i="35"/>
  <c r="BU350" i="35"/>
  <c r="BW348" i="35"/>
  <c r="BV165" i="35"/>
  <c r="BX165" i="35"/>
  <c r="BY165" i="35"/>
  <c r="BW165" i="35"/>
  <c r="BU167" i="35"/>
  <c r="AV167" i="35"/>
  <c r="AW167" i="35"/>
  <c r="AT167" i="35"/>
  <c r="AU167" i="35"/>
  <c r="AS169" i="35"/>
  <c r="BU168" i="35"/>
  <c r="BW166" i="35"/>
  <c r="BV166" i="35"/>
  <c r="BY166" i="35"/>
  <c r="BX166" i="35"/>
  <c r="AW168" i="35"/>
  <c r="AS170" i="35"/>
  <c r="AU168" i="35"/>
  <c r="AT168" i="35"/>
  <c r="AV168" i="35"/>
  <c r="CH138" i="35" l="1"/>
  <c r="CF138" i="35"/>
  <c r="CC138" i="35"/>
  <c r="CK138" i="35"/>
  <c r="CI138" i="35"/>
  <c r="AF82" i="35"/>
  <c r="CW76" i="36"/>
  <c r="BM82" i="35"/>
  <c r="BZ140" i="35"/>
  <c r="AN83" i="35"/>
  <c r="AO84" i="35" s="1"/>
  <c r="AP84" i="35" s="1"/>
  <c r="AL83" i="35"/>
  <c r="AJ83" i="35" s="1"/>
  <c r="BB141" i="35"/>
  <c r="BE141" i="35"/>
  <c r="BC141" i="35"/>
  <c r="BA141" i="35"/>
  <c r="BG141" i="35"/>
  <c r="BD141" i="35"/>
  <c r="BH141" i="35"/>
  <c r="BF141" i="35"/>
  <c r="BI141" i="35"/>
  <c r="AZ142" i="35"/>
  <c r="AX143" i="35"/>
  <c r="AZ143" i="35" s="1"/>
  <c r="AK84" i="35"/>
  <c r="AX144" i="35"/>
  <c r="BQ81" i="35"/>
  <c r="BR81" i="35" s="1"/>
  <c r="Y84" i="35"/>
  <c r="DE78" i="36"/>
  <c r="BF140" i="35"/>
  <c r="BC140" i="35"/>
  <c r="BD140" i="35"/>
  <c r="BE140" i="35"/>
  <c r="BA140" i="35"/>
  <c r="BI140" i="35"/>
  <c r="BG140" i="35"/>
  <c r="BB140" i="35"/>
  <c r="BH140" i="35"/>
  <c r="AW574" i="35"/>
  <c r="AS576" i="35"/>
  <c r="AX574" i="35"/>
  <c r="AZ574" i="35" s="1"/>
  <c r="AT574" i="35"/>
  <c r="AU574" i="35"/>
  <c r="AV574" i="35"/>
  <c r="BB573" i="35"/>
  <c r="BF573" i="35"/>
  <c r="BD573" i="35"/>
  <c r="BI573" i="35"/>
  <c r="BE573" i="35"/>
  <c r="BG573" i="35"/>
  <c r="BH573" i="35"/>
  <c r="BA573" i="35"/>
  <c r="BC573" i="35"/>
  <c r="AW575" i="35"/>
  <c r="AS577" i="35"/>
  <c r="AX575" i="35"/>
  <c r="AZ575" i="35" s="1"/>
  <c r="AT575" i="35"/>
  <c r="AU575" i="35"/>
  <c r="AV575" i="35"/>
  <c r="BB572" i="35"/>
  <c r="BF572" i="35"/>
  <c r="BD572" i="35"/>
  <c r="BI572" i="35"/>
  <c r="BE572" i="35"/>
  <c r="BA572" i="35"/>
  <c r="BC572" i="35"/>
  <c r="BG572" i="35"/>
  <c r="BH572" i="35"/>
  <c r="BV350" i="35"/>
  <c r="BY350" i="35"/>
  <c r="BW350" i="35"/>
  <c r="BX350" i="35"/>
  <c r="BU352" i="35"/>
  <c r="BV347" i="35"/>
  <c r="BY347" i="35"/>
  <c r="BW347" i="35"/>
  <c r="BX347" i="35"/>
  <c r="BU349" i="35"/>
  <c r="AS172" i="35"/>
  <c r="AU170" i="35"/>
  <c r="AV170" i="35"/>
  <c r="AT170" i="35"/>
  <c r="AW170" i="35"/>
  <c r="BY168" i="35"/>
  <c r="BU170" i="35"/>
  <c r="BW168" i="35"/>
  <c r="BV168" i="35"/>
  <c r="BX168" i="35"/>
  <c r="BX167" i="35"/>
  <c r="BY167" i="35"/>
  <c r="BV167" i="35"/>
  <c r="BW167" i="35"/>
  <c r="BU169" i="35"/>
  <c r="AT169" i="35"/>
  <c r="AS171" i="35"/>
  <c r="AU169" i="35"/>
  <c r="AW169" i="35"/>
  <c r="AV169" i="35"/>
  <c r="BN82" i="35" l="1"/>
  <c r="BL82" i="35" s="1"/>
  <c r="BP82" i="35"/>
  <c r="BQ83" i="35" s="1"/>
  <c r="BR83" i="35" s="1"/>
  <c r="CW77" i="36"/>
  <c r="AF83" i="35"/>
  <c r="BZ141" i="35"/>
  <c r="CB141" i="35" s="1"/>
  <c r="CB140" i="35"/>
  <c r="BM83" i="35"/>
  <c r="BZ142" i="35"/>
  <c r="AZ144" i="35"/>
  <c r="AX145" i="35"/>
  <c r="AZ145" i="35" s="1"/>
  <c r="DE79" i="36"/>
  <c r="Y85" i="35"/>
  <c r="BI143" i="35"/>
  <c r="BC143" i="35"/>
  <c r="BD143" i="35"/>
  <c r="BA143" i="35"/>
  <c r="BB143" i="35"/>
  <c r="BF143" i="35"/>
  <c r="BG143" i="35"/>
  <c r="BE143" i="35"/>
  <c r="BH143" i="35"/>
  <c r="AN84" i="35"/>
  <c r="AO85" i="35" s="1"/>
  <c r="AP85" i="35" s="1"/>
  <c r="AL84" i="35"/>
  <c r="AJ84" i="35" s="1"/>
  <c r="BH142" i="35"/>
  <c r="BE142" i="35"/>
  <c r="BF142" i="35"/>
  <c r="BB142" i="35"/>
  <c r="BI142" i="35"/>
  <c r="BG142" i="35"/>
  <c r="BC142" i="35"/>
  <c r="BA142" i="35"/>
  <c r="BD142" i="35"/>
  <c r="AK85" i="35"/>
  <c r="AX146" i="35"/>
  <c r="BB574" i="35"/>
  <c r="BF574" i="35"/>
  <c r="BD574" i="35"/>
  <c r="BI574" i="35"/>
  <c r="BE574" i="35"/>
  <c r="BA574" i="35"/>
  <c r="BC574" i="35"/>
  <c r="BG574" i="35"/>
  <c r="BH574" i="35"/>
  <c r="BB575" i="35"/>
  <c r="BF575" i="35"/>
  <c r="BD575" i="35"/>
  <c r="BI575" i="35"/>
  <c r="BE575" i="35"/>
  <c r="BG575" i="35"/>
  <c r="BH575" i="35"/>
  <c r="BA575" i="35"/>
  <c r="BC575" i="35"/>
  <c r="AW576" i="35"/>
  <c r="AS578" i="35"/>
  <c r="AX576" i="35"/>
  <c r="AZ576" i="35" s="1"/>
  <c r="AT576" i="35"/>
  <c r="AU576" i="35"/>
  <c r="AV576" i="35"/>
  <c r="AW577" i="35"/>
  <c r="AS579" i="35"/>
  <c r="AX577" i="35"/>
  <c r="AZ577" i="35" s="1"/>
  <c r="AT577" i="35"/>
  <c r="AU577" i="35"/>
  <c r="AV577" i="35"/>
  <c r="BV349" i="35"/>
  <c r="BY349" i="35"/>
  <c r="BW349" i="35"/>
  <c r="BX349" i="35"/>
  <c r="BU351" i="35"/>
  <c r="BV352" i="35"/>
  <c r="BY352" i="35"/>
  <c r="BX352" i="35"/>
  <c r="BU354" i="35"/>
  <c r="BW352" i="35"/>
  <c r="AV171" i="35"/>
  <c r="AS173" i="35"/>
  <c r="AU171" i="35"/>
  <c r="AW171" i="35"/>
  <c r="AT171" i="35"/>
  <c r="BV169" i="35"/>
  <c r="BU171" i="35"/>
  <c r="BW169" i="35"/>
  <c r="BY169" i="35"/>
  <c r="BX169" i="35"/>
  <c r="BU172" i="35"/>
  <c r="BW170" i="35"/>
  <c r="BX170" i="35"/>
  <c r="BV170" i="35"/>
  <c r="BY170" i="35"/>
  <c r="AW172" i="35"/>
  <c r="AT172" i="35"/>
  <c r="AV172" i="35"/>
  <c r="AU172" i="35"/>
  <c r="AS174" i="35"/>
  <c r="BZ143" i="35" l="1"/>
  <c r="CB143" i="35" s="1"/>
  <c r="CB142" i="35"/>
  <c r="BM84" i="35"/>
  <c r="BZ144" i="35"/>
  <c r="BN83" i="35"/>
  <c r="BL83" i="35" s="1"/>
  <c r="BP83" i="35"/>
  <c r="BQ84" i="35" s="1"/>
  <c r="BR84" i="35" s="1"/>
  <c r="CW78" i="36"/>
  <c r="AF84" i="35"/>
  <c r="CJ140" i="35"/>
  <c r="CK140" i="35"/>
  <c r="CF140" i="35"/>
  <c r="CE140" i="35"/>
  <c r="CH140" i="35"/>
  <c r="CD140" i="35"/>
  <c r="CG140" i="35"/>
  <c r="CC140" i="35"/>
  <c r="CI140" i="35"/>
  <c r="CJ141" i="35"/>
  <c r="CI141" i="35"/>
  <c r="CG141" i="35"/>
  <c r="CK141" i="35"/>
  <c r="CE141" i="35"/>
  <c r="CF141" i="35"/>
  <c r="CH141" i="35"/>
  <c r="CD141" i="35"/>
  <c r="CC141" i="35"/>
  <c r="AZ146" i="35"/>
  <c r="AX147" i="35"/>
  <c r="AZ147" i="35" s="1"/>
  <c r="AX148" i="35"/>
  <c r="AK86" i="35"/>
  <c r="DE80" i="36"/>
  <c r="Y86" i="35"/>
  <c r="AL85" i="35"/>
  <c r="AJ85" i="35" s="1"/>
  <c r="AN85" i="35"/>
  <c r="AO86" i="35" s="1"/>
  <c r="AP86" i="35" s="1"/>
  <c r="BD145" i="35"/>
  <c r="BF145" i="35"/>
  <c r="BC145" i="35"/>
  <c r="BH145" i="35"/>
  <c r="BB145" i="35"/>
  <c r="BI145" i="35"/>
  <c r="BA145" i="35"/>
  <c r="BG145" i="35"/>
  <c r="BE145" i="35"/>
  <c r="BF144" i="35"/>
  <c r="BH144" i="35"/>
  <c r="BC144" i="35"/>
  <c r="BB144" i="35"/>
  <c r="BG144" i="35"/>
  <c r="BD144" i="35"/>
  <c r="BE144" i="35"/>
  <c r="BA144" i="35"/>
  <c r="BI144" i="35"/>
  <c r="AW578" i="35"/>
  <c r="AS580" i="35"/>
  <c r="AX578" i="35"/>
  <c r="AZ578" i="35" s="1"/>
  <c r="AT578" i="35"/>
  <c r="AU578" i="35"/>
  <c r="AV578" i="35"/>
  <c r="BB577" i="35"/>
  <c r="BF577" i="35"/>
  <c r="BD577" i="35"/>
  <c r="BI577" i="35"/>
  <c r="BE577" i="35"/>
  <c r="BG577" i="35"/>
  <c r="BH577" i="35"/>
  <c r="BA577" i="35"/>
  <c r="BC577" i="35"/>
  <c r="AW579" i="35"/>
  <c r="AS581" i="35"/>
  <c r="AX579" i="35"/>
  <c r="AZ579" i="35" s="1"/>
  <c r="AT579" i="35"/>
  <c r="AU579" i="35"/>
  <c r="AV579" i="35"/>
  <c r="BB576" i="35"/>
  <c r="BF576" i="35"/>
  <c r="BD576" i="35"/>
  <c r="BI576" i="35"/>
  <c r="BE576" i="35"/>
  <c r="BA576" i="35"/>
  <c r="BC576" i="35"/>
  <c r="BG576" i="35"/>
  <c r="BH576" i="35"/>
  <c r="BV354" i="35"/>
  <c r="BY354" i="35"/>
  <c r="BW354" i="35"/>
  <c r="BX354" i="35"/>
  <c r="BU356" i="35"/>
  <c r="BV351" i="35"/>
  <c r="BY351" i="35"/>
  <c r="BW351" i="35"/>
  <c r="BX351" i="35"/>
  <c r="BU353" i="35"/>
  <c r="BY172" i="35"/>
  <c r="BV172" i="35"/>
  <c r="BX172" i="35"/>
  <c r="BW172" i="35"/>
  <c r="BU174" i="35"/>
  <c r="BX171" i="35"/>
  <c r="BU173" i="35"/>
  <c r="BW171" i="35"/>
  <c r="BY171" i="35"/>
  <c r="BV171" i="35"/>
  <c r="AS176" i="35"/>
  <c r="AU174" i="35"/>
  <c r="AW174" i="35"/>
  <c r="AT174" i="35"/>
  <c r="AV174" i="35"/>
  <c r="AT173" i="35"/>
  <c r="AV173" i="35"/>
  <c r="AW173" i="35"/>
  <c r="AU173" i="35"/>
  <c r="AS175" i="35"/>
  <c r="CW79" i="36" l="1"/>
  <c r="AF85" i="35"/>
  <c r="BP84" i="35"/>
  <c r="BQ85" i="35" s="1"/>
  <c r="BR85" i="35" s="1"/>
  <c r="BN84" i="35"/>
  <c r="BL84" i="35" s="1"/>
  <c r="BZ146" i="35"/>
  <c r="BM85" i="35"/>
  <c r="CI142" i="35"/>
  <c r="CD142" i="35"/>
  <c r="CE142" i="35"/>
  <c r="CK142" i="35"/>
  <c r="CG142" i="35"/>
  <c r="CH142" i="35"/>
  <c r="CC142" i="35"/>
  <c r="CF142" i="35"/>
  <c r="CJ142" i="35"/>
  <c r="BZ145" i="35"/>
  <c r="CB145" i="35" s="1"/>
  <c r="CB144" i="35"/>
  <c r="CF143" i="35"/>
  <c r="CI143" i="35"/>
  <c r="CG143" i="35"/>
  <c r="CK143" i="35"/>
  <c r="CD143" i="35"/>
  <c r="CJ143" i="35"/>
  <c r="CH143" i="35"/>
  <c r="CC143" i="35"/>
  <c r="CE143" i="35"/>
  <c r="AX149" i="35"/>
  <c r="AZ149" i="35" s="1"/>
  <c r="AZ148" i="35"/>
  <c r="AL86" i="35"/>
  <c r="AJ86" i="35" s="1"/>
  <c r="AN86" i="35"/>
  <c r="AO87" i="35" s="1"/>
  <c r="AP87" i="35" s="1"/>
  <c r="AK87" i="35"/>
  <c r="AX150" i="35"/>
  <c r="BA147" i="35"/>
  <c r="BC147" i="35"/>
  <c r="BI147" i="35"/>
  <c r="BB147" i="35"/>
  <c r="BD147" i="35"/>
  <c r="BG147" i="35"/>
  <c r="BH147" i="35"/>
  <c r="BE147" i="35"/>
  <c r="BF147" i="35"/>
  <c r="DE81" i="36"/>
  <c r="Y87" i="35"/>
  <c r="BH146" i="35"/>
  <c r="BB146" i="35"/>
  <c r="BC146" i="35"/>
  <c r="BD146" i="35"/>
  <c r="BF146" i="35"/>
  <c r="BI146" i="35"/>
  <c r="BG146" i="35"/>
  <c r="BE146" i="35"/>
  <c r="BA146" i="35"/>
  <c r="BB578" i="35"/>
  <c r="BF578" i="35"/>
  <c r="BD578" i="35"/>
  <c r="BI578" i="35"/>
  <c r="BE578" i="35"/>
  <c r="BA578" i="35"/>
  <c r="BC578" i="35"/>
  <c r="BG578" i="35"/>
  <c r="BH578" i="35"/>
  <c r="BB579" i="35"/>
  <c r="BF579" i="35"/>
  <c r="BD579" i="35"/>
  <c r="BI579" i="35"/>
  <c r="BE579" i="35"/>
  <c r="BG579" i="35"/>
  <c r="BH579" i="35"/>
  <c r="BA579" i="35"/>
  <c r="BC579" i="35"/>
  <c r="AW580" i="35"/>
  <c r="AS582" i="35"/>
  <c r="AX580" i="35"/>
  <c r="AZ580" i="35" s="1"/>
  <c r="AT580" i="35"/>
  <c r="AU580" i="35"/>
  <c r="AV580" i="35"/>
  <c r="AW581" i="35"/>
  <c r="AS583" i="35"/>
  <c r="AX581" i="35"/>
  <c r="AZ581" i="35" s="1"/>
  <c r="AT581" i="35"/>
  <c r="AU581" i="35"/>
  <c r="AV581" i="35"/>
  <c r="BV353" i="35"/>
  <c r="BY353" i="35"/>
  <c r="BW353" i="35"/>
  <c r="BX353" i="35"/>
  <c r="BU355" i="35"/>
  <c r="BV356" i="35"/>
  <c r="BY356" i="35"/>
  <c r="BX356" i="35"/>
  <c r="BU358" i="35"/>
  <c r="BW356" i="35"/>
  <c r="AW176" i="35"/>
  <c r="AS178" i="35"/>
  <c r="AU176" i="35"/>
  <c r="AT176" i="35"/>
  <c r="AV176" i="35"/>
  <c r="BV173" i="35"/>
  <c r="BX173" i="35"/>
  <c r="BY173" i="35"/>
  <c r="BW173" i="35"/>
  <c r="BU175" i="35"/>
  <c r="AV175" i="35"/>
  <c r="AT175" i="35"/>
  <c r="AW175" i="35"/>
  <c r="AU175" i="35"/>
  <c r="AS177" i="35"/>
  <c r="BU176" i="35"/>
  <c r="BW174" i="35"/>
  <c r="BY174" i="35"/>
  <c r="BV174" i="35"/>
  <c r="BX174" i="35"/>
  <c r="CE145" i="35" l="1"/>
  <c r="CF145" i="35"/>
  <c r="CG145" i="35"/>
  <c r="CD145" i="35"/>
  <c r="CH145" i="35"/>
  <c r="CJ145" i="35"/>
  <c r="CC145" i="35"/>
  <c r="CK145" i="35"/>
  <c r="CI145" i="35"/>
  <c r="BP85" i="35"/>
  <c r="BQ86" i="35" s="1"/>
  <c r="BR86" i="35" s="1"/>
  <c r="BN85" i="35"/>
  <c r="BL85" i="35" s="1"/>
  <c r="BZ148" i="35"/>
  <c r="BM86" i="35"/>
  <c r="CE144" i="35"/>
  <c r="CC144" i="35"/>
  <c r="CK144" i="35"/>
  <c r="CH144" i="35"/>
  <c r="CD144" i="35"/>
  <c r="CI144" i="35"/>
  <c r="CG144" i="35"/>
  <c r="CF144" i="35"/>
  <c r="CJ144" i="35"/>
  <c r="CB146" i="35"/>
  <c r="BZ147" i="35"/>
  <c r="CB147" i="35" s="1"/>
  <c r="AF86" i="35"/>
  <c r="CW80" i="36"/>
  <c r="Y88" i="35"/>
  <c r="DE82" i="36"/>
  <c r="AL87" i="35"/>
  <c r="AJ87" i="35" s="1"/>
  <c r="AN87" i="35"/>
  <c r="AO88" i="35" s="1"/>
  <c r="AP88" i="35" s="1"/>
  <c r="BH148" i="35"/>
  <c r="BE148" i="35"/>
  <c r="BI148" i="35"/>
  <c r="BG148" i="35"/>
  <c r="BC148" i="35"/>
  <c r="BD148" i="35"/>
  <c r="BF148" i="35"/>
  <c r="BB148" i="35"/>
  <c r="BA148" i="35"/>
  <c r="AX151" i="35"/>
  <c r="AZ151" i="35" s="1"/>
  <c r="AZ150" i="35"/>
  <c r="AX152" i="35"/>
  <c r="AK88" i="35"/>
  <c r="BE149" i="35"/>
  <c r="BI149" i="35"/>
  <c r="BH149" i="35"/>
  <c r="BF149" i="35"/>
  <c r="BC149" i="35"/>
  <c r="BD149" i="35"/>
  <c r="BG149" i="35"/>
  <c r="BB149" i="35"/>
  <c r="BA149" i="35"/>
  <c r="AW582" i="35"/>
  <c r="AS584" i="35"/>
  <c r="AX582" i="35"/>
  <c r="AZ582" i="35" s="1"/>
  <c r="AT582" i="35"/>
  <c r="AU582" i="35"/>
  <c r="AV582" i="35"/>
  <c r="BB581" i="35"/>
  <c r="BF581" i="35"/>
  <c r="BD581" i="35"/>
  <c r="BI581" i="35"/>
  <c r="BE581" i="35"/>
  <c r="BG581" i="35"/>
  <c r="BH581" i="35"/>
  <c r="BA581" i="35"/>
  <c r="BC581" i="35"/>
  <c r="AW583" i="35"/>
  <c r="AS585" i="35"/>
  <c r="AX583" i="35"/>
  <c r="AZ583" i="35" s="1"/>
  <c r="AT583" i="35"/>
  <c r="AU583" i="35"/>
  <c r="AV583" i="35"/>
  <c r="BB580" i="35"/>
  <c r="BF580" i="35"/>
  <c r="BD580" i="35"/>
  <c r="BI580" i="35"/>
  <c r="BE580" i="35"/>
  <c r="BA580" i="35"/>
  <c r="BC580" i="35"/>
  <c r="BG580" i="35"/>
  <c r="BH580" i="35"/>
  <c r="BV358" i="35"/>
  <c r="BY358" i="35"/>
  <c r="BW358" i="35"/>
  <c r="BX358" i="35"/>
  <c r="BU360" i="35"/>
  <c r="BV355" i="35"/>
  <c r="BY355" i="35"/>
  <c r="BW355" i="35"/>
  <c r="BX355" i="35"/>
  <c r="BU357" i="35"/>
  <c r="AT177" i="35"/>
  <c r="AW177" i="35"/>
  <c r="AS179" i="35"/>
  <c r="AU177" i="35"/>
  <c r="AV177" i="35"/>
  <c r="AS180" i="35"/>
  <c r="AU178" i="35"/>
  <c r="AV178" i="35"/>
  <c r="AT178" i="35"/>
  <c r="AW178" i="35"/>
  <c r="BY176" i="35"/>
  <c r="BU178" i="35"/>
  <c r="BW176" i="35"/>
  <c r="BV176" i="35"/>
  <c r="BX176" i="35"/>
  <c r="BX175" i="35"/>
  <c r="BV175" i="35"/>
  <c r="BY175" i="35"/>
  <c r="BW175" i="35"/>
  <c r="BU177" i="35"/>
  <c r="CG147" i="35" l="1"/>
  <c r="CC147" i="35"/>
  <c r="CE147" i="35"/>
  <c r="CF147" i="35"/>
  <c r="CJ147" i="35"/>
  <c r="CI147" i="35"/>
  <c r="CK147" i="35"/>
  <c r="CH147" i="35"/>
  <c r="CD147" i="35"/>
  <c r="CB148" i="35"/>
  <c r="BZ149" i="35"/>
  <c r="CB149" i="35" s="1"/>
  <c r="CI146" i="35"/>
  <c r="CC146" i="35"/>
  <c r="CE146" i="35"/>
  <c r="CH146" i="35"/>
  <c r="CD146" i="35"/>
  <c r="CF146" i="35"/>
  <c r="CG146" i="35"/>
  <c r="CJ146" i="35"/>
  <c r="CK146" i="35"/>
  <c r="AF87" i="35"/>
  <c r="CW81" i="36"/>
  <c r="BZ150" i="35"/>
  <c r="BM87" i="35"/>
  <c r="BP86" i="35"/>
  <c r="BQ87" i="35" s="1"/>
  <c r="BR87" i="35" s="1"/>
  <c r="BN86" i="35"/>
  <c r="BL86" i="35" s="1"/>
  <c r="AL88" i="35"/>
  <c r="AJ88" i="35" s="1"/>
  <c r="AN88" i="35"/>
  <c r="AO89" i="35" s="1"/>
  <c r="AP89" i="35" s="1"/>
  <c r="BD150" i="35"/>
  <c r="BC150" i="35"/>
  <c r="BF150" i="35"/>
  <c r="BB150" i="35"/>
  <c r="BH150" i="35"/>
  <c r="BI150" i="35"/>
  <c r="BE150" i="35"/>
  <c r="BA150" i="35"/>
  <c r="BG150" i="35"/>
  <c r="DE83" i="36"/>
  <c r="Y89" i="35"/>
  <c r="AX153" i="35"/>
  <c r="AZ153" i="35" s="1"/>
  <c r="AZ152" i="35"/>
  <c r="BH151" i="35"/>
  <c r="BG151" i="35"/>
  <c r="BI151" i="35"/>
  <c r="BC151" i="35"/>
  <c r="BD151" i="35"/>
  <c r="BF151" i="35"/>
  <c r="BA151" i="35"/>
  <c r="BB151" i="35"/>
  <c r="BE151" i="35"/>
  <c r="AX154" i="35"/>
  <c r="AK89" i="35"/>
  <c r="BB582" i="35"/>
  <c r="BF582" i="35"/>
  <c r="BD582" i="35"/>
  <c r="BI582" i="35"/>
  <c r="BE582" i="35"/>
  <c r="BA582" i="35"/>
  <c r="BC582" i="35"/>
  <c r="BG582" i="35"/>
  <c r="BH582" i="35"/>
  <c r="BB583" i="35"/>
  <c r="BF583" i="35"/>
  <c r="BD583" i="35"/>
  <c r="BI583" i="35"/>
  <c r="BE583" i="35"/>
  <c r="BG583" i="35"/>
  <c r="BH583" i="35"/>
  <c r="BA583" i="35"/>
  <c r="BC583" i="35"/>
  <c r="AW584" i="35"/>
  <c r="AS586" i="35"/>
  <c r="AX584" i="35"/>
  <c r="AZ584" i="35" s="1"/>
  <c r="AT584" i="35"/>
  <c r="AU584" i="35"/>
  <c r="AV584" i="35"/>
  <c r="AW585" i="35"/>
  <c r="AS587" i="35"/>
  <c r="AX585" i="35"/>
  <c r="AZ585" i="35" s="1"/>
  <c r="AT585" i="35"/>
  <c r="AU585" i="35"/>
  <c r="AV585" i="35"/>
  <c r="BV357" i="35"/>
  <c r="BY357" i="35"/>
  <c r="BW357" i="35"/>
  <c r="BX357" i="35"/>
  <c r="BU359" i="35"/>
  <c r="BV360" i="35"/>
  <c r="BY360" i="35"/>
  <c r="BX360" i="35"/>
  <c r="BU362" i="35"/>
  <c r="BW360" i="35"/>
  <c r="AV179" i="35"/>
  <c r="AS181" i="35"/>
  <c r="AU179" i="35"/>
  <c r="AW179" i="35"/>
  <c r="AT179" i="35"/>
  <c r="BU180" i="35"/>
  <c r="BW178" i="35"/>
  <c r="BX178" i="35"/>
  <c r="BV178" i="35"/>
  <c r="BY178" i="35"/>
  <c r="AW180" i="35"/>
  <c r="AV180" i="35"/>
  <c r="AT180" i="35"/>
  <c r="AU180" i="35"/>
  <c r="AS182" i="35"/>
  <c r="BV177" i="35"/>
  <c r="BY177" i="35"/>
  <c r="BU179" i="35"/>
  <c r="BW177" i="35"/>
  <c r="BX177" i="35"/>
  <c r="BZ151" i="35" l="1"/>
  <c r="CB151" i="35" s="1"/>
  <c r="CB150" i="35"/>
  <c r="CJ149" i="35"/>
  <c r="CH149" i="35"/>
  <c r="CK149" i="35"/>
  <c r="CC149" i="35"/>
  <c r="CG149" i="35"/>
  <c r="CI149" i="35"/>
  <c r="CF149" i="35"/>
  <c r="CD149" i="35"/>
  <c r="CE149" i="35"/>
  <c r="BN87" i="35"/>
  <c r="BL87" i="35" s="1"/>
  <c r="BP87" i="35"/>
  <c r="BQ88" i="35" s="1"/>
  <c r="BR88" i="35" s="1"/>
  <c r="AF88" i="35"/>
  <c r="CW82" i="36"/>
  <c r="CJ148" i="35"/>
  <c r="CG148" i="35"/>
  <c r="CC148" i="35"/>
  <c r="CE148" i="35"/>
  <c r="CI148" i="35"/>
  <c r="CD148" i="35"/>
  <c r="CH148" i="35"/>
  <c r="CK148" i="35"/>
  <c r="CF148" i="35"/>
  <c r="BM88" i="35"/>
  <c r="BZ152" i="35"/>
  <c r="Y90" i="35"/>
  <c r="DE84" i="36"/>
  <c r="AN89" i="35"/>
  <c r="AO90" i="35" s="1"/>
  <c r="AP90" i="35" s="1"/>
  <c r="AL89" i="35"/>
  <c r="AJ89" i="35" s="1"/>
  <c r="AX156" i="35"/>
  <c r="AK90" i="35"/>
  <c r="AZ154" i="35"/>
  <c r="AX155" i="35"/>
  <c r="AZ155" i="35" s="1"/>
  <c r="BB152" i="35"/>
  <c r="BA152" i="35"/>
  <c r="BD152" i="35"/>
  <c r="BI152" i="35"/>
  <c r="BE152" i="35"/>
  <c r="BF152" i="35"/>
  <c r="BG152" i="35"/>
  <c r="BC152" i="35"/>
  <c r="BH152" i="35"/>
  <c r="BC153" i="35"/>
  <c r="BD153" i="35"/>
  <c r="BF153" i="35"/>
  <c r="BH153" i="35"/>
  <c r="BA153" i="35"/>
  <c r="BG153" i="35"/>
  <c r="BI153" i="35"/>
  <c r="BE153" i="35"/>
  <c r="BB153" i="35"/>
  <c r="AW586" i="35"/>
  <c r="AS588" i="35"/>
  <c r="AX586" i="35"/>
  <c r="AZ586" i="35" s="1"/>
  <c r="AT586" i="35"/>
  <c r="AU586" i="35"/>
  <c r="AV586" i="35"/>
  <c r="BB585" i="35"/>
  <c r="BF585" i="35"/>
  <c r="BD585" i="35"/>
  <c r="BI585" i="35"/>
  <c r="BE585" i="35"/>
  <c r="BG585" i="35"/>
  <c r="BH585" i="35"/>
  <c r="BA585" i="35"/>
  <c r="BC585" i="35"/>
  <c r="AW587" i="35"/>
  <c r="AS589" i="35"/>
  <c r="AX587" i="35"/>
  <c r="AZ587" i="35" s="1"/>
  <c r="AT587" i="35"/>
  <c r="AU587" i="35"/>
  <c r="AV587" i="35"/>
  <c r="BB584" i="35"/>
  <c r="BF584" i="35"/>
  <c r="BD584" i="35"/>
  <c r="BI584" i="35"/>
  <c r="BE584" i="35"/>
  <c r="BA584" i="35"/>
  <c r="BC584" i="35"/>
  <c r="BG584" i="35"/>
  <c r="BH584" i="35"/>
  <c r="BV362" i="35"/>
  <c r="BY362" i="35"/>
  <c r="BW362" i="35"/>
  <c r="BX362" i="35"/>
  <c r="BU364" i="35"/>
  <c r="BV359" i="35"/>
  <c r="BY359" i="35"/>
  <c r="BW359" i="35"/>
  <c r="BX359" i="35"/>
  <c r="BU361" i="35"/>
  <c r="BY180" i="35"/>
  <c r="BX180" i="35"/>
  <c r="BV180" i="35"/>
  <c r="BW180" i="35"/>
  <c r="BU182" i="35"/>
  <c r="BX179" i="35"/>
  <c r="BU181" i="35"/>
  <c r="BW179" i="35"/>
  <c r="BY179" i="35"/>
  <c r="BV179" i="35"/>
  <c r="AS184" i="35"/>
  <c r="AU182" i="35"/>
  <c r="AT182" i="35"/>
  <c r="AW182" i="35"/>
  <c r="AV182" i="35"/>
  <c r="AT181" i="35"/>
  <c r="AV181" i="35"/>
  <c r="AW181" i="35"/>
  <c r="AU181" i="35"/>
  <c r="AS183" i="35"/>
  <c r="CW83" i="36" l="1"/>
  <c r="AF89" i="35"/>
  <c r="BZ153" i="35"/>
  <c r="CB153" i="35" s="1"/>
  <c r="CB152" i="35"/>
  <c r="BM89" i="35"/>
  <c r="BZ154" i="35"/>
  <c r="CJ150" i="35"/>
  <c r="CE150" i="35"/>
  <c r="CI150" i="35"/>
  <c r="CK150" i="35"/>
  <c r="CC150" i="35"/>
  <c r="CF150" i="35"/>
  <c r="CH150" i="35"/>
  <c r="CG150" i="35"/>
  <c r="CD150" i="35"/>
  <c r="BP88" i="35"/>
  <c r="BQ89" i="35" s="1"/>
  <c r="BR89" i="35" s="1"/>
  <c r="BN88" i="35"/>
  <c r="BL88" i="35" s="1"/>
  <c r="CJ151" i="35"/>
  <c r="CF151" i="35"/>
  <c r="CH151" i="35"/>
  <c r="CI151" i="35"/>
  <c r="CD151" i="35"/>
  <c r="CG151" i="35"/>
  <c r="CK151" i="35"/>
  <c r="CC151" i="35"/>
  <c r="CE151" i="35"/>
  <c r="BE155" i="35"/>
  <c r="BB155" i="35"/>
  <c r="BD155" i="35"/>
  <c r="BA155" i="35"/>
  <c r="BC155" i="35"/>
  <c r="BH155" i="35"/>
  <c r="BI155" i="35"/>
  <c r="BG155" i="35"/>
  <c r="BF155" i="35"/>
  <c r="BH154" i="35"/>
  <c r="BE154" i="35"/>
  <c r="BC154" i="35"/>
  <c r="BA154" i="35"/>
  <c r="BD154" i="35"/>
  <c r="BF154" i="35"/>
  <c r="BG154" i="35"/>
  <c r="BB154" i="35"/>
  <c r="BI154" i="35"/>
  <c r="AL90" i="35"/>
  <c r="AJ90" i="35" s="1"/>
  <c r="AN90" i="35"/>
  <c r="AO91" i="35" s="1"/>
  <c r="AP91" i="35" s="1"/>
  <c r="DE85" i="36"/>
  <c r="Y91" i="35"/>
  <c r="AX157" i="35"/>
  <c r="AZ157" i="35" s="1"/>
  <c r="AZ156" i="35"/>
  <c r="AK91" i="35"/>
  <c r="AX158" i="35"/>
  <c r="BB586" i="35"/>
  <c r="BF586" i="35"/>
  <c r="BD586" i="35"/>
  <c r="BI586" i="35"/>
  <c r="BE586" i="35"/>
  <c r="BA586" i="35"/>
  <c r="BC586" i="35"/>
  <c r="BG586" i="35"/>
  <c r="BH586" i="35"/>
  <c r="BB587" i="35"/>
  <c r="BF587" i="35"/>
  <c r="BD587" i="35"/>
  <c r="BI587" i="35"/>
  <c r="BE587" i="35"/>
  <c r="BG587" i="35"/>
  <c r="BH587" i="35"/>
  <c r="BA587" i="35"/>
  <c r="BC587" i="35"/>
  <c r="AW588" i="35"/>
  <c r="AS590" i="35"/>
  <c r="AX588" i="35"/>
  <c r="AZ588" i="35" s="1"/>
  <c r="AT588" i="35"/>
  <c r="AU588" i="35"/>
  <c r="AV588" i="35"/>
  <c r="AW589" i="35"/>
  <c r="AS591" i="35"/>
  <c r="AX589" i="35"/>
  <c r="AZ589" i="35" s="1"/>
  <c r="AT589" i="35"/>
  <c r="AU589" i="35"/>
  <c r="AV589" i="35"/>
  <c r="BV361" i="35"/>
  <c r="BY361" i="35"/>
  <c r="BW361" i="35"/>
  <c r="BX361" i="35"/>
  <c r="BU363" i="35"/>
  <c r="BV364" i="35"/>
  <c r="BY364" i="35"/>
  <c r="BX364" i="35"/>
  <c r="BU366" i="35"/>
  <c r="BW364" i="35"/>
  <c r="AV183" i="35"/>
  <c r="AW183" i="35"/>
  <c r="AT183" i="35"/>
  <c r="AU183" i="35"/>
  <c r="AS185" i="35"/>
  <c r="BU184" i="35"/>
  <c r="BW182" i="35"/>
  <c r="BV182" i="35"/>
  <c r="BY182" i="35"/>
  <c r="BX182" i="35"/>
  <c r="BV181" i="35"/>
  <c r="BX181" i="35"/>
  <c r="BY181" i="35"/>
  <c r="BW181" i="35"/>
  <c r="BU183" i="35"/>
  <c r="AW184" i="35"/>
  <c r="AS186" i="35"/>
  <c r="AU184" i="35"/>
  <c r="AT184" i="35"/>
  <c r="AV184" i="35"/>
  <c r="CJ153" i="35" l="1"/>
  <c r="CI153" i="35"/>
  <c r="CH153" i="35"/>
  <c r="CK153" i="35"/>
  <c r="CG153" i="35"/>
  <c r="CD153" i="35"/>
  <c r="CE153" i="35"/>
  <c r="CC153" i="35"/>
  <c r="CF153" i="35"/>
  <c r="BZ155" i="35"/>
  <c r="CB155" i="35" s="1"/>
  <c r="CB154" i="35"/>
  <c r="BZ156" i="35"/>
  <c r="BM90" i="35"/>
  <c r="CI152" i="35"/>
  <c r="CD152" i="35"/>
  <c r="CE152" i="35"/>
  <c r="CC152" i="35"/>
  <c r="CK152" i="35"/>
  <c r="CF152" i="35"/>
  <c r="CH152" i="35"/>
  <c r="CG152" i="35"/>
  <c r="CJ152" i="35"/>
  <c r="BP89" i="35"/>
  <c r="BQ90" i="35" s="1"/>
  <c r="BR90" i="35" s="1"/>
  <c r="BN89" i="35"/>
  <c r="BL89" i="35" s="1"/>
  <c r="CW84" i="36"/>
  <c r="AF90" i="35"/>
  <c r="AZ158" i="35"/>
  <c r="AX159" i="35"/>
  <c r="AZ159" i="35" s="1"/>
  <c r="DE86" i="36"/>
  <c r="Y92" i="35"/>
  <c r="BF156" i="35"/>
  <c r="BC156" i="35"/>
  <c r="BD156" i="35"/>
  <c r="BB156" i="35"/>
  <c r="BA156" i="35"/>
  <c r="BH156" i="35"/>
  <c r="BI156" i="35"/>
  <c r="BE156" i="35"/>
  <c r="BG156" i="35"/>
  <c r="AN91" i="35"/>
  <c r="AO92" i="35" s="1"/>
  <c r="AP92" i="35" s="1"/>
  <c r="AL91" i="35"/>
  <c r="AJ91" i="35" s="1"/>
  <c r="BC157" i="35"/>
  <c r="BD157" i="35"/>
  <c r="BB157" i="35"/>
  <c r="BF157" i="35"/>
  <c r="BH157" i="35"/>
  <c r="BI157" i="35"/>
  <c r="BG157" i="35"/>
  <c r="BE157" i="35"/>
  <c r="BA157" i="35"/>
  <c r="AK92" i="35"/>
  <c r="AX160" i="35"/>
  <c r="AW590" i="35"/>
  <c r="AS592" i="35"/>
  <c r="AX590" i="35"/>
  <c r="AZ590" i="35" s="1"/>
  <c r="AT590" i="35"/>
  <c r="AU590" i="35"/>
  <c r="AV590" i="35"/>
  <c r="BB589" i="35"/>
  <c r="BF589" i="35"/>
  <c r="BD589" i="35"/>
  <c r="BI589" i="35"/>
  <c r="BE589" i="35"/>
  <c r="BG589" i="35"/>
  <c r="BH589" i="35"/>
  <c r="BA589" i="35"/>
  <c r="BC589" i="35"/>
  <c r="AW591" i="35"/>
  <c r="AS593" i="35"/>
  <c r="AX591" i="35"/>
  <c r="AZ591" i="35" s="1"/>
  <c r="AT591" i="35"/>
  <c r="AU591" i="35"/>
  <c r="AV591" i="35"/>
  <c r="BB588" i="35"/>
  <c r="BF588" i="35"/>
  <c r="BD588" i="35"/>
  <c r="BI588" i="35"/>
  <c r="BE588" i="35"/>
  <c r="BA588" i="35"/>
  <c r="BC588" i="35"/>
  <c r="BG588" i="35"/>
  <c r="BH588" i="35"/>
  <c r="BV366" i="35"/>
  <c r="BY366" i="35"/>
  <c r="BW366" i="35"/>
  <c r="BX366" i="35"/>
  <c r="BU368" i="35"/>
  <c r="BV363" i="35"/>
  <c r="BY363" i="35"/>
  <c r="BW363" i="35"/>
  <c r="BX363" i="35"/>
  <c r="BU365" i="35"/>
  <c r="BX183" i="35"/>
  <c r="BY183" i="35"/>
  <c r="BV183" i="35"/>
  <c r="BW183" i="35"/>
  <c r="BU185" i="35"/>
  <c r="BY184" i="35"/>
  <c r="BU186" i="35"/>
  <c r="BW184" i="35"/>
  <c r="BV184" i="35"/>
  <c r="BX184" i="35"/>
  <c r="AT185" i="35"/>
  <c r="AS187" i="35"/>
  <c r="AU185" i="35"/>
  <c r="AW185" i="35"/>
  <c r="AV185" i="35"/>
  <c r="AS188" i="35"/>
  <c r="AU186" i="35"/>
  <c r="AV186" i="35"/>
  <c r="AT186" i="35"/>
  <c r="AW186" i="35"/>
  <c r="BZ157" i="35" l="1"/>
  <c r="CB157" i="35" s="1"/>
  <c r="CB156" i="35"/>
  <c r="CK154" i="35"/>
  <c r="CJ154" i="35"/>
  <c r="CD154" i="35"/>
  <c r="CI154" i="35"/>
  <c r="CG154" i="35"/>
  <c r="CF154" i="35"/>
  <c r="CH154" i="35"/>
  <c r="CE154" i="35"/>
  <c r="CC154" i="35"/>
  <c r="BZ158" i="35"/>
  <c r="BM91" i="35"/>
  <c r="CJ155" i="35"/>
  <c r="CH155" i="35"/>
  <c r="CC155" i="35"/>
  <c r="CF155" i="35"/>
  <c r="CG155" i="35"/>
  <c r="CE155" i="35"/>
  <c r="CD155" i="35"/>
  <c r="CK155" i="35"/>
  <c r="CI155" i="35"/>
  <c r="AF91" i="35"/>
  <c r="CW85" i="36"/>
  <c r="BN90" i="35"/>
  <c r="BL90" i="35" s="1"/>
  <c r="BP90" i="35"/>
  <c r="BQ91" i="35" s="1"/>
  <c r="BR91" i="35" s="1"/>
  <c r="BA159" i="35"/>
  <c r="BB159" i="35"/>
  <c r="BF159" i="35"/>
  <c r="BG159" i="35"/>
  <c r="BI159" i="35"/>
  <c r="BD159" i="35"/>
  <c r="BE159" i="35"/>
  <c r="BC159" i="35"/>
  <c r="BH159" i="35"/>
  <c r="AZ160" i="35"/>
  <c r="AX161" i="35"/>
  <c r="AZ161" i="35" s="1"/>
  <c r="AX162" i="35"/>
  <c r="AK93" i="35"/>
  <c r="BI158" i="35"/>
  <c r="BB158" i="35"/>
  <c r="BH158" i="35"/>
  <c r="BC158" i="35"/>
  <c r="BG158" i="35"/>
  <c r="BE158" i="35"/>
  <c r="BD158" i="35"/>
  <c r="BA158" i="35"/>
  <c r="BF158" i="35"/>
  <c r="AL92" i="35"/>
  <c r="AJ92" i="35" s="1"/>
  <c r="AN92" i="35"/>
  <c r="AO93" i="35" s="1"/>
  <c r="AP93" i="35" s="1"/>
  <c r="DE87" i="36"/>
  <c r="Y93" i="35"/>
  <c r="BB590" i="35"/>
  <c r="BF590" i="35"/>
  <c r="BD590" i="35"/>
  <c r="BI590" i="35"/>
  <c r="BE590" i="35"/>
  <c r="BA590" i="35"/>
  <c r="BC590" i="35"/>
  <c r="BG590" i="35"/>
  <c r="BH590" i="35"/>
  <c r="BB591" i="35"/>
  <c r="BF591" i="35"/>
  <c r="BD591" i="35"/>
  <c r="BI591" i="35"/>
  <c r="BE591" i="35"/>
  <c r="BG591" i="35"/>
  <c r="BH591" i="35"/>
  <c r="BA591" i="35"/>
  <c r="BC591" i="35"/>
  <c r="AW592" i="35"/>
  <c r="AS594" i="35"/>
  <c r="AX592" i="35"/>
  <c r="AZ592" i="35" s="1"/>
  <c r="AT592" i="35"/>
  <c r="AU592" i="35"/>
  <c r="AV592" i="35"/>
  <c r="AW593" i="35"/>
  <c r="AS595" i="35"/>
  <c r="AX593" i="35"/>
  <c r="AZ593" i="35" s="1"/>
  <c r="AT593" i="35"/>
  <c r="AU593" i="35"/>
  <c r="AV593" i="35"/>
  <c r="BV365" i="35"/>
  <c r="BY365" i="35"/>
  <c r="BW365" i="35"/>
  <c r="BX365" i="35"/>
  <c r="BU367" i="35"/>
  <c r="BV368" i="35"/>
  <c r="BY368" i="35"/>
  <c r="BX368" i="35"/>
  <c r="BU370" i="35"/>
  <c r="BW368" i="35"/>
  <c r="AW188" i="35"/>
  <c r="AT188" i="35"/>
  <c r="AV188" i="35"/>
  <c r="AU188" i="35"/>
  <c r="AS190" i="35"/>
  <c r="AV187" i="35"/>
  <c r="AS189" i="35"/>
  <c r="AU187" i="35"/>
  <c r="AW187" i="35"/>
  <c r="AT187" i="35"/>
  <c r="BV185" i="35"/>
  <c r="BU187" i="35"/>
  <c r="BW185" i="35"/>
  <c r="BY185" i="35"/>
  <c r="BX185" i="35"/>
  <c r="BU188" i="35"/>
  <c r="BW186" i="35"/>
  <c r="BX186" i="35"/>
  <c r="BV186" i="35"/>
  <c r="BY186" i="35"/>
  <c r="CW86" i="36" l="1"/>
  <c r="AF92" i="35"/>
  <c r="BZ159" i="35"/>
  <c r="CB159" i="35" s="1"/>
  <c r="CB158" i="35"/>
  <c r="BM92" i="35"/>
  <c r="BZ160" i="35"/>
  <c r="CI156" i="35"/>
  <c r="CG156" i="35"/>
  <c r="CJ156" i="35"/>
  <c r="CH156" i="35"/>
  <c r="CC156" i="35"/>
  <c r="CK156" i="35"/>
  <c r="CE156" i="35"/>
  <c r="CD156" i="35"/>
  <c r="CF156" i="35"/>
  <c r="BP91" i="35"/>
  <c r="BQ92" i="35" s="1"/>
  <c r="BR92" i="35" s="1"/>
  <c r="BN91" i="35"/>
  <c r="BL91" i="35" s="1"/>
  <c r="CI157" i="35"/>
  <c r="CK157" i="35"/>
  <c r="CG157" i="35"/>
  <c r="CJ157" i="35"/>
  <c r="CD157" i="35"/>
  <c r="CH157" i="35"/>
  <c r="CF157" i="35"/>
  <c r="CC157" i="35"/>
  <c r="CE157" i="35"/>
  <c r="BG161" i="35"/>
  <c r="BF161" i="35"/>
  <c r="BE161" i="35"/>
  <c r="BC161" i="35"/>
  <c r="BA161" i="35"/>
  <c r="BI161" i="35"/>
  <c r="BD161" i="35"/>
  <c r="BB161" i="35"/>
  <c r="BH161" i="35"/>
  <c r="AX164" i="35"/>
  <c r="AK94" i="35"/>
  <c r="AX163" i="35"/>
  <c r="AZ163" i="35" s="1"/>
  <c r="AZ162" i="35"/>
  <c r="BA160" i="35"/>
  <c r="BH160" i="35"/>
  <c r="BF160" i="35"/>
  <c r="BI160" i="35"/>
  <c r="BC160" i="35"/>
  <c r="BG160" i="35"/>
  <c r="BE160" i="35"/>
  <c r="BB160" i="35"/>
  <c r="BD160" i="35"/>
  <c r="Y94" i="35"/>
  <c r="DE88" i="36"/>
  <c r="AN93" i="35"/>
  <c r="AO94" i="35" s="1"/>
  <c r="AP94" i="35" s="1"/>
  <c r="AL93" i="35"/>
  <c r="AJ93" i="35" s="1"/>
  <c r="AW594" i="35"/>
  <c r="AS596" i="35"/>
  <c r="AX594" i="35"/>
  <c r="AZ594" i="35" s="1"/>
  <c r="AT594" i="35"/>
  <c r="AU594" i="35"/>
  <c r="AV594" i="35"/>
  <c r="BB593" i="35"/>
  <c r="BF593" i="35"/>
  <c r="BD593" i="35"/>
  <c r="BI593" i="35"/>
  <c r="BE593" i="35"/>
  <c r="BG593" i="35"/>
  <c r="BH593" i="35"/>
  <c r="BA593" i="35"/>
  <c r="BC593" i="35"/>
  <c r="AW595" i="35"/>
  <c r="AS597" i="35"/>
  <c r="AX595" i="35"/>
  <c r="AZ595" i="35" s="1"/>
  <c r="AT595" i="35"/>
  <c r="AU595" i="35"/>
  <c r="AV595" i="35"/>
  <c r="BB592" i="35"/>
  <c r="BF592" i="35"/>
  <c r="BD592" i="35"/>
  <c r="BI592" i="35"/>
  <c r="BE592" i="35"/>
  <c r="BA592" i="35"/>
  <c r="BC592" i="35"/>
  <c r="BG592" i="35"/>
  <c r="BH592" i="35"/>
  <c r="BV370" i="35"/>
  <c r="BY370" i="35"/>
  <c r="BW370" i="35"/>
  <c r="BX370" i="35"/>
  <c r="BU372" i="35"/>
  <c r="BV367" i="35"/>
  <c r="BY367" i="35"/>
  <c r="BW367" i="35"/>
  <c r="BX367" i="35"/>
  <c r="BU369" i="35"/>
  <c r="BY188" i="35"/>
  <c r="BV188" i="35"/>
  <c r="BX188" i="35"/>
  <c r="BW188" i="35"/>
  <c r="BU190" i="35"/>
  <c r="AT189" i="35"/>
  <c r="AV189" i="35"/>
  <c r="AW189" i="35"/>
  <c r="AU189" i="35"/>
  <c r="AS191" i="35"/>
  <c r="BX187" i="35"/>
  <c r="BU189" i="35"/>
  <c r="BW187" i="35"/>
  <c r="BY187" i="35"/>
  <c r="BV187" i="35"/>
  <c r="AS192" i="35"/>
  <c r="AU190" i="35"/>
  <c r="AW190" i="35"/>
  <c r="AT190" i="35"/>
  <c r="AV190" i="35"/>
  <c r="CF158" i="35" l="1"/>
  <c r="CI158" i="35"/>
  <c r="CD158" i="35"/>
  <c r="CC158" i="35"/>
  <c r="CJ158" i="35"/>
  <c r="CE158" i="35"/>
  <c r="CH158" i="35"/>
  <c r="CK158" i="35"/>
  <c r="CG158" i="35"/>
  <c r="CD159" i="35"/>
  <c r="CE159" i="35"/>
  <c r="CC159" i="35"/>
  <c r="CK159" i="35"/>
  <c r="CJ159" i="35"/>
  <c r="CI159" i="35"/>
  <c r="CF159" i="35"/>
  <c r="CH159" i="35"/>
  <c r="CG159" i="35"/>
  <c r="CB160" i="35"/>
  <c r="BZ161" i="35"/>
  <c r="CB161" i="35" s="1"/>
  <c r="BM93" i="35"/>
  <c r="BZ162" i="35"/>
  <c r="BP92" i="35"/>
  <c r="BQ93" i="35" s="1"/>
  <c r="BR93" i="35" s="1"/>
  <c r="BN92" i="35"/>
  <c r="BL92" i="35" s="1"/>
  <c r="CW87" i="36"/>
  <c r="AF93" i="35"/>
  <c r="BA163" i="35"/>
  <c r="BC163" i="35"/>
  <c r="BG163" i="35"/>
  <c r="BH163" i="35"/>
  <c r="BE163" i="35"/>
  <c r="BD163" i="35"/>
  <c r="BI163" i="35"/>
  <c r="BB163" i="35"/>
  <c r="BF163" i="35"/>
  <c r="AN94" i="35"/>
  <c r="AO95" i="35" s="1"/>
  <c r="AP95" i="35" s="1"/>
  <c r="AL94" i="35"/>
  <c r="AJ94" i="35" s="1"/>
  <c r="AX165" i="35"/>
  <c r="AZ165" i="35" s="1"/>
  <c r="AZ164" i="35"/>
  <c r="AX166" i="35"/>
  <c r="AK95" i="35"/>
  <c r="BH162" i="35"/>
  <c r="BB162" i="35"/>
  <c r="BC162" i="35"/>
  <c r="BD162" i="35"/>
  <c r="BF162" i="35"/>
  <c r="BA162" i="35"/>
  <c r="BG162" i="35"/>
  <c r="BI162" i="35"/>
  <c r="BE162" i="35"/>
  <c r="DE89" i="36"/>
  <c r="Y95" i="35"/>
  <c r="BB594" i="35"/>
  <c r="BF594" i="35"/>
  <c r="BD594" i="35"/>
  <c r="BI594" i="35"/>
  <c r="BE594" i="35"/>
  <c r="BA594" i="35"/>
  <c r="BC594" i="35"/>
  <c r="BG594" i="35"/>
  <c r="BH594" i="35"/>
  <c r="BB595" i="35"/>
  <c r="BF595" i="35"/>
  <c r="BD595" i="35"/>
  <c r="BI595" i="35"/>
  <c r="BE595" i="35"/>
  <c r="BG595" i="35"/>
  <c r="BH595" i="35"/>
  <c r="BA595" i="35"/>
  <c r="BC595" i="35"/>
  <c r="AW596" i="35"/>
  <c r="AS598" i="35"/>
  <c r="AX596" i="35"/>
  <c r="AZ596" i="35" s="1"/>
  <c r="AT596" i="35"/>
  <c r="AU596" i="35"/>
  <c r="AV596" i="35"/>
  <c r="AW597" i="35"/>
  <c r="AS599" i="35"/>
  <c r="AX597" i="35"/>
  <c r="AZ597" i="35" s="1"/>
  <c r="AT597" i="35"/>
  <c r="AU597" i="35"/>
  <c r="AV597" i="35"/>
  <c r="BV369" i="35"/>
  <c r="BY369" i="35"/>
  <c r="BW369" i="35"/>
  <c r="BX369" i="35"/>
  <c r="BU371" i="35"/>
  <c r="BV372" i="35"/>
  <c r="BY372" i="35"/>
  <c r="BX372" i="35"/>
  <c r="BU374" i="35"/>
  <c r="BW372" i="35"/>
  <c r="AV191" i="35"/>
  <c r="AT191" i="35"/>
  <c r="AW191" i="35"/>
  <c r="AU191" i="35"/>
  <c r="AS193" i="35"/>
  <c r="AW192" i="35"/>
  <c r="AS194" i="35"/>
  <c r="AU192" i="35"/>
  <c r="AT192" i="35"/>
  <c r="AV192" i="35"/>
  <c r="BV189" i="35"/>
  <c r="BX189" i="35"/>
  <c r="BY189" i="35"/>
  <c r="BW189" i="35"/>
  <c r="BU191" i="35"/>
  <c r="BU192" i="35"/>
  <c r="BW190" i="35"/>
  <c r="BY190" i="35"/>
  <c r="BV190" i="35"/>
  <c r="BX190" i="35"/>
  <c r="CJ161" i="35" l="1"/>
  <c r="CH161" i="35"/>
  <c r="CK161" i="35"/>
  <c r="CE161" i="35"/>
  <c r="CG161" i="35"/>
  <c r="CD161" i="35"/>
  <c r="CC161" i="35"/>
  <c r="CF161" i="35"/>
  <c r="CI161" i="35"/>
  <c r="CJ160" i="35"/>
  <c r="CK160" i="35"/>
  <c r="CI160" i="35"/>
  <c r="CD160" i="35"/>
  <c r="CE160" i="35"/>
  <c r="CG160" i="35"/>
  <c r="CF160" i="35"/>
  <c r="CC160" i="35"/>
  <c r="CH160" i="35"/>
  <c r="BZ164" i="35"/>
  <c r="BM94" i="35"/>
  <c r="BZ163" i="35"/>
  <c r="CB163" i="35" s="1"/>
  <c r="CB162" i="35"/>
  <c r="AF94" i="35"/>
  <c r="CW88" i="36"/>
  <c r="BN93" i="35"/>
  <c r="BL93" i="35" s="1"/>
  <c r="BP93" i="35"/>
  <c r="BQ94" i="35" s="1"/>
  <c r="BR94" i="35" s="1"/>
  <c r="AZ166" i="35"/>
  <c r="AX167" i="35"/>
  <c r="AZ167" i="35" s="1"/>
  <c r="BB164" i="35"/>
  <c r="BA164" i="35"/>
  <c r="BC164" i="35"/>
  <c r="BF164" i="35"/>
  <c r="BE164" i="35"/>
  <c r="BD164" i="35"/>
  <c r="BH164" i="35"/>
  <c r="BG164" i="35"/>
  <c r="BI164" i="35"/>
  <c r="AK96" i="35"/>
  <c r="AX168" i="35"/>
  <c r="BH165" i="35"/>
  <c r="BF165" i="35"/>
  <c r="BB165" i="35"/>
  <c r="BE165" i="35"/>
  <c r="BI165" i="35"/>
  <c r="BG165" i="35"/>
  <c r="BA165" i="35"/>
  <c r="BC165" i="35"/>
  <c r="BD165" i="35"/>
  <c r="Y96" i="35"/>
  <c r="DE90" i="36"/>
  <c r="AL95" i="35"/>
  <c r="AJ95" i="35" s="1"/>
  <c r="AN95" i="35"/>
  <c r="AO96" i="35" s="1"/>
  <c r="AP96" i="35" s="1"/>
  <c r="AW598" i="35"/>
  <c r="AS600" i="35"/>
  <c r="AX598" i="35"/>
  <c r="AZ598" i="35" s="1"/>
  <c r="AT598" i="35"/>
  <c r="AU598" i="35"/>
  <c r="AV598" i="35"/>
  <c r="BB597" i="35"/>
  <c r="BF597" i="35"/>
  <c r="BD597" i="35"/>
  <c r="BI597" i="35"/>
  <c r="BE597" i="35"/>
  <c r="BG597" i="35"/>
  <c r="BH597" i="35"/>
  <c r="BA597" i="35"/>
  <c r="BC597" i="35"/>
  <c r="AW599" i="35"/>
  <c r="AS601" i="35"/>
  <c r="AX599" i="35"/>
  <c r="AZ599" i="35" s="1"/>
  <c r="AT599" i="35"/>
  <c r="AU599" i="35"/>
  <c r="AV599" i="35"/>
  <c r="BB596" i="35"/>
  <c r="BF596" i="35"/>
  <c r="BD596" i="35"/>
  <c r="BI596" i="35"/>
  <c r="BE596" i="35"/>
  <c r="BA596" i="35"/>
  <c r="BC596" i="35"/>
  <c r="BG596" i="35"/>
  <c r="BH596" i="35"/>
  <c r="BV374" i="35"/>
  <c r="BY374" i="35"/>
  <c r="BW374" i="35"/>
  <c r="BX374" i="35"/>
  <c r="BU376" i="35"/>
  <c r="BV371" i="35"/>
  <c r="BY371" i="35"/>
  <c r="BW371" i="35"/>
  <c r="BX371" i="35"/>
  <c r="BU373" i="35"/>
  <c r="BX191" i="35"/>
  <c r="BV191" i="35"/>
  <c r="BY191" i="35"/>
  <c r="BW191" i="35"/>
  <c r="BU193" i="35"/>
  <c r="BY192" i="35"/>
  <c r="BU194" i="35"/>
  <c r="BW192" i="35"/>
  <c r="BV192" i="35"/>
  <c r="BX192" i="35"/>
  <c r="AS196" i="35"/>
  <c r="AU194" i="35"/>
  <c r="AV194" i="35"/>
  <c r="AT194" i="35"/>
  <c r="AW194" i="35"/>
  <c r="AT193" i="35"/>
  <c r="AW193" i="35"/>
  <c r="AS195" i="35"/>
  <c r="AU193" i="35"/>
  <c r="AV193" i="35"/>
  <c r="CW89" i="36" l="1"/>
  <c r="AF95" i="35"/>
  <c r="BP94" i="35"/>
  <c r="BQ95" i="35" s="1"/>
  <c r="BR95" i="35" s="1"/>
  <c r="BN94" i="35"/>
  <c r="BL94" i="35" s="1"/>
  <c r="BM95" i="35"/>
  <c r="BZ166" i="35"/>
  <c r="BZ165" i="35"/>
  <c r="CB165" i="35" s="1"/>
  <c r="CB164" i="35"/>
  <c r="CJ162" i="35"/>
  <c r="CC162" i="35"/>
  <c r="CH162" i="35"/>
  <c r="CD162" i="35"/>
  <c r="CI162" i="35"/>
  <c r="CE162" i="35"/>
  <c r="CK162" i="35"/>
  <c r="CF162" i="35"/>
  <c r="CG162" i="35"/>
  <c r="CC163" i="35"/>
  <c r="CH163" i="35"/>
  <c r="CJ163" i="35"/>
  <c r="CI163" i="35"/>
  <c r="CG163" i="35"/>
  <c r="CK163" i="35"/>
  <c r="CE163" i="35"/>
  <c r="CF163" i="35"/>
  <c r="CD163" i="35"/>
  <c r="DE91" i="36"/>
  <c r="Y97" i="35"/>
  <c r="BD166" i="35"/>
  <c r="BC166" i="35"/>
  <c r="BF166" i="35"/>
  <c r="BB166" i="35"/>
  <c r="BG166" i="35"/>
  <c r="BH166" i="35"/>
  <c r="BI166" i="35"/>
  <c r="BE166" i="35"/>
  <c r="BA166" i="35"/>
  <c r="AK97" i="35"/>
  <c r="AX170" i="35"/>
  <c r="AL96" i="35"/>
  <c r="AJ96" i="35" s="1"/>
  <c r="AN96" i="35"/>
  <c r="AO97" i="35" s="1"/>
  <c r="AP97" i="35" s="1"/>
  <c r="AX169" i="35"/>
  <c r="AZ169" i="35" s="1"/>
  <c r="AZ168" i="35"/>
  <c r="BA167" i="35"/>
  <c r="BB167" i="35"/>
  <c r="BH167" i="35"/>
  <c r="BG167" i="35"/>
  <c r="BC167" i="35"/>
  <c r="BE167" i="35"/>
  <c r="BF167" i="35"/>
  <c r="BI167" i="35"/>
  <c r="BD167" i="35"/>
  <c r="BB598" i="35"/>
  <c r="BF598" i="35"/>
  <c r="BD598" i="35"/>
  <c r="BI598" i="35"/>
  <c r="BE598" i="35"/>
  <c r="BA598" i="35"/>
  <c r="BC598" i="35"/>
  <c r="BG598" i="35"/>
  <c r="BH598" i="35"/>
  <c r="BB599" i="35"/>
  <c r="BF599" i="35"/>
  <c r="BD599" i="35"/>
  <c r="BI599" i="35"/>
  <c r="BE599" i="35"/>
  <c r="BG599" i="35"/>
  <c r="BH599" i="35"/>
  <c r="BA599" i="35"/>
  <c r="BC599" i="35"/>
  <c r="AW600" i="35"/>
  <c r="AS602" i="35"/>
  <c r="AX600" i="35"/>
  <c r="AZ600" i="35" s="1"/>
  <c r="AT600" i="35"/>
  <c r="AU600" i="35"/>
  <c r="AV600" i="35"/>
  <c r="AW601" i="35"/>
  <c r="AS603" i="35"/>
  <c r="AX601" i="35"/>
  <c r="AZ601" i="35" s="1"/>
  <c r="AT601" i="35"/>
  <c r="AU601" i="35"/>
  <c r="AV601" i="35"/>
  <c r="BV373" i="35"/>
  <c r="BY373" i="35"/>
  <c r="BW373" i="35"/>
  <c r="BX373" i="35"/>
  <c r="BU375" i="35"/>
  <c r="BV376" i="35"/>
  <c r="BY376" i="35"/>
  <c r="BX376" i="35"/>
  <c r="BU378" i="35"/>
  <c r="BW376" i="35"/>
  <c r="AV195" i="35"/>
  <c r="AS197" i="35"/>
  <c r="AU195" i="35"/>
  <c r="AW195" i="35"/>
  <c r="AT195" i="35"/>
  <c r="AW196" i="35"/>
  <c r="AV196" i="35"/>
  <c r="AT196" i="35"/>
  <c r="AU196" i="35"/>
  <c r="AS198" i="35"/>
  <c r="BU196" i="35"/>
  <c r="BW194" i="35"/>
  <c r="BX194" i="35"/>
  <c r="BV194" i="35"/>
  <c r="BY194" i="35"/>
  <c r="BV193" i="35"/>
  <c r="BY193" i="35"/>
  <c r="BU195" i="35"/>
  <c r="BW193" i="35"/>
  <c r="BX193" i="35"/>
  <c r="CJ164" i="35" l="1"/>
  <c r="CE164" i="35"/>
  <c r="CF164" i="35"/>
  <c r="CC164" i="35"/>
  <c r="CK164" i="35"/>
  <c r="CD164" i="35"/>
  <c r="CH164" i="35"/>
  <c r="CI164" i="35"/>
  <c r="CG164" i="35"/>
  <c r="CK165" i="35"/>
  <c r="CG165" i="35"/>
  <c r="CI165" i="35"/>
  <c r="CJ165" i="35"/>
  <c r="CF165" i="35"/>
  <c r="CD165" i="35"/>
  <c r="CC165" i="35"/>
  <c r="CH165" i="35"/>
  <c r="CE165" i="35"/>
  <c r="BZ167" i="35"/>
  <c r="CB167" i="35" s="1"/>
  <c r="CB166" i="35"/>
  <c r="BZ168" i="35"/>
  <c r="BM96" i="35"/>
  <c r="BP95" i="35"/>
  <c r="BQ96" i="35" s="1"/>
  <c r="BR96" i="35" s="1"/>
  <c r="BN95" i="35"/>
  <c r="BL95" i="35" s="1"/>
  <c r="CW90" i="36"/>
  <c r="AF96" i="35"/>
  <c r="AL97" i="35"/>
  <c r="AJ97" i="35" s="1"/>
  <c r="AN97" i="35"/>
  <c r="AO98" i="35" s="1"/>
  <c r="AP98" i="35" s="1"/>
  <c r="AX172" i="35"/>
  <c r="AK98" i="35"/>
  <c r="Y98" i="35"/>
  <c r="DE92" i="36"/>
  <c r="BD168" i="35"/>
  <c r="BH168" i="35"/>
  <c r="BI168" i="35"/>
  <c r="BF168" i="35"/>
  <c r="BG168" i="35"/>
  <c r="BC168" i="35"/>
  <c r="BB168" i="35"/>
  <c r="BA168" i="35"/>
  <c r="BE168" i="35"/>
  <c r="BF169" i="35"/>
  <c r="BH169" i="35"/>
  <c r="BC169" i="35"/>
  <c r="BD169" i="35"/>
  <c r="BA169" i="35"/>
  <c r="BB169" i="35"/>
  <c r="BG169" i="35"/>
  <c r="BI169" i="35"/>
  <c r="BE169" i="35"/>
  <c r="AX171" i="35"/>
  <c r="AZ171" i="35" s="1"/>
  <c r="AZ170" i="35"/>
  <c r="AW602" i="35"/>
  <c r="AS604" i="35"/>
  <c r="AX602" i="35"/>
  <c r="AZ602" i="35" s="1"/>
  <c r="AT602" i="35"/>
  <c r="AU602" i="35"/>
  <c r="AV602" i="35"/>
  <c r="BB601" i="35"/>
  <c r="BF601" i="35"/>
  <c r="BD601" i="35"/>
  <c r="BI601" i="35"/>
  <c r="BE601" i="35"/>
  <c r="BG601" i="35"/>
  <c r="BH601" i="35"/>
  <c r="BA601" i="35"/>
  <c r="BC601" i="35"/>
  <c r="AW603" i="35"/>
  <c r="AS605" i="35"/>
  <c r="AX603" i="35"/>
  <c r="AZ603" i="35" s="1"/>
  <c r="AT603" i="35"/>
  <c r="AU603" i="35"/>
  <c r="AV603" i="35"/>
  <c r="BB600" i="35"/>
  <c r="BF600" i="35"/>
  <c r="BD600" i="35"/>
  <c r="BI600" i="35"/>
  <c r="BE600" i="35"/>
  <c r="BA600" i="35"/>
  <c r="BC600" i="35"/>
  <c r="BG600" i="35"/>
  <c r="BH600" i="35"/>
  <c r="BV378" i="35"/>
  <c r="BY378" i="35"/>
  <c r="BW378" i="35"/>
  <c r="BX378" i="35"/>
  <c r="BU380" i="35"/>
  <c r="BV375" i="35"/>
  <c r="BY375" i="35"/>
  <c r="BW375" i="35"/>
  <c r="BX375" i="35"/>
  <c r="BU377" i="35"/>
  <c r="BY196" i="35"/>
  <c r="BX196" i="35"/>
  <c r="BV196" i="35"/>
  <c r="BW196" i="35"/>
  <c r="BU198" i="35"/>
  <c r="AT197" i="35"/>
  <c r="AV197" i="35"/>
  <c r="AW197" i="35"/>
  <c r="AU197" i="35"/>
  <c r="AS199" i="35"/>
  <c r="BX195" i="35"/>
  <c r="BU197" i="35"/>
  <c r="BW195" i="35"/>
  <c r="BY195" i="35"/>
  <c r="BV195" i="35"/>
  <c r="AS200" i="35"/>
  <c r="AU198" i="35"/>
  <c r="AT198" i="35"/>
  <c r="AW198" i="35"/>
  <c r="AV198" i="35"/>
  <c r="CH166" i="35" l="1"/>
  <c r="CC166" i="35"/>
  <c r="CJ166" i="35"/>
  <c r="CI166" i="35"/>
  <c r="CD166" i="35"/>
  <c r="CK166" i="35"/>
  <c r="CF166" i="35"/>
  <c r="CG166" i="35"/>
  <c r="CE166" i="35"/>
  <c r="CE167" i="35"/>
  <c r="CG167" i="35"/>
  <c r="CC167" i="35"/>
  <c r="CF167" i="35"/>
  <c r="CH167" i="35"/>
  <c r="CI167" i="35"/>
  <c r="CJ167" i="35"/>
  <c r="CK167" i="35"/>
  <c r="CD167" i="35"/>
  <c r="BZ170" i="35"/>
  <c r="BM97" i="35"/>
  <c r="BN96" i="35"/>
  <c r="BL96" i="35" s="1"/>
  <c r="BP96" i="35"/>
  <c r="BQ97" i="35" s="1"/>
  <c r="BR97" i="35" s="1"/>
  <c r="AF97" i="35"/>
  <c r="CW91" i="36"/>
  <c r="CB168" i="35"/>
  <c r="BZ169" i="35"/>
  <c r="CB169" i="35" s="1"/>
  <c r="BD170" i="35"/>
  <c r="BF170" i="35"/>
  <c r="BI170" i="35"/>
  <c r="BG170" i="35"/>
  <c r="BA170" i="35"/>
  <c r="BH170" i="35"/>
  <c r="BE170" i="35"/>
  <c r="BC170" i="35"/>
  <c r="BB170" i="35"/>
  <c r="AL98" i="35"/>
  <c r="AJ98" i="35" s="1"/>
  <c r="AN98" i="35"/>
  <c r="AO99" i="35" s="1"/>
  <c r="AP99" i="35" s="1"/>
  <c r="BD171" i="35"/>
  <c r="BH171" i="35"/>
  <c r="BE171" i="35"/>
  <c r="BB171" i="35"/>
  <c r="BI171" i="35"/>
  <c r="BG171" i="35"/>
  <c r="BF171" i="35"/>
  <c r="BA171" i="35"/>
  <c r="BC171" i="35"/>
  <c r="DE93" i="36"/>
  <c r="Y99" i="35"/>
  <c r="AZ172" i="35"/>
  <c r="AX173" i="35"/>
  <c r="AZ173" i="35" s="1"/>
  <c r="AK99" i="35"/>
  <c r="AX174" i="35"/>
  <c r="BB602" i="35"/>
  <c r="BF602" i="35"/>
  <c r="BD602" i="35"/>
  <c r="BI602" i="35"/>
  <c r="BE602" i="35"/>
  <c r="BA602" i="35"/>
  <c r="BC602" i="35"/>
  <c r="BG602" i="35"/>
  <c r="BH602" i="35"/>
  <c r="BB603" i="35"/>
  <c r="BF603" i="35"/>
  <c r="BD603" i="35"/>
  <c r="BI603" i="35"/>
  <c r="BE603" i="35"/>
  <c r="BG603" i="35"/>
  <c r="BH603" i="35"/>
  <c r="BA603" i="35"/>
  <c r="BC603" i="35"/>
  <c r="AW604" i="35"/>
  <c r="AS606" i="35"/>
  <c r="AX604" i="35"/>
  <c r="AZ604" i="35" s="1"/>
  <c r="AT604" i="35"/>
  <c r="AU604" i="35"/>
  <c r="AV604" i="35"/>
  <c r="AW605" i="35"/>
  <c r="AS607" i="35"/>
  <c r="AX605" i="35"/>
  <c r="AZ605" i="35" s="1"/>
  <c r="AT605" i="35"/>
  <c r="AU605" i="35"/>
  <c r="AV605" i="35"/>
  <c r="BV377" i="35"/>
  <c r="BY377" i="35"/>
  <c r="BW377" i="35"/>
  <c r="BX377" i="35"/>
  <c r="BU379" i="35"/>
  <c r="BV380" i="35"/>
  <c r="BY380" i="35"/>
  <c r="BX380" i="35"/>
  <c r="BU382" i="35"/>
  <c r="BW380" i="35"/>
  <c r="AW200" i="35"/>
  <c r="AS202" i="35"/>
  <c r="AU200" i="35"/>
  <c r="AT200" i="35"/>
  <c r="AV200" i="35"/>
  <c r="BU200" i="35"/>
  <c r="BW198" i="35"/>
  <c r="BV198" i="35"/>
  <c r="BY198" i="35"/>
  <c r="BX198" i="35"/>
  <c r="BV197" i="35"/>
  <c r="BX197" i="35"/>
  <c r="BY197" i="35"/>
  <c r="BW197" i="35"/>
  <c r="BU199" i="35"/>
  <c r="AV199" i="35"/>
  <c r="AW199" i="35"/>
  <c r="AT199" i="35"/>
  <c r="AU199" i="35"/>
  <c r="AS201" i="35"/>
  <c r="CW92" i="36" l="1"/>
  <c r="AF98" i="35"/>
  <c r="BN97" i="35"/>
  <c r="BL97" i="35" s="1"/>
  <c r="BP97" i="35"/>
  <c r="BQ98" i="35" s="1"/>
  <c r="BR98" i="35" s="1"/>
  <c r="BM98" i="35"/>
  <c r="BZ172" i="35"/>
  <c r="CB170" i="35"/>
  <c r="BZ171" i="35"/>
  <c r="CB171" i="35" s="1"/>
  <c r="CE169" i="35"/>
  <c r="CI169" i="35"/>
  <c r="CF169" i="35"/>
  <c r="CK169" i="35"/>
  <c r="CH169" i="35"/>
  <c r="CC169" i="35"/>
  <c r="CG169" i="35"/>
  <c r="CD169" i="35"/>
  <c r="CJ169" i="35"/>
  <c r="CH168" i="35"/>
  <c r="CG168" i="35"/>
  <c r="CI168" i="35"/>
  <c r="CF168" i="35"/>
  <c r="CD168" i="35"/>
  <c r="CE168" i="35"/>
  <c r="CJ168" i="35"/>
  <c r="CC168" i="35"/>
  <c r="CK168" i="35"/>
  <c r="BH173" i="35"/>
  <c r="BI173" i="35"/>
  <c r="BG173" i="35"/>
  <c r="BE173" i="35"/>
  <c r="BA173" i="35"/>
  <c r="BB173" i="35"/>
  <c r="BF173" i="35"/>
  <c r="BC173" i="35"/>
  <c r="BD173" i="35"/>
  <c r="AX176" i="35"/>
  <c r="AK100" i="35"/>
  <c r="BH172" i="35"/>
  <c r="BI172" i="35"/>
  <c r="BF172" i="35"/>
  <c r="BC172" i="35"/>
  <c r="BD172" i="35"/>
  <c r="BE172" i="35"/>
  <c r="BG172" i="35"/>
  <c r="BB172" i="35"/>
  <c r="BA172" i="35"/>
  <c r="DE94" i="36"/>
  <c r="Y100" i="35"/>
  <c r="AZ174" i="35"/>
  <c r="AX175" i="35"/>
  <c r="AZ175" i="35" s="1"/>
  <c r="AN99" i="35"/>
  <c r="AO100" i="35" s="1"/>
  <c r="AP100" i="35" s="1"/>
  <c r="AL99" i="35"/>
  <c r="AJ99" i="35" s="1"/>
  <c r="AW606" i="35"/>
  <c r="AS608" i="35"/>
  <c r="AX606" i="35"/>
  <c r="AZ606" i="35" s="1"/>
  <c r="AT606" i="35"/>
  <c r="AU606" i="35"/>
  <c r="AV606" i="35"/>
  <c r="BB605" i="35"/>
  <c r="BF605" i="35"/>
  <c r="BD605" i="35"/>
  <c r="BI605" i="35"/>
  <c r="BE605" i="35"/>
  <c r="BG605" i="35"/>
  <c r="BH605" i="35"/>
  <c r="BA605" i="35"/>
  <c r="BC605" i="35"/>
  <c r="AW607" i="35"/>
  <c r="AS609" i="35"/>
  <c r="AX607" i="35"/>
  <c r="AZ607" i="35" s="1"/>
  <c r="AT607" i="35"/>
  <c r="AU607" i="35"/>
  <c r="AV607" i="35"/>
  <c r="BB604" i="35"/>
  <c r="BF604" i="35"/>
  <c r="BD604" i="35"/>
  <c r="BI604" i="35"/>
  <c r="BE604" i="35"/>
  <c r="BA604" i="35"/>
  <c r="BC604" i="35"/>
  <c r="BG604" i="35"/>
  <c r="BH604" i="35"/>
  <c r="BV382" i="35"/>
  <c r="BY382" i="35"/>
  <c r="BW382" i="35"/>
  <c r="BX382" i="35"/>
  <c r="BU384" i="35"/>
  <c r="BV379" i="35"/>
  <c r="BY379" i="35"/>
  <c r="BW379" i="35"/>
  <c r="BX379" i="35"/>
  <c r="BU381" i="35"/>
  <c r="BX199" i="35"/>
  <c r="BY199" i="35"/>
  <c r="BV199" i="35"/>
  <c r="BW199" i="35"/>
  <c r="BU201" i="35"/>
  <c r="AS204" i="35"/>
  <c r="AU202" i="35"/>
  <c r="AV202" i="35"/>
  <c r="AT202" i="35"/>
  <c r="AW202" i="35"/>
  <c r="BY200" i="35"/>
  <c r="BU202" i="35"/>
  <c r="BW200" i="35"/>
  <c r="BV200" i="35"/>
  <c r="BX200" i="35"/>
  <c r="AT201" i="35"/>
  <c r="AS203" i="35"/>
  <c r="AU201" i="35"/>
  <c r="AW201" i="35"/>
  <c r="AV201" i="35"/>
  <c r="CF171" i="35" l="1"/>
  <c r="CK171" i="35"/>
  <c r="CJ171" i="35"/>
  <c r="CE171" i="35"/>
  <c r="CI171" i="35"/>
  <c r="CG171" i="35"/>
  <c r="CH171" i="35"/>
  <c r="CD171" i="35"/>
  <c r="CC171" i="35"/>
  <c r="CD170" i="35"/>
  <c r="CC170" i="35"/>
  <c r="CI170" i="35"/>
  <c r="CK170" i="35"/>
  <c r="CJ170" i="35"/>
  <c r="CH170" i="35"/>
  <c r="CE170" i="35"/>
  <c r="CG170" i="35"/>
  <c r="CF170" i="35"/>
  <c r="BZ173" i="35"/>
  <c r="CB173" i="35" s="1"/>
  <c r="CB172" i="35"/>
  <c r="BZ174" i="35"/>
  <c r="BM99" i="35"/>
  <c r="BN98" i="35"/>
  <c r="BL98" i="35" s="1"/>
  <c r="BP98" i="35"/>
  <c r="BQ99" i="35" s="1"/>
  <c r="BR99" i="35" s="1"/>
  <c r="AF99" i="35"/>
  <c r="CW93" i="36"/>
  <c r="DE95" i="36"/>
  <c r="Y101" i="35"/>
  <c r="AX177" i="35"/>
  <c r="AZ177" i="35" s="1"/>
  <c r="AZ176" i="35"/>
  <c r="BE175" i="35"/>
  <c r="BC175" i="35"/>
  <c r="BA175" i="35"/>
  <c r="BB175" i="35"/>
  <c r="BF175" i="35"/>
  <c r="BG175" i="35"/>
  <c r="BI175" i="35"/>
  <c r="BH175" i="35"/>
  <c r="BD175" i="35"/>
  <c r="AK101" i="35"/>
  <c r="AX178" i="35"/>
  <c r="AL100" i="35"/>
  <c r="AJ100" i="35" s="1"/>
  <c r="AN100" i="35"/>
  <c r="AO101" i="35" s="1"/>
  <c r="AP101" i="35" s="1"/>
  <c r="BC174" i="35"/>
  <c r="BG174" i="35"/>
  <c r="BH174" i="35"/>
  <c r="BF174" i="35"/>
  <c r="BE174" i="35"/>
  <c r="BD174" i="35"/>
  <c r="BA174" i="35"/>
  <c r="BI174" i="35"/>
  <c r="BB174" i="35"/>
  <c r="BB606" i="35"/>
  <c r="BF606" i="35"/>
  <c r="BD606" i="35"/>
  <c r="BI606" i="35"/>
  <c r="BE606" i="35"/>
  <c r="BA606" i="35"/>
  <c r="BC606" i="35"/>
  <c r="BG606" i="35"/>
  <c r="BH606" i="35"/>
  <c r="BB607" i="35"/>
  <c r="BF607" i="35"/>
  <c r="BD607" i="35"/>
  <c r="BI607" i="35"/>
  <c r="BE607" i="35"/>
  <c r="BG607" i="35"/>
  <c r="BH607" i="35"/>
  <c r="BA607" i="35"/>
  <c r="BC607" i="35"/>
  <c r="AW608" i="35"/>
  <c r="AS610" i="35"/>
  <c r="AX608" i="35"/>
  <c r="AZ608" i="35" s="1"/>
  <c r="AT608" i="35"/>
  <c r="AU608" i="35"/>
  <c r="AV608" i="35"/>
  <c r="AW609" i="35"/>
  <c r="AS611" i="35"/>
  <c r="AX609" i="35"/>
  <c r="AZ609" i="35" s="1"/>
  <c r="AT609" i="35"/>
  <c r="AU609" i="35"/>
  <c r="AV609" i="35"/>
  <c r="BV381" i="35"/>
  <c r="BY381" i="35"/>
  <c r="BW381" i="35"/>
  <c r="BX381" i="35"/>
  <c r="BU383" i="35"/>
  <c r="BV384" i="35"/>
  <c r="BY384" i="35"/>
  <c r="BX384" i="35"/>
  <c r="BU386" i="35"/>
  <c r="BW384" i="35"/>
  <c r="AV203" i="35"/>
  <c r="AS205" i="35"/>
  <c r="AU203" i="35"/>
  <c r="AW203" i="35"/>
  <c r="AT203" i="35"/>
  <c r="BW202" i="35"/>
  <c r="BX202" i="35"/>
  <c r="BV202" i="35"/>
  <c r="BY202" i="35"/>
  <c r="AS206" i="35"/>
  <c r="AW204" i="35"/>
  <c r="AU204" i="35"/>
  <c r="AT204" i="35"/>
  <c r="AV204" i="35"/>
  <c r="BV201" i="35"/>
  <c r="BW201" i="35"/>
  <c r="BY201" i="35"/>
  <c r="BX201" i="35"/>
  <c r="CK172" i="35" l="1"/>
  <c r="CE172" i="35"/>
  <c r="CD172" i="35"/>
  <c r="CG172" i="35"/>
  <c r="CF172" i="35"/>
  <c r="CI172" i="35"/>
  <c r="CC172" i="35"/>
  <c r="CJ172" i="35"/>
  <c r="CH172" i="35"/>
  <c r="CF173" i="35"/>
  <c r="CG173" i="35"/>
  <c r="CE173" i="35"/>
  <c r="CD173" i="35"/>
  <c r="CH173" i="35"/>
  <c r="CK173" i="35"/>
  <c r="CC173" i="35"/>
  <c r="CJ173" i="35"/>
  <c r="CI173" i="35"/>
  <c r="AF100" i="35"/>
  <c r="CW94" i="36"/>
  <c r="BN99" i="35"/>
  <c r="BL99" i="35" s="1"/>
  <c r="BP99" i="35"/>
  <c r="BQ100" i="35" s="1"/>
  <c r="BR100" i="35" s="1"/>
  <c r="BZ176" i="35"/>
  <c r="BM100" i="35"/>
  <c r="BZ175" i="35"/>
  <c r="CB175" i="35" s="1"/>
  <c r="CB174" i="35"/>
  <c r="AX179" i="35"/>
  <c r="AZ179" i="35" s="1"/>
  <c r="AZ178" i="35"/>
  <c r="AL101" i="35"/>
  <c r="AJ101" i="35" s="1"/>
  <c r="AN101" i="35"/>
  <c r="AO102" i="35" s="1"/>
  <c r="AP102" i="35" s="1"/>
  <c r="BF176" i="35"/>
  <c r="BI176" i="35"/>
  <c r="BC176" i="35"/>
  <c r="BB176" i="35"/>
  <c r="BD176" i="35"/>
  <c r="BG176" i="35"/>
  <c r="BE176" i="35"/>
  <c r="BA176" i="35"/>
  <c r="BH176" i="35"/>
  <c r="BI177" i="35"/>
  <c r="BH177" i="35"/>
  <c r="BD177" i="35"/>
  <c r="BB177" i="35"/>
  <c r="BG177" i="35"/>
  <c r="BF177" i="35"/>
  <c r="BE177" i="35"/>
  <c r="BC177" i="35"/>
  <c r="BA177" i="35"/>
  <c r="AK102" i="35"/>
  <c r="AX180" i="35"/>
  <c r="Y102" i="35"/>
  <c r="DE96" i="36"/>
  <c r="AW610" i="35"/>
  <c r="AS612" i="35"/>
  <c r="AX610" i="35"/>
  <c r="AZ610" i="35" s="1"/>
  <c r="AT610" i="35"/>
  <c r="AU610" i="35"/>
  <c r="AV610" i="35"/>
  <c r="BB609" i="35"/>
  <c r="BF609" i="35"/>
  <c r="BD609" i="35"/>
  <c r="BI609" i="35"/>
  <c r="BE609" i="35"/>
  <c r="BG609" i="35"/>
  <c r="BH609" i="35"/>
  <c r="BA609" i="35"/>
  <c r="BC609" i="35"/>
  <c r="AW611" i="35"/>
  <c r="AX611" i="35"/>
  <c r="AZ611" i="35" s="1"/>
  <c r="AT611" i="35"/>
  <c r="AU611" i="35"/>
  <c r="AV611" i="35"/>
  <c r="BB608" i="35"/>
  <c r="BF608" i="35"/>
  <c r="BD608" i="35"/>
  <c r="BI608" i="35"/>
  <c r="BE608" i="35"/>
  <c r="BA608" i="35"/>
  <c r="BC608" i="35"/>
  <c r="BG608" i="35"/>
  <c r="BH608" i="35"/>
  <c r="BV386" i="35"/>
  <c r="BY386" i="35"/>
  <c r="BW386" i="35"/>
  <c r="BX386" i="35"/>
  <c r="BU388" i="35"/>
  <c r="BV383" i="35"/>
  <c r="BY383" i="35"/>
  <c r="BW383" i="35"/>
  <c r="BX383" i="35"/>
  <c r="BU385" i="35"/>
  <c r="AW206" i="35"/>
  <c r="AT206" i="35"/>
  <c r="AS208" i="35"/>
  <c r="AV206" i="35"/>
  <c r="AU206" i="35"/>
  <c r="AV205" i="35"/>
  <c r="AU205" i="35"/>
  <c r="AS207" i="35"/>
  <c r="AW205" i="35"/>
  <c r="AT205" i="35"/>
  <c r="BN100" i="35" l="1"/>
  <c r="BL100" i="35" s="1"/>
  <c r="BP100" i="35"/>
  <c r="BQ101" i="35" s="1"/>
  <c r="BR101" i="35" s="1"/>
  <c r="CW95" i="36"/>
  <c r="AF101" i="35"/>
  <c r="CB176" i="35"/>
  <c r="BZ177" i="35"/>
  <c r="CB177" i="35" s="1"/>
  <c r="BM101" i="35"/>
  <c r="BZ178" i="35"/>
  <c r="CD174" i="35"/>
  <c r="CF174" i="35"/>
  <c r="CK174" i="35"/>
  <c r="CJ174" i="35"/>
  <c r="CC174" i="35"/>
  <c r="CI174" i="35"/>
  <c r="CH174" i="35"/>
  <c r="CE174" i="35"/>
  <c r="CG174" i="35"/>
  <c r="CK175" i="35"/>
  <c r="CE175" i="35"/>
  <c r="CJ175" i="35"/>
  <c r="CC175" i="35"/>
  <c r="CH175" i="35"/>
  <c r="CF175" i="35"/>
  <c r="CI175" i="35"/>
  <c r="CD175" i="35"/>
  <c r="CG175" i="35"/>
  <c r="DE97" i="36"/>
  <c r="Y103" i="35"/>
  <c r="AL102" i="35"/>
  <c r="AJ102" i="35" s="1"/>
  <c r="AN102" i="35"/>
  <c r="AO103" i="35" s="1"/>
  <c r="AP103" i="35" s="1"/>
  <c r="BD178" i="35"/>
  <c r="BF178" i="35"/>
  <c r="BE178" i="35"/>
  <c r="BA178" i="35"/>
  <c r="BG178" i="35"/>
  <c r="BI178" i="35"/>
  <c r="BH178" i="35"/>
  <c r="BB178" i="35"/>
  <c r="BC178" i="35"/>
  <c r="AK103" i="35"/>
  <c r="AX182" i="35"/>
  <c r="AX181" i="35"/>
  <c r="AZ181" i="35" s="1"/>
  <c r="AZ180" i="35"/>
  <c r="BE179" i="35"/>
  <c r="BD179" i="35"/>
  <c r="BA179" i="35"/>
  <c r="BC179" i="35"/>
  <c r="BG179" i="35"/>
  <c r="BH179" i="35"/>
  <c r="BI179" i="35"/>
  <c r="BB179" i="35"/>
  <c r="BF179" i="35"/>
  <c r="BB610" i="35"/>
  <c r="BF610" i="35"/>
  <c r="BD610" i="35"/>
  <c r="BI610" i="35"/>
  <c r="BE610" i="35"/>
  <c r="BA610" i="35"/>
  <c r="BC610" i="35"/>
  <c r="BG610" i="35"/>
  <c r="BH610" i="35"/>
  <c r="AW612" i="35"/>
  <c r="AX612" i="35"/>
  <c r="AZ612" i="35" s="1"/>
  <c r="AT612" i="35"/>
  <c r="AU612" i="35"/>
  <c r="AV612" i="35"/>
  <c r="BB611" i="35"/>
  <c r="BF611" i="35"/>
  <c r="BD611" i="35"/>
  <c r="BI611" i="35"/>
  <c r="BE611" i="35"/>
  <c r="BG611" i="35"/>
  <c r="BH611" i="35"/>
  <c r="BA611" i="35"/>
  <c r="BC611" i="35"/>
  <c r="BV385" i="35"/>
  <c r="BY385" i="35"/>
  <c r="BW385" i="35"/>
  <c r="BX385" i="35"/>
  <c r="BU387" i="35"/>
  <c r="BV388" i="35"/>
  <c r="BZ388" i="35"/>
  <c r="CB388" i="35" s="1"/>
  <c r="BY388" i="35"/>
  <c r="BX388" i="35"/>
  <c r="BU390" i="35"/>
  <c r="BW388" i="35"/>
  <c r="AT207" i="35"/>
  <c r="AW207" i="35"/>
  <c r="AU207" i="35"/>
  <c r="AS209" i="35"/>
  <c r="AV207" i="35"/>
  <c r="AS210" i="35"/>
  <c r="AU208" i="35"/>
  <c r="AV208" i="35"/>
  <c r="AW208" i="35"/>
  <c r="AT208" i="35"/>
  <c r="CB178" i="35" l="1"/>
  <c r="BZ179" i="35"/>
  <c r="CB179" i="35" s="1"/>
  <c r="BM102" i="35"/>
  <c r="BZ180" i="35"/>
  <c r="BN101" i="35"/>
  <c r="BL101" i="35" s="1"/>
  <c r="BP101" i="35"/>
  <c r="BQ102" i="35" s="1"/>
  <c r="BR102" i="35" s="1"/>
  <c r="AF102" i="35"/>
  <c r="CW96" i="36"/>
  <c r="CD177" i="35"/>
  <c r="CH177" i="35"/>
  <c r="CF177" i="35"/>
  <c r="CG177" i="35"/>
  <c r="CJ177" i="35"/>
  <c r="CE177" i="35"/>
  <c r="CK177" i="35"/>
  <c r="CI177" i="35"/>
  <c r="CC177" i="35"/>
  <c r="CF176" i="35"/>
  <c r="CJ176" i="35"/>
  <c r="CI176" i="35"/>
  <c r="CH176" i="35"/>
  <c r="CG176" i="35"/>
  <c r="CK176" i="35"/>
  <c r="CD176" i="35"/>
  <c r="CC176" i="35"/>
  <c r="CE176" i="35"/>
  <c r="AK104" i="35"/>
  <c r="AX184" i="35"/>
  <c r="BG181" i="35"/>
  <c r="BB181" i="35"/>
  <c r="BA181" i="35"/>
  <c r="BE181" i="35"/>
  <c r="BI181" i="35"/>
  <c r="BC181" i="35"/>
  <c r="BD181" i="35"/>
  <c r="BH181" i="35"/>
  <c r="BF181" i="35"/>
  <c r="AX183" i="35"/>
  <c r="AZ183" i="35" s="1"/>
  <c r="AZ182" i="35"/>
  <c r="AL103" i="35"/>
  <c r="AJ103" i="35" s="1"/>
  <c r="AN103" i="35"/>
  <c r="AO104" i="35" s="1"/>
  <c r="AP104" i="35" s="1"/>
  <c r="Y104" i="35"/>
  <c r="DE98" i="36"/>
  <c r="BH180" i="35"/>
  <c r="BG180" i="35"/>
  <c r="BF180" i="35"/>
  <c r="BE180" i="35"/>
  <c r="BD180" i="35"/>
  <c r="BB180" i="35"/>
  <c r="BA180" i="35"/>
  <c r="BC180" i="35"/>
  <c r="BI180" i="35"/>
  <c r="BB612" i="35"/>
  <c r="BF612" i="35"/>
  <c r="BD612" i="35"/>
  <c r="BI612" i="35"/>
  <c r="BE612" i="35"/>
  <c r="BA612" i="35"/>
  <c r="BC612" i="35"/>
  <c r="BG612" i="35"/>
  <c r="BH612" i="35"/>
  <c r="CE388" i="35"/>
  <c r="CI388" i="35"/>
  <c r="CF388" i="35"/>
  <c r="CK388" i="35"/>
  <c r="CG388" i="35"/>
  <c r="CH388" i="35"/>
  <c r="CJ388" i="35"/>
  <c r="CC388" i="35"/>
  <c r="CD388" i="35"/>
  <c r="BV390" i="35"/>
  <c r="BZ390" i="35"/>
  <c r="CB390" i="35" s="1"/>
  <c r="BY390" i="35"/>
  <c r="BW390" i="35"/>
  <c r="BX390" i="35"/>
  <c r="BU392" i="35"/>
  <c r="BV387" i="35"/>
  <c r="BZ387" i="35"/>
  <c r="CB387" i="35" s="1"/>
  <c r="BY387" i="35"/>
  <c r="BW387" i="35"/>
  <c r="BX387" i="35"/>
  <c r="BU389" i="35"/>
  <c r="AW210" i="35"/>
  <c r="AU210" i="35"/>
  <c r="AT210" i="35"/>
  <c r="AS212" i="35"/>
  <c r="AV210" i="35"/>
  <c r="AV209" i="35"/>
  <c r="AT209" i="35"/>
  <c r="AS211" i="35"/>
  <c r="AW209" i="35"/>
  <c r="AU209" i="35"/>
  <c r="CW97" i="36" l="1"/>
  <c r="AF103" i="35"/>
  <c r="BZ181" i="35"/>
  <c r="CB181" i="35" s="1"/>
  <c r="CB180" i="35"/>
  <c r="BM103" i="35"/>
  <c r="BZ182" i="35"/>
  <c r="BP102" i="35"/>
  <c r="BQ103" i="35" s="1"/>
  <c r="BR103" i="35" s="1"/>
  <c r="BN102" i="35"/>
  <c r="BL102" i="35" s="1"/>
  <c r="CF179" i="35"/>
  <c r="CE179" i="35"/>
  <c r="CC179" i="35"/>
  <c r="CK179" i="35"/>
  <c r="CJ179" i="35"/>
  <c r="CD179" i="35"/>
  <c r="CG179" i="35"/>
  <c r="CI179" i="35"/>
  <c r="CH179" i="35"/>
  <c r="CE178" i="35"/>
  <c r="CH178" i="35"/>
  <c r="CF178" i="35"/>
  <c r="CI178" i="35"/>
  <c r="CJ178" i="35"/>
  <c r="CC178" i="35"/>
  <c r="CK178" i="35"/>
  <c r="CD178" i="35"/>
  <c r="CG178" i="35"/>
  <c r="AK105" i="35"/>
  <c r="AX186" i="35"/>
  <c r="BA183" i="35"/>
  <c r="BB183" i="35"/>
  <c r="BE183" i="35"/>
  <c r="BF183" i="35"/>
  <c r="BH183" i="35"/>
  <c r="BG183" i="35"/>
  <c r="BI183" i="35"/>
  <c r="BC183" i="35"/>
  <c r="BD183" i="35"/>
  <c r="AX185" i="35"/>
  <c r="AZ185" i="35" s="1"/>
  <c r="AZ184" i="35"/>
  <c r="AL104" i="35"/>
  <c r="AJ104" i="35" s="1"/>
  <c r="AN104" i="35"/>
  <c r="AO105" i="35" s="1"/>
  <c r="AP105" i="35" s="1"/>
  <c r="Y105" i="35"/>
  <c r="DE99" i="36"/>
  <c r="BF182" i="35"/>
  <c r="BB182" i="35"/>
  <c r="BA182" i="35"/>
  <c r="BG182" i="35"/>
  <c r="BD182" i="35"/>
  <c r="BH182" i="35"/>
  <c r="BI182" i="35"/>
  <c r="BE182" i="35"/>
  <c r="BC182" i="35"/>
  <c r="BV392" i="35"/>
  <c r="BZ392" i="35"/>
  <c r="CB392" i="35" s="1"/>
  <c r="BY392" i="35"/>
  <c r="BX392" i="35"/>
  <c r="BU394" i="35"/>
  <c r="BW392" i="35"/>
  <c r="CE390" i="35"/>
  <c r="CI390" i="35"/>
  <c r="CF390" i="35"/>
  <c r="CK390" i="35"/>
  <c r="CC390" i="35"/>
  <c r="CJ390" i="35"/>
  <c r="CD390" i="35"/>
  <c r="CG390" i="35"/>
  <c r="CH390" i="35"/>
  <c r="BV389" i="35"/>
  <c r="BZ389" i="35"/>
  <c r="CB389" i="35" s="1"/>
  <c r="BY389" i="35"/>
  <c r="BW389" i="35"/>
  <c r="BX389" i="35"/>
  <c r="BU391" i="35"/>
  <c r="CE387" i="35"/>
  <c r="CI387" i="35"/>
  <c r="CF387" i="35"/>
  <c r="CK387" i="35"/>
  <c r="CH387" i="35"/>
  <c r="CC387" i="35"/>
  <c r="CJ387" i="35"/>
  <c r="CD387" i="35"/>
  <c r="CG387" i="35"/>
  <c r="AT211" i="35"/>
  <c r="AS213" i="35"/>
  <c r="AV211" i="35"/>
  <c r="AW211" i="35"/>
  <c r="AU211" i="35"/>
  <c r="AS214" i="35"/>
  <c r="AU212" i="35"/>
  <c r="AT212" i="35"/>
  <c r="AW212" i="35"/>
  <c r="AV212" i="35"/>
  <c r="CJ181" i="35" l="1"/>
  <c r="CI181" i="35"/>
  <c r="CC181" i="35"/>
  <c r="CD181" i="35"/>
  <c r="CE181" i="35"/>
  <c r="CG181" i="35"/>
  <c r="CH181" i="35"/>
  <c r="CK181" i="35"/>
  <c r="CF181" i="35"/>
  <c r="BZ183" i="35"/>
  <c r="CB183" i="35" s="1"/>
  <c r="CB182" i="35"/>
  <c r="BM104" i="35"/>
  <c r="BZ184" i="35"/>
  <c r="CD180" i="35"/>
  <c r="CH180" i="35"/>
  <c r="CI180" i="35"/>
  <c r="CG180" i="35"/>
  <c r="CE180" i="35"/>
  <c r="CJ180" i="35"/>
  <c r="CF180" i="35"/>
  <c r="CK180" i="35"/>
  <c r="CC180" i="35"/>
  <c r="BP103" i="35"/>
  <c r="BQ104" i="35" s="1"/>
  <c r="BR104" i="35" s="1"/>
  <c r="BN103" i="35"/>
  <c r="BL103" i="35" s="1"/>
  <c r="AF104" i="35"/>
  <c r="CW98" i="36"/>
  <c r="DE100" i="36"/>
  <c r="Y106" i="35"/>
  <c r="AK106" i="35"/>
  <c r="AX188" i="35"/>
  <c r="BD184" i="35"/>
  <c r="BH184" i="35"/>
  <c r="BF184" i="35"/>
  <c r="BG184" i="35"/>
  <c r="BC184" i="35"/>
  <c r="BB184" i="35"/>
  <c r="BA184" i="35"/>
  <c r="BI184" i="35"/>
  <c r="BE184" i="35"/>
  <c r="AX187" i="35"/>
  <c r="AZ187" i="35" s="1"/>
  <c r="AZ186" i="35"/>
  <c r="BG185" i="35"/>
  <c r="BI185" i="35"/>
  <c r="BE185" i="35"/>
  <c r="BC185" i="35"/>
  <c r="BD185" i="35"/>
  <c r="BA185" i="35"/>
  <c r="BB185" i="35"/>
  <c r="BF185" i="35"/>
  <c r="BH185" i="35"/>
  <c r="AN105" i="35"/>
  <c r="AO106" i="35" s="1"/>
  <c r="AP106" i="35" s="1"/>
  <c r="AL105" i="35"/>
  <c r="AJ105" i="35" s="1"/>
  <c r="CE392" i="35"/>
  <c r="CI392" i="35"/>
  <c r="CF392" i="35"/>
  <c r="CK392" i="35"/>
  <c r="CG392" i="35"/>
  <c r="CH392" i="35"/>
  <c r="CC392" i="35"/>
  <c r="CD392" i="35"/>
  <c r="CJ392" i="35"/>
  <c r="BV391" i="35"/>
  <c r="BZ391" i="35"/>
  <c r="CB391" i="35" s="1"/>
  <c r="BY391" i="35"/>
  <c r="BW391" i="35"/>
  <c r="BX391" i="35"/>
  <c r="BU393" i="35"/>
  <c r="CE389" i="35"/>
  <c r="CI389" i="35"/>
  <c r="CF389" i="35"/>
  <c r="CK389" i="35"/>
  <c r="CD389" i="35"/>
  <c r="CG389" i="35"/>
  <c r="CH389" i="35"/>
  <c r="CJ389" i="35"/>
  <c r="CC389" i="35"/>
  <c r="BV394" i="35"/>
  <c r="BZ394" i="35"/>
  <c r="CB394" i="35" s="1"/>
  <c r="BY394" i="35"/>
  <c r="BW394" i="35"/>
  <c r="BX394" i="35"/>
  <c r="BU396" i="35"/>
  <c r="AV213" i="35"/>
  <c r="AU213" i="35"/>
  <c r="AT213" i="35"/>
  <c r="AS215" i="35"/>
  <c r="AW213" i="35"/>
  <c r="AW214" i="35"/>
  <c r="AS216" i="35"/>
  <c r="AV214" i="35"/>
  <c r="AT214" i="35"/>
  <c r="AU214" i="35"/>
  <c r="CF182" i="35" l="1"/>
  <c r="CH182" i="35"/>
  <c r="CD182" i="35"/>
  <c r="CE182" i="35"/>
  <c r="CI182" i="35"/>
  <c r="CJ182" i="35"/>
  <c r="CG182" i="35"/>
  <c r="CK182" i="35"/>
  <c r="CC182" i="35"/>
  <c r="BN104" i="35"/>
  <c r="BL104" i="35" s="1"/>
  <c r="BP104" i="35"/>
  <c r="BQ105" i="35" s="1"/>
  <c r="BR105" i="35" s="1"/>
  <c r="AF105" i="35"/>
  <c r="CW99" i="36"/>
  <c r="CI183" i="35"/>
  <c r="CG183" i="35"/>
  <c r="CJ183" i="35"/>
  <c r="CK183" i="35"/>
  <c r="CH183" i="35"/>
  <c r="CF183" i="35"/>
  <c r="CD183" i="35"/>
  <c r="CE183" i="35"/>
  <c r="CC183" i="35"/>
  <c r="BZ186" i="35"/>
  <c r="BM105" i="35"/>
  <c r="CB184" i="35"/>
  <c r="BZ185" i="35"/>
  <c r="CB185" i="35" s="1"/>
  <c r="BD187" i="35"/>
  <c r="BH187" i="35"/>
  <c r="BI187" i="35"/>
  <c r="BG187" i="35"/>
  <c r="BF187" i="35"/>
  <c r="BA187" i="35"/>
  <c r="BC187" i="35"/>
  <c r="BE187" i="35"/>
  <c r="BB187" i="35"/>
  <c r="AK107" i="35"/>
  <c r="AX190" i="35"/>
  <c r="AZ188" i="35"/>
  <c r="AX189" i="35"/>
  <c r="AZ189" i="35" s="1"/>
  <c r="DE101" i="36"/>
  <c r="Y107" i="35"/>
  <c r="AN106" i="35"/>
  <c r="AO107" i="35" s="1"/>
  <c r="AP107" i="35" s="1"/>
  <c r="AL106" i="35"/>
  <c r="AJ106" i="35" s="1"/>
  <c r="BB186" i="35"/>
  <c r="BI186" i="35"/>
  <c r="BD186" i="35"/>
  <c r="BF186" i="35"/>
  <c r="BH186" i="35"/>
  <c r="BE186" i="35"/>
  <c r="BC186" i="35"/>
  <c r="BG186" i="35"/>
  <c r="BA186" i="35"/>
  <c r="BV393" i="35"/>
  <c r="BZ393" i="35"/>
  <c r="CB393" i="35" s="1"/>
  <c r="BY393" i="35"/>
  <c r="BW393" i="35"/>
  <c r="BX393" i="35"/>
  <c r="BU395" i="35"/>
  <c r="CE391" i="35"/>
  <c r="CI391" i="35"/>
  <c r="CF391" i="35"/>
  <c r="CK391" i="35"/>
  <c r="CH391" i="35"/>
  <c r="CC391" i="35"/>
  <c r="CJ391" i="35"/>
  <c r="CD391" i="35"/>
  <c r="CG391" i="35"/>
  <c r="BV396" i="35"/>
  <c r="BZ396" i="35"/>
  <c r="CB396" i="35" s="1"/>
  <c r="BY396" i="35"/>
  <c r="BX396" i="35"/>
  <c r="BU398" i="35"/>
  <c r="BW396" i="35"/>
  <c r="CE394" i="35"/>
  <c r="CI394" i="35"/>
  <c r="CF394" i="35"/>
  <c r="CK394" i="35"/>
  <c r="CC394" i="35"/>
  <c r="CJ394" i="35"/>
  <c r="CD394" i="35"/>
  <c r="CG394" i="35"/>
  <c r="CH394" i="35"/>
  <c r="AS218" i="35"/>
  <c r="AU216" i="35"/>
  <c r="AV216" i="35"/>
  <c r="AT216" i="35"/>
  <c r="AW216" i="35"/>
  <c r="AT215" i="35"/>
  <c r="AU215" i="35"/>
  <c r="AW215" i="35"/>
  <c r="AS217" i="35"/>
  <c r="AV215" i="35"/>
  <c r="BP105" i="35" l="1"/>
  <c r="BQ106" i="35" s="1"/>
  <c r="BR106" i="35" s="1"/>
  <c r="BN105" i="35"/>
  <c r="BL105" i="35" s="1"/>
  <c r="CB186" i="35"/>
  <c r="BZ187" i="35"/>
  <c r="CB187" i="35" s="1"/>
  <c r="BZ188" i="35"/>
  <c r="BM106" i="35"/>
  <c r="CE185" i="35"/>
  <c r="CC185" i="35"/>
  <c r="CI185" i="35"/>
  <c r="CF185" i="35"/>
  <c r="CJ185" i="35"/>
  <c r="CG185" i="35"/>
  <c r="CD185" i="35"/>
  <c r="CK185" i="35"/>
  <c r="CH185" i="35"/>
  <c r="CH184" i="35"/>
  <c r="CK184" i="35"/>
  <c r="CI184" i="35"/>
  <c r="CG184" i="35"/>
  <c r="CJ184" i="35"/>
  <c r="CD184" i="35"/>
  <c r="CF184" i="35"/>
  <c r="CE184" i="35"/>
  <c r="CC184" i="35"/>
  <c r="AF106" i="35"/>
  <c r="CW100" i="36"/>
  <c r="BB189" i="35"/>
  <c r="BF189" i="35"/>
  <c r="BG189" i="35"/>
  <c r="BE189" i="35"/>
  <c r="BA189" i="35"/>
  <c r="BC189" i="35"/>
  <c r="BD189" i="35"/>
  <c r="BH189" i="35"/>
  <c r="BI189" i="35"/>
  <c r="BE188" i="35"/>
  <c r="BG188" i="35"/>
  <c r="BH188" i="35"/>
  <c r="BI188" i="35"/>
  <c r="BF188" i="35"/>
  <c r="BC188" i="35"/>
  <c r="BD188" i="35"/>
  <c r="BB188" i="35"/>
  <c r="BA188" i="35"/>
  <c r="AZ190" i="35"/>
  <c r="AX191" i="35"/>
  <c r="AZ191" i="35" s="1"/>
  <c r="AX192" i="35"/>
  <c r="AK108" i="35"/>
  <c r="AN107" i="35"/>
  <c r="AO108" i="35" s="1"/>
  <c r="AP108" i="35" s="1"/>
  <c r="AL107" i="35"/>
  <c r="AJ107" i="35" s="1"/>
  <c r="DE102" i="36"/>
  <c r="Y108" i="35"/>
  <c r="BV398" i="35"/>
  <c r="BZ398" i="35"/>
  <c r="CB398" i="35" s="1"/>
  <c r="BY398" i="35"/>
  <c r="BW398" i="35"/>
  <c r="BX398" i="35"/>
  <c r="BU400" i="35"/>
  <c r="BV395" i="35"/>
  <c r="BZ395" i="35"/>
  <c r="CB395" i="35" s="1"/>
  <c r="BY395" i="35"/>
  <c r="BW395" i="35"/>
  <c r="BX395" i="35"/>
  <c r="BU397" i="35"/>
  <c r="CE393" i="35"/>
  <c r="CI393" i="35"/>
  <c r="CF393" i="35"/>
  <c r="CK393" i="35"/>
  <c r="CD393" i="35"/>
  <c r="CG393" i="35"/>
  <c r="CC393" i="35"/>
  <c r="CH393" i="35"/>
  <c r="CJ393" i="35"/>
  <c r="CE396" i="35"/>
  <c r="CI396" i="35"/>
  <c r="CF396" i="35"/>
  <c r="CK396" i="35"/>
  <c r="CG396" i="35"/>
  <c r="CH396" i="35"/>
  <c r="CJ396" i="35"/>
  <c r="CC396" i="35"/>
  <c r="CD396" i="35"/>
  <c r="AV217" i="35"/>
  <c r="AS219" i="35"/>
  <c r="AW217" i="35"/>
  <c r="AT217" i="35"/>
  <c r="AU217" i="35"/>
  <c r="AW218" i="35"/>
  <c r="AU218" i="35"/>
  <c r="AS220" i="35"/>
  <c r="AV218" i="35"/>
  <c r="AT218" i="35"/>
  <c r="CH186" i="35" l="1"/>
  <c r="CC186" i="35"/>
  <c r="CF186" i="35"/>
  <c r="CD186" i="35"/>
  <c r="CJ186" i="35"/>
  <c r="CI186" i="35"/>
  <c r="CE186" i="35"/>
  <c r="CK186" i="35"/>
  <c r="CG186" i="35"/>
  <c r="AF107" i="35"/>
  <c r="CW101" i="36"/>
  <c r="BP106" i="35"/>
  <c r="BQ107" i="35" s="1"/>
  <c r="BR107" i="35" s="1"/>
  <c r="BN106" i="35"/>
  <c r="BL106" i="35" s="1"/>
  <c r="CC187" i="35"/>
  <c r="CH187" i="35"/>
  <c r="CJ187" i="35"/>
  <c r="CF187" i="35"/>
  <c r="CD187" i="35"/>
  <c r="CG187" i="35"/>
  <c r="CK187" i="35"/>
  <c r="CE187" i="35"/>
  <c r="CI187" i="35"/>
  <c r="BZ190" i="35"/>
  <c r="BM107" i="35"/>
  <c r="BZ189" i="35"/>
  <c r="CB189" i="35" s="1"/>
  <c r="CB188" i="35"/>
  <c r="BA191" i="35"/>
  <c r="BB191" i="35"/>
  <c r="BF191" i="35"/>
  <c r="BG191" i="35"/>
  <c r="BI191" i="35"/>
  <c r="BH191" i="35"/>
  <c r="BD191" i="35"/>
  <c r="BE191" i="35"/>
  <c r="BC191" i="35"/>
  <c r="BI190" i="35"/>
  <c r="BB190" i="35"/>
  <c r="BC190" i="35"/>
  <c r="BG190" i="35"/>
  <c r="BH190" i="35"/>
  <c r="BF190" i="35"/>
  <c r="BE190" i="35"/>
  <c r="BD190" i="35"/>
  <c r="BA190" i="35"/>
  <c r="AK109" i="35"/>
  <c r="AX194" i="35"/>
  <c r="AL108" i="35"/>
  <c r="AJ108" i="35" s="1"/>
  <c r="AN108" i="35"/>
  <c r="AO109" i="35" s="1"/>
  <c r="AP109" i="35" s="1"/>
  <c r="DE103" i="36"/>
  <c r="Y109" i="35"/>
  <c r="AZ192" i="35"/>
  <c r="AX193" i="35"/>
  <c r="AZ193" i="35" s="1"/>
  <c r="BV397" i="35"/>
  <c r="BZ397" i="35"/>
  <c r="CB397" i="35" s="1"/>
  <c r="BY397" i="35"/>
  <c r="BW397" i="35"/>
  <c r="BX397" i="35"/>
  <c r="BU399" i="35"/>
  <c r="CE395" i="35"/>
  <c r="CI395" i="35"/>
  <c r="CF395" i="35"/>
  <c r="CK395" i="35"/>
  <c r="CH395" i="35"/>
  <c r="CC395" i="35"/>
  <c r="CJ395" i="35"/>
  <c r="CD395" i="35"/>
  <c r="CG395" i="35"/>
  <c r="BV400" i="35"/>
  <c r="BZ400" i="35"/>
  <c r="CB400" i="35" s="1"/>
  <c r="BY400" i="35"/>
  <c r="BX400" i="35"/>
  <c r="BU402" i="35"/>
  <c r="BW400" i="35"/>
  <c r="CE398" i="35"/>
  <c r="CI398" i="35"/>
  <c r="CF398" i="35"/>
  <c r="CK398" i="35"/>
  <c r="CC398" i="35"/>
  <c r="CJ398" i="35"/>
  <c r="CD398" i="35"/>
  <c r="CG398" i="35"/>
  <c r="CH398" i="35"/>
  <c r="AS222" i="35"/>
  <c r="AU220" i="35"/>
  <c r="AW220" i="35"/>
  <c r="AT220" i="35"/>
  <c r="AV220" i="35"/>
  <c r="AT219" i="35"/>
  <c r="AS221" i="35"/>
  <c r="AV219" i="35"/>
  <c r="AU219" i="35"/>
  <c r="AW219" i="35"/>
  <c r="CB190" i="35" l="1"/>
  <c r="BZ191" i="35"/>
  <c r="CB191" i="35" s="1"/>
  <c r="CW102" i="36"/>
  <c r="AF108" i="35"/>
  <c r="CH188" i="35"/>
  <c r="CI188" i="35"/>
  <c r="CK188" i="35"/>
  <c r="CD188" i="35"/>
  <c r="CE188" i="35"/>
  <c r="CG188" i="35"/>
  <c r="CJ188" i="35"/>
  <c r="CF188" i="35"/>
  <c r="CC188" i="35"/>
  <c r="BZ192" i="35"/>
  <c r="BM108" i="35"/>
  <c r="BP107" i="35"/>
  <c r="BQ108" i="35" s="1"/>
  <c r="BR108" i="35" s="1"/>
  <c r="BN107" i="35"/>
  <c r="BL107" i="35" s="1"/>
  <c r="CD189" i="35"/>
  <c r="CH189" i="35"/>
  <c r="CF189" i="35"/>
  <c r="CG189" i="35"/>
  <c r="CJ189" i="35"/>
  <c r="CC189" i="35"/>
  <c r="CE189" i="35"/>
  <c r="CI189" i="35"/>
  <c r="CK189" i="35"/>
  <c r="BB192" i="35"/>
  <c r="BD192" i="35"/>
  <c r="BG192" i="35"/>
  <c r="BE192" i="35"/>
  <c r="BA192" i="35"/>
  <c r="BH192" i="35"/>
  <c r="BF192" i="35"/>
  <c r="BI192" i="35"/>
  <c r="BC192" i="35"/>
  <c r="AX195" i="35"/>
  <c r="AZ195" i="35" s="1"/>
  <c r="AZ194" i="35"/>
  <c r="AX196" i="35"/>
  <c r="AK110" i="35"/>
  <c r="AL109" i="35"/>
  <c r="AJ109" i="35" s="1"/>
  <c r="AN109" i="35"/>
  <c r="AO110" i="35" s="1"/>
  <c r="AP110" i="35" s="1"/>
  <c r="DE104" i="36"/>
  <c r="Y110" i="35"/>
  <c r="BI193" i="35"/>
  <c r="BH193" i="35"/>
  <c r="BG193" i="35"/>
  <c r="BF193" i="35"/>
  <c r="BE193" i="35"/>
  <c r="BC193" i="35"/>
  <c r="BA193" i="35"/>
  <c r="BD193" i="35"/>
  <c r="BB193" i="35"/>
  <c r="BV402" i="35"/>
  <c r="BZ402" i="35"/>
  <c r="CB402" i="35" s="1"/>
  <c r="BY402" i="35"/>
  <c r="BW402" i="35"/>
  <c r="BX402" i="35"/>
  <c r="BU404" i="35"/>
  <c r="BV399" i="35"/>
  <c r="BZ399" i="35"/>
  <c r="CB399" i="35" s="1"/>
  <c r="BY399" i="35"/>
  <c r="BW399" i="35"/>
  <c r="BX399" i="35"/>
  <c r="BU401" i="35"/>
  <c r="CE397" i="35"/>
  <c r="CI397" i="35"/>
  <c r="CF397" i="35"/>
  <c r="CK397" i="35"/>
  <c r="CD397" i="35"/>
  <c r="CG397" i="35"/>
  <c r="CH397" i="35"/>
  <c r="CJ397" i="35"/>
  <c r="CC397" i="35"/>
  <c r="CE400" i="35"/>
  <c r="CI400" i="35"/>
  <c r="CF400" i="35"/>
  <c r="CK400" i="35"/>
  <c r="CG400" i="35"/>
  <c r="CH400" i="35"/>
  <c r="CC400" i="35"/>
  <c r="CD400" i="35"/>
  <c r="CJ400" i="35"/>
  <c r="AV221" i="35"/>
  <c r="AU221" i="35"/>
  <c r="AS223" i="35"/>
  <c r="AW221" i="35"/>
  <c r="AT221" i="35"/>
  <c r="AW222" i="35"/>
  <c r="AT222" i="35"/>
  <c r="AS224" i="35"/>
  <c r="AV222" i="35"/>
  <c r="AU222" i="35"/>
  <c r="BM109" i="35" l="1"/>
  <c r="BZ194" i="35"/>
  <c r="BN108" i="35"/>
  <c r="BL108" i="35" s="1"/>
  <c r="BP108" i="35"/>
  <c r="BQ109" i="35" s="1"/>
  <c r="BR109" i="35" s="1"/>
  <c r="CW103" i="36"/>
  <c r="AF109" i="35"/>
  <c r="CB192" i="35"/>
  <c r="BZ193" i="35"/>
  <c r="CB193" i="35" s="1"/>
  <c r="CI191" i="35"/>
  <c r="CJ191" i="35"/>
  <c r="CF191" i="35"/>
  <c r="CC191" i="35"/>
  <c r="CK191" i="35"/>
  <c r="CG191" i="35"/>
  <c r="CH191" i="35"/>
  <c r="CD191" i="35"/>
  <c r="CE191" i="35"/>
  <c r="CK190" i="35"/>
  <c r="CJ190" i="35"/>
  <c r="CC190" i="35"/>
  <c r="CI190" i="35"/>
  <c r="CH190" i="35"/>
  <c r="CD190" i="35"/>
  <c r="CF190" i="35"/>
  <c r="CE190" i="35"/>
  <c r="CG190" i="35"/>
  <c r="AK111" i="35"/>
  <c r="AX198" i="35"/>
  <c r="BI195" i="35"/>
  <c r="BB195" i="35"/>
  <c r="BF195" i="35"/>
  <c r="BE195" i="35"/>
  <c r="BD195" i="35"/>
  <c r="BA195" i="35"/>
  <c r="BC195" i="35"/>
  <c r="BG195" i="35"/>
  <c r="BH195" i="35"/>
  <c r="Y111" i="35"/>
  <c r="DE105" i="36"/>
  <c r="AN110" i="35"/>
  <c r="AO111" i="35" s="1"/>
  <c r="AP111" i="35" s="1"/>
  <c r="AL110" i="35"/>
  <c r="AJ110" i="35" s="1"/>
  <c r="AX197" i="35"/>
  <c r="AZ197" i="35" s="1"/>
  <c r="AZ196" i="35"/>
  <c r="BG194" i="35"/>
  <c r="BI194" i="35"/>
  <c r="BH194" i="35"/>
  <c r="BB194" i="35"/>
  <c r="BC194" i="35"/>
  <c r="BD194" i="35"/>
  <c r="BF194" i="35"/>
  <c r="BE194" i="35"/>
  <c r="BA194" i="35"/>
  <c r="BV401" i="35"/>
  <c r="BZ401" i="35"/>
  <c r="CB401" i="35" s="1"/>
  <c r="BY401" i="35"/>
  <c r="BW401" i="35"/>
  <c r="BX401" i="35"/>
  <c r="BU403" i="35"/>
  <c r="CE399" i="35"/>
  <c r="CI399" i="35"/>
  <c r="CF399" i="35"/>
  <c r="CK399" i="35"/>
  <c r="CH399" i="35"/>
  <c r="CC399" i="35"/>
  <c r="CJ399" i="35"/>
  <c r="CD399" i="35"/>
  <c r="CG399" i="35"/>
  <c r="BV404" i="35"/>
  <c r="BZ404" i="35"/>
  <c r="CB404" i="35" s="1"/>
  <c r="BY404" i="35"/>
  <c r="BX404" i="35"/>
  <c r="BU406" i="35"/>
  <c r="BW404" i="35"/>
  <c r="CE402" i="35"/>
  <c r="CI402" i="35"/>
  <c r="CF402" i="35"/>
  <c r="CK402" i="35"/>
  <c r="CC402" i="35"/>
  <c r="CJ402" i="35"/>
  <c r="CD402" i="35"/>
  <c r="CG402" i="35"/>
  <c r="CH402" i="35"/>
  <c r="AT223" i="35"/>
  <c r="AW223" i="35"/>
  <c r="AU223" i="35"/>
  <c r="AS225" i="35"/>
  <c r="AV223" i="35"/>
  <c r="AS226" i="35"/>
  <c r="AU224" i="35"/>
  <c r="AV224" i="35"/>
  <c r="AW224" i="35"/>
  <c r="AT224" i="35"/>
  <c r="CF192" i="35" l="1"/>
  <c r="CH192" i="35"/>
  <c r="CI192" i="35"/>
  <c r="CG192" i="35"/>
  <c r="CK192" i="35"/>
  <c r="CC192" i="35"/>
  <c r="CE192" i="35"/>
  <c r="CD192" i="35"/>
  <c r="CJ192" i="35"/>
  <c r="BM110" i="35"/>
  <c r="BZ196" i="35"/>
  <c r="BZ195" i="35"/>
  <c r="CB195" i="35" s="1"/>
  <c r="CB194" i="35"/>
  <c r="CF193" i="35"/>
  <c r="CG193" i="35"/>
  <c r="CD193" i="35"/>
  <c r="CH193" i="35"/>
  <c r="CJ193" i="35"/>
  <c r="CE193" i="35"/>
  <c r="CI193" i="35"/>
  <c r="CC193" i="35"/>
  <c r="CK193" i="35"/>
  <c r="AF110" i="35"/>
  <c r="CW104" i="36"/>
  <c r="BP109" i="35"/>
  <c r="BQ110" i="35" s="1"/>
  <c r="BR110" i="35" s="1"/>
  <c r="BN109" i="35"/>
  <c r="BL109" i="35" s="1"/>
  <c r="BC196" i="35"/>
  <c r="BI196" i="35"/>
  <c r="BB196" i="35"/>
  <c r="BA196" i="35"/>
  <c r="BH196" i="35"/>
  <c r="BG196" i="35"/>
  <c r="BF196" i="35"/>
  <c r="BE196" i="35"/>
  <c r="BD196" i="35"/>
  <c r="AK112" i="35"/>
  <c r="AX200" i="35"/>
  <c r="AZ198" i="35"/>
  <c r="AX199" i="35"/>
  <c r="AZ199" i="35" s="1"/>
  <c r="BG197" i="35"/>
  <c r="BB197" i="35"/>
  <c r="BA197" i="35"/>
  <c r="BE197" i="35"/>
  <c r="BI197" i="35"/>
  <c r="BH197" i="35"/>
  <c r="BF197" i="35"/>
  <c r="BC197" i="35"/>
  <c r="BD197" i="35"/>
  <c r="AL111" i="35"/>
  <c r="AJ111" i="35" s="1"/>
  <c r="AN111" i="35"/>
  <c r="AO112" i="35" s="1"/>
  <c r="AP112" i="35" s="1"/>
  <c r="DE106" i="36"/>
  <c r="Y112" i="35"/>
  <c r="BV406" i="35"/>
  <c r="BZ406" i="35"/>
  <c r="CB406" i="35" s="1"/>
  <c r="BY406" i="35"/>
  <c r="BW406" i="35"/>
  <c r="BX406" i="35"/>
  <c r="BU408" i="35"/>
  <c r="BV403" i="35"/>
  <c r="BZ403" i="35"/>
  <c r="CB403" i="35" s="1"/>
  <c r="BY403" i="35"/>
  <c r="BW403" i="35"/>
  <c r="BX403" i="35"/>
  <c r="BU405" i="35"/>
  <c r="CE401" i="35"/>
  <c r="CI401" i="35"/>
  <c r="CF401" i="35"/>
  <c r="CK401" i="35"/>
  <c r="CD401" i="35"/>
  <c r="CG401" i="35"/>
  <c r="CC401" i="35"/>
  <c r="CH401" i="35"/>
  <c r="CJ401" i="35"/>
  <c r="CE404" i="35"/>
  <c r="CI404" i="35"/>
  <c r="CF404" i="35"/>
  <c r="CK404" i="35"/>
  <c r="CG404" i="35"/>
  <c r="CH404" i="35"/>
  <c r="CJ404" i="35"/>
  <c r="CC404" i="35"/>
  <c r="CD404" i="35"/>
  <c r="AW226" i="35"/>
  <c r="AU226" i="35"/>
  <c r="AT226" i="35"/>
  <c r="AS228" i="35"/>
  <c r="AV226" i="35"/>
  <c r="AV225" i="35"/>
  <c r="AT225" i="35"/>
  <c r="AS227" i="35"/>
  <c r="AW225" i="35"/>
  <c r="AU225" i="35"/>
  <c r="BM111" i="35" l="1"/>
  <c r="BZ198" i="35"/>
  <c r="BZ197" i="35"/>
  <c r="CB197" i="35" s="1"/>
  <c r="CB196" i="35"/>
  <c r="CD195" i="35"/>
  <c r="CC195" i="35"/>
  <c r="CI195" i="35"/>
  <c r="CH195" i="35"/>
  <c r="CJ195" i="35"/>
  <c r="CK195" i="35"/>
  <c r="CE195" i="35"/>
  <c r="CG195" i="35"/>
  <c r="CF195" i="35"/>
  <c r="BN110" i="35"/>
  <c r="BL110" i="35" s="1"/>
  <c r="BP110" i="35"/>
  <c r="BQ111" i="35" s="1"/>
  <c r="BR111" i="35" s="1"/>
  <c r="AF111" i="35"/>
  <c r="CW105" i="36"/>
  <c r="CI194" i="35"/>
  <c r="CE194" i="35"/>
  <c r="CK194" i="35"/>
  <c r="CF194" i="35"/>
  <c r="CH194" i="35"/>
  <c r="CG194" i="35"/>
  <c r="CJ194" i="35"/>
  <c r="CC194" i="35"/>
  <c r="CD194" i="35"/>
  <c r="AX202" i="35"/>
  <c r="AK113" i="35"/>
  <c r="AX201" i="35"/>
  <c r="AZ201" i="35" s="1"/>
  <c r="AZ200" i="35"/>
  <c r="BF198" i="35"/>
  <c r="BB198" i="35"/>
  <c r="BA198" i="35"/>
  <c r="BG198" i="35"/>
  <c r="BH198" i="35"/>
  <c r="BI198" i="35"/>
  <c r="BE198" i="35"/>
  <c r="BD198" i="35"/>
  <c r="BC198" i="35"/>
  <c r="Y113" i="35"/>
  <c r="DE107" i="36"/>
  <c r="AN112" i="35"/>
  <c r="AO113" i="35" s="1"/>
  <c r="AP113" i="35" s="1"/>
  <c r="AL112" i="35"/>
  <c r="AJ112" i="35" s="1"/>
  <c r="BH199" i="35"/>
  <c r="BG199" i="35"/>
  <c r="BI199" i="35"/>
  <c r="BC199" i="35"/>
  <c r="BD199" i="35"/>
  <c r="BE199" i="35"/>
  <c r="BF199" i="35"/>
  <c r="BA199" i="35"/>
  <c r="BB199" i="35"/>
  <c r="BV408" i="35"/>
  <c r="BZ408" i="35"/>
  <c r="CB408" i="35" s="1"/>
  <c r="BY408" i="35"/>
  <c r="BX408" i="35"/>
  <c r="BU410" i="35"/>
  <c r="BW408" i="35"/>
  <c r="CE406" i="35"/>
  <c r="CI406" i="35"/>
  <c r="CF406" i="35"/>
  <c r="CK406" i="35"/>
  <c r="CC406" i="35"/>
  <c r="CJ406" i="35"/>
  <c r="CD406" i="35"/>
  <c r="CG406" i="35"/>
  <c r="CH406" i="35"/>
  <c r="BV405" i="35"/>
  <c r="BZ405" i="35"/>
  <c r="CB405" i="35" s="1"/>
  <c r="BY405" i="35"/>
  <c r="BW405" i="35"/>
  <c r="BX405" i="35"/>
  <c r="BU407" i="35"/>
  <c r="CE403" i="35"/>
  <c r="CI403" i="35"/>
  <c r="CF403" i="35"/>
  <c r="CK403" i="35"/>
  <c r="CH403" i="35"/>
  <c r="CC403" i="35"/>
  <c r="CJ403" i="35"/>
  <c r="CD403" i="35"/>
  <c r="CG403" i="35"/>
  <c r="AT227" i="35"/>
  <c r="AS229" i="35"/>
  <c r="AV227" i="35"/>
  <c r="AW227" i="35"/>
  <c r="AU227" i="35"/>
  <c r="AS230" i="35"/>
  <c r="AU228" i="35"/>
  <c r="AT228" i="35"/>
  <c r="AW228" i="35"/>
  <c r="AV228" i="35"/>
  <c r="BM112" i="35" l="1"/>
  <c r="BZ200" i="35"/>
  <c r="CD196" i="35"/>
  <c r="CE196" i="35"/>
  <c r="CH196" i="35"/>
  <c r="CI196" i="35"/>
  <c r="CK196" i="35"/>
  <c r="CF196" i="35"/>
  <c r="CC196" i="35"/>
  <c r="CG196" i="35"/>
  <c r="CJ196" i="35"/>
  <c r="CJ197" i="35"/>
  <c r="CH197" i="35"/>
  <c r="CF197" i="35"/>
  <c r="CD197" i="35"/>
  <c r="CC197" i="35"/>
  <c r="CE197" i="35"/>
  <c r="CG197" i="35"/>
  <c r="CI197" i="35"/>
  <c r="CK197" i="35"/>
  <c r="CB198" i="35"/>
  <c r="BZ199" i="35"/>
  <c r="CB199" i="35" s="1"/>
  <c r="CW106" i="36"/>
  <c r="AF112" i="35"/>
  <c r="BP111" i="35"/>
  <c r="BQ112" i="35" s="1"/>
  <c r="BR112" i="35" s="1"/>
  <c r="BN111" i="35"/>
  <c r="BL111" i="35" s="1"/>
  <c r="AN113" i="35"/>
  <c r="AO114" i="35" s="1"/>
  <c r="AP114" i="35" s="1"/>
  <c r="AL113" i="35"/>
  <c r="AJ113" i="35" s="1"/>
  <c r="DE108" i="36"/>
  <c r="Y114" i="35"/>
  <c r="BD200" i="35"/>
  <c r="BH200" i="35"/>
  <c r="BF200" i="35"/>
  <c r="BG200" i="35"/>
  <c r="BC200" i="35"/>
  <c r="BB200" i="35"/>
  <c r="BA200" i="35"/>
  <c r="BI200" i="35"/>
  <c r="BE200" i="35"/>
  <c r="AZ202" i="35"/>
  <c r="AX203" i="35"/>
  <c r="AZ203" i="35" s="1"/>
  <c r="AK114" i="35"/>
  <c r="AX204" i="35"/>
  <c r="AZ204" i="35" s="1"/>
  <c r="BF201" i="35"/>
  <c r="BH201" i="35"/>
  <c r="BA201" i="35"/>
  <c r="BB201" i="35"/>
  <c r="BG201" i="35"/>
  <c r="BI201" i="35"/>
  <c r="BE201" i="35"/>
  <c r="BC201" i="35"/>
  <c r="BD201" i="35"/>
  <c r="BV407" i="35"/>
  <c r="BZ407" i="35"/>
  <c r="CB407" i="35" s="1"/>
  <c r="BY407" i="35"/>
  <c r="BW407" i="35"/>
  <c r="BX407" i="35"/>
  <c r="BU409" i="35"/>
  <c r="CE405" i="35"/>
  <c r="CI405" i="35"/>
  <c r="CF405" i="35"/>
  <c r="CK405" i="35"/>
  <c r="CD405" i="35"/>
  <c r="CG405" i="35"/>
  <c r="CH405" i="35"/>
  <c r="CJ405" i="35"/>
  <c r="CC405" i="35"/>
  <c r="CE408" i="35"/>
  <c r="CI408" i="35"/>
  <c r="CF408" i="35"/>
  <c r="CK408" i="35"/>
  <c r="CG408" i="35"/>
  <c r="CH408" i="35"/>
  <c r="CC408" i="35"/>
  <c r="CD408" i="35"/>
  <c r="CJ408" i="35"/>
  <c r="BV410" i="35"/>
  <c r="BZ410" i="35"/>
  <c r="CB410" i="35" s="1"/>
  <c r="BY410" i="35"/>
  <c r="BW410" i="35"/>
  <c r="BU412" i="35"/>
  <c r="BX410" i="35"/>
  <c r="AW230" i="35"/>
  <c r="AV230" i="35"/>
  <c r="AS232" i="35"/>
  <c r="AT230" i="35"/>
  <c r="AU230" i="35"/>
  <c r="AV229" i="35"/>
  <c r="AU229" i="35"/>
  <c r="AT229" i="35"/>
  <c r="AS231" i="35"/>
  <c r="AW229" i="35"/>
  <c r="BZ202" i="35" l="1"/>
  <c r="CB202" i="35" s="1"/>
  <c r="BM113" i="35"/>
  <c r="CW107" i="36"/>
  <c r="AF113" i="35"/>
  <c r="CD199" i="35"/>
  <c r="CG199" i="35"/>
  <c r="CC199" i="35"/>
  <c r="CK199" i="35"/>
  <c r="CH199" i="35"/>
  <c r="CI199" i="35"/>
  <c r="CE199" i="35"/>
  <c r="CJ199" i="35"/>
  <c r="CF199" i="35"/>
  <c r="CB200" i="35"/>
  <c r="BZ201" i="35"/>
  <c r="CB201" i="35" s="1"/>
  <c r="CH198" i="35"/>
  <c r="CJ198" i="35"/>
  <c r="CI198" i="35"/>
  <c r="CK198" i="35"/>
  <c r="CF198" i="35"/>
  <c r="CC198" i="35"/>
  <c r="CG198" i="35"/>
  <c r="CE198" i="35"/>
  <c r="CD198" i="35"/>
  <c r="BP112" i="35"/>
  <c r="BQ113" i="35" s="1"/>
  <c r="BR113" i="35" s="1"/>
  <c r="BN112" i="35"/>
  <c r="BL112" i="35" s="1"/>
  <c r="BF204" i="35"/>
  <c r="BH204" i="35"/>
  <c r="BA204" i="35"/>
  <c r="BD204" i="35"/>
  <c r="BB204" i="35"/>
  <c r="BE204" i="35"/>
  <c r="BC204" i="35"/>
  <c r="BI204" i="35"/>
  <c r="BG204" i="35"/>
  <c r="BG202" i="35"/>
  <c r="BA202" i="35"/>
  <c r="BB202" i="35"/>
  <c r="BI202" i="35"/>
  <c r="BH202" i="35"/>
  <c r="BE202" i="35"/>
  <c r="BC202" i="35"/>
  <c r="BD202" i="35"/>
  <c r="BF202" i="35"/>
  <c r="AK115" i="35"/>
  <c r="AX206" i="35"/>
  <c r="AZ206" i="35" s="1"/>
  <c r="AX205" i="35"/>
  <c r="AZ205" i="35" s="1"/>
  <c r="AL114" i="35"/>
  <c r="AJ114" i="35" s="1"/>
  <c r="AN114" i="35"/>
  <c r="AO115" i="35" s="1"/>
  <c r="AP115" i="35" s="1"/>
  <c r="BI203" i="35"/>
  <c r="BH203" i="35"/>
  <c r="BF203" i="35"/>
  <c r="BD203" i="35"/>
  <c r="BG203" i="35"/>
  <c r="BC203" i="35"/>
  <c r="BB203" i="35"/>
  <c r="BA203" i="35"/>
  <c r="BE203" i="35"/>
  <c r="DE109" i="36"/>
  <c r="Y115" i="35"/>
  <c r="BV409" i="35"/>
  <c r="BZ409" i="35"/>
  <c r="CB409" i="35" s="1"/>
  <c r="BY409" i="35"/>
  <c r="BW409" i="35"/>
  <c r="BX409" i="35"/>
  <c r="BU411" i="35"/>
  <c r="CE407" i="35"/>
  <c r="CI407" i="35"/>
  <c r="CF407" i="35"/>
  <c r="CK407" i="35"/>
  <c r="CH407" i="35"/>
  <c r="CC407" i="35"/>
  <c r="CJ407" i="35"/>
  <c r="CD407" i="35"/>
  <c r="CG407" i="35"/>
  <c r="CE410" i="35"/>
  <c r="CI410" i="35"/>
  <c r="CF410" i="35"/>
  <c r="CK410" i="35"/>
  <c r="CC410" i="35"/>
  <c r="CJ410" i="35"/>
  <c r="CD410" i="35"/>
  <c r="CG410" i="35"/>
  <c r="CH410" i="35"/>
  <c r="BX412" i="35"/>
  <c r="BY412" i="35"/>
  <c r="BZ412" i="35"/>
  <c r="CB412" i="35" s="1"/>
  <c r="BU414" i="35"/>
  <c r="BV412" i="35"/>
  <c r="BW412" i="35"/>
  <c r="AT231" i="35"/>
  <c r="AU231" i="35"/>
  <c r="AW231" i="35"/>
  <c r="AV231" i="35"/>
  <c r="AS233" i="35"/>
  <c r="AS234" i="35"/>
  <c r="AU232" i="35"/>
  <c r="AV232" i="35"/>
  <c r="AT232" i="35"/>
  <c r="AW232" i="35"/>
  <c r="BZ203" i="35" l="1"/>
  <c r="CB203" i="35" s="1"/>
  <c r="BZ204" i="35"/>
  <c r="CB204" i="35" s="1"/>
  <c r="BM114" i="35"/>
  <c r="CF201" i="35"/>
  <c r="CJ201" i="35"/>
  <c r="CH201" i="35"/>
  <c r="CI201" i="35"/>
  <c r="CD201" i="35"/>
  <c r="CK201" i="35"/>
  <c r="CE201" i="35"/>
  <c r="CC201" i="35"/>
  <c r="CG201" i="35"/>
  <c r="AF114" i="35"/>
  <c r="CW108" i="36"/>
  <c r="CD200" i="35"/>
  <c r="CF200" i="35"/>
  <c r="CH200" i="35"/>
  <c r="CC200" i="35"/>
  <c r="CJ200" i="35"/>
  <c r="CI200" i="35"/>
  <c r="CK200" i="35"/>
  <c r="CE200" i="35"/>
  <c r="CG200" i="35"/>
  <c r="BP113" i="35"/>
  <c r="BQ114" i="35" s="1"/>
  <c r="BR114" i="35" s="1"/>
  <c r="BN113" i="35"/>
  <c r="BL113" i="35" s="1"/>
  <c r="CJ202" i="35"/>
  <c r="CC202" i="35"/>
  <c r="CG202" i="35"/>
  <c r="CI202" i="35"/>
  <c r="CD202" i="35"/>
  <c r="CE202" i="35"/>
  <c r="CH202" i="35"/>
  <c r="CK202" i="35"/>
  <c r="CF202" i="35"/>
  <c r="BG205" i="35"/>
  <c r="BC205" i="35"/>
  <c r="BI205" i="35"/>
  <c r="BB205" i="35"/>
  <c r="BF205" i="35"/>
  <c r="BE205" i="35"/>
  <c r="BD205" i="35"/>
  <c r="BA205" i="35"/>
  <c r="BH205" i="35"/>
  <c r="AK116" i="35"/>
  <c r="AX207" i="35"/>
  <c r="AZ207" i="35" s="1"/>
  <c r="AX208" i="35"/>
  <c r="AZ208" i="35" s="1"/>
  <c r="BF206" i="35"/>
  <c r="BC206" i="35"/>
  <c r="BI206" i="35"/>
  <c r="BB206" i="35"/>
  <c r="BG206" i="35"/>
  <c r="BE206" i="35"/>
  <c r="BA206" i="35"/>
  <c r="BH206" i="35"/>
  <c r="BD206" i="35"/>
  <c r="Y116" i="35"/>
  <c r="DE110" i="36"/>
  <c r="AL115" i="35"/>
  <c r="AJ115" i="35" s="1"/>
  <c r="AN115" i="35"/>
  <c r="AO116" i="35" s="1"/>
  <c r="AP116" i="35" s="1"/>
  <c r="BX414" i="35"/>
  <c r="BY414" i="35"/>
  <c r="BZ414" i="35"/>
  <c r="CB414" i="35" s="1"/>
  <c r="BU416" i="35"/>
  <c r="BV414" i="35"/>
  <c r="BW414" i="35"/>
  <c r="CC412" i="35"/>
  <c r="CG412" i="35"/>
  <c r="CK412" i="35"/>
  <c r="CE412" i="35"/>
  <c r="CJ412" i="35"/>
  <c r="CF412" i="35"/>
  <c r="CD412" i="35"/>
  <c r="CH412" i="35"/>
  <c r="CI412" i="35"/>
  <c r="BX411" i="35"/>
  <c r="BY411" i="35"/>
  <c r="BZ411" i="35"/>
  <c r="CB411" i="35" s="1"/>
  <c r="BU413" i="35"/>
  <c r="BV411" i="35"/>
  <c r="BW411" i="35"/>
  <c r="CE409" i="35"/>
  <c r="CI409" i="35"/>
  <c r="CF409" i="35"/>
  <c r="CK409" i="35"/>
  <c r="CD409" i="35"/>
  <c r="CG409" i="35"/>
  <c r="CC409" i="35"/>
  <c r="CH409" i="35"/>
  <c r="CJ409" i="35"/>
  <c r="AV233" i="35"/>
  <c r="AW233" i="35"/>
  <c r="AT233" i="35"/>
  <c r="AU233" i="35"/>
  <c r="AS235" i="35"/>
  <c r="AW234" i="35"/>
  <c r="AT234" i="35"/>
  <c r="AS236" i="35"/>
  <c r="AV234" i="35"/>
  <c r="AU234" i="35"/>
  <c r="BN114" i="35" l="1"/>
  <c r="BL114" i="35" s="1"/>
  <c r="BP114" i="35"/>
  <c r="BQ115" i="35" s="1"/>
  <c r="BR115" i="35" s="1"/>
  <c r="AF115" i="35"/>
  <c r="CW109" i="36"/>
  <c r="CE204" i="35"/>
  <c r="CK204" i="35"/>
  <c r="CD204" i="35"/>
  <c r="CC204" i="35"/>
  <c r="CH204" i="35"/>
  <c r="CF204" i="35"/>
  <c r="CJ204" i="35"/>
  <c r="CG204" i="35"/>
  <c r="CI204" i="35"/>
  <c r="BZ205" i="35"/>
  <c r="CB205" i="35" s="1"/>
  <c r="BZ206" i="35"/>
  <c r="CB206" i="35" s="1"/>
  <c r="BM115" i="35"/>
  <c r="CF203" i="35"/>
  <c r="CC203" i="35"/>
  <c r="CK203" i="35"/>
  <c r="CD203" i="35"/>
  <c r="CE203" i="35"/>
  <c r="CI203" i="35"/>
  <c r="CH203" i="35"/>
  <c r="CJ203" i="35"/>
  <c r="CG203" i="35"/>
  <c r="BC207" i="35"/>
  <c r="BA207" i="35"/>
  <c r="BI207" i="35"/>
  <c r="BE207" i="35"/>
  <c r="BH207" i="35"/>
  <c r="BD207" i="35"/>
  <c r="BB207" i="35"/>
  <c r="BG207" i="35"/>
  <c r="BF207" i="35"/>
  <c r="BG208" i="35"/>
  <c r="BI208" i="35"/>
  <c r="BB208" i="35"/>
  <c r="BA208" i="35"/>
  <c r="BH208" i="35"/>
  <c r="BE208" i="35"/>
  <c r="BF208" i="35"/>
  <c r="BD208" i="35"/>
  <c r="BC208" i="35"/>
  <c r="AK117" i="35"/>
  <c r="AX209" i="35"/>
  <c r="AZ209" i="35" s="1"/>
  <c r="AX210" i="35"/>
  <c r="AZ210" i="35" s="1"/>
  <c r="AN116" i="35"/>
  <c r="AO117" i="35" s="1"/>
  <c r="AP117" i="35" s="1"/>
  <c r="AL116" i="35"/>
  <c r="AJ116" i="35" s="1"/>
  <c r="Y117" i="35"/>
  <c r="DE111" i="36"/>
  <c r="CC411" i="35"/>
  <c r="CG411" i="35"/>
  <c r="CK411" i="35"/>
  <c r="CE411" i="35"/>
  <c r="CJ411" i="35"/>
  <c r="CF411" i="35"/>
  <c r="CH411" i="35"/>
  <c r="CI411" i="35"/>
  <c r="CD411" i="35"/>
  <c r="BX416" i="35"/>
  <c r="BY416" i="35"/>
  <c r="BZ416" i="35"/>
  <c r="CB416" i="35" s="1"/>
  <c r="BU418" i="35"/>
  <c r="BV416" i="35"/>
  <c r="BW416" i="35"/>
  <c r="CC414" i="35"/>
  <c r="CG414" i="35"/>
  <c r="CK414" i="35"/>
  <c r="CE414" i="35"/>
  <c r="CJ414" i="35"/>
  <c r="CF414" i="35"/>
  <c r="CD414" i="35"/>
  <c r="CH414" i="35"/>
  <c r="CI414" i="35"/>
  <c r="BX413" i="35"/>
  <c r="BY413" i="35"/>
  <c r="BZ413" i="35"/>
  <c r="CB413" i="35" s="1"/>
  <c r="BU415" i="35"/>
  <c r="BV413" i="35"/>
  <c r="BW413" i="35"/>
  <c r="AS238" i="35"/>
  <c r="AU236" i="35"/>
  <c r="AV236" i="35"/>
  <c r="AT236" i="35"/>
  <c r="AW236" i="35"/>
  <c r="AT235" i="35"/>
  <c r="AU235" i="35"/>
  <c r="AW235" i="35"/>
  <c r="AV235" i="35"/>
  <c r="AS237" i="35"/>
  <c r="CD206" i="35" l="1"/>
  <c r="CC206" i="35"/>
  <c r="CE206" i="35"/>
  <c r="CI206" i="35"/>
  <c r="CJ206" i="35"/>
  <c r="CK206" i="35"/>
  <c r="CG206" i="35"/>
  <c r="CF206" i="35"/>
  <c r="CH206" i="35"/>
  <c r="BM116" i="35"/>
  <c r="BZ208" i="35"/>
  <c r="CB208" i="35" s="1"/>
  <c r="BZ207" i="35"/>
  <c r="CB207" i="35" s="1"/>
  <c r="CW110" i="36"/>
  <c r="AF116" i="35"/>
  <c r="CD205" i="35"/>
  <c r="CK205" i="35"/>
  <c r="CI205" i="35"/>
  <c r="CE205" i="35"/>
  <c r="CC205" i="35"/>
  <c r="CH205" i="35"/>
  <c r="CJ205" i="35"/>
  <c r="CF205" i="35"/>
  <c r="CG205" i="35"/>
  <c r="BN115" i="35"/>
  <c r="BL115" i="35" s="1"/>
  <c r="BP115" i="35"/>
  <c r="BQ116" i="35" s="1"/>
  <c r="BR116" i="35" s="1"/>
  <c r="Y118" i="35"/>
  <c r="DE112" i="36"/>
  <c r="AK118" i="35"/>
  <c r="AX212" i="35"/>
  <c r="AZ212" i="35" s="1"/>
  <c r="AX211" i="35"/>
  <c r="AZ211" i="35" s="1"/>
  <c r="BI209" i="35"/>
  <c r="BH209" i="35"/>
  <c r="BD209" i="35"/>
  <c r="BA209" i="35"/>
  <c r="BB209" i="35"/>
  <c r="BF209" i="35"/>
  <c r="BG209" i="35"/>
  <c r="BE209" i="35"/>
  <c r="BC209" i="35"/>
  <c r="BD210" i="35"/>
  <c r="BH210" i="35"/>
  <c r="BB210" i="35"/>
  <c r="BA210" i="35"/>
  <c r="BI210" i="35"/>
  <c r="BF210" i="35"/>
  <c r="BG210" i="35"/>
  <c r="BC210" i="35"/>
  <c r="BE210" i="35"/>
  <c r="AN117" i="35"/>
  <c r="AO118" i="35" s="1"/>
  <c r="AP118" i="35" s="1"/>
  <c r="AL117" i="35"/>
  <c r="AJ117" i="35" s="1"/>
  <c r="BX415" i="35"/>
  <c r="BY415" i="35"/>
  <c r="BZ415" i="35"/>
  <c r="CB415" i="35" s="1"/>
  <c r="BU417" i="35"/>
  <c r="BV415" i="35"/>
  <c r="BW415" i="35"/>
  <c r="CC413" i="35"/>
  <c r="CG413" i="35"/>
  <c r="CK413" i="35"/>
  <c r="CE413" i="35"/>
  <c r="CJ413" i="35"/>
  <c r="CF413" i="35"/>
  <c r="CH413" i="35"/>
  <c r="CI413" i="35"/>
  <c r="CD413" i="35"/>
  <c r="BX418" i="35"/>
  <c r="BY418" i="35"/>
  <c r="BZ418" i="35"/>
  <c r="CB418" i="35" s="1"/>
  <c r="BU420" i="35"/>
  <c r="BV418" i="35"/>
  <c r="BW418" i="35"/>
  <c r="CC416" i="35"/>
  <c r="CG416" i="35"/>
  <c r="CK416" i="35"/>
  <c r="CE416" i="35"/>
  <c r="CJ416" i="35"/>
  <c r="CF416" i="35"/>
  <c r="CD416" i="35"/>
  <c r="CH416" i="35"/>
  <c r="CI416" i="35"/>
  <c r="AV237" i="35"/>
  <c r="AW237" i="35"/>
  <c r="AT237" i="35"/>
  <c r="AU237" i="35"/>
  <c r="AS239" i="35"/>
  <c r="AW238" i="35"/>
  <c r="AT238" i="35"/>
  <c r="AS240" i="35"/>
  <c r="AV238" i="35"/>
  <c r="AU238" i="35"/>
  <c r="CK207" i="35" l="1"/>
  <c r="CC207" i="35"/>
  <c r="CG207" i="35"/>
  <c r="CH207" i="35"/>
  <c r="CI207" i="35"/>
  <c r="CF207" i="35"/>
  <c r="CD207" i="35"/>
  <c r="CE207" i="35"/>
  <c r="CJ207" i="35"/>
  <c r="CE208" i="35"/>
  <c r="CI208" i="35"/>
  <c r="CG208" i="35"/>
  <c r="CF208" i="35"/>
  <c r="CD208" i="35"/>
  <c r="CK208" i="35"/>
  <c r="CH208" i="35"/>
  <c r="CJ208" i="35"/>
  <c r="CC208" i="35"/>
  <c r="BZ210" i="35"/>
  <c r="CB210" i="35" s="1"/>
  <c r="BM117" i="35"/>
  <c r="BZ209" i="35"/>
  <c r="CB209" i="35" s="1"/>
  <c r="BP116" i="35"/>
  <c r="BQ117" i="35" s="1"/>
  <c r="BR117" i="35" s="1"/>
  <c r="BN116" i="35"/>
  <c r="BL116" i="35" s="1"/>
  <c r="CW111" i="36"/>
  <c r="AF117" i="35"/>
  <c r="BD212" i="35"/>
  <c r="BC212" i="35"/>
  <c r="BF212" i="35"/>
  <c r="BG212" i="35"/>
  <c r="BA212" i="35"/>
  <c r="BB212" i="35"/>
  <c r="BH212" i="35"/>
  <c r="BI212" i="35"/>
  <c r="BE212" i="35"/>
  <c r="AL118" i="35"/>
  <c r="AJ118" i="35" s="1"/>
  <c r="AN118" i="35"/>
  <c r="AO119" i="35" s="1"/>
  <c r="AP119" i="35" s="1"/>
  <c r="Y119" i="35"/>
  <c r="DE113" i="36"/>
  <c r="BG211" i="35"/>
  <c r="BE211" i="35"/>
  <c r="BA211" i="35"/>
  <c r="BD211" i="35"/>
  <c r="BC211" i="35"/>
  <c r="BI211" i="35"/>
  <c r="BH211" i="35"/>
  <c r="BB211" i="35"/>
  <c r="BF211" i="35"/>
  <c r="AK119" i="35"/>
  <c r="AX214" i="35"/>
  <c r="AZ214" i="35" s="1"/>
  <c r="AX213" i="35"/>
  <c r="AZ213" i="35" s="1"/>
  <c r="BX417" i="35"/>
  <c r="BY417" i="35"/>
  <c r="BZ417" i="35"/>
  <c r="CB417" i="35" s="1"/>
  <c r="BU419" i="35"/>
  <c r="BV417" i="35"/>
  <c r="BW417" i="35"/>
  <c r="BX420" i="35"/>
  <c r="BY420" i="35"/>
  <c r="BZ420" i="35"/>
  <c r="CB420" i="35" s="1"/>
  <c r="BU422" i="35"/>
  <c r="BV420" i="35"/>
  <c r="BW420" i="35"/>
  <c r="CC415" i="35"/>
  <c r="CG415" i="35"/>
  <c r="CK415" i="35"/>
  <c r="CE415" i="35"/>
  <c r="CJ415" i="35"/>
  <c r="CF415" i="35"/>
  <c r="CH415" i="35"/>
  <c r="CI415" i="35"/>
  <c r="CD415" i="35"/>
  <c r="CC418" i="35"/>
  <c r="CG418" i="35"/>
  <c r="CK418" i="35"/>
  <c r="CE418" i="35"/>
  <c r="CJ418" i="35"/>
  <c r="CF418" i="35"/>
  <c r="CD418" i="35"/>
  <c r="CH418" i="35"/>
  <c r="CI418" i="35"/>
  <c r="AS242" i="35"/>
  <c r="AU240" i="35"/>
  <c r="AV240" i="35"/>
  <c r="AT240" i="35"/>
  <c r="AW240" i="35"/>
  <c r="AT239" i="35"/>
  <c r="AU239" i="35"/>
  <c r="AW239" i="35"/>
  <c r="AV239" i="35"/>
  <c r="AS241" i="35"/>
  <c r="AF118" i="35" l="1"/>
  <c r="CW112" i="36"/>
  <c r="BN117" i="35"/>
  <c r="BL117" i="35" s="1"/>
  <c r="BP117" i="35"/>
  <c r="BQ118" i="35" s="1"/>
  <c r="BR118" i="35" s="1"/>
  <c r="CI210" i="35"/>
  <c r="CC210" i="35"/>
  <c r="CF210" i="35"/>
  <c r="CG210" i="35"/>
  <c r="CJ210" i="35"/>
  <c r="CK210" i="35"/>
  <c r="CD210" i="35"/>
  <c r="CH210" i="35"/>
  <c r="CE210" i="35"/>
  <c r="BZ211" i="35"/>
  <c r="CB211" i="35" s="1"/>
  <c r="BM118" i="35"/>
  <c r="BZ212" i="35"/>
  <c r="CB212" i="35" s="1"/>
  <c r="CJ209" i="35"/>
  <c r="CI209" i="35"/>
  <c r="CG209" i="35"/>
  <c r="CC209" i="35"/>
  <c r="CK209" i="35"/>
  <c r="CF209" i="35"/>
  <c r="CE209" i="35"/>
  <c r="CD209" i="35"/>
  <c r="CH209" i="35"/>
  <c r="AN119" i="35"/>
  <c r="AO120" i="35" s="1"/>
  <c r="AP120" i="35" s="1"/>
  <c r="AL119" i="35"/>
  <c r="AJ119" i="35" s="1"/>
  <c r="AK120" i="35"/>
  <c r="AX215" i="35"/>
  <c r="AZ215" i="35" s="1"/>
  <c r="AX216" i="35"/>
  <c r="AZ216" i="35" s="1"/>
  <c r="BE213" i="35"/>
  <c r="BB213" i="35"/>
  <c r="BD213" i="35"/>
  <c r="BH213" i="35"/>
  <c r="BA213" i="35"/>
  <c r="BF213" i="35"/>
  <c r="BI213" i="35"/>
  <c r="BG213" i="35"/>
  <c r="BC213" i="35"/>
  <c r="BB214" i="35"/>
  <c r="BD214" i="35"/>
  <c r="BH214" i="35"/>
  <c r="BI214" i="35"/>
  <c r="BC214" i="35"/>
  <c r="BG214" i="35"/>
  <c r="BF214" i="35"/>
  <c r="BE214" i="35"/>
  <c r="BA214" i="35"/>
  <c r="DE114" i="36"/>
  <c r="Y120" i="35"/>
  <c r="CC420" i="35"/>
  <c r="CG420" i="35"/>
  <c r="CK420" i="35"/>
  <c r="CE420" i="35"/>
  <c r="CJ420" i="35"/>
  <c r="CF420" i="35"/>
  <c r="CD420" i="35"/>
  <c r="CH420" i="35"/>
  <c r="CI420" i="35"/>
  <c r="BX419" i="35"/>
  <c r="BY419" i="35"/>
  <c r="BZ419" i="35"/>
  <c r="CB419" i="35" s="1"/>
  <c r="BU421" i="35"/>
  <c r="BV419" i="35"/>
  <c r="BW419" i="35"/>
  <c r="CC417" i="35"/>
  <c r="CG417" i="35"/>
  <c r="CK417" i="35"/>
  <c r="CE417" i="35"/>
  <c r="CJ417" i="35"/>
  <c r="CF417" i="35"/>
  <c r="CH417" i="35"/>
  <c r="CI417" i="35"/>
  <c r="CD417" i="35"/>
  <c r="BX422" i="35"/>
  <c r="BY422" i="35"/>
  <c r="BZ422" i="35"/>
  <c r="CB422" i="35" s="1"/>
  <c r="BU424" i="35"/>
  <c r="BV422" i="35"/>
  <c r="BW422" i="35"/>
  <c r="AW242" i="35"/>
  <c r="AT242" i="35"/>
  <c r="AS244" i="35"/>
  <c r="AV242" i="35"/>
  <c r="AU242" i="35"/>
  <c r="AV241" i="35"/>
  <c r="AW241" i="35"/>
  <c r="AT241" i="35"/>
  <c r="AU241" i="35"/>
  <c r="AS243" i="35"/>
  <c r="BP118" i="35" l="1"/>
  <c r="BQ119" i="35" s="1"/>
  <c r="BR119" i="35" s="1"/>
  <c r="BN118" i="35"/>
  <c r="BL118" i="35" s="1"/>
  <c r="CK211" i="35"/>
  <c r="CJ211" i="35"/>
  <c r="CH211" i="35"/>
  <c r="CG211" i="35"/>
  <c r="CC211" i="35"/>
  <c r="CD211" i="35"/>
  <c r="CE211" i="35"/>
  <c r="CI211" i="35"/>
  <c r="CF211" i="35"/>
  <c r="AF119" i="35"/>
  <c r="CW113" i="36"/>
  <c r="CF212" i="35"/>
  <c r="CK212" i="35"/>
  <c r="CE212" i="35"/>
  <c r="CH212" i="35"/>
  <c r="CD212" i="35"/>
  <c r="CG212" i="35"/>
  <c r="CC212" i="35"/>
  <c r="CJ212" i="35"/>
  <c r="CI212" i="35"/>
  <c r="BZ214" i="35"/>
  <c r="CB214" i="35" s="1"/>
  <c r="BM119" i="35"/>
  <c r="BZ213" i="35"/>
  <c r="CB213" i="35" s="1"/>
  <c r="AK121" i="35"/>
  <c r="AX218" i="35"/>
  <c r="AZ218" i="35" s="1"/>
  <c r="AX217" i="35"/>
  <c r="AZ217" i="35" s="1"/>
  <c r="BC215" i="35"/>
  <c r="BD215" i="35"/>
  <c r="BF215" i="35"/>
  <c r="BB215" i="35"/>
  <c r="BA215" i="35"/>
  <c r="BH215" i="35"/>
  <c r="BG215" i="35"/>
  <c r="BI215" i="35"/>
  <c r="BE215" i="35"/>
  <c r="BH216" i="35"/>
  <c r="BB216" i="35"/>
  <c r="BC216" i="35"/>
  <c r="BE216" i="35"/>
  <c r="BD216" i="35"/>
  <c r="BA216" i="35"/>
  <c r="BF216" i="35"/>
  <c r="BG216" i="35"/>
  <c r="BI216" i="35"/>
  <c r="Y121" i="35"/>
  <c r="DE115" i="36"/>
  <c r="AL120" i="35"/>
  <c r="AJ120" i="35" s="1"/>
  <c r="AN120" i="35"/>
  <c r="AO121" i="35" s="1"/>
  <c r="AP121" i="35" s="1"/>
  <c r="BX424" i="35"/>
  <c r="BY424" i="35"/>
  <c r="BZ424" i="35"/>
  <c r="CB424" i="35" s="1"/>
  <c r="BU426" i="35"/>
  <c r="BV424" i="35"/>
  <c r="BW424" i="35"/>
  <c r="CC422" i="35"/>
  <c r="CG422" i="35"/>
  <c r="CK422" i="35"/>
  <c r="CE422" i="35"/>
  <c r="CJ422" i="35"/>
  <c r="CF422" i="35"/>
  <c r="CD422" i="35"/>
  <c r="CH422" i="35"/>
  <c r="CI422" i="35"/>
  <c r="BX421" i="35"/>
  <c r="BY421" i="35"/>
  <c r="BZ421" i="35"/>
  <c r="CB421" i="35" s="1"/>
  <c r="BU423" i="35"/>
  <c r="BV421" i="35"/>
  <c r="BW421" i="35"/>
  <c r="CC419" i="35"/>
  <c r="CG419" i="35"/>
  <c r="CK419" i="35"/>
  <c r="CE419" i="35"/>
  <c r="CJ419" i="35"/>
  <c r="CF419" i="35"/>
  <c r="CH419" i="35"/>
  <c r="CI419" i="35"/>
  <c r="CD419" i="35"/>
  <c r="AS246" i="35"/>
  <c r="AU244" i="35"/>
  <c r="AV244" i="35"/>
  <c r="AT244" i="35"/>
  <c r="AW244" i="35"/>
  <c r="AT243" i="35"/>
  <c r="AU243" i="35"/>
  <c r="AW243" i="35"/>
  <c r="AV243" i="35"/>
  <c r="AS245" i="35"/>
  <c r="CE214" i="35" l="1"/>
  <c r="CJ214" i="35"/>
  <c r="CD214" i="35"/>
  <c r="CG214" i="35"/>
  <c r="CI214" i="35"/>
  <c r="CF214" i="35"/>
  <c r="CK214" i="35"/>
  <c r="CC214" i="35"/>
  <c r="CH214" i="35"/>
  <c r="BN119" i="35"/>
  <c r="BL119" i="35" s="1"/>
  <c r="BP119" i="35"/>
  <c r="BQ120" i="35" s="1"/>
  <c r="BR120" i="35" s="1"/>
  <c r="BZ215" i="35"/>
  <c r="CB215" i="35" s="1"/>
  <c r="BZ216" i="35"/>
  <c r="CB216" i="35" s="1"/>
  <c r="BM120" i="35"/>
  <c r="CJ213" i="35"/>
  <c r="CI213" i="35"/>
  <c r="CC213" i="35"/>
  <c r="CK213" i="35"/>
  <c r="CG213" i="35"/>
  <c r="CE213" i="35"/>
  <c r="CD213" i="35"/>
  <c r="CH213" i="35"/>
  <c r="CF213" i="35"/>
  <c r="CW114" i="36"/>
  <c r="AF120" i="35"/>
  <c r="AN121" i="35"/>
  <c r="AO122" i="35" s="1"/>
  <c r="AP122" i="35" s="1"/>
  <c r="AL121" i="35"/>
  <c r="AJ121" i="35" s="1"/>
  <c r="BG218" i="35"/>
  <c r="BH218" i="35"/>
  <c r="BA218" i="35"/>
  <c r="BC218" i="35"/>
  <c r="BF218" i="35"/>
  <c r="BI218" i="35"/>
  <c r="BE218" i="35"/>
  <c r="BB218" i="35"/>
  <c r="BD218" i="35"/>
  <c r="DE116" i="36"/>
  <c r="Y122" i="35"/>
  <c r="AK122" i="35"/>
  <c r="AX219" i="35"/>
  <c r="AZ219" i="35" s="1"/>
  <c r="AX220" i="35"/>
  <c r="AZ220" i="35" s="1"/>
  <c r="BH217" i="35"/>
  <c r="BG217" i="35"/>
  <c r="BI217" i="35"/>
  <c r="BC217" i="35"/>
  <c r="BB217" i="35"/>
  <c r="BE217" i="35"/>
  <c r="BF217" i="35"/>
  <c r="BA217" i="35"/>
  <c r="BD217" i="35"/>
  <c r="BX423" i="35"/>
  <c r="BY423" i="35"/>
  <c r="BZ423" i="35"/>
  <c r="CB423" i="35" s="1"/>
  <c r="BU425" i="35"/>
  <c r="BV423" i="35"/>
  <c r="BW423" i="35"/>
  <c r="CC421" i="35"/>
  <c r="CG421" i="35"/>
  <c r="CK421" i="35"/>
  <c r="CE421" i="35"/>
  <c r="CJ421" i="35"/>
  <c r="CF421" i="35"/>
  <c r="CH421" i="35"/>
  <c r="CI421" i="35"/>
  <c r="CD421" i="35"/>
  <c r="BX426" i="35"/>
  <c r="BY426" i="35"/>
  <c r="BZ426" i="35"/>
  <c r="CB426" i="35" s="1"/>
  <c r="BU428" i="35"/>
  <c r="BV426" i="35"/>
  <c r="BW426" i="35"/>
  <c r="CC424" i="35"/>
  <c r="CG424" i="35"/>
  <c r="CK424" i="35"/>
  <c r="CE424" i="35"/>
  <c r="CJ424" i="35"/>
  <c r="CF424" i="35"/>
  <c r="CD424" i="35"/>
  <c r="CH424" i="35"/>
  <c r="CI424" i="35"/>
  <c r="AV245" i="35"/>
  <c r="AW245" i="35"/>
  <c r="AT245" i="35"/>
  <c r="AU245" i="35"/>
  <c r="AS247" i="35"/>
  <c r="AW246" i="35"/>
  <c r="AT246" i="35"/>
  <c r="AS248" i="35"/>
  <c r="AV246" i="35"/>
  <c r="AU246" i="35"/>
  <c r="CW115" i="36" l="1"/>
  <c r="AF121" i="35"/>
  <c r="CJ215" i="35"/>
  <c r="CI215" i="35"/>
  <c r="CC215" i="35"/>
  <c r="CE215" i="35"/>
  <c r="CD215" i="35"/>
  <c r="CK215" i="35"/>
  <c r="CG215" i="35"/>
  <c r="CF215" i="35"/>
  <c r="CH215" i="35"/>
  <c r="BP120" i="35"/>
  <c r="BQ121" i="35" s="1"/>
  <c r="BR121" i="35" s="1"/>
  <c r="BN120" i="35"/>
  <c r="BL120" i="35" s="1"/>
  <c r="BM121" i="35"/>
  <c r="BZ218" i="35"/>
  <c r="CB218" i="35" s="1"/>
  <c r="BZ217" i="35"/>
  <c r="CB217" i="35" s="1"/>
  <c r="CF216" i="35"/>
  <c r="CE216" i="35"/>
  <c r="CC216" i="35"/>
  <c r="CD216" i="35"/>
  <c r="CK216" i="35"/>
  <c r="CH216" i="35"/>
  <c r="CI216" i="35"/>
  <c r="CG216" i="35"/>
  <c r="CJ216" i="35"/>
  <c r="BD220" i="35"/>
  <c r="BA220" i="35"/>
  <c r="BI220" i="35"/>
  <c r="BE220" i="35"/>
  <c r="BH220" i="35"/>
  <c r="BF220" i="35"/>
  <c r="BB220" i="35"/>
  <c r="BC220" i="35"/>
  <c r="BG220" i="35"/>
  <c r="AK123" i="35"/>
  <c r="AX221" i="35"/>
  <c r="AZ221" i="35" s="1"/>
  <c r="AX222" i="35"/>
  <c r="AZ222" i="35" s="1"/>
  <c r="AN122" i="35"/>
  <c r="AO123" i="35" s="1"/>
  <c r="AP123" i="35" s="1"/>
  <c r="AL122" i="35"/>
  <c r="AJ122" i="35" s="1"/>
  <c r="BE219" i="35"/>
  <c r="BA219" i="35"/>
  <c r="BH219" i="35"/>
  <c r="BI219" i="35"/>
  <c r="BC219" i="35"/>
  <c r="BF219" i="35"/>
  <c r="BG219" i="35"/>
  <c r="BB219" i="35"/>
  <c r="BD219" i="35"/>
  <c r="DE117" i="36"/>
  <c r="Y123" i="35"/>
  <c r="CC426" i="35"/>
  <c r="CG426" i="35"/>
  <c r="CK426" i="35"/>
  <c r="CE426" i="35"/>
  <c r="CJ426" i="35"/>
  <c r="CF426" i="35"/>
  <c r="CD426" i="35"/>
  <c r="CH426" i="35"/>
  <c r="CI426" i="35"/>
  <c r="BX425" i="35"/>
  <c r="BY425" i="35"/>
  <c r="BZ425" i="35"/>
  <c r="CB425" i="35" s="1"/>
  <c r="BU427" i="35"/>
  <c r="BV425" i="35"/>
  <c r="BW425" i="35"/>
  <c r="BX428" i="35"/>
  <c r="BY428" i="35"/>
  <c r="BZ428" i="35"/>
  <c r="CB428" i="35" s="1"/>
  <c r="BU430" i="35"/>
  <c r="BV428" i="35"/>
  <c r="BW428" i="35"/>
  <c r="CC423" i="35"/>
  <c r="CG423" i="35"/>
  <c r="CK423" i="35"/>
  <c r="CE423" i="35"/>
  <c r="CJ423" i="35"/>
  <c r="CF423" i="35"/>
  <c r="CH423" i="35"/>
  <c r="CI423" i="35"/>
  <c r="CD423" i="35"/>
  <c r="AS250" i="35"/>
  <c r="AU248" i="35"/>
  <c r="AV248" i="35"/>
  <c r="AT248" i="35"/>
  <c r="AW248" i="35"/>
  <c r="AT247" i="35"/>
  <c r="AU247" i="35"/>
  <c r="AW247" i="35"/>
  <c r="AV247" i="35"/>
  <c r="AS249" i="35"/>
  <c r="CI217" i="35" l="1"/>
  <c r="CH217" i="35"/>
  <c r="CE217" i="35"/>
  <c r="CK217" i="35"/>
  <c r="CG217" i="35"/>
  <c r="CJ217" i="35"/>
  <c r="CC217" i="35"/>
  <c r="CD217" i="35"/>
  <c r="CF217" i="35"/>
  <c r="CG218" i="35"/>
  <c r="CC218" i="35"/>
  <c r="CH218" i="35"/>
  <c r="CK218" i="35"/>
  <c r="CJ218" i="35"/>
  <c r="CE218" i="35"/>
  <c r="CD218" i="35"/>
  <c r="CF218" i="35"/>
  <c r="CI218" i="35"/>
  <c r="BP121" i="35"/>
  <c r="BQ122" i="35" s="1"/>
  <c r="BR122" i="35" s="1"/>
  <c r="BN121" i="35"/>
  <c r="BL121" i="35" s="1"/>
  <c r="BM122" i="35"/>
  <c r="BZ219" i="35"/>
  <c r="CB219" i="35" s="1"/>
  <c r="BZ220" i="35"/>
  <c r="CB220" i="35" s="1"/>
  <c r="AF122" i="35"/>
  <c r="CW116" i="36"/>
  <c r="BE221" i="35"/>
  <c r="BD221" i="35"/>
  <c r="BA221" i="35"/>
  <c r="BC221" i="35"/>
  <c r="BG221" i="35"/>
  <c r="BH221" i="35"/>
  <c r="BI221" i="35"/>
  <c r="BB221" i="35"/>
  <c r="BF221" i="35"/>
  <c r="Y124" i="35"/>
  <c r="DE118" i="36"/>
  <c r="BE222" i="35"/>
  <c r="BG222" i="35"/>
  <c r="BH222" i="35"/>
  <c r="BI222" i="35"/>
  <c r="BF222" i="35"/>
  <c r="BC222" i="35"/>
  <c r="BD222" i="35"/>
  <c r="BB222" i="35"/>
  <c r="BA222" i="35"/>
  <c r="AL123" i="35"/>
  <c r="AJ123" i="35" s="1"/>
  <c r="AN123" i="35"/>
  <c r="AO124" i="35" s="1"/>
  <c r="AP124" i="35" s="1"/>
  <c r="AK124" i="35"/>
  <c r="AX224" i="35"/>
  <c r="AZ224" i="35" s="1"/>
  <c r="AX223" i="35"/>
  <c r="AZ223" i="35" s="1"/>
  <c r="CC425" i="35"/>
  <c r="CG425" i="35"/>
  <c r="CK425" i="35"/>
  <c r="CE425" i="35"/>
  <c r="CJ425" i="35"/>
  <c r="CF425" i="35"/>
  <c r="CH425" i="35"/>
  <c r="CI425" i="35"/>
  <c r="CD425" i="35"/>
  <c r="BX430" i="35"/>
  <c r="BY430" i="35"/>
  <c r="BZ430" i="35"/>
  <c r="CB430" i="35" s="1"/>
  <c r="BU432" i="35"/>
  <c r="BV430" i="35"/>
  <c r="BW430" i="35"/>
  <c r="CC428" i="35"/>
  <c r="CG428" i="35"/>
  <c r="CK428" i="35"/>
  <c r="CE428" i="35"/>
  <c r="CJ428" i="35"/>
  <c r="CF428" i="35"/>
  <c r="CD428" i="35"/>
  <c r="CH428" i="35"/>
  <c r="CI428" i="35"/>
  <c r="BX427" i="35"/>
  <c r="BY427" i="35"/>
  <c r="BZ427" i="35"/>
  <c r="CB427" i="35" s="1"/>
  <c r="BU429" i="35"/>
  <c r="BV427" i="35"/>
  <c r="BW427" i="35"/>
  <c r="AV249" i="35"/>
  <c r="AW249" i="35"/>
  <c r="AT249" i="35"/>
  <c r="AU249" i="35"/>
  <c r="AS251" i="35"/>
  <c r="AW250" i="35"/>
  <c r="AT250" i="35"/>
  <c r="AS252" i="35"/>
  <c r="AV250" i="35"/>
  <c r="AU250" i="35"/>
  <c r="CI220" i="35" l="1"/>
  <c r="CH220" i="35"/>
  <c r="CE220" i="35"/>
  <c r="CK220" i="35"/>
  <c r="CG220" i="35"/>
  <c r="CF220" i="35"/>
  <c r="CJ220" i="35"/>
  <c r="CD220" i="35"/>
  <c r="CC220" i="35"/>
  <c r="CK219" i="35"/>
  <c r="CD219" i="35"/>
  <c r="CI219" i="35"/>
  <c r="CH219" i="35"/>
  <c r="CF219" i="35"/>
  <c r="CC219" i="35"/>
  <c r="CE219" i="35"/>
  <c r="CG219" i="35"/>
  <c r="CJ219" i="35"/>
  <c r="BZ221" i="35"/>
  <c r="CB221" i="35" s="1"/>
  <c r="BZ222" i="35"/>
  <c r="CB222" i="35" s="1"/>
  <c r="BM123" i="35"/>
  <c r="CW117" i="36"/>
  <c r="AF123" i="35"/>
  <c r="BN122" i="35"/>
  <c r="BL122" i="35" s="1"/>
  <c r="BP122" i="35"/>
  <c r="BQ123" i="35" s="1"/>
  <c r="BR123" i="35" s="1"/>
  <c r="DE119" i="36"/>
  <c r="Y125" i="35"/>
  <c r="BD223" i="35"/>
  <c r="BC223" i="35"/>
  <c r="BA223" i="35"/>
  <c r="BG223" i="35"/>
  <c r="BF223" i="35"/>
  <c r="BB223" i="35"/>
  <c r="BI223" i="35"/>
  <c r="BE223" i="35"/>
  <c r="BH223" i="35"/>
  <c r="AK125" i="35"/>
  <c r="AX226" i="35"/>
  <c r="AZ226" i="35" s="1"/>
  <c r="AX225" i="35"/>
  <c r="AZ225" i="35" s="1"/>
  <c r="BG224" i="35"/>
  <c r="BC224" i="35"/>
  <c r="BB224" i="35"/>
  <c r="BH224" i="35"/>
  <c r="BE224" i="35"/>
  <c r="BA224" i="35"/>
  <c r="BD224" i="35"/>
  <c r="BI224" i="35"/>
  <c r="BF224" i="35"/>
  <c r="AN124" i="35"/>
  <c r="AO125" i="35" s="1"/>
  <c r="AP125" i="35" s="1"/>
  <c r="AL124" i="35"/>
  <c r="AJ124" i="35" s="1"/>
  <c r="BX429" i="35"/>
  <c r="BY429" i="35"/>
  <c r="BZ429" i="35"/>
  <c r="CB429" i="35" s="1"/>
  <c r="BU431" i="35"/>
  <c r="BV429" i="35"/>
  <c r="BW429" i="35"/>
  <c r="CC430" i="35"/>
  <c r="CG430" i="35"/>
  <c r="CK430" i="35"/>
  <c r="CE430" i="35"/>
  <c r="CJ430" i="35"/>
  <c r="CF430" i="35"/>
  <c r="CD430" i="35"/>
  <c r="CH430" i="35"/>
  <c r="CI430" i="35"/>
  <c r="CC427" i="35"/>
  <c r="CG427" i="35"/>
  <c r="CK427" i="35"/>
  <c r="CE427" i="35"/>
  <c r="CJ427" i="35"/>
  <c r="CF427" i="35"/>
  <c r="CH427" i="35"/>
  <c r="CI427" i="35"/>
  <c r="CD427" i="35"/>
  <c r="BX432" i="35"/>
  <c r="BY432" i="35"/>
  <c r="BZ432" i="35"/>
  <c r="CB432" i="35" s="1"/>
  <c r="BU434" i="35"/>
  <c r="BV432" i="35"/>
  <c r="BW432" i="35"/>
  <c r="AS254" i="35"/>
  <c r="AU252" i="35"/>
  <c r="AV252" i="35"/>
  <c r="AT252" i="35"/>
  <c r="AW252" i="35"/>
  <c r="AT251" i="35"/>
  <c r="AU251" i="35"/>
  <c r="AW251" i="35"/>
  <c r="AV251" i="35"/>
  <c r="AS253" i="35"/>
  <c r="BM124" i="35" l="1"/>
  <c r="BZ223" i="35"/>
  <c r="CB223" i="35" s="1"/>
  <c r="BZ224" i="35"/>
  <c r="CB224" i="35" s="1"/>
  <c r="CI221" i="35"/>
  <c r="CC221" i="35"/>
  <c r="CE221" i="35"/>
  <c r="CK221" i="35"/>
  <c r="CF221" i="35"/>
  <c r="CH221" i="35"/>
  <c r="CJ221" i="35"/>
  <c r="CD221" i="35"/>
  <c r="CG221" i="35"/>
  <c r="CW118" i="36"/>
  <c r="AF124" i="35"/>
  <c r="CE222" i="35"/>
  <c r="CI222" i="35"/>
  <c r="CK222" i="35"/>
  <c r="CJ222" i="35"/>
  <c r="CG222" i="35"/>
  <c r="CF222" i="35"/>
  <c r="CH222" i="35"/>
  <c r="CD222" i="35"/>
  <c r="CC222" i="35"/>
  <c r="BN123" i="35"/>
  <c r="BL123" i="35" s="1"/>
  <c r="BP123" i="35"/>
  <c r="BQ124" i="35" s="1"/>
  <c r="BR124" i="35" s="1"/>
  <c r="BB226" i="35"/>
  <c r="BA226" i="35"/>
  <c r="BI226" i="35"/>
  <c r="BE226" i="35"/>
  <c r="BD226" i="35"/>
  <c r="BC226" i="35"/>
  <c r="BF226" i="35"/>
  <c r="BG226" i="35"/>
  <c r="BH226" i="35"/>
  <c r="Y126" i="35"/>
  <c r="DE120" i="36"/>
  <c r="BF225" i="35"/>
  <c r="BB225" i="35"/>
  <c r="BE225" i="35"/>
  <c r="BC225" i="35"/>
  <c r="BI225" i="35"/>
  <c r="BH225" i="35"/>
  <c r="BD225" i="35"/>
  <c r="BA225" i="35"/>
  <c r="BG225" i="35"/>
  <c r="AK126" i="35"/>
  <c r="AX227" i="35"/>
  <c r="AZ227" i="35" s="1"/>
  <c r="AX228" i="35"/>
  <c r="AZ228" i="35" s="1"/>
  <c r="AN125" i="35"/>
  <c r="AO126" i="35" s="1"/>
  <c r="AP126" i="35" s="1"/>
  <c r="AL125" i="35"/>
  <c r="AJ125" i="35" s="1"/>
  <c r="BX434" i="35"/>
  <c r="BY434" i="35"/>
  <c r="BZ434" i="35"/>
  <c r="CB434" i="35" s="1"/>
  <c r="BU436" i="35"/>
  <c r="BV434" i="35"/>
  <c r="BW434" i="35"/>
  <c r="BX431" i="35"/>
  <c r="BY431" i="35"/>
  <c r="BZ431" i="35"/>
  <c r="CB431" i="35" s="1"/>
  <c r="BU433" i="35"/>
  <c r="BV431" i="35"/>
  <c r="BW431" i="35"/>
  <c r="CC432" i="35"/>
  <c r="CG432" i="35"/>
  <c r="CK432" i="35"/>
  <c r="CE432" i="35"/>
  <c r="CJ432" i="35"/>
  <c r="CF432" i="35"/>
  <c r="CD432" i="35"/>
  <c r="CH432" i="35"/>
  <c r="CI432" i="35"/>
  <c r="CC429" i="35"/>
  <c r="CG429" i="35"/>
  <c r="CK429" i="35"/>
  <c r="CE429" i="35"/>
  <c r="CJ429" i="35"/>
  <c r="CF429" i="35"/>
  <c r="CH429" i="35"/>
  <c r="CI429" i="35"/>
  <c r="CD429" i="35"/>
  <c r="AV253" i="35"/>
  <c r="AW253" i="35"/>
  <c r="AT253" i="35"/>
  <c r="AU253" i="35"/>
  <c r="AS255" i="35"/>
  <c r="AW254" i="35"/>
  <c r="AT254" i="35"/>
  <c r="AS256" i="35"/>
  <c r="AV254" i="35"/>
  <c r="AU254" i="35"/>
  <c r="CD224" i="35" l="1"/>
  <c r="CI224" i="35"/>
  <c r="CC224" i="35"/>
  <c r="CF224" i="35"/>
  <c r="CE224" i="35"/>
  <c r="CH224" i="35"/>
  <c r="CG224" i="35"/>
  <c r="CJ224" i="35"/>
  <c r="CK224" i="35"/>
  <c r="BZ226" i="35"/>
  <c r="CB226" i="35" s="1"/>
  <c r="BZ225" i="35"/>
  <c r="CB225" i="35" s="1"/>
  <c r="BM125" i="35"/>
  <c r="CG223" i="35"/>
  <c r="CH223" i="35"/>
  <c r="CI223" i="35"/>
  <c r="CK223" i="35"/>
  <c r="CF223" i="35"/>
  <c r="CD223" i="35"/>
  <c r="CE223" i="35"/>
  <c r="CJ223" i="35"/>
  <c r="CC223" i="35"/>
  <c r="AF125" i="35"/>
  <c r="CW119" i="36"/>
  <c r="BP124" i="35"/>
  <c r="BQ125" i="35" s="1"/>
  <c r="BR125" i="35" s="1"/>
  <c r="BN124" i="35"/>
  <c r="BL124" i="35" s="1"/>
  <c r="BH228" i="35"/>
  <c r="BI228" i="35"/>
  <c r="BE228" i="35"/>
  <c r="BF228" i="35"/>
  <c r="BB228" i="35"/>
  <c r="BD228" i="35"/>
  <c r="BC228" i="35"/>
  <c r="BA228" i="35"/>
  <c r="BG228" i="35"/>
  <c r="BC227" i="35"/>
  <c r="BD227" i="35"/>
  <c r="BB227" i="35"/>
  <c r="BA227" i="35"/>
  <c r="BH227" i="35"/>
  <c r="BI227" i="35"/>
  <c r="BG227" i="35"/>
  <c r="BE227" i="35"/>
  <c r="BF227" i="35"/>
  <c r="DE121" i="36"/>
  <c r="Y127" i="35"/>
  <c r="AN126" i="35"/>
  <c r="AO127" i="35" s="1"/>
  <c r="AP127" i="35" s="1"/>
  <c r="AL126" i="35"/>
  <c r="AJ126" i="35" s="1"/>
  <c r="AK127" i="35"/>
  <c r="AX230" i="35"/>
  <c r="AZ230" i="35" s="1"/>
  <c r="AX229" i="35"/>
  <c r="AZ229" i="35" s="1"/>
  <c r="BX436" i="35"/>
  <c r="BY436" i="35"/>
  <c r="BZ436" i="35"/>
  <c r="CB436" i="35" s="1"/>
  <c r="BU438" i="35"/>
  <c r="BV436" i="35"/>
  <c r="BW436" i="35"/>
  <c r="CC434" i="35"/>
  <c r="CG434" i="35"/>
  <c r="CK434" i="35"/>
  <c r="CE434" i="35"/>
  <c r="CJ434" i="35"/>
  <c r="CF434" i="35"/>
  <c r="CD434" i="35"/>
  <c r="CH434" i="35"/>
  <c r="CI434" i="35"/>
  <c r="BX433" i="35"/>
  <c r="BY433" i="35"/>
  <c r="BZ433" i="35"/>
  <c r="CB433" i="35" s="1"/>
  <c r="BU435" i="35"/>
  <c r="BV433" i="35"/>
  <c r="BW433" i="35"/>
  <c r="CC431" i="35"/>
  <c r="CG431" i="35"/>
  <c r="CK431" i="35"/>
  <c r="CE431" i="35"/>
  <c r="CJ431" i="35"/>
  <c r="CF431" i="35"/>
  <c r="CH431" i="35"/>
  <c r="CI431" i="35"/>
  <c r="CD431" i="35"/>
  <c r="AS258" i="35"/>
  <c r="AU256" i="35"/>
  <c r="AV256" i="35"/>
  <c r="AT256" i="35"/>
  <c r="AW256" i="35"/>
  <c r="AT255" i="35"/>
  <c r="AU255" i="35"/>
  <c r="AW255" i="35"/>
  <c r="AV255" i="35"/>
  <c r="AS257" i="35"/>
  <c r="AF126" i="35" l="1"/>
  <c r="CW120" i="36"/>
  <c r="CC225" i="35"/>
  <c r="CK225" i="35"/>
  <c r="CE225" i="35"/>
  <c r="CH225" i="35"/>
  <c r="CD225" i="35"/>
  <c r="CG225" i="35"/>
  <c r="CJ225" i="35"/>
  <c r="CF225" i="35"/>
  <c r="CI225" i="35"/>
  <c r="BZ228" i="35"/>
  <c r="CB228" i="35" s="1"/>
  <c r="BZ227" i="35"/>
  <c r="CB227" i="35" s="1"/>
  <c r="BM126" i="35"/>
  <c r="CH226" i="35"/>
  <c r="CK226" i="35"/>
  <c r="CG226" i="35"/>
  <c r="CE226" i="35"/>
  <c r="CD226" i="35"/>
  <c r="CI226" i="35"/>
  <c r="CJ226" i="35"/>
  <c r="CF226" i="35"/>
  <c r="CC226" i="35"/>
  <c r="BP125" i="35"/>
  <c r="BQ126" i="35" s="1"/>
  <c r="BR126" i="35" s="1"/>
  <c r="BN125" i="35"/>
  <c r="BL125" i="35" s="1"/>
  <c r="AL127" i="35"/>
  <c r="AJ127" i="35" s="1"/>
  <c r="AN127" i="35"/>
  <c r="AO128" i="35" s="1"/>
  <c r="AP128" i="35" s="1"/>
  <c r="AK128" i="35"/>
  <c r="AX232" i="35"/>
  <c r="AZ232" i="35" s="1"/>
  <c r="AX231" i="35"/>
  <c r="AZ231" i="35" s="1"/>
  <c r="BI229" i="35"/>
  <c r="BG229" i="35"/>
  <c r="BC229" i="35"/>
  <c r="BE229" i="35"/>
  <c r="BB229" i="35"/>
  <c r="BD229" i="35"/>
  <c r="BH229" i="35"/>
  <c r="BA229" i="35"/>
  <c r="BF229" i="35"/>
  <c r="DE122" i="36"/>
  <c r="Y128" i="35"/>
  <c r="BB230" i="35"/>
  <c r="BI230" i="35"/>
  <c r="BH230" i="35"/>
  <c r="BD230" i="35"/>
  <c r="BF230" i="35"/>
  <c r="BE230" i="35"/>
  <c r="BA230" i="35"/>
  <c r="BC230" i="35"/>
  <c r="BG230" i="35"/>
  <c r="BX435" i="35"/>
  <c r="BY435" i="35"/>
  <c r="BZ435" i="35"/>
  <c r="CB435" i="35" s="1"/>
  <c r="BU437" i="35"/>
  <c r="BV435" i="35"/>
  <c r="BW435" i="35"/>
  <c r="BX438" i="35"/>
  <c r="BY438" i="35"/>
  <c r="BZ438" i="35"/>
  <c r="CB438" i="35" s="1"/>
  <c r="BU440" i="35"/>
  <c r="BV438" i="35"/>
  <c r="BW438" i="35"/>
  <c r="CC433" i="35"/>
  <c r="CG433" i="35"/>
  <c r="CK433" i="35"/>
  <c r="CE433" i="35"/>
  <c r="CJ433" i="35"/>
  <c r="CF433" i="35"/>
  <c r="CH433" i="35"/>
  <c r="CI433" i="35"/>
  <c r="CD433" i="35"/>
  <c r="CC436" i="35"/>
  <c r="CG436" i="35"/>
  <c r="CK436" i="35"/>
  <c r="CE436" i="35"/>
  <c r="CJ436" i="35"/>
  <c r="CF436" i="35"/>
  <c r="CD436" i="35"/>
  <c r="CH436" i="35"/>
  <c r="CI436" i="35"/>
  <c r="AV257" i="35"/>
  <c r="AW257" i="35"/>
  <c r="AT257" i="35"/>
  <c r="AU257" i="35"/>
  <c r="AS259" i="35"/>
  <c r="AW258" i="35"/>
  <c r="AT258" i="35"/>
  <c r="AS260" i="35"/>
  <c r="AV258" i="35"/>
  <c r="AU258" i="35"/>
  <c r="BN126" i="35" l="1"/>
  <c r="BL126" i="35" s="1"/>
  <c r="BP126" i="35"/>
  <c r="BQ127" i="35" s="1"/>
  <c r="BR127" i="35" s="1"/>
  <c r="AF127" i="35"/>
  <c r="CW121" i="36"/>
  <c r="CF228" i="35"/>
  <c r="CG228" i="35"/>
  <c r="CH228" i="35"/>
  <c r="CI228" i="35"/>
  <c r="CJ228" i="35"/>
  <c r="CD228" i="35"/>
  <c r="CK228" i="35"/>
  <c r="CE228" i="35"/>
  <c r="CC228" i="35"/>
  <c r="CK227" i="35"/>
  <c r="CD227" i="35"/>
  <c r="CJ227" i="35"/>
  <c r="CF227" i="35"/>
  <c r="CE227" i="35"/>
  <c r="CC227" i="35"/>
  <c r="CG227" i="35"/>
  <c r="CI227" i="35"/>
  <c r="CH227" i="35"/>
  <c r="BM127" i="35"/>
  <c r="BZ230" i="35"/>
  <c r="CB230" i="35" s="1"/>
  <c r="BZ229" i="35"/>
  <c r="CB229" i="35" s="1"/>
  <c r="AN128" i="35"/>
  <c r="AO129" i="35" s="1"/>
  <c r="AP129" i="35" s="1"/>
  <c r="AL128" i="35"/>
  <c r="AJ128" i="35" s="1"/>
  <c r="AK129" i="35"/>
  <c r="AX234" i="35"/>
  <c r="AZ234" i="35" s="1"/>
  <c r="AX233" i="35"/>
  <c r="AZ233" i="35" s="1"/>
  <c r="BC231" i="35"/>
  <c r="BD231" i="35"/>
  <c r="BF231" i="35"/>
  <c r="BH231" i="35"/>
  <c r="BA231" i="35"/>
  <c r="BG231" i="35"/>
  <c r="BI231" i="35"/>
  <c r="BE231" i="35"/>
  <c r="BB231" i="35"/>
  <c r="Y129" i="35"/>
  <c r="DE123" i="36"/>
  <c r="BG232" i="35"/>
  <c r="BA232" i="35"/>
  <c r="BB232" i="35"/>
  <c r="BI232" i="35"/>
  <c r="BH232" i="35"/>
  <c r="BE232" i="35"/>
  <c r="BD232" i="35"/>
  <c r="BF232" i="35"/>
  <c r="BC232" i="35"/>
  <c r="CC435" i="35"/>
  <c r="CG435" i="35"/>
  <c r="CK435" i="35"/>
  <c r="CE435" i="35"/>
  <c r="CJ435" i="35"/>
  <c r="CF435" i="35"/>
  <c r="CH435" i="35"/>
  <c r="CI435" i="35"/>
  <c r="CD435" i="35"/>
  <c r="BX440" i="35"/>
  <c r="BY440" i="35"/>
  <c r="BZ440" i="35"/>
  <c r="CB440" i="35" s="1"/>
  <c r="BU442" i="35"/>
  <c r="BV440" i="35"/>
  <c r="BW440" i="35"/>
  <c r="CC438" i="35"/>
  <c r="CG438" i="35"/>
  <c r="CK438" i="35"/>
  <c r="CE438" i="35"/>
  <c r="CJ438" i="35"/>
  <c r="CF438" i="35"/>
  <c r="CD438" i="35"/>
  <c r="CH438" i="35"/>
  <c r="CI438" i="35"/>
  <c r="BX437" i="35"/>
  <c r="BY437" i="35"/>
  <c r="BZ437" i="35"/>
  <c r="CB437" i="35" s="1"/>
  <c r="BU439" i="35"/>
  <c r="BV437" i="35"/>
  <c r="BW437" i="35"/>
  <c r="AS262" i="35"/>
  <c r="AU260" i="35"/>
  <c r="AV260" i="35"/>
  <c r="AT260" i="35"/>
  <c r="AW260" i="35"/>
  <c r="AT259" i="35"/>
  <c r="AU259" i="35"/>
  <c r="AW259" i="35"/>
  <c r="AV259" i="35"/>
  <c r="AS261" i="35"/>
  <c r="BP127" i="35" l="1"/>
  <c r="BQ128" i="35" s="1"/>
  <c r="BR128" i="35" s="1"/>
  <c r="BN127" i="35"/>
  <c r="BL127" i="35" s="1"/>
  <c r="BM128" i="35"/>
  <c r="BZ232" i="35"/>
  <c r="CB232" i="35" s="1"/>
  <c r="BZ231" i="35"/>
  <c r="CB231" i="35" s="1"/>
  <c r="CI230" i="35"/>
  <c r="CF230" i="35"/>
  <c r="CC230" i="35"/>
  <c r="CE230" i="35"/>
  <c r="CD230" i="35"/>
  <c r="CK230" i="35"/>
  <c r="CJ230" i="35"/>
  <c r="CH230" i="35"/>
  <c r="CG230" i="35"/>
  <c r="CW122" i="36"/>
  <c r="AF128" i="35"/>
  <c r="CE229" i="35"/>
  <c r="CF229" i="35"/>
  <c r="CJ229" i="35"/>
  <c r="CH229" i="35"/>
  <c r="CI229" i="35"/>
  <c r="CC229" i="35"/>
  <c r="CG229" i="35"/>
  <c r="CD229" i="35"/>
  <c r="CK229" i="35"/>
  <c r="AN129" i="35"/>
  <c r="AO130" i="35" s="1"/>
  <c r="AP130" i="35" s="1"/>
  <c r="AL129" i="35"/>
  <c r="AJ129" i="35" s="1"/>
  <c r="BF234" i="35"/>
  <c r="BC234" i="35"/>
  <c r="BD234" i="35"/>
  <c r="BB234" i="35"/>
  <c r="BA234" i="35"/>
  <c r="BH234" i="35"/>
  <c r="BI234" i="35"/>
  <c r="BE234" i="35"/>
  <c r="BG234" i="35"/>
  <c r="AK130" i="35"/>
  <c r="AX236" i="35"/>
  <c r="AZ236" i="35" s="1"/>
  <c r="AX235" i="35"/>
  <c r="AZ235" i="35" s="1"/>
  <c r="DE124" i="36"/>
  <c r="Y130" i="35"/>
  <c r="BH233" i="35"/>
  <c r="BG233" i="35"/>
  <c r="BI233" i="35"/>
  <c r="BC233" i="35"/>
  <c r="BD233" i="35"/>
  <c r="BF233" i="35"/>
  <c r="BA233" i="35"/>
  <c r="BB233" i="35"/>
  <c r="BE233" i="35"/>
  <c r="BX439" i="35"/>
  <c r="BY439" i="35"/>
  <c r="BZ439" i="35"/>
  <c r="CB439" i="35" s="1"/>
  <c r="BU441" i="35"/>
  <c r="BV439" i="35"/>
  <c r="BW439" i="35"/>
  <c r="CC437" i="35"/>
  <c r="CG437" i="35"/>
  <c r="CK437" i="35"/>
  <c r="CE437" i="35"/>
  <c r="CJ437" i="35"/>
  <c r="CF437" i="35"/>
  <c r="CH437" i="35"/>
  <c r="CI437" i="35"/>
  <c r="CD437" i="35"/>
  <c r="BX442" i="35"/>
  <c r="BY442" i="35"/>
  <c r="BZ442" i="35"/>
  <c r="CB442" i="35" s="1"/>
  <c r="BU444" i="35"/>
  <c r="BV442" i="35"/>
  <c r="BW442" i="35"/>
  <c r="CC440" i="35"/>
  <c r="CG440" i="35"/>
  <c r="CK440" i="35"/>
  <c r="CE440" i="35"/>
  <c r="CJ440" i="35"/>
  <c r="CF440" i="35"/>
  <c r="CD440" i="35"/>
  <c r="CH440" i="35"/>
  <c r="CI440" i="35"/>
  <c r="AV261" i="35"/>
  <c r="AW261" i="35"/>
  <c r="AT261" i="35"/>
  <c r="AU261" i="35"/>
  <c r="AS263" i="35"/>
  <c r="AW262" i="35"/>
  <c r="AT262" i="35"/>
  <c r="AS264" i="35"/>
  <c r="AV262" i="35"/>
  <c r="AU262" i="35"/>
  <c r="BM129" i="35" l="1"/>
  <c r="BZ233" i="35"/>
  <c r="CB233" i="35" s="1"/>
  <c r="BZ234" i="35"/>
  <c r="CB234" i="35" s="1"/>
  <c r="CW123" i="36"/>
  <c r="AF129" i="35"/>
  <c r="BP128" i="35"/>
  <c r="BQ129" i="35" s="1"/>
  <c r="BR129" i="35" s="1"/>
  <c r="BN128" i="35"/>
  <c r="BL128" i="35" s="1"/>
  <c r="CE232" i="35"/>
  <c r="CK232" i="35"/>
  <c r="CC232" i="35"/>
  <c r="CF232" i="35"/>
  <c r="CH232" i="35"/>
  <c r="CG232" i="35"/>
  <c r="CI232" i="35"/>
  <c r="CJ232" i="35"/>
  <c r="CD232" i="35"/>
  <c r="CD231" i="35"/>
  <c r="CK231" i="35"/>
  <c r="CG231" i="35"/>
  <c r="CC231" i="35"/>
  <c r="CF231" i="35"/>
  <c r="CJ231" i="35"/>
  <c r="CE231" i="35"/>
  <c r="CI231" i="35"/>
  <c r="CH231" i="35"/>
  <c r="Y131" i="35"/>
  <c r="DE125" i="36"/>
  <c r="AL130" i="35"/>
  <c r="AJ130" i="35" s="1"/>
  <c r="AN130" i="35"/>
  <c r="AO131" i="35" s="1"/>
  <c r="AP131" i="35" s="1"/>
  <c r="BA235" i="35"/>
  <c r="BB235" i="35"/>
  <c r="BG235" i="35"/>
  <c r="BI235" i="35"/>
  <c r="BE235" i="35"/>
  <c r="BD235" i="35"/>
  <c r="BF235" i="35"/>
  <c r="BH235" i="35"/>
  <c r="BC235" i="35"/>
  <c r="AK131" i="35"/>
  <c r="AX238" i="35"/>
  <c r="AZ238" i="35" s="1"/>
  <c r="AX237" i="35"/>
  <c r="AZ237" i="35" s="1"/>
  <c r="BG236" i="35"/>
  <c r="BA236" i="35"/>
  <c r="BB236" i="35"/>
  <c r="BI236" i="35"/>
  <c r="BD236" i="35"/>
  <c r="BF236" i="35"/>
  <c r="BH236" i="35"/>
  <c r="BE236" i="35"/>
  <c r="BC236" i="35"/>
  <c r="CC442" i="35"/>
  <c r="CG442" i="35"/>
  <c r="CK442" i="35"/>
  <c r="CE442" i="35"/>
  <c r="CJ442" i="35"/>
  <c r="CF442" i="35"/>
  <c r="CD442" i="35"/>
  <c r="CH442" i="35"/>
  <c r="CI442" i="35"/>
  <c r="BX441" i="35"/>
  <c r="BY441" i="35"/>
  <c r="BZ441" i="35"/>
  <c r="CB441" i="35" s="1"/>
  <c r="BU443" i="35"/>
  <c r="BV441" i="35"/>
  <c r="BW441" i="35"/>
  <c r="BX444" i="35"/>
  <c r="BY444" i="35"/>
  <c r="BZ444" i="35"/>
  <c r="CB444" i="35" s="1"/>
  <c r="BU446" i="35"/>
  <c r="BV444" i="35"/>
  <c r="BW444" i="35"/>
  <c r="CC439" i="35"/>
  <c r="CG439" i="35"/>
  <c r="CK439" i="35"/>
  <c r="CE439" i="35"/>
  <c r="CJ439" i="35"/>
  <c r="CF439" i="35"/>
  <c r="CH439" i="35"/>
  <c r="CI439" i="35"/>
  <c r="CD439" i="35"/>
  <c r="AU264" i="35"/>
  <c r="AV264" i="35"/>
  <c r="AT264" i="35"/>
  <c r="AS266" i="35"/>
  <c r="AW264" i="35"/>
  <c r="AT263" i="35"/>
  <c r="AU263" i="35"/>
  <c r="AW263" i="35"/>
  <c r="AV263" i="35"/>
  <c r="AS265" i="35"/>
  <c r="CK234" i="35" l="1"/>
  <c r="CG234" i="35"/>
  <c r="CJ234" i="35"/>
  <c r="CD234" i="35"/>
  <c r="CI234" i="35"/>
  <c r="CH234" i="35"/>
  <c r="CF234" i="35"/>
  <c r="CC234" i="35"/>
  <c r="CE234" i="35"/>
  <c r="CJ233" i="35"/>
  <c r="CK233" i="35"/>
  <c r="CC233" i="35"/>
  <c r="CE233" i="35"/>
  <c r="CG233" i="35"/>
  <c r="CI233" i="35"/>
  <c r="CH233" i="35"/>
  <c r="CF233" i="35"/>
  <c r="CD233" i="35"/>
  <c r="AF130" i="35"/>
  <c r="CW124" i="36"/>
  <c r="BZ235" i="35"/>
  <c r="CB235" i="35" s="1"/>
  <c r="BM130" i="35"/>
  <c r="BZ236" i="35"/>
  <c r="CB236" i="35" s="1"/>
  <c r="BN129" i="35"/>
  <c r="BL129" i="35" s="1"/>
  <c r="BP129" i="35"/>
  <c r="BQ130" i="35" s="1"/>
  <c r="BR130" i="35" s="1"/>
  <c r="BF238" i="35"/>
  <c r="BC238" i="35"/>
  <c r="BD238" i="35"/>
  <c r="BE238" i="35"/>
  <c r="BG238" i="35"/>
  <c r="BB238" i="35"/>
  <c r="BA238" i="35"/>
  <c r="BH238" i="35"/>
  <c r="BI238" i="35"/>
  <c r="AK132" i="35"/>
  <c r="AX240" i="35"/>
  <c r="AZ240" i="35" s="1"/>
  <c r="AX239" i="35"/>
  <c r="AZ239" i="35" s="1"/>
  <c r="AL131" i="35"/>
  <c r="AJ131" i="35" s="1"/>
  <c r="AN131" i="35"/>
  <c r="AO132" i="35" s="1"/>
  <c r="AP132" i="35" s="1"/>
  <c r="Y132" i="35"/>
  <c r="DE126" i="36"/>
  <c r="BE237" i="35"/>
  <c r="BF237" i="35"/>
  <c r="BA237" i="35"/>
  <c r="BB237" i="35"/>
  <c r="BG237" i="35"/>
  <c r="BI237" i="35"/>
  <c r="BC237" i="35"/>
  <c r="BD237" i="35"/>
  <c r="BH237" i="35"/>
  <c r="CC441" i="35"/>
  <c r="CG441" i="35"/>
  <c r="CK441" i="35"/>
  <c r="CE441" i="35"/>
  <c r="CJ441" i="35"/>
  <c r="CF441" i="35"/>
  <c r="CH441" i="35"/>
  <c r="CI441" i="35"/>
  <c r="CD441" i="35"/>
  <c r="BX446" i="35"/>
  <c r="BY446" i="35"/>
  <c r="BZ446" i="35"/>
  <c r="CB446" i="35" s="1"/>
  <c r="BU448" i="35"/>
  <c r="BV446" i="35"/>
  <c r="BW446" i="35"/>
  <c r="CC444" i="35"/>
  <c r="CG444" i="35"/>
  <c r="CK444" i="35"/>
  <c r="CE444" i="35"/>
  <c r="CJ444" i="35"/>
  <c r="CF444" i="35"/>
  <c r="CD444" i="35"/>
  <c r="CH444" i="35"/>
  <c r="CI444" i="35"/>
  <c r="BX443" i="35"/>
  <c r="BY443" i="35"/>
  <c r="BZ443" i="35"/>
  <c r="CB443" i="35" s="1"/>
  <c r="BU445" i="35"/>
  <c r="BV443" i="35"/>
  <c r="BW443" i="35"/>
  <c r="AV266" i="35"/>
  <c r="AW266" i="35"/>
  <c r="AT266" i="35"/>
  <c r="AU266" i="35"/>
  <c r="AS268" i="35"/>
  <c r="AV265" i="35"/>
  <c r="AW265" i="35"/>
  <c r="AT265" i="35"/>
  <c r="AU265" i="35"/>
  <c r="AS267" i="35"/>
  <c r="CD236" i="35" l="1"/>
  <c r="CK236" i="35"/>
  <c r="CJ236" i="35"/>
  <c r="CC236" i="35"/>
  <c r="CI236" i="35"/>
  <c r="CH236" i="35"/>
  <c r="CF236" i="35"/>
  <c r="CG236" i="35"/>
  <c r="CE236" i="35"/>
  <c r="BZ237" i="35"/>
  <c r="CB237" i="35" s="1"/>
  <c r="BZ238" i="35"/>
  <c r="CB238" i="35" s="1"/>
  <c r="BM131" i="35"/>
  <c r="BN130" i="35"/>
  <c r="BL130" i="35" s="1"/>
  <c r="BP130" i="35"/>
  <c r="BQ131" i="35" s="1"/>
  <c r="BR131" i="35" s="1"/>
  <c r="CW125" i="36"/>
  <c r="AF131" i="35"/>
  <c r="CI235" i="35"/>
  <c r="CD235" i="35"/>
  <c r="CH235" i="35"/>
  <c r="CF235" i="35"/>
  <c r="CJ235" i="35"/>
  <c r="CC235" i="35"/>
  <c r="CG235" i="35"/>
  <c r="CK235" i="35"/>
  <c r="CE235" i="35"/>
  <c r="BC239" i="35"/>
  <c r="BD239" i="35"/>
  <c r="BF239" i="35"/>
  <c r="BH239" i="35"/>
  <c r="BG239" i="35"/>
  <c r="BI239" i="35"/>
  <c r="BE239" i="35"/>
  <c r="BA239" i="35"/>
  <c r="BB239" i="35"/>
  <c r="AK133" i="35"/>
  <c r="AX242" i="35"/>
  <c r="AZ242" i="35" s="1"/>
  <c r="AX241" i="35"/>
  <c r="AZ241" i="35" s="1"/>
  <c r="BG240" i="35"/>
  <c r="BA240" i="35"/>
  <c r="BB240" i="35"/>
  <c r="BI240" i="35"/>
  <c r="BE240" i="35"/>
  <c r="BD240" i="35"/>
  <c r="BF240" i="35"/>
  <c r="BH240" i="35"/>
  <c r="BC240" i="35"/>
  <c r="DE127" i="36"/>
  <c r="Y133" i="35"/>
  <c r="AN132" i="35"/>
  <c r="AO133" i="35" s="1"/>
  <c r="AP133" i="35" s="1"/>
  <c r="AL132" i="35"/>
  <c r="AJ132" i="35" s="1"/>
  <c r="BX445" i="35"/>
  <c r="BY445" i="35"/>
  <c r="BZ445" i="35"/>
  <c r="CB445" i="35" s="1"/>
  <c r="BU447" i="35"/>
  <c r="BV445" i="35"/>
  <c r="BW445" i="35"/>
  <c r="CC443" i="35"/>
  <c r="CG443" i="35"/>
  <c r="CK443" i="35"/>
  <c r="CE443" i="35"/>
  <c r="CJ443" i="35"/>
  <c r="CF443" i="35"/>
  <c r="CH443" i="35"/>
  <c r="CI443" i="35"/>
  <c r="CD443" i="35"/>
  <c r="BX448" i="35"/>
  <c r="BY448" i="35"/>
  <c r="BZ448" i="35"/>
  <c r="CB448" i="35" s="1"/>
  <c r="BU450" i="35"/>
  <c r="BV448" i="35"/>
  <c r="BW448" i="35"/>
  <c r="CC446" i="35"/>
  <c r="CG446" i="35"/>
  <c r="CK446" i="35"/>
  <c r="CE446" i="35"/>
  <c r="CJ446" i="35"/>
  <c r="CF446" i="35"/>
  <c r="CD446" i="35"/>
  <c r="CH446" i="35"/>
  <c r="CI446" i="35"/>
  <c r="AV267" i="35"/>
  <c r="AW267" i="35"/>
  <c r="AT267" i="35"/>
  <c r="AU267" i="35"/>
  <c r="AS269" i="35"/>
  <c r="AV268" i="35"/>
  <c r="AW268" i="35"/>
  <c r="AT268" i="35"/>
  <c r="AU268" i="35"/>
  <c r="AS270" i="35"/>
  <c r="CW126" i="36" l="1"/>
  <c r="AF132" i="35"/>
  <c r="CE238" i="35"/>
  <c r="CJ238" i="35"/>
  <c r="CF238" i="35"/>
  <c r="CK238" i="35"/>
  <c r="CH238" i="35"/>
  <c r="CI238" i="35"/>
  <c r="CD238" i="35"/>
  <c r="CG238" i="35"/>
  <c r="CC238" i="35"/>
  <c r="BP131" i="35"/>
  <c r="BQ132" i="35" s="1"/>
  <c r="BR132" i="35" s="1"/>
  <c r="BN131" i="35"/>
  <c r="BL131" i="35" s="1"/>
  <c r="CG237" i="35"/>
  <c r="CD237" i="35"/>
  <c r="CF237" i="35"/>
  <c r="CK237" i="35"/>
  <c r="CC237" i="35"/>
  <c r="CI237" i="35"/>
  <c r="CH237" i="35"/>
  <c r="CJ237" i="35"/>
  <c r="CE237" i="35"/>
  <c r="BM132" i="35"/>
  <c r="BZ240" i="35"/>
  <c r="CB240" i="35" s="1"/>
  <c r="BZ239" i="35"/>
  <c r="CB239" i="35" s="1"/>
  <c r="Y134" i="35"/>
  <c r="DE128" i="36"/>
  <c r="BB242" i="35"/>
  <c r="BA242" i="35"/>
  <c r="BH242" i="35"/>
  <c r="BI242" i="35"/>
  <c r="BE242" i="35"/>
  <c r="BG242" i="35"/>
  <c r="BF242" i="35"/>
  <c r="BC242" i="35"/>
  <c r="BD242" i="35"/>
  <c r="AN133" i="35"/>
  <c r="AO134" i="35" s="1"/>
  <c r="AP134" i="35" s="1"/>
  <c r="AL133" i="35"/>
  <c r="AJ133" i="35" s="1"/>
  <c r="AK134" i="35"/>
  <c r="AX244" i="35"/>
  <c r="AZ244" i="35" s="1"/>
  <c r="AX243" i="35"/>
  <c r="AZ243" i="35" s="1"/>
  <c r="BH241" i="35"/>
  <c r="BG241" i="35"/>
  <c r="BI241" i="35"/>
  <c r="BC241" i="35"/>
  <c r="BD241" i="35"/>
  <c r="BF241" i="35"/>
  <c r="BA241" i="35"/>
  <c r="BB241" i="35"/>
  <c r="BE241" i="35"/>
  <c r="BX447" i="35"/>
  <c r="BY447" i="35"/>
  <c r="BZ447" i="35"/>
  <c r="CB447" i="35" s="1"/>
  <c r="BU449" i="35"/>
  <c r="BV447" i="35"/>
  <c r="BW447" i="35"/>
  <c r="BX450" i="35"/>
  <c r="BY450" i="35"/>
  <c r="BZ450" i="35"/>
  <c r="CB450" i="35" s="1"/>
  <c r="BU452" i="35"/>
  <c r="BV450" i="35"/>
  <c r="BW450" i="35"/>
  <c r="CC445" i="35"/>
  <c r="CG445" i="35"/>
  <c r="CK445" i="35"/>
  <c r="CE445" i="35"/>
  <c r="CJ445" i="35"/>
  <c r="CF445" i="35"/>
  <c r="CH445" i="35"/>
  <c r="CI445" i="35"/>
  <c r="CD445" i="35"/>
  <c r="CC448" i="35"/>
  <c r="CG448" i="35"/>
  <c r="CK448" i="35"/>
  <c r="CE448" i="35"/>
  <c r="CJ448" i="35"/>
  <c r="CF448" i="35"/>
  <c r="CD448" i="35"/>
  <c r="CH448" i="35"/>
  <c r="CI448" i="35"/>
  <c r="AV270" i="35"/>
  <c r="AW270" i="35"/>
  <c r="AT270" i="35"/>
  <c r="AU270" i="35"/>
  <c r="AS272" i="35"/>
  <c r="AV269" i="35"/>
  <c r="AW269" i="35"/>
  <c r="AT269" i="35"/>
  <c r="AU269" i="35"/>
  <c r="AS271" i="35"/>
  <c r="BN132" i="35" l="1"/>
  <c r="BL132" i="35" s="1"/>
  <c r="BP132" i="35"/>
  <c r="BQ133" i="35" s="1"/>
  <c r="BR133" i="35" s="1"/>
  <c r="BM133" i="35"/>
  <c r="BZ242" i="35"/>
  <c r="CB242" i="35" s="1"/>
  <c r="BZ241" i="35"/>
  <c r="CB241" i="35" s="1"/>
  <c r="CC240" i="35"/>
  <c r="CD240" i="35"/>
  <c r="CE240" i="35"/>
  <c r="CH240" i="35"/>
  <c r="CI240" i="35"/>
  <c r="CJ240" i="35"/>
  <c r="CF240" i="35"/>
  <c r="CG240" i="35"/>
  <c r="CK240" i="35"/>
  <c r="CI239" i="35"/>
  <c r="CE239" i="35"/>
  <c r="CH239" i="35"/>
  <c r="CD239" i="35"/>
  <c r="CK239" i="35"/>
  <c r="CC239" i="35"/>
  <c r="CF239" i="35"/>
  <c r="CG239" i="35"/>
  <c r="CJ239" i="35"/>
  <c r="AF133" i="35"/>
  <c r="CW127" i="36"/>
  <c r="BG243" i="35"/>
  <c r="BI243" i="35"/>
  <c r="BE243" i="35"/>
  <c r="BF243" i="35"/>
  <c r="BC243" i="35"/>
  <c r="BD243" i="35"/>
  <c r="BH243" i="35"/>
  <c r="BA243" i="35"/>
  <c r="BB243" i="35"/>
  <c r="AK135" i="35"/>
  <c r="AX245" i="35"/>
  <c r="AZ245" i="35" s="1"/>
  <c r="AX246" i="35"/>
  <c r="AZ246" i="35" s="1"/>
  <c r="AN134" i="35"/>
  <c r="AO135" i="35" s="1"/>
  <c r="AP135" i="35" s="1"/>
  <c r="AL134" i="35"/>
  <c r="AJ134" i="35" s="1"/>
  <c r="BB244" i="35"/>
  <c r="BI244" i="35"/>
  <c r="BD244" i="35"/>
  <c r="BH244" i="35"/>
  <c r="BE244" i="35"/>
  <c r="BC244" i="35"/>
  <c r="BF244" i="35"/>
  <c r="BG244" i="35"/>
  <c r="BA244" i="35"/>
  <c r="Y135" i="35"/>
  <c r="DE129" i="36"/>
  <c r="BX452" i="35"/>
  <c r="BY452" i="35"/>
  <c r="BZ452" i="35"/>
  <c r="CB452" i="35" s="1"/>
  <c r="BU454" i="35"/>
  <c r="BV452" i="35"/>
  <c r="BW452" i="35"/>
  <c r="CC447" i="35"/>
  <c r="CG447" i="35"/>
  <c r="CK447" i="35"/>
  <c r="CE447" i="35"/>
  <c r="CJ447" i="35"/>
  <c r="CF447" i="35"/>
  <c r="CH447" i="35"/>
  <c r="CI447" i="35"/>
  <c r="CD447" i="35"/>
  <c r="CC450" i="35"/>
  <c r="CG450" i="35"/>
  <c r="CK450" i="35"/>
  <c r="CE450" i="35"/>
  <c r="CJ450" i="35"/>
  <c r="CF450" i="35"/>
  <c r="CD450" i="35"/>
  <c r="CH450" i="35"/>
  <c r="CI450" i="35"/>
  <c r="BX449" i="35"/>
  <c r="BY449" i="35"/>
  <c r="BZ449" i="35"/>
  <c r="CB449" i="35" s="1"/>
  <c r="BU451" i="35"/>
  <c r="BV449" i="35"/>
  <c r="BW449" i="35"/>
  <c r="AV272" i="35"/>
  <c r="AW272" i="35"/>
  <c r="AT272" i="35"/>
  <c r="AU272" i="35"/>
  <c r="AS274" i="35"/>
  <c r="AV271" i="35"/>
  <c r="AW271" i="35"/>
  <c r="AT271" i="35"/>
  <c r="AU271" i="35"/>
  <c r="AS273" i="35"/>
  <c r="BM134" i="35" l="1"/>
  <c r="BZ244" i="35"/>
  <c r="CB244" i="35" s="1"/>
  <c r="BZ243" i="35"/>
  <c r="CB243" i="35" s="1"/>
  <c r="BP133" i="35"/>
  <c r="BQ134" i="35" s="1"/>
  <c r="BR134" i="35" s="1"/>
  <c r="BN133" i="35"/>
  <c r="BL133" i="35" s="1"/>
  <c r="CJ242" i="35"/>
  <c r="CG242" i="35"/>
  <c r="CF242" i="35"/>
  <c r="CC242" i="35"/>
  <c r="CD242" i="35"/>
  <c r="CI242" i="35"/>
  <c r="CH242" i="35"/>
  <c r="CE242" i="35"/>
  <c r="CK242" i="35"/>
  <c r="AF134" i="35"/>
  <c r="CW128" i="36"/>
  <c r="CC241" i="35"/>
  <c r="CH241" i="35"/>
  <c r="CF241" i="35"/>
  <c r="CJ241" i="35"/>
  <c r="CI241" i="35"/>
  <c r="CK241" i="35"/>
  <c r="CE241" i="35"/>
  <c r="CG241" i="35"/>
  <c r="CD241" i="35"/>
  <c r="AK136" i="35"/>
  <c r="AX247" i="35"/>
  <c r="AZ247" i="35" s="1"/>
  <c r="AX248" i="35"/>
  <c r="AZ248" i="35" s="1"/>
  <c r="Y136" i="35"/>
  <c r="DE130" i="36"/>
  <c r="BE245" i="35"/>
  <c r="BF245" i="35"/>
  <c r="BA245" i="35"/>
  <c r="BB245" i="35"/>
  <c r="BH245" i="35"/>
  <c r="BG245" i="35"/>
  <c r="BI245" i="35"/>
  <c r="BC245" i="35"/>
  <c r="BD245" i="35"/>
  <c r="BE246" i="35"/>
  <c r="BG246" i="35"/>
  <c r="BH246" i="35"/>
  <c r="BI246" i="35"/>
  <c r="BF246" i="35"/>
  <c r="BC246" i="35"/>
  <c r="BD246" i="35"/>
  <c r="BB246" i="35"/>
  <c r="BA246" i="35"/>
  <c r="AL135" i="35"/>
  <c r="AJ135" i="35" s="1"/>
  <c r="AN135" i="35"/>
  <c r="AO136" i="35" s="1"/>
  <c r="AP136" i="35" s="1"/>
  <c r="BX451" i="35"/>
  <c r="BY451" i="35"/>
  <c r="BZ451" i="35"/>
  <c r="CB451" i="35" s="1"/>
  <c r="BU453" i="35"/>
  <c r="BV451" i="35"/>
  <c r="BW451" i="35"/>
  <c r="CC449" i="35"/>
  <c r="CG449" i="35"/>
  <c r="CK449" i="35"/>
  <c r="CE449" i="35"/>
  <c r="CJ449" i="35"/>
  <c r="CF449" i="35"/>
  <c r="CH449" i="35"/>
  <c r="CI449" i="35"/>
  <c r="CD449" i="35"/>
  <c r="BX454" i="35"/>
  <c r="BY454" i="35"/>
  <c r="BZ454" i="35"/>
  <c r="CB454" i="35" s="1"/>
  <c r="BU456" i="35"/>
  <c r="BV454" i="35"/>
  <c r="BW454" i="35"/>
  <c r="CC452" i="35"/>
  <c r="CG452" i="35"/>
  <c r="CK452" i="35"/>
  <c r="CE452" i="35"/>
  <c r="CJ452" i="35"/>
  <c r="CF452" i="35"/>
  <c r="CD452" i="35"/>
  <c r="CH452" i="35"/>
  <c r="CI452" i="35"/>
  <c r="AV273" i="35"/>
  <c r="AW273" i="35"/>
  <c r="AT273" i="35"/>
  <c r="AU273" i="35"/>
  <c r="AS275" i="35"/>
  <c r="AV274" i="35"/>
  <c r="AW274" i="35"/>
  <c r="AT274" i="35"/>
  <c r="AU274" i="35"/>
  <c r="AS276" i="35"/>
  <c r="BZ245" i="35" l="1"/>
  <c r="CB245" i="35" s="1"/>
  <c r="BM135" i="35"/>
  <c r="BZ246" i="35"/>
  <c r="CB246" i="35" s="1"/>
  <c r="CC243" i="35"/>
  <c r="CF243" i="35"/>
  <c r="CI243" i="35"/>
  <c r="CD243" i="35"/>
  <c r="CK243" i="35"/>
  <c r="CG243" i="35"/>
  <c r="CJ243" i="35"/>
  <c r="CH243" i="35"/>
  <c r="CE243" i="35"/>
  <c r="CI244" i="35"/>
  <c r="CE244" i="35"/>
  <c r="CH244" i="35"/>
  <c r="CK244" i="35"/>
  <c r="CD244" i="35"/>
  <c r="CF244" i="35"/>
  <c r="CC244" i="35"/>
  <c r="CG244" i="35"/>
  <c r="CJ244" i="35"/>
  <c r="AF135" i="35"/>
  <c r="CW129" i="36"/>
  <c r="BP134" i="35"/>
  <c r="BQ135" i="35" s="1"/>
  <c r="BR135" i="35" s="1"/>
  <c r="BN134" i="35"/>
  <c r="BL134" i="35" s="1"/>
  <c r="DE131" i="36"/>
  <c r="Y137" i="35"/>
  <c r="BG247" i="35"/>
  <c r="BI247" i="35"/>
  <c r="BE247" i="35"/>
  <c r="BC247" i="35"/>
  <c r="BD247" i="35"/>
  <c r="BA247" i="35"/>
  <c r="BB247" i="35"/>
  <c r="BF247" i="35"/>
  <c r="BH247" i="35"/>
  <c r="BH248" i="35"/>
  <c r="BE248" i="35"/>
  <c r="BC248" i="35"/>
  <c r="BA248" i="35"/>
  <c r="BD248" i="35"/>
  <c r="BF248" i="35"/>
  <c r="BB248" i="35"/>
  <c r="BI248" i="35"/>
  <c r="BG248" i="35"/>
  <c r="AK137" i="35"/>
  <c r="AX249" i="35"/>
  <c r="AZ249" i="35" s="1"/>
  <c r="AX250" i="35"/>
  <c r="AZ250" i="35" s="1"/>
  <c r="AL136" i="35"/>
  <c r="AJ136" i="35" s="1"/>
  <c r="AN136" i="35"/>
  <c r="AO137" i="35" s="1"/>
  <c r="AP137" i="35" s="1"/>
  <c r="BX453" i="35"/>
  <c r="BY453" i="35"/>
  <c r="BZ453" i="35"/>
  <c r="CB453" i="35" s="1"/>
  <c r="BU455" i="35"/>
  <c r="BV453" i="35"/>
  <c r="BW453" i="35"/>
  <c r="BX456" i="35"/>
  <c r="BY456" i="35"/>
  <c r="BZ456" i="35"/>
  <c r="CB456" i="35" s="1"/>
  <c r="BU458" i="35"/>
  <c r="BV456" i="35"/>
  <c r="BW456" i="35"/>
  <c r="CC451" i="35"/>
  <c r="CG451" i="35"/>
  <c r="CK451" i="35"/>
  <c r="CE451" i="35"/>
  <c r="CJ451" i="35"/>
  <c r="CF451" i="35"/>
  <c r="CH451" i="35"/>
  <c r="CI451" i="35"/>
  <c r="CD451" i="35"/>
  <c r="CC454" i="35"/>
  <c r="CG454" i="35"/>
  <c r="CK454" i="35"/>
  <c r="CE454" i="35"/>
  <c r="CJ454" i="35"/>
  <c r="CF454" i="35"/>
  <c r="CD454" i="35"/>
  <c r="CH454" i="35"/>
  <c r="CI454" i="35"/>
  <c r="AV276" i="35"/>
  <c r="AW276" i="35"/>
  <c r="AT276" i="35"/>
  <c r="AU276" i="35"/>
  <c r="AS278" i="35"/>
  <c r="AV275" i="35"/>
  <c r="AW275" i="35"/>
  <c r="AT275" i="35"/>
  <c r="AU275" i="35"/>
  <c r="AS277" i="35"/>
  <c r="CW130" i="36" l="1"/>
  <c r="AF136" i="35"/>
  <c r="CJ246" i="35"/>
  <c r="CC246" i="35"/>
  <c r="CG246" i="35"/>
  <c r="CI246" i="35"/>
  <c r="CK246" i="35"/>
  <c r="CD246" i="35"/>
  <c r="CE246" i="35"/>
  <c r="CH246" i="35"/>
  <c r="CF246" i="35"/>
  <c r="BZ248" i="35"/>
  <c r="CB248" i="35" s="1"/>
  <c r="BZ247" i="35"/>
  <c r="CB247" i="35" s="1"/>
  <c r="BM136" i="35"/>
  <c r="BN135" i="35"/>
  <c r="BL135" i="35" s="1"/>
  <c r="BP135" i="35"/>
  <c r="BQ136" i="35" s="1"/>
  <c r="BR136" i="35" s="1"/>
  <c r="CJ245" i="35"/>
  <c r="CK245" i="35"/>
  <c r="CE245" i="35"/>
  <c r="CC245" i="35"/>
  <c r="CI245" i="35"/>
  <c r="CG245" i="35"/>
  <c r="CH245" i="35"/>
  <c r="CF245" i="35"/>
  <c r="CD245" i="35"/>
  <c r="BH250" i="35"/>
  <c r="BI250" i="35"/>
  <c r="BB250" i="35"/>
  <c r="BA250" i="35"/>
  <c r="BF250" i="35"/>
  <c r="BC250" i="35"/>
  <c r="BD250" i="35"/>
  <c r="BE250" i="35"/>
  <c r="BG250" i="35"/>
  <c r="AN137" i="35"/>
  <c r="AO138" i="35" s="1"/>
  <c r="AP138" i="35" s="1"/>
  <c r="AL137" i="35"/>
  <c r="AJ137" i="35" s="1"/>
  <c r="AK138" i="35"/>
  <c r="AX252" i="35"/>
  <c r="AZ252" i="35" s="1"/>
  <c r="AX251" i="35"/>
  <c r="AZ251" i="35" s="1"/>
  <c r="BE249" i="35"/>
  <c r="BF249" i="35"/>
  <c r="BA249" i="35"/>
  <c r="BB249" i="35"/>
  <c r="BH249" i="35"/>
  <c r="BI249" i="35"/>
  <c r="BC249" i="35"/>
  <c r="BD249" i="35"/>
  <c r="BG249" i="35"/>
  <c r="DE132" i="36"/>
  <c r="Y138" i="35"/>
  <c r="CC456" i="35"/>
  <c r="CG456" i="35"/>
  <c r="CK456" i="35"/>
  <c r="CE456" i="35"/>
  <c r="CJ456" i="35"/>
  <c r="CF456" i="35"/>
  <c r="CD456" i="35"/>
  <c r="CH456" i="35"/>
  <c r="CI456" i="35"/>
  <c r="BX455" i="35"/>
  <c r="BY455" i="35"/>
  <c r="BZ455" i="35"/>
  <c r="CB455" i="35" s="1"/>
  <c r="BU457" i="35"/>
  <c r="BV455" i="35"/>
  <c r="BW455" i="35"/>
  <c r="BX458" i="35"/>
  <c r="BY458" i="35"/>
  <c r="BZ458" i="35"/>
  <c r="CB458" i="35" s="1"/>
  <c r="BU460" i="35"/>
  <c r="BV458" i="35"/>
  <c r="BW458" i="35"/>
  <c r="CC453" i="35"/>
  <c r="CG453" i="35"/>
  <c r="CK453" i="35"/>
  <c r="CE453" i="35"/>
  <c r="CJ453" i="35"/>
  <c r="CF453" i="35"/>
  <c r="CH453" i="35"/>
  <c r="CI453" i="35"/>
  <c r="CD453" i="35"/>
  <c r="AV277" i="35"/>
  <c r="AW277" i="35"/>
  <c r="AT277" i="35"/>
  <c r="AU277" i="35"/>
  <c r="AS279" i="35"/>
  <c r="AV278" i="35"/>
  <c r="AW278" i="35"/>
  <c r="AT278" i="35"/>
  <c r="AU278" i="35"/>
  <c r="AS280" i="35"/>
  <c r="CJ248" i="35" l="1"/>
  <c r="CC248" i="35"/>
  <c r="CF248" i="35"/>
  <c r="CD248" i="35"/>
  <c r="CG248" i="35"/>
  <c r="CK248" i="35"/>
  <c r="CH248" i="35"/>
  <c r="CI248" i="35"/>
  <c r="CE248" i="35"/>
  <c r="BN136" i="35"/>
  <c r="BL136" i="35" s="1"/>
  <c r="BP136" i="35"/>
  <c r="BQ137" i="35" s="1"/>
  <c r="BR137" i="35" s="1"/>
  <c r="BZ249" i="35"/>
  <c r="CB249" i="35" s="1"/>
  <c r="BM137" i="35"/>
  <c r="BZ250" i="35"/>
  <c r="CB250" i="35" s="1"/>
  <c r="CD247" i="35"/>
  <c r="CC247" i="35"/>
  <c r="CH247" i="35"/>
  <c r="CE247" i="35"/>
  <c r="CG247" i="35"/>
  <c r="CJ247" i="35"/>
  <c r="CK247" i="35"/>
  <c r="CI247" i="35"/>
  <c r="CF247" i="35"/>
  <c r="AF137" i="35"/>
  <c r="CW131" i="36"/>
  <c r="AN138" i="35"/>
  <c r="AO139" i="35" s="1"/>
  <c r="AP139" i="35" s="1"/>
  <c r="AL138" i="35"/>
  <c r="AJ138" i="35" s="1"/>
  <c r="AK139" i="35"/>
  <c r="AX254" i="35"/>
  <c r="AZ254" i="35" s="1"/>
  <c r="AX253" i="35"/>
  <c r="AZ253" i="35" s="1"/>
  <c r="BF251" i="35"/>
  <c r="BH251" i="35"/>
  <c r="BA251" i="35"/>
  <c r="BB251" i="35"/>
  <c r="BG251" i="35"/>
  <c r="BE251" i="35"/>
  <c r="BC251" i="35"/>
  <c r="BD251" i="35"/>
  <c r="BI251" i="35"/>
  <c r="DE133" i="36"/>
  <c r="Y139" i="35"/>
  <c r="BD252" i="35"/>
  <c r="BF252" i="35"/>
  <c r="BG252" i="35"/>
  <c r="BA252" i="35"/>
  <c r="BB252" i="35"/>
  <c r="BH252" i="35"/>
  <c r="BE252" i="35"/>
  <c r="BC252" i="35"/>
  <c r="BI252" i="35"/>
  <c r="BX457" i="35"/>
  <c r="BY457" i="35"/>
  <c r="BZ457" i="35"/>
  <c r="CB457" i="35" s="1"/>
  <c r="BU459" i="35"/>
  <c r="BV457" i="35"/>
  <c r="BW457" i="35"/>
  <c r="BX460" i="35"/>
  <c r="BY460" i="35"/>
  <c r="BZ460" i="35"/>
  <c r="CB460" i="35" s="1"/>
  <c r="BU462" i="35"/>
  <c r="BV460" i="35"/>
  <c r="BW460" i="35"/>
  <c r="CC455" i="35"/>
  <c r="CG455" i="35"/>
  <c r="CK455" i="35"/>
  <c r="CE455" i="35"/>
  <c r="CJ455" i="35"/>
  <c r="CF455" i="35"/>
  <c r="CH455" i="35"/>
  <c r="CI455" i="35"/>
  <c r="CD455" i="35"/>
  <c r="CC458" i="35"/>
  <c r="CG458" i="35"/>
  <c r="CK458" i="35"/>
  <c r="CE458" i="35"/>
  <c r="CJ458" i="35"/>
  <c r="CF458" i="35"/>
  <c r="CD458" i="35"/>
  <c r="CH458" i="35"/>
  <c r="CI458" i="35"/>
  <c r="AV280" i="35"/>
  <c r="AW280" i="35"/>
  <c r="AT280" i="35"/>
  <c r="AU280" i="35"/>
  <c r="AS282" i="35"/>
  <c r="AV279" i="35"/>
  <c r="AW279" i="35"/>
  <c r="AT279" i="35"/>
  <c r="AU279" i="35"/>
  <c r="AS281" i="35"/>
  <c r="BZ251" i="35" l="1"/>
  <c r="CB251" i="35" s="1"/>
  <c r="BZ252" i="35"/>
  <c r="CB252" i="35" s="1"/>
  <c r="BM138" i="35"/>
  <c r="CJ249" i="35"/>
  <c r="CC249" i="35"/>
  <c r="CF249" i="35"/>
  <c r="CI249" i="35"/>
  <c r="CD249" i="35"/>
  <c r="CG249" i="35"/>
  <c r="CH249" i="35"/>
  <c r="CK249" i="35"/>
  <c r="CE249" i="35"/>
  <c r="CJ250" i="35"/>
  <c r="CK250" i="35"/>
  <c r="CI250" i="35"/>
  <c r="CE250" i="35"/>
  <c r="CH250" i="35"/>
  <c r="CC250" i="35"/>
  <c r="CF250" i="35"/>
  <c r="CD250" i="35"/>
  <c r="CG250" i="35"/>
  <c r="AF138" i="35"/>
  <c r="CW132" i="36"/>
  <c r="BN137" i="35"/>
  <c r="BL137" i="35" s="1"/>
  <c r="BP137" i="35"/>
  <c r="BQ138" i="35" s="1"/>
  <c r="BR138" i="35" s="1"/>
  <c r="AK140" i="35"/>
  <c r="AX255" i="35"/>
  <c r="AZ255" i="35" s="1"/>
  <c r="AX256" i="35"/>
  <c r="AZ256" i="35" s="1"/>
  <c r="BF254" i="35"/>
  <c r="BC254" i="35"/>
  <c r="BD254" i="35"/>
  <c r="BE254" i="35"/>
  <c r="BG254" i="35"/>
  <c r="BB254" i="35"/>
  <c r="BA254" i="35"/>
  <c r="BH254" i="35"/>
  <c r="BI254" i="35"/>
  <c r="DE134" i="36"/>
  <c r="Y140" i="35"/>
  <c r="AL139" i="35"/>
  <c r="AJ139" i="35" s="1"/>
  <c r="AN139" i="35"/>
  <c r="AO140" i="35" s="1"/>
  <c r="AP140" i="35" s="1"/>
  <c r="BE253" i="35"/>
  <c r="BF253" i="35"/>
  <c r="BA253" i="35"/>
  <c r="BB253" i="35"/>
  <c r="BH253" i="35"/>
  <c r="BG253" i="35"/>
  <c r="BI253" i="35"/>
  <c r="BC253" i="35"/>
  <c r="BD253" i="35"/>
  <c r="BX459" i="35"/>
  <c r="BY459" i="35"/>
  <c r="BZ459" i="35"/>
  <c r="CB459" i="35" s="1"/>
  <c r="BU461" i="35"/>
  <c r="BV459" i="35"/>
  <c r="BW459" i="35"/>
  <c r="CC457" i="35"/>
  <c r="CG457" i="35"/>
  <c r="CK457" i="35"/>
  <c r="CE457" i="35"/>
  <c r="CJ457" i="35"/>
  <c r="CF457" i="35"/>
  <c r="CH457" i="35"/>
  <c r="CI457" i="35"/>
  <c r="CD457" i="35"/>
  <c r="BX462" i="35"/>
  <c r="BY462" i="35"/>
  <c r="BZ462" i="35"/>
  <c r="CB462" i="35" s="1"/>
  <c r="BU464" i="35"/>
  <c r="BV462" i="35"/>
  <c r="BW462" i="35"/>
  <c r="CC460" i="35"/>
  <c r="CG460" i="35"/>
  <c r="CK460" i="35"/>
  <c r="CE460" i="35"/>
  <c r="CJ460" i="35"/>
  <c r="CF460" i="35"/>
  <c r="CD460" i="35"/>
  <c r="CH460" i="35"/>
  <c r="CI460" i="35"/>
  <c r="AV281" i="35"/>
  <c r="AW281" i="35"/>
  <c r="AT281" i="35"/>
  <c r="AU281" i="35"/>
  <c r="AS283" i="35"/>
  <c r="AV282" i="35"/>
  <c r="AW282" i="35"/>
  <c r="AT282" i="35"/>
  <c r="AU282" i="35"/>
  <c r="AS284" i="35"/>
  <c r="CW133" i="36" l="1"/>
  <c r="AF139" i="35"/>
  <c r="BN138" i="35"/>
  <c r="BL138" i="35" s="1"/>
  <c r="BP138" i="35"/>
  <c r="BQ139" i="35" s="1"/>
  <c r="BR139" i="35" s="1"/>
  <c r="BZ253" i="35"/>
  <c r="CB253" i="35" s="1"/>
  <c r="BM139" i="35"/>
  <c r="BZ254" i="35"/>
  <c r="CB254" i="35" s="1"/>
  <c r="CK252" i="35"/>
  <c r="CC252" i="35"/>
  <c r="CJ252" i="35"/>
  <c r="CH252" i="35"/>
  <c r="CG252" i="35"/>
  <c r="CF252" i="35"/>
  <c r="CD252" i="35"/>
  <c r="CE252" i="35"/>
  <c r="CI252" i="35"/>
  <c r="CF251" i="35"/>
  <c r="CI251" i="35"/>
  <c r="CE251" i="35"/>
  <c r="CJ251" i="35"/>
  <c r="CC251" i="35"/>
  <c r="CD251" i="35"/>
  <c r="CH251" i="35"/>
  <c r="CK251" i="35"/>
  <c r="CG251" i="35"/>
  <c r="BG256" i="35"/>
  <c r="BA256" i="35"/>
  <c r="BH256" i="35"/>
  <c r="BE256" i="35"/>
  <c r="BC256" i="35"/>
  <c r="BB256" i="35"/>
  <c r="BI256" i="35"/>
  <c r="BD256" i="35"/>
  <c r="BF256" i="35"/>
  <c r="AK141" i="35"/>
  <c r="AX257" i="35"/>
  <c r="AZ257" i="35" s="1"/>
  <c r="AX258" i="35"/>
  <c r="AZ258" i="35" s="1"/>
  <c r="BA255" i="35"/>
  <c r="BB255" i="35"/>
  <c r="BC255" i="35"/>
  <c r="BD255" i="35"/>
  <c r="BG255" i="35"/>
  <c r="BI255" i="35"/>
  <c r="BE255" i="35"/>
  <c r="BF255" i="35"/>
  <c r="BH255" i="35"/>
  <c r="Y141" i="35"/>
  <c r="DE135" i="36"/>
  <c r="AN140" i="35"/>
  <c r="AO141" i="35" s="1"/>
  <c r="AP141" i="35" s="1"/>
  <c r="AL140" i="35"/>
  <c r="AJ140" i="35" s="1"/>
  <c r="CC459" i="35"/>
  <c r="CG459" i="35"/>
  <c r="CK459" i="35"/>
  <c r="CE459" i="35"/>
  <c r="CJ459" i="35"/>
  <c r="CF459" i="35"/>
  <c r="CH459" i="35"/>
  <c r="CI459" i="35"/>
  <c r="CD459" i="35"/>
  <c r="BX464" i="35"/>
  <c r="BY464" i="35"/>
  <c r="BZ464" i="35"/>
  <c r="CB464" i="35" s="1"/>
  <c r="BU466" i="35"/>
  <c r="BV464" i="35"/>
  <c r="BW464" i="35"/>
  <c r="CC462" i="35"/>
  <c r="CG462" i="35"/>
  <c r="CK462" i="35"/>
  <c r="CE462" i="35"/>
  <c r="CJ462" i="35"/>
  <c r="CF462" i="35"/>
  <c r="CD462" i="35"/>
  <c r="CH462" i="35"/>
  <c r="CI462" i="35"/>
  <c r="BX461" i="35"/>
  <c r="BY461" i="35"/>
  <c r="BZ461" i="35"/>
  <c r="CB461" i="35" s="1"/>
  <c r="BU463" i="35"/>
  <c r="BV461" i="35"/>
  <c r="BW461" i="35"/>
  <c r="AV284" i="35"/>
  <c r="AW284" i="35"/>
  <c r="AT284" i="35"/>
  <c r="AU284" i="35"/>
  <c r="AS286" i="35"/>
  <c r="AV283" i="35"/>
  <c r="AW283" i="35"/>
  <c r="AT283" i="35"/>
  <c r="AU283" i="35"/>
  <c r="AS285" i="35"/>
  <c r="CJ254" i="35" l="1"/>
  <c r="CF254" i="35"/>
  <c r="CK254" i="35"/>
  <c r="CD254" i="35"/>
  <c r="CE254" i="35"/>
  <c r="CG254" i="35"/>
  <c r="CC254" i="35"/>
  <c r="CH254" i="35"/>
  <c r="CI254" i="35"/>
  <c r="BP139" i="35"/>
  <c r="BQ140" i="35" s="1"/>
  <c r="BR140" i="35" s="1"/>
  <c r="BN139" i="35"/>
  <c r="BL139" i="35" s="1"/>
  <c r="BZ255" i="35"/>
  <c r="CB255" i="35" s="1"/>
  <c r="BM140" i="35"/>
  <c r="BZ256" i="35"/>
  <c r="CB256" i="35" s="1"/>
  <c r="CF253" i="35"/>
  <c r="CK253" i="35"/>
  <c r="CD253" i="35"/>
  <c r="CJ253" i="35"/>
  <c r="CC253" i="35"/>
  <c r="CG253" i="35"/>
  <c r="CI253" i="35"/>
  <c r="CE253" i="35"/>
  <c r="CH253" i="35"/>
  <c r="CW134" i="36"/>
  <c r="AF140" i="35"/>
  <c r="AK142" i="35"/>
  <c r="AX259" i="35"/>
  <c r="AZ259" i="35" s="1"/>
  <c r="AX260" i="35"/>
  <c r="AZ260" i="35" s="1"/>
  <c r="Y142" i="35"/>
  <c r="DE136" i="36"/>
  <c r="BE257" i="35"/>
  <c r="BF257" i="35"/>
  <c r="BA257" i="35"/>
  <c r="BB257" i="35"/>
  <c r="BH257" i="35"/>
  <c r="BG257" i="35"/>
  <c r="BI257" i="35"/>
  <c r="BC257" i="35"/>
  <c r="BD257" i="35"/>
  <c r="BF258" i="35"/>
  <c r="BC258" i="35"/>
  <c r="BD258" i="35"/>
  <c r="BB258" i="35"/>
  <c r="BA258" i="35"/>
  <c r="BE258" i="35"/>
  <c r="BH258" i="35"/>
  <c r="BI258" i="35"/>
  <c r="BG258" i="35"/>
  <c r="AN141" i="35"/>
  <c r="AO142" i="35" s="1"/>
  <c r="AP142" i="35" s="1"/>
  <c r="AL141" i="35"/>
  <c r="AJ141" i="35" s="1"/>
  <c r="BX463" i="35"/>
  <c r="BY463" i="35"/>
  <c r="BZ463" i="35"/>
  <c r="CB463" i="35" s="1"/>
  <c r="BU465" i="35"/>
  <c r="BV463" i="35"/>
  <c r="BW463" i="35"/>
  <c r="CC461" i="35"/>
  <c r="CG461" i="35"/>
  <c r="CK461" i="35"/>
  <c r="CE461" i="35"/>
  <c r="CJ461" i="35"/>
  <c r="CF461" i="35"/>
  <c r="CH461" i="35"/>
  <c r="CI461" i="35"/>
  <c r="CD461" i="35"/>
  <c r="BX466" i="35"/>
  <c r="BY466" i="35"/>
  <c r="BZ466" i="35"/>
  <c r="CB466" i="35" s="1"/>
  <c r="BU468" i="35"/>
  <c r="BV466" i="35"/>
  <c r="BW466" i="35"/>
  <c r="CC464" i="35"/>
  <c r="CG464" i="35"/>
  <c r="CK464" i="35"/>
  <c r="CE464" i="35"/>
  <c r="CJ464" i="35"/>
  <c r="CF464" i="35"/>
  <c r="CD464" i="35"/>
  <c r="CH464" i="35"/>
  <c r="CI464" i="35"/>
  <c r="AV285" i="35"/>
  <c r="AW285" i="35"/>
  <c r="AT285" i="35"/>
  <c r="AU285" i="35"/>
  <c r="AS287" i="35"/>
  <c r="AV286" i="35"/>
  <c r="AW286" i="35"/>
  <c r="AT286" i="35"/>
  <c r="AU286" i="35"/>
  <c r="AS288" i="35"/>
  <c r="CW135" i="36" l="1"/>
  <c r="AF141" i="35"/>
  <c r="CE256" i="35"/>
  <c r="CJ256" i="35"/>
  <c r="CF256" i="35"/>
  <c r="CH256" i="35"/>
  <c r="CK256" i="35"/>
  <c r="CG256" i="35"/>
  <c r="CD256" i="35"/>
  <c r="CI256" i="35"/>
  <c r="CC256" i="35"/>
  <c r="CH255" i="35"/>
  <c r="CK255" i="35"/>
  <c r="CD255" i="35"/>
  <c r="CE255" i="35"/>
  <c r="CJ255" i="35"/>
  <c r="CC255" i="35"/>
  <c r="CG255" i="35"/>
  <c r="CI255" i="35"/>
  <c r="CF255" i="35"/>
  <c r="BM141" i="35"/>
  <c r="BZ258" i="35"/>
  <c r="CB258" i="35" s="1"/>
  <c r="BZ257" i="35"/>
  <c r="CB257" i="35" s="1"/>
  <c r="BP140" i="35"/>
  <c r="BQ141" i="35" s="1"/>
  <c r="BR141" i="35" s="1"/>
  <c r="BN140" i="35"/>
  <c r="BL140" i="35" s="1"/>
  <c r="AK143" i="35"/>
  <c r="AX261" i="35"/>
  <c r="AZ261" i="35" s="1"/>
  <c r="AX262" i="35"/>
  <c r="AZ262" i="35" s="1"/>
  <c r="BH260" i="35"/>
  <c r="BE260" i="35"/>
  <c r="BC260" i="35"/>
  <c r="BD260" i="35"/>
  <c r="BF260" i="35"/>
  <c r="BG260" i="35"/>
  <c r="BB260" i="35"/>
  <c r="BI260" i="35"/>
  <c r="BA260" i="35"/>
  <c r="BA259" i="35"/>
  <c r="BB259" i="35"/>
  <c r="BG259" i="35"/>
  <c r="BI259" i="35"/>
  <c r="BE259" i="35"/>
  <c r="BF259" i="35"/>
  <c r="BH259" i="35"/>
  <c r="BC259" i="35"/>
  <c r="BD259" i="35"/>
  <c r="Y143" i="35"/>
  <c r="DE137" i="36"/>
  <c r="AL142" i="35"/>
  <c r="AJ142" i="35" s="1"/>
  <c r="AN142" i="35"/>
  <c r="AO143" i="35" s="1"/>
  <c r="AP143" i="35" s="1"/>
  <c r="CC466" i="35"/>
  <c r="CG466" i="35"/>
  <c r="CK466" i="35"/>
  <c r="CE466" i="35"/>
  <c r="CJ466" i="35"/>
  <c r="CF466" i="35"/>
  <c r="CD466" i="35"/>
  <c r="CH466" i="35"/>
  <c r="CI466" i="35"/>
  <c r="BX465" i="35"/>
  <c r="BY465" i="35"/>
  <c r="BZ465" i="35"/>
  <c r="CB465" i="35" s="1"/>
  <c r="BU467" i="35"/>
  <c r="BV465" i="35"/>
  <c r="BW465" i="35"/>
  <c r="BX468" i="35"/>
  <c r="BY468" i="35"/>
  <c r="BZ468" i="35"/>
  <c r="CB468" i="35" s="1"/>
  <c r="BU470" i="35"/>
  <c r="BV468" i="35"/>
  <c r="BW468" i="35"/>
  <c r="CC463" i="35"/>
  <c r="CG463" i="35"/>
  <c r="CK463" i="35"/>
  <c r="CE463" i="35"/>
  <c r="CJ463" i="35"/>
  <c r="CF463" i="35"/>
  <c r="CH463" i="35"/>
  <c r="CI463" i="35"/>
  <c r="CD463" i="35"/>
  <c r="AV288" i="35"/>
  <c r="AW288" i="35"/>
  <c r="AT288" i="35"/>
  <c r="AU288" i="35"/>
  <c r="AS290" i="35"/>
  <c r="AV287" i="35"/>
  <c r="AW287" i="35"/>
  <c r="AT287" i="35"/>
  <c r="AU287" i="35"/>
  <c r="AS289" i="35"/>
  <c r="CK257" i="35" l="1"/>
  <c r="CI257" i="35"/>
  <c r="CJ257" i="35"/>
  <c r="CG257" i="35"/>
  <c r="CH257" i="35"/>
  <c r="CD257" i="35"/>
  <c r="CF257" i="35"/>
  <c r="CE257" i="35"/>
  <c r="CC257" i="35"/>
  <c r="CD258" i="35"/>
  <c r="CF258" i="35"/>
  <c r="CC258" i="35"/>
  <c r="CE258" i="35"/>
  <c r="CG258" i="35"/>
  <c r="CK258" i="35"/>
  <c r="CI258" i="35"/>
  <c r="CJ258" i="35"/>
  <c r="CH258" i="35"/>
  <c r="BM142" i="35"/>
  <c r="BZ260" i="35"/>
  <c r="CB260" i="35" s="1"/>
  <c r="BZ259" i="35"/>
  <c r="CB259" i="35" s="1"/>
  <c r="BP141" i="35"/>
  <c r="BQ142" i="35" s="1"/>
  <c r="BR142" i="35" s="1"/>
  <c r="BN141" i="35"/>
  <c r="BL141" i="35" s="1"/>
  <c r="CW136" i="36"/>
  <c r="AF142" i="35"/>
  <c r="Y144" i="35"/>
  <c r="DE138" i="36"/>
  <c r="BI261" i="35"/>
  <c r="BC261" i="35"/>
  <c r="BD261" i="35"/>
  <c r="BB261" i="35"/>
  <c r="BE261" i="35"/>
  <c r="BF261" i="35"/>
  <c r="BA261" i="35"/>
  <c r="BH261" i="35"/>
  <c r="BG261" i="35"/>
  <c r="AK144" i="35"/>
  <c r="AX264" i="35"/>
  <c r="AZ264" i="35" s="1"/>
  <c r="AX263" i="35"/>
  <c r="AZ263" i="35" s="1"/>
  <c r="AL143" i="35"/>
  <c r="AJ143" i="35" s="1"/>
  <c r="AN143" i="35"/>
  <c r="AO144" i="35" s="1"/>
  <c r="AP144" i="35" s="1"/>
  <c r="BB262" i="35"/>
  <c r="BA262" i="35"/>
  <c r="BG262" i="35"/>
  <c r="BE262" i="35"/>
  <c r="BH262" i="35"/>
  <c r="BI262" i="35"/>
  <c r="BF262" i="35"/>
  <c r="BC262" i="35"/>
  <c r="BD262" i="35"/>
  <c r="CC465" i="35"/>
  <c r="CG465" i="35"/>
  <c r="CK465" i="35"/>
  <c r="CE465" i="35"/>
  <c r="CJ465" i="35"/>
  <c r="CF465" i="35"/>
  <c r="CH465" i="35"/>
  <c r="CI465" i="35"/>
  <c r="CD465" i="35"/>
  <c r="BX470" i="35"/>
  <c r="BY470" i="35"/>
  <c r="BZ470" i="35"/>
  <c r="CB470" i="35" s="1"/>
  <c r="BU472" i="35"/>
  <c r="BV470" i="35"/>
  <c r="BW470" i="35"/>
  <c r="CC468" i="35"/>
  <c r="CG468" i="35"/>
  <c r="CK468" i="35"/>
  <c r="CE468" i="35"/>
  <c r="CJ468" i="35"/>
  <c r="CF468" i="35"/>
  <c r="CD468" i="35"/>
  <c r="CH468" i="35"/>
  <c r="CI468" i="35"/>
  <c r="BX467" i="35"/>
  <c r="BY467" i="35"/>
  <c r="BZ467" i="35"/>
  <c r="CB467" i="35" s="1"/>
  <c r="BU469" i="35"/>
  <c r="BV467" i="35"/>
  <c r="BW467" i="35"/>
  <c r="AV289" i="35"/>
  <c r="AW289" i="35"/>
  <c r="AT289" i="35"/>
  <c r="AU289" i="35"/>
  <c r="AS291" i="35"/>
  <c r="AV290" i="35"/>
  <c r="AW290" i="35"/>
  <c r="AT290" i="35"/>
  <c r="AU290" i="35"/>
  <c r="AS292" i="35"/>
  <c r="BN142" i="35" l="1"/>
  <c r="BL142" i="35" s="1"/>
  <c r="BP142" i="35"/>
  <c r="BQ143" i="35" s="1"/>
  <c r="BR143" i="35" s="1"/>
  <c r="CD260" i="35"/>
  <c r="CF260" i="35"/>
  <c r="CG260" i="35"/>
  <c r="CC260" i="35"/>
  <c r="CK260" i="35"/>
  <c r="CI260" i="35"/>
  <c r="CJ260" i="35"/>
  <c r="CE260" i="35"/>
  <c r="CH260" i="35"/>
  <c r="CW137" i="36"/>
  <c r="AF143" i="35"/>
  <c r="BZ261" i="35"/>
  <c r="CB261" i="35" s="1"/>
  <c r="BM143" i="35"/>
  <c r="BZ262" i="35"/>
  <c r="CB262" i="35" s="1"/>
  <c r="CK259" i="35"/>
  <c r="CD259" i="35"/>
  <c r="CJ259" i="35"/>
  <c r="CC259" i="35"/>
  <c r="CH259" i="35"/>
  <c r="CE259" i="35"/>
  <c r="CG259" i="35"/>
  <c r="CF259" i="35"/>
  <c r="CI259" i="35"/>
  <c r="BC263" i="35"/>
  <c r="BD263" i="35"/>
  <c r="BF263" i="35"/>
  <c r="BH263" i="35"/>
  <c r="BG263" i="35"/>
  <c r="BI263" i="35"/>
  <c r="BE263" i="35"/>
  <c r="BA263" i="35"/>
  <c r="BB263" i="35"/>
  <c r="BG264" i="35"/>
  <c r="BA264" i="35"/>
  <c r="BI264" i="35"/>
  <c r="BB264" i="35"/>
  <c r="BD264" i="35"/>
  <c r="BF264" i="35"/>
  <c r="BH264" i="35"/>
  <c r="BE264" i="35"/>
  <c r="BC264" i="35"/>
  <c r="DE139" i="36"/>
  <c r="Y145" i="35"/>
  <c r="AL144" i="35"/>
  <c r="AJ144" i="35" s="1"/>
  <c r="AN144" i="35"/>
  <c r="AO145" i="35" s="1"/>
  <c r="AP145" i="35" s="1"/>
  <c r="AK145" i="35"/>
  <c r="AX266" i="35"/>
  <c r="AZ266" i="35" s="1"/>
  <c r="AX265" i="35"/>
  <c r="AZ265" i="35" s="1"/>
  <c r="BX469" i="35"/>
  <c r="BY469" i="35"/>
  <c r="BZ469" i="35"/>
  <c r="CB469" i="35" s="1"/>
  <c r="BU471" i="35"/>
  <c r="BV469" i="35"/>
  <c r="BW469" i="35"/>
  <c r="CC467" i="35"/>
  <c r="CG467" i="35"/>
  <c r="CK467" i="35"/>
  <c r="CE467" i="35"/>
  <c r="CJ467" i="35"/>
  <c r="CF467" i="35"/>
  <c r="CH467" i="35"/>
  <c r="CI467" i="35"/>
  <c r="CD467" i="35"/>
  <c r="BX472" i="35"/>
  <c r="BY472" i="35"/>
  <c r="BZ472" i="35"/>
  <c r="CB472" i="35" s="1"/>
  <c r="BU474" i="35"/>
  <c r="BV472" i="35"/>
  <c r="BW472" i="35"/>
  <c r="CC470" i="35"/>
  <c r="CG470" i="35"/>
  <c r="CK470" i="35"/>
  <c r="CE470" i="35"/>
  <c r="CJ470" i="35"/>
  <c r="CF470" i="35"/>
  <c r="CD470" i="35"/>
  <c r="CH470" i="35"/>
  <c r="CI470" i="35"/>
  <c r="AV292" i="35"/>
  <c r="AW292" i="35"/>
  <c r="AT292" i="35"/>
  <c r="AU292" i="35"/>
  <c r="AS294" i="35"/>
  <c r="AV291" i="35"/>
  <c r="AW291" i="35"/>
  <c r="AT291" i="35"/>
  <c r="AU291" i="35"/>
  <c r="AS293" i="35"/>
  <c r="CJ262" i="35" l="1"/>
  <c r="CG262" i="35"/>
  <c r="CH262" i="35"/>
  <c r="CF262" i="35"/>
  <c r="CE262" i="35"/>
  <c r="CK262" i="35"/>
  <c r="CD262" i="35"/>
  <c r="CI262" i="35"/>
  <c r="CC262" i="35"/>
  <c r="AF144" i="35"/>
  <c r="CW138" i="36"/>
  <c r="BN143" i="35"/>
  <c r="BL143" i="35" s="1"/>
  <c r="BP143" i="35"/>
  <c r="BQ144" i="35" s="1"/>
  <c r="BR144" i="35" s="1"/>
  <c r="CE261" i="35"/>
  <c r="CH261" i="35"/>
  <c r="CJ261" i="35"/>
  <c r="CC261" i="35"/>
  <c r="CF261" i="35"/>
  <c r="CK261" i="35"/>
  <c r="CD261" i="35"/>
  <c r="CG261" i="35"/>
  <c r="CI261" i="35"/>
  <c r="BM144" i="35"/>
  <c r="BZ263" i="35"/>
  <c r="CB263" i="35" s="1"/>
  <c r="BZ264" i="35"/>
  <c r="CB264" i="35" s="1"/>
  <c r="AN145" i="35"/>
  <c r="AO146" i="35" s="1"/>
  <c r="AP146" i="35" s="1"/>
  <c r="AL145" i="35"/>
  <c r="AJ145" i="35" s="1"/>
  <c r="AK146" i="35"/>
  <c r="AX268" i="35"/>
  <c r="AZ268" i="35" s="1"/>
  <c r="AX267" i="35"/>
  <c r="AZ267" i="35" s="1"/>
  <c r="DE140" i="36"/>
  <c r="Y146" i="35"/>
  <c r="BI265" i="35"/>
  <c r="BC265" i="35"/>
  <c r="BD265" i="35"/>
  <c r="BE265" i="35"/>
  <c r="BF265" i="35"/>
  <c r="BA265" i="35"/>
  <c r="BB265" i="35"/>
  <c r="BH265" i="35"/>
  <c r="BG265" i="35"/>
  <c r="BH266" i="35"/>
  <c r="BB266" i="35"/>
  <c r="BI266" i="35"/>
  <c r="BC266" i="35"/>
  <c r="BD266" i="35"/>
  <c r="BE266" i="35"/>
  <c r="BF266" i="35"/>
  <c r="BA266" i="35"/>
  <c r="BG266" i="35"/>
  <c r="CC472" i="35"/>
  <c r="CG472" i="35"/>
  <c r="CK472" i="35"/>
  <c r="CE472" i="35"/>
  <c r="CJ472" i="35"/>
  <c r="CF472" i="35"/>
  <c r="CD472" i="35"/>
  <c r="CH472" i="35"/>
  <c r="CI472" i="35"/>
  <c r="BX471" i="35"/>
  <c r="BY471" i="35"/>
  <c r="BZ471" i="35"/>
  <c r="CB471" i="35" s="1"/>
  <c r="BU473" i="35"/>
  <c r="BV471" i="35"/>
  <c r="BW471" i="35"/>
  <c r="BX474" i="35"/>
  <c r="BY474" i="35"/>
  <c r="BZ474" i="35"/>
  <c r="CB474" i="35" s="1"/>
  <c r="BU476" i="35"/>
  <c r="BV474" i="35"/>
  <c r="BW474" i="35"/>
  <c r="CC469" i="35"/>
  <c r="CG469" i="35"/>
  <c r="CK469" i="35"/>
  <c r="CE469" i="35"/>
  <c r="CJ469" i="35"/>
  <c r="CF469" i="35"/>
  <c r="CH469" i="35"/>
  <c r="CI469" i="35"/>
  <c r="CD469" i="35"/>
  <c r="AV293" i="35"/>
  <c r="AW293" i="35"/>
  <c r="AT293" i="35"/>
  <c r="AU293" i="35"/>
  <c r="AS295" i="35"/>
  <c r="AV294" i="35"/>
  <c r="AW294" i="35"/>
  <c r="AT294" i="35"/>
  <c r="AU294" i="35"/>
  <c r="AS296" i="35"/>
  <c r="CJ263" i="35" l="1"/>
  <c r="CF263" i="35"/>
  <c r="CK263" i="35"/>
  <c r="CD263" i="35"/>
  <c r="CC263" i="35"/>
  <c r="CI263" i="35"/>
  <c r="CH263" i="35"/>
  <c r="CG263" i="35"/>
  <c r="CE263" i="35"/>
  <c r="BN144" i="35"/>
  <c r="BL144" i="35" s="1"/>
  <c r="BP144" i="35"/>
  <c r="BQ145" i="35" s="1"/>
  <c r="BR145" i="35" s="1"/>
  <c r="AF145" i="35"/>
  <c r="CW139" i="36"/>
  <c r="BZ266" i="35"/>
  <c r="CB266" i="35" s="1"/>
  <c r="BZ265" i="35"/>
  <c r="CB265" i="35" s="1"/>
  <c r="BM145" i="35"/>
  <c r="CF264" i="35"/>
  <c r="CG264" i="35"/>
  <c r="CH264" i="35"/>
  <c r="CE264" i="35"/>
  <c r="CJ264" i="35"/>
  <c r="CC264" i="35"/>
  <c r="CI264" i="35"/>
  <c r="CK264" i="35"/>
  <c r="CD264" i="35"/>
  <c r="BI268" i="35"/>
  <c r="BE268" i="35"/>
  <c r="BF268" i="35"/>
  <c r="BC268" i="35"/>
  <c r="BD268" i="35"/>
  <c r="BA268" i="35"/>
  <c r="BG268" i="35"/>
  <c r="BH268" i="35"/>
  <c r="BB268" i="35"/>
  <c r="AK147" i="35"/>
  <c r="AX270" i="35"/>
  <c r="AZ270" i="35" s="1"/>
  <c r="AX269" i="35"/>
  <c r="AZ269" i="35" s="1"/>
  <c r="AL146" i="35"/>
  <c r="AJ146" i="35" s="1"/>
  <c r="AN146" i="35"/>
  <c r="AO147" i="35" s="1"/>
  <c r="AP147" i="35" s="1"/>
  <c r="DE141" i="36"/>
  <c r="Y147" i="35"/>
  <c r="BE267" i="35"/>
  <c r="BF267" i="35"/>
  <c r="BA267" i="35"/>
  <c r="BB267" i="35"/>
  <c r="BH267" i="35"/>
  <c r="BG267" i="35"/>
  <c r="BI267" i="35"/>
  <c r="BC267" i="35"/>
  <c r="BD267" i="35"/>
  <c r="BX473" i="35"/>
  <c r="BY473" i="35"/>
  <c r="BZ473" i="35"/>
  <c r="CB473" i="35" s="1"/>
  <c r="BU475" i="35"/>
  <c r="BV473" i="35"/>
  <c r="BW473" i="35"/>
  <c r="BX476" i="35"/>
  <c r="BY476" i="35"/>
  <c r="BZ476" i="35"/>
  <c r="CB476" i="35" s="1"/>
  <c r="BU478" i="35"/>
  <c r="BV476" i="35"/>
  <c r="BW476" i="35"/>
  <c r="CC471" i="35"/>
  <c r="CG471" i="35"/>
  <c r="CK471" i="35"/>
  <c r="CE471" i="35"/>
  <c r="CJ471" i="35"/>
  <c r="CF471" i="35"/>
  <c r="CH471" i="35"/>
  <c r="CI471" i="35"/>
  <c r="CD471" i="35"/>
  <c r="CC474" i="35"/>
  <c r="CG474" i="35"/>
  <c r="CK474" i="35"/>
  <c r="CE474" i="35"/>
  <c r="CJ474" i="35"/>
  <c r="CF474" i="35"/>
  <c r="CD474" i="35"/>
  <c r="CH474" i="35"/>
  <c r="CI474" i="35"/>
  <c r="AV296" i="35"/>
  <c r="AW296" i="35"/>
  <c r="AT296" i="35"/>
  <c r="AU296" i="35"/>
  <c r="AS298" i="35"/>
  <c r="AV295" i="35"/>
  <c r="AW295" i="35"/>
  <c r="AT295" i="35"/>
  <c r="AU295" i="35"/>
  <c r="AS297" i="35"/>
  <c r="BP145" i="35" l="1"/>
  <c r="BQ146" i="35" s="1"/>
  <c r="BR146" i="35" s="1"/>
  <c r="BN145" i="35"/>
  <c r="BL145" i="35" s="1"/>
  <c r="BZ267" i="35"/>
  <c r="CB267" i="35" s="1"/>
  <c r="BM146" i="35"/>
  <c r="BZ268" i="35"/>
  <c r="CB268" i="35" s="1"/>
  <c r="CC265" i="35"/>
  <c r="CI265" i="35"/>
  <c r="CH265" i="35"/>
  <c r="CD265" i="35"/>
  <c r="CG265" i="35"/>
  <c r="CJ265" i="35"/>
  <c r="CE265" i="35"/>
  <c r="CF265" i="35"/>
  <c r="CK265" i="35"/>
  <c r="CC266" i="35"/>
  <c r="CF266" i="35"/>
  <c r="CE266" i="35"/>
  <c r="CH266" i="35"/>
  <c r="CD266" i="35"/>
  <c r="CJ266" i="35"/>
  <c r="CK266" i="35"/>
  <c r="CG266" i="35"/>
  <c r="CI266" i="35"/>
  <c r="CW140" i="36"/>
  <c r="AF146" i="35"/>
  <c r="AK148" i="35"/>
  <c r="AX271" i="35"/>
  <c r="AZ271" i="35" s="1"/>
  <c r="AX272" i="35"/>
  <c r="AZ272" i="35" s="1"/>
  <c r="DE142" i="36"/>
  <c r="Y148" i="35"/>
  <c r="BA269" i="35"/>
  <c r="BB269" i="35"/>
  <c r="BH269" i="35"/>
  <c r="BG269" i="35"/>
  <c r="BI269" i="35"/>
  <c r="BC269" i="35"/>
  <c r="BD269" i="35"/>
  <c r="BE269" i="35"/>
  <c r="BF269" i="35"/>
  <c r="BI270" i="35"/>
  <c r="BC270" i="35"/>
  <c r="BD270" i="35"/>
  <c r="BE270" i="35"/>
  <c r="BF270" i="35"/>
  <c r="BH270" i="35"/>
  <c r="BB270" i="35"/>
  <c r="BA270" i="35"/>
  <c r="BG270" i="35"/>
  <c r="AL147" i="35"/>
  <c r="AJ147" i="35" s="1"/>
  <c r="AN147" i="35"/>
  <c r="AO148" i="35" s="1"/>
  <c r="AP148" i="35" s="1"/>
  <c r="BX478" i="35"/>
  <c r="BY478" i="35"/>
  <c r="BZ478" i="35"/>
  <c r="CB478" i="35" s="1"/>
  <c r="BU480" i="35"/>
  <c r="BV478" i="35"/>
  <c r="BW478" i="35"/>
  <c r="CC476" i="35"/>
  <c r="CG476" i="35"/>
  <c r="CK476" i="35"/>
  <c r="CE476" i="35"/>
  <c r="CJ476" i="35"/>
  <c r="CF476" i="35"/>
  <c r="CD476" i="35"/>
  <c r="CH476" i="35"/>
  <c r="CI476" i="35"/>
  <c r="BX475" i="35"/>
  <c r="BY475" i="35"/>
  <c r="BZ475" i="35"/>
  <c r="CB475" i="35" s="1"/>
  <c r="BU477" i="35"/>
  <c r="BV475" i="35"/>
  <c r="BW475" i="35"/>
  <c r="CC473" i="35"/>
  <c r="CG473" i="35"/>
  <c r="CK473" i="35"/>
  <c r="CE473" i="35"/>
  <c r="CJ473" i="35"/>
  <c r="CF473" i="35"/>
  <c r="CH473" i="35"/>
  <c r="CI473" i="35"/>
  <c r="CD473" i="35"/>
  <c r="AV297" i="35"/>
  <c r="AW297" i="35"/>
  <c r="AT297" i="35"/>
  <c r="AU297" i="35"/>
  <c r="AS299" i="35"/>
  <c r="AV298" i="35"/>
  <c r="AW298" i="35"/>
  <c r="AT298" i="35"/>
  <c r="AU298" i="35"/>
  <c r="AS300" i="35"/>
  <c r="CW141" i="36" l="1"/>
  <c r="AF147" i="35"/>
  <c r="BP146" i="35"/>
  <c r="BQ147" i="35" s="1"/>
  <c r="BR147" i="35" s="1"/>
  <c r="BN146" i="35"/>
  <c r="BL146" i="35" s="1"/>
  <c r="CC267" i="35"/>
  <c r="CG267" i="35"/>
  <c r="CF267" i="35"/>
  <c r="CD267" i="35"/>
  <c r="CE267" i="35"/>
  <c r="CI267" i="35"/>
  <c r="CH267" i="35"/>
  <c r="CK267" i="35"/>
  <c r="CJ267" i="35"/>
  <c r="BZ270" i="35"/>
  <c r="CB270" i="35" s="1"/>
  <c r="BZ269" i="35"/>
  <c r="CB269" i="35" s="1"/>
  <c r="BM147" i="35"/>
  <c r="CK268" i="35"/>
  <c r="CC268" i="35"/>
  <c r="CI268" i="35"/>
  <c r="CJ268" i="35"/>
  <c r="CH268" i="35"/>
  <c r="CD268" i="35"/>
  <c r="CE268" i="35"/>
  <c r="CG268" i="35"/>
  <c r="CF268" i="35"/>
  <c r="AK149" i="35"/>
  <c r="AX274" i="35"/>
  <c r="AZ274" i="35" s="1"/>
  <c r="AX273" i="35"/>
  <c r="AZ273" i="35" s="1"/>
  <c r="BH272" i="35"/>
  <c r="BB272" i="35"/>
  <c r="BI272" i="35"/>
  <c r="BC272" i="35"/>
  <c r="BD272" i="35"/>
  <c r="BE272" i="35"/>
  <c r="BF272" i="35"/>
  <c r="BA272" i="35"/>
  <c r="BG272" i="35"/>
  <c r="DE143" i="36"/>
  <c r="Y149" i="35"/>
  <c r="BE271" i="35"/>
  <c r="BF271" i="35"/>
  <c r="BA271" i="35"/>
  <c r="BB271" i="35"/>
  <c r="BH271" i="35"/>
  <c r="BG271" i="35"/>
  <c r="BI271" i="35"/>
  <c r="BC271" i="35"/>
  <c r="BD271" i="35"/>
  <c r="AN148" i="35"/>
  <c r="AO149" i="35" s="1"/>
  <c r="AP149" i="35" s="1"/>
  <c r="AL148" i="35"/>
  <c r="AJ148" i="35" s="1"/>
  <c r="CC475" i="35"/>
  <c r="CG475" i="35"/>
  <c r="CK475" i="35"/>
  <c r="CE475" i="35"/>
  <c r="CJ475" i="35"/>
  <c r="CF475" i="35"/>
  <c r="CH475" i="35"/>
  <c r="CI475" i="35"/>
  <c r="CD475" i="35"/>
  <c r="BX480" i="35"/>
  <c r="BY480" i="35"/>
  <c r="BZ480" i="35"/>
  <c r="CB480" i="35" s="1"/>
  <c r="BU482" i="35"/>
  <c r="BV480" i="35"/>
  <c r="BW480" i="35"/>
  <c r="CC478" i="35"/>
  <c r="CG478" i="35"/>
  <c r="CK478" i="35"/>
  <c r="CE478" i="35"/>
  <c r="CJ478" i="35"/>
  <c r="CF478" i="35"/>
  <c r="CD478" i="35"/>
  <c r="CH478" i="35"/>
  <c r="CI478" i="35"/>
  <c r="BX477" i="35"/>
  <c r="BY477" i="35"/>
  <c r="BZ477" i="35"/>
  <c r="CB477" i="35" s="1"/>
  <c r="BU479" i="35"/>
  <c r="BV477" i="35"/>
  <c r="BW477" i="35"/>
  <c r="AV300" i="35"/>
  <c r="AW300" i="35"/>
  <c r="AT300" i="35"/>
  <c r="AU300" i="35"/>
  <c r="AS302" i="35"/>
  <c r="AV299" i="35"/>
  <c r="AW299" i="35"/>
  <c r="AT299" i="35"/>
  <c r="AU299" i="35"/>
  <c r="AS301" i="35"/>
  <c r="BN147" i="35" l="1"/>
  <c r="BL147" i="35" s="1"/>
  <c r="BP147" i="35"/>
  <c r="BQ148" i="35" s="1"/>
  <c r="BR148" i="35" s="1"/>
  <c r="CD269" i="35"/>
  <c r="CI269" i="35"/>
  <c r="CE269" i="35"/>
  <c r="CF269" i="35"/>
  <c r="CK269" i="35"/>
  <c r="CG269" i="35"/>
  <c r="CJ269" i="35"/>
  <c r="CC269" i="35"/>
  <c r="CH269" i="35"/>
  <c r="CE270" i="35"/>
  <c r="CC270" i="35"/>
  <c r="CH270" i="35"/>
  <c r="CK270" i="35"/>
  <c r="CI270" i="35"/>
  <c r="CJ270" i="35"/>
  <c r="CG270" i="35"/>
  <c r="CF270" i="35"/>
  <c r="CD270" i="35"/>
  <c r="BZ272" i="35"/>
  <c r="CB272" i="35" s="1"/>
  <c r="BZ271" i="35"/>
  <c r="CB271" i="35" s="1"/>
  <c r="BM148" i="35"/>
  <c r="CW142" i="36"/>
  <c r="AF148" i="35"/>
  <c r="DE144" i="36"/>
  <c r="Y150" i="35"/>
  <c r="BA273" i="35"/>
  <c r="BB273" i="35"/>
  <c r="BH273" i="35"/>
  <c r="BG273" i="35"/>
  <c r="BI273" i="35"/>
  <c r="BC273" i="35"/>
  <c r="BD273" i="35"/>
  <c r="BE273" i="35"/>
  <c r="BF273" i="35"/>
  <c r="BH274" i="35"/>
  <c r="BB274" i="35"/>
  <c r="BI274" i="35"/>
  <c r="BC274" i="35"/>
  <c r="BD274" i="35"/>
  <c r="BE274" i="35"/>
  <c r="BF274" i="35"/>
  <c r="BA274" i="35"/>
  <c r="BG274" i="35"/>
  <c r="AN149" i="35"/>
  <c r="AO150" i="35" s="1"/>
  <c r="AP150" i="35" s="1"/>
  <c r="AL149" i="35"/>
  <c r="AJ149" i="35" s="1"/>
  <c r="AK150" i="35"/>
  <c r="AX275" i="35"/>
  <c r="AZ275" i="35" s="1"/>
  <c r="AX276" i="35"/>
  <c r="AZ276" i="35" s="1"/>
  <c r="BX479" i="35"/>
  <c r="BY479" i="35"/>
  <c r="BZ479" i="35"/>
  <c r="CB479" i="35" s="1"/>
  <c r="BU481" i="35"/>
  <c r="BV479" i="35"/>
  <c r="BW479" i="35"/>
  <c r="CC477" i="35"/>
  <c r="CG477" i="35"/>
  <c r="CK477" i="35"/>
  <c r="CE477" i="35"/>
  <c r="CJ477" i="35"/>
  <c r="CF477" i="35"/>
  <c r="CH477" i="35"/>
  <c r="CI477" i="35"/>
  <c r="CD477" i="35"/>
  <c r="BX482" i="35"/>
  <c r="BY482" i="35"/>
  <c r="BZ482" i="35"/>
  <c r="CB482" i="35" s="1"/>
  <c r="BU484" i="35"/>
  <c r="BV482" i="35"/>
  <c r="BW482" i="35"/>
  <c r="CC480" i="35"/>
  <c r="CG480" i="35"/>
  <c r="CK480" i="35"/>
  <c r="CE480" i="35"/>
  <c r="CJ480" i="35"/>
  <c r="CF480" i="35"/>
  <c r="CD480" i="35"/>
  <c r="CH480" i="35"/>
  <c r="CI480" i="35"/>
  <c r="AV301" i="35"/>
  <c r="AW301" i="35"/>
  <c r="AT301" i="35"/>
  <c r="AU301" i="35"/>
  <c r="AS303" i="35"/>
  <c r="AV302" i="35"/>
  <c r="AW302" i="35"/>
  <c r="AT302" i="35"/>
  <c r="AU302" i="35"/>
  <c r="AS304" i="35"/>
  <c r="BP148" i="35" l="1"/>
  <c r="BQ149" i="35" s="1"/>
  <c r="BR149" i="35" s="1"/>
  <c r="BN148" i="35"/>
  <c r="BL148" i="35" s="1"/>
  <c r="CW143" i="36"/>
  <c r="AF149" i="35"/>
  <c r="CF271" i="35"/>
  <c r="CD271" i="35"/>
  <c r="CH271" i="35"/>
  <c r="CK271" i="35"/>
  <c r="CC271" i="35"/>
  <c r="CE271" i="35"/>
  <c r="CJ271" i="35"/>
  <c r="CG271" i="35"/>
  <c r="CI271" i="35"/>
  <c r="BZ274" i="35"/>
  <c r="CB274" i="35" s="1"/>
  <c r="BZ273" i="35"/>
  <c r="CB273" i="35" s="1"/>
  <c r="BM149" i="35"/>
  <c r="CG272" i="35"/>
  <c r="CF272" i="35"/>
  <c r="CK272" i="35"/>
  <c r="CE272" i="35"/>
  <c r="CJ272" i="35"/>
  <c r="CC272" i="35"/>
  <c r="CH272" i="35"/>
  <c r="CD272" i="35"/>
  <c r="CI272" i="35"/>
  <c r="AN150" i="35"/>
  <c r="AO151" i="35" s="1"/>
  <c r="AP151" i="35" s="1"/>
  <c r="AL150" i="35"/>
  <c r="AJ150" i="35" s="1"/>
  <c r="DE145" i="36"/>
  <c r="Y151" i="35"/>
  <c r="BH276" i="35"/>
  <c r="BB276" i="35"/>
  <c r="BI276" i="35"/>
  <c r="BC276" i="35"/>
  <c r="BD276" i="35"/>
  <c r="BE276" i="35"/>
  <c r="BF276" i="35"/>
  <c r="BA276" i="35"/>
  <c r="BG276" i="35"/>
  <c r="BA275" i="35"/>
  <c r="BB275" i="35"/>
  <c r="BH275" i="35"/>
  <c r="BG275" i="35"/>
  <c r="BI275" i="35"/>
  <c r="BC275" i="35"/>
  <c r="BD275" i="35"/>
  <c r="BE275" i="35"/>
  <c r="BF275" i="35"/>
  <c r="AK151" i="35"/>
  <c r="AX277" i="35"/>
  <c r="AZ277" i="35" s="1"/>
  <c r="AX278" i="35"/>
  <c r="AZ278" i="35" s="1"/>
  <c r="BX484" i="35"/>
  <c r="BY484" i="35"/>
  <c r="BZ484" i="35"/>
  <c r="CB484" i="35" s="1"/>
  <c r="BU486" i="35"/>
  <c r="BV484" i="35"/>
  <c r="BW484" i="35"/>
  <c r="BX481" i="35"/>
  <c r="BY481" i="35"/>
  <c r="BZ481" i="35"/>
  <c r="CB481" i="35" s="1"/>
  <c r="BU483" i="35"/>
  <c r="BV481" i="35"/>
  <c r="BW481" i="35"/>
  <c r="CC482" i="35"/>
  <c r="CG482" i="35"/>
  <c r="CK482" i="35"/>
  <c r="CE482" i="35"/>
  <c r="CJ482" i="35"/>
  <c r="CF482" i="35"/>
  <c r="CD482" i="35"/>
  <c r="CH482" i="35"/>
  <c r="CI482" i="35"/>
  <c r="CC479" i="35"/>
  <c r="CG479" i="35"/>
  <c r="CK479" i="35"/>
  <c r="CE479" i="35"/>
  <c r="CJ479" i="35"/>
  <c r="CF479" i="35"/>
  <c r="CH479" i="35"/>
  <c r="CI479" i="35"/>
  <c r="CD479" i="35"/>
  <c r="AV304" i="35"/>
  <c r="AW304" i="35"/>
  <c r="AT304" i="35"/>
  <c r="AU304" i="35"/>
  <c r="AS306" i="35"/>
  <c r="AV303" i="35"/>
  <c r="AW303" i="35"/>
  <c r="AT303" i="35"/>
  <c r="AU303" i="35"/>
  <c r="AS305" i="35"/>
  <c r="BN149" i="35" l="1"/>
  <c r="BL149" i="35" s="1"/>
  <c r="BP149" i="35"/>
  <c r="BQ150" i="35" s="1"/>
  <c r="BR150" i="35" s="1"/>
  <c r="BM150" i="35"/>
  <c r="BZ275" i="35"/>
  <c r="CB275" i="35" s="1"/>
  <c r="BZ276" i="35"/>
  <c r="CB276" i="35" s="1"/>
  <c r="CG273" i="35"/>
  <c r="CH273" i="35"/>
  <c r="CD273" i="35"/>
  <c r="CJ273" i="35"/>
  <c r="CK273" i="35"/>
  <c r="CI273" i="35"/>
  <c r="CC273" i="35"/>
  <c r="CE273" i="35"/>
  <c r="CF273" i="35"/>
  <c r="AF150" i="35"/>
  <c r="CW144" i="36"/>
  <c r="CG274" i="35"/>
  <c r="CH274" i="35"/>
  <c r="CD274" i="35"/>
  <c r="CJ274" i="35"/>
  <c r="CC274" i="35"/>
  <c r="CK274" i="35"/>
  <c r="CI274" i="35"/>
  <c r="CE274" i="35"/>
  <c r="CF274" i="35"/>
  <c r="BA278" i="35"/>
  <c r="BG278" i="35"/>
  <c r="BH278" i="35"/>
  <c r="BB278" i="35"/>
  <c r="BI278" i="35"/>
  <c r="BC278" i="35"/>
  <c r="BD278" i="35"/>
  <c r="BE278" i="35"/>
  <c r="BF278" i="35"/>
  <c r="BI277" i="35"/>
  <c r="BC277" i="35"/>
  <c r="BD277" i="35"/>
  <c r="BE277" i="35"/>
  <c r="BF277" i="35"/>
  <c r="BA277" i="35"/>
  <c r="BB277" i="35"/>
  <c r="BH277" i="35"/>
  <c r="BG277" i="35"/>
  <c r="AK152" i="35"/>
  <c r="AX280" i="35"/>
  <c r="AZ280" i="35" s="1"/>
  <c r="AX279" i="35"/>
  <c r="AZ279" i="35" s="1"/>
  <c r="AL151" i="35"/>
  <c r="AJ151" i="35" s="1"/>
  <c r="AN151" i="35"/>
  <c r="AO152" i="35" s="1"/>
  <c r="AP152" i="35" s="1"/>
  <c r="DE146" i="36"/>
  <c r="Y152" i="35"/>
  <c r="BX483" i="35"/>
  <c r="BY483" i="35"/>
  <c r="BZ483" i="35"/>
  <c r="CB483" i="35" s="1"/>
  <c r="BU485" i="35"/>
  <c r="BV483" i="35"/>
  <c r="BW483" i="35"/>
  <c r="CC481" i="35"/>
  <c r="CG481" i="35"/>
  <c r="CK481" i="35"/>
  <c r="CE481" i="35"/>
  <c r="CJ481" i="35"/>
  <c r="CF481" i="35"/>
  <c r="CH481" i="35"/>
  <c r="CI481" i="35"/>
  <c r="CD481" i="35"/>
  <c r="BX486" i="35"/>
  <c r="BY486" i="35"/>
  <c r="BZ486" i="35"/>
  <c r="CB486" i="35" s="1"/>
  <c r="BU488" i="35"/>
  <c r="BV486" i="35"/>
  <c r="BW486" i="35"/>
  <c r="CC484" i="35"/>
  <c r="CG484" i="35"/>
  <c r="CK484" i="35"/>
  <c r="CE484" i="35"/>
  <c r="CJ484" i="35"/>
  <c r="CF484" i="35"/>
  <c r="CD484" i="35"/>
  <c r="CH484" i="35"/>
  <c r="CI484" i="35"/>
  <c r="AV305" i="35"/>
  <c r="AW305" i="35"/>
  <c r="AT305" i="35"/>
  <c r="AU305" i="35"/>
  <c r="AS307" i="35"/>
  <c r="AV306" i="35"/>
  <c r="AW306" i="35"/>
  <c r="AT306" i="35"/>
  <c r="AU306" i="35"/>
  <c r="AS308" i="35"/>
  <c r="CW145" i="36" l="1"/>
  <c r="AF151" i="35"/>
  <c r="CH275" i="35"/>
  <c r="CK275" i="35"/>
  <c r="CE275" i="35"/>
  <c r="CG275" i="35"/>
  <c r="CC275" i="35"/>
  <c r="CF275" i="35"/>
  <c r="CD275" i="35"/>
  <c r="CJ275" i="35"/>
  <c r="CI275" i="35"/>
  <c r="BM151" i="35"/>
  <c r="BZ278" i="35"/>
  <c r="CB278" i="35" s="1"/>
  <c r="BZ277" i="35"/>
  <c r="CB277" i="35" s="1"/>
  <c r="BP150" i="35"/>
  <c r="BQ151" i="35" s="1"/>
  <c r="BR151" i="35" s="1"/>
  <c r="BN150" i="35"/>
  <c r="BL150" i="35" s="1"/>
  <c r="CK276" i="35"/>
  <c r="CI276" i="35"/>
  <c r="CC276" i="35"/>
  <c r="CE276" i="35"/>
  <c r="CH276" i="35"/>
  <c r="CD276" i="35"/>
  <c r="CJ276" i="35"/>
  <c r="CG276" i="35"/>
  <c r="CF276" i="35"/>
  <c r="BA279" i="35"/>
  <c r="BB279" i="35"/>
  <c r="BH279" i="35"/>
  <c r="BG279" i="35"/>
  <c r="BI279" i="35"/>
  <c r="BC279" i="35"/>
  <c r="BD279" i="35"/>
  <c r="BE279" i="35"/>
  <c r="BF279" i="35"/>
  <c r="AK153" i="35"/>
  <c r="AX281" i="35"/>
  <c r="AZ281" i="35" s="1"/>
  <c r="AX282" i="35"/>
  <c r="AZ282" i="35" s="1"/>
  <c r="BH280" i="35"/>
  <c r="BB280" i="35"/>
  <c r="BI280" i="35"/>
  <c r="BC280" i="35"/>
  <c r="BD280" i="35"/>
  <c r="BE280" i="35"/>
  <c r="BF280" i="35"/>
  <c r="BA280" i="35"/>
  <c r="BG280" i="35"/>
  <c r="Y153" i="35"/>
  <c r="DE147" i="36"/>
  <c r="AL152" i="35"/>
  <c r="AJ152" i="35" s="1"/>
  <c r="AN152" i="35"/>
  <c r="AO153" i="35" s="1"/>
  <c r="AP153" i="35" s="1"/>
  <c r="CC486" i="35"/>
  <c r="CG486" i="35"/>
  <c r="CK486" i="35"/>
  <c r="CE486" i="35"/>
  <c r="CJ486" i="35"/>
  <c r="CF486" i="35"/>
  <c r="CD486" i="35"/>
  <c r="CH486" i="35"/>
  <c r="CI486" i="35"/>
  <c r="BX485" i="35"/>
  <c r="BY485" i="35"/>
  <c r="BZ485" i="35"/>
  <c r="CB485" i="35" s="1"/>
  <c r="BU487" i="35"/>
  <c r="BV485" i="35"/>
  <c r="BW485" i="35"/>
  <c r="BX488" i="35"/>
  <c r="BY488" i="35"/>
  <c r="BZ488" i="35"/>
  <c r="CB488" i="35" s="1"/>
  <c r="BU490" i="35"/>
  <c r="BV488" i="35"/>
  <c r="BW488" i="35"/>
  <c r="CC483" i="35"/>
  <c r="CG483" i="35"/>
  <c r="CK483" i="35"/>
  <c r="CE483" i="35"/>
  <c r="CJ483" i="35"/>
  <c r="CF483" i="35"/>
  <c r="CH483" i="35"/>
  <c r="CI483" i="35"/>
  <c r="CD483" i="35"/>
  <c r="AV308" i="35"/>
  <c r="AW308" i="35"/>
  <c r="AT308" i="35"/>
  <c r="AU308" i="35"/>
  <c r="AS310" i="35"/>
  <c r="AV307" i="35"/>
  <c r="AW307" i="35"/>
  <c r="AT307" i="35"/>
  <c r="AU307" i="35"/>
  <c r="AS309" i="35"/>
  <c r="BN151" i="35" l="1"/>
  <c r="BL151" i="35" s="1"/>
  <c r="BP151" i="35"/>
  <c r="BQ152" i="35" s="1"/>
  <c r="BR152" i="35" s="1"/>
  <c r="CH277" i="35"/>
  <c r="CK277" i="35"/>
  <c r="CJ277" i="35"/>
  <c r="CC277" i="35"/>
  <c r="CI277" i="35"/>
  <c r="CF277" i="35"/>
  <c r="CD277" i="35"/>
  <c r="CG277" i="35"/>
  <c r="CE277" i="35"/>
  <c r="BZ280" i="35"/>
  <c r="CB280" i="35" s="1"/>
  <c r="BM152" i="35"/>
  <c r="BZ279" i="35"/>
  <c r="CB279" i="35" s="1"/>
  <c r="CK278" i="35"/>
  <c r="CE278" i="35"/>
  <c r="CG278" i="35"/>
  <c r="CI278" i="35"/>
  <c r="CH278" i="35"/>
  <c r="CD278" i="35"/>
  <c r="CJ278" i="35"/>
  <c r="CC278" i="35"/>
  <c r="CF278" i="35"/>
  <c r="CW146" i="36"/>
  <c r="AF152" i="35"/>
  <c r="Y154" i="35"/>
  <c r="DE148" i="36"/>
  <c r="AK154" i="35"/>
  <c r="AX284" i="35"/>
  <c r="AZ284" i="35" s="1"/>
  <c r="AX283" i="35"/>
  <c r="AZ283" i="35" s="1"/>
  <c r="BI282" i="35"/>
  <c r="BE282" i="35"/>
  <c r="BF282" i="35"/>
  <c r="BA282" i="35"/>
  <c r="BG282" i="35"/>
  <c r="BH282" i="35"/>
  <c r="BB282" i="35"/>
  <c r="BC282" i="35"/>
  <c r="BD282" i="35"/>
  <c r="BA281" i="35"/>
  <c r="BB281" i="35"/>
  <c r="BH281" i="35"/>
  <c r="BG281" i="35"/>
  <c r="BI281" i="35"/>
  <c r="BC281" i="35"/>
  <c r="BD281" i="35"/>
  <c r="BE281" i="35"/>
  <c r="BF281" i="35"/>
  <c r="AN153" i="35"/>
  <c r="AO154" i="35" s="1"/>
  <c r="AP154" i="35" s="1"/>
  <c r="AL153" i="35"/>
  <c r="AJ153" i="35" s="1"/>
  <c r="BX487" i="35"/>
  <c r="BY487" i="35"/>
  <c r="BZ487" i="35"/>
  <c r="CB487" i="35" s="1"/>
  <c r="BU489" i="35"/>
  <c r="BV487" i="35"/>
  <c r="BW487" i="35"/>
  <c r="BX490" i="35"/>
  <c r="BY490" i="35"/>
  <c r="BZ490" i="35"/>
  <c r="CB490" i="35" s="1"/>
  <c r="BU492" i="35"/>
  <c r="BV490" i="35"/>
  <c r="BW490" i="35"/>
  <c r="CC485" i="35"/>
  <c r="CG485" i="35"/>
  <c r="CK485" i="35"/>
  <c r="CE485" i="35"/>
  <c r="CJ485" i="35"/>
  <c r="CF485" i="35"/>
  <c r="CH485" i="35"/>
  <c r="CI485" i="35"/>
  <c r="CD485" i="35"/>
  <c r="CC488" i="35"/>
  <c r="CG488" i="35"/>
  <c r="CK488" i="35"/>
  <c r="CE488" i="35"/>
  <c r="CJ488" i="35"/>
  <c r="CF488" i="35"/>
  <c r="CD488" i="35"/>
  <c r="CH488" i="35"/>
  <c r="CI488" i="35"/>
  <c r="AV309" i="35"/>
  <c r="AW309" i="35"/>
  <c r="AT309" i="35"/>
  <c r="AU309" i="35"/>
  <c r="AS311" i="35"/>
  <c r="AV310" i="35"/>
  <c r="AW310" i="35"/>
  <c r="AT310" i="35"/>
  <c r="AU310" i="35"/>
  <c r="AS312" i="35"/>
  <c r="AF153" i="35" l="1"/>
  <c r="CW147" i="36"/>
  <c r="CI280" i="35"/>
  <c r="CH280" i="35"/>
  <c r="CD280" i="35"/>
  <c r="CC280" i="35"/>
  <c r="CG280" i="35"/>
  <c r="CF280" i="35"/>
  <c r="CK280" i="35"/>
  <c r="CJ280" i="35"/>
  <c r="CE280" i="35"/>
  <c r="CK279" i="35"/>
  <c r="CG279" i="35"/>
  <c r="CC279" i="35"/>
  <c r="CE279" i="35"/>
  <c r="CH279" i="35"/>
  <c r="CD279" i="35"/>
  <c r="CJ279" i="35"/>
  <c r="CI279" i="35"/>
  <c r="CF279" i="35"/>
  <c r="BM153" i="35"/>
  <c r="BZ282" i="35"/>
  <c r="CB282" i="35" s="1"/>
  <c r="BZ281" i="35"/>
  <c r="CB281" i="35" s="1"/>
  <c r="BP152" i="35"/>
  <c r="BQ153" i="35" s="1"/>
  <c r="BR153" i="35" s="1"/>
  <c r="BN152" i="35"/>
  <c r="BL152" i="35" s="1"/>
  <c r="BH283" i="35"/>
  <c r="BG283" i="35"/>
  <c r="BI283" i="35"/>
  <c r="BC283" i="35"/>
  <c r="BD283" i="35"/>
  <c r="BE283" i="35"/>
  <c r="BF283" i="35"/>
  <c r="BA283" i="35"/>
  <c r="BB283" i="35"/>
  <c r="BA284" i="35"/>
  <c r="BG284" i="35"/>
  <c r="BB284" i="35"/>
  <c r="BI284" i="35"/>
  <c r="BC284" i="35"/>
  <c r="BD284" i="35"/>
  <c r="BH284" i="35"/>
  <c r="BE284" i="35"/>
  <c r="BF284" i="35"/>
  <c r="DE149" i="36"/>
  <c r="Y155" i="35"/>
  <c r="AN154" i="35"/>
  <c r="AO155" i="35" s="1"/>
  <c r="AP155" i="35" s="1"/>
  <c r="AL154" i="35"/>
  <c r="AJ154" i="35" s="1"/>
  <c r="AK155" i="35"/>
  <c r="AX286" i="35"/>
  <c r="AZ286" i="35" s="1"/>
  <c r="AX285" i="35"/>
  <c r="AZ285" i="35" s="1"/>
  <c r="BX492" i="35"/>
  <c r="BY492" i="35"/>
  <c r="BZ492" i="35"/>
  <c r="CB492" i="35" s="1"/>
  <c r="BU494" i="35"/>
  <c r="BV492" i="35"/>
  <c r="BW492" i="35"/>
  <c r="CC490" i="35"/>
  <c r="CG490" i="35"/>
  <c r="CK490" i="35"/>
  <c r="CE490" i="35"/>
  <c r="CJ490" i="35"/>
  <c r="CF490" i="35"/>
  <c r="CD490" i="35"/>
  <c r="CH490" i="35"/>
  <c r="CI490" i="35"/>
  <c r="BX489" i="35"/>
  <c r="BY489" i="35"/>
  <c r="BZ489" i="35"/>
  <c r="CB489" i="35" s="1"/>
  <c r="BU491" i="35"/>
  <c r="BV489" i="35"/>
  <c r="BW489" i="35"/>
  <c r="CC487" i="35"/>
  <c r="CG487" i="35"/>
  <c r="CK487" i="35"/>
  <c r="CE487" i="35"/>
  <c r="CJ487" i="35"/>
  <c r="CF487" i="35"/>
  <c r="CH487" i="35"/>
  <c r="CI487" i="35"/>
  <c r="CD487" i="35"/>
  <c r="AV312" i="35"/>
  <c r="AW312" i="35"/>
  <c r="AT312" i="35"/>
  <c r="AU312" i="35"/>
  <c r="AS314" i="35"/>
  <c r="AV311" i="35"/>
  <c r="AW311" i="35"/>
  <c r="AT311" i="35"/>
  <c r="AU311" i="35"/>
  <c r="AS313" i="35"/>
  <c r="CD281" i="35" l="1"/>
  <c r="CG281" i="35"/>
  <c r="CE281" i="35"/>
  <c r="CF281" i="35"/>
  <c r="CK281" i="35"/>
  <c r="CC281" i="35"/>
  <c r="CI281" i="35"/>
  <c r="CJ281" i="35"/>
  <c r="CH281" i="35"/>
  <c r="CH282" i="35"/>
  <c r="CK282" i="35"/>
  <c r="CJ282" i="35"/>
  <c r="CE282" i="35"/>
  <c r="CF282" i="35"/>
  <c r="CD282" i="35"/>
  <c r="CC282" i="35"/>
  <c r="CI282" i="35"/>
  <c r="CG282" i="35"/>
  <c r="CW148" i="36"/>
  <c r="AF154" i="35"/>
  <c r="BN153" i="35"/>
  <c r="BL153" i="35" s="1"/>
  <c r="BP153" i="35"/>
  <c r="BQ154" i="35" s="1"/>
  <c r="BR154" i="35" s="1"/>
  <c r="BM154" i="35"/>
  <c r="BZ284" i="35"/>
  <c r="CB284" i="35" s="1"/>
  <c r="BZ283" i="35"/>
  <c r="CB283" i="35" s="1"/>
  <c r="AL155" i="35"/>
  <c r="AJ155" i="35" s="1"/>
  <c r="AN155" i="35"/>
  <c r="AO156" i="35" s="1"/>
  <c r="AP156" i="35" s="1"/>
  <c r="AK156" i="35"/>
  <c r="AX287" i="35"/>
  <c r="AZ287" i="35" s="1"/>
  <c r="AX288" i="35"/>
  <c r="AZ288" i="35" s="1"/>
  <c r="DE150" i="36"/>
  <c r="Y156" i="35"/>
  <c r="BI285" i="35"/>
  <c r="BC285" i="35"/>
  <c r="BD285" i="35"/>
  <c r="BE285" i="35"/>
  <c r="BF285" i="35"/>
  <c r="BA285" i="35"/>
  <c r="BB285" i="35"/>
  <c r="BH285" i="35"/>
  <c r="BG285" i="35"/>
  <c r="BH286" i="35"/>
  <c r="BB286" i="35"/>
  <c r="BI286" i="35"/>
  <c r="BC286" i="35"/>
  <c r="BD286" i="35"/>
  <c r="BE286" i="35"/>
  <c r="BF286" i="35"/>
  <c r="BA286" i="35"/>
  <c r="BG286" i="35"/>
  <c r="CC489" i="35"/>
  <c r="CG489" i="35"/>
  <c r="CK489" i="35"/>
  <c r="CE489" i="35"/>
  <c r="CJ489" i="35"/>
  <c r="CF489" i="35"/>
  <c r="CH489" i="35"/>
  <c r="CI489" i="35"/>
  <c r="CD489" i="35"/>
  <c r="BX494" i="35"/>
  <c r="BY494" i="35"/>
  <c r="BZ494" i="35"/>
  <c r="CB494" i="35" s="1"/>
  <c r="BU496" i="35"/>
  <c r="BV494" i="35"/>
  <c r="BW494" i="35"/>
  <c r="CC492" i="35"/>
  <c r="CG492" i="35"/>
  <c r="CK492" i="35"/>
  <c r="CE492" i="35"/>
  <c r="CJ492" i="35"/>
  <c r="CF492" i="35"/>
  <c r="CD492" i="35"/>
  <c r="CH492" i="35"/>
  <c r="CI492" i="35"/>
  <c r="BX491" i="35"/>
  <c r="BY491" i="35"/>
  <c r="BZ491" i="35"/>
  <c r="CB491" i="35" s="1"/>
  <c r="BU493" i="35"/>
  <c r="BV491" i="35"/>
  <c r="BW491" i="35"/>
  <c r="AV313" i="35"/>
  <c r="AW313" i="35"/>
  <c r="AT313" i="35"/>
  <c r="AU313" i="35"/>
  <c r="AS315" i="35"/>
  <c r="AS316" i="35"/>
  <c r="AV314" i="35"/>
  <c r="AW314" i="35"/>
  <c r="AT314" i="35"/>
  <c r="AU314" i="35"/>
  <c r="BN154" i="35" l="1"/>
  <c r="BL154" i="35" s="1"/>
  <c r="BP154" i="35"/>
  <c r="BQ155" i="35" s="1"/>
  <c r="BR155" i="35" s="1"/>
  <c r="AF155" i="35"/>
  <c r="CW149" i="36"/>
  <c r="CG284" i="35"/>
  <c r="CF284" i="35"/>
  <c r="CK284" i="35"/>
  <c r="CC284" i="35"/>
  <c r="CI284" i="35"/>
  <c r="CE284" i="35"/>
  <c r="CJ284" i="35"/>
  <c r="CH284" i="35"/>
  <c r="CD284" i="35"/>
  <c r="BZ285" i="35"/>
  <c r="CB285" i="35" s="1"/>
  <c r="BM155" i="35"/>
  <c r="BZ286" i="35"/>
  <c r="CB286" i="35" s="1"/>
  <c r="CG283" i="35"/>
  <c r="CH283" i="35"/>
  <c r="CF283" i="35"/>
  <c r="CD283" i="35"/>
  <c r="CC283" i="35"/>
  <c r="CK283" i="35"/>
  <c r="CJ283" i="35"/>
  <c r="CE283" i="35"/>
  <c r="CI283" i="35"/>
  <c r="BI287" i="35"/>
  <c r="BC287" i="35"/>
  <c r="BD287" i="35"/>
  <c r="BE287" i="35"/>
  <c r="BF287" i="35"/>
  <c r="BA287" i="35"/>
  <c r="BB287" i="35"/>
  <c r="BH287" i="35"/>
  <c r="BG287" i="35"/>
  <c r="AL156" i="35"/>
  <c r="AJ156" i="35" s="1"/>
  <c r="AN156" i="35"/>
  <c r="AO157" i="35" s="1"/>
  <c r="AP157" i="35" s="1"/>
  <c r="AK157" i="35"/>
  <c r="AX290" i="35"/>
  <c r="AZ290" i="35" s="1"/>
  <c r="AX289" i="35"/>
  <c r="AZ289" i="35" s="1"/>
  <c r="Y157" i="35"/>
  <c r="DE151" i="36"/>
  <c r="BE288" i="35"/>
  <c r="BF288" i="35"/>
  <c r="BH288" i="35"/>
  <c r="BB288" i="35"/>
  <c r="BA288" i="35"/>
  <c r="BG288" i="35"/>
  <c r="BI288" i="35"/>
  <c r="BC288" i="35"/>
  <c r="BD288" i="35"/>
  <c r="BX493" i="35"/>
  <c r="BY493" i="35"/>
  <c r="BZ493" i="35"/>
  <c r="CB493" i="35" s="1"/>
  <c r="BU495" i="35"/>
  <c r="BV493" i="35"/>
  <c r="BW493" i="35"/>
  <c r="CC491" i="35"/>
  <c r="CG491" i="35"/>
  <c r="CK491" i="35"/>
  <c r="CE491" i="35"/>
  <c r="CJ491" i="35"/>
  <c r="CF491" i="35"/>
  <c r="CH491" i="35"/>
  <c r="CI491" i="35"/>
  <c r="CD491" i="35"/>
  <c r="BX496" i="35"/>
  <c r="BY496" i="35"/>
  <c r="BZ496" i="35"/>
  <c r="CB496" i="35" s="1"/>
  <c r="BU498" i="35"/>
  <c r="BV496" i="35"/>
  <c r="BW496" i="35"/>
  <c r="CC494" i="35"/>
  <c r="CG494" i="35"/>
  <c r="CK494" i="35"/>
  <c r="CE494" i="35"/>
  <c r="CJ494" i="35"/>
  <c r="CF494" i="35"/>
  <c r="CD494" i="35"/>
  <c r="CH494" i="35"/>
  <c r="CI494" i="35"/>
  <c r="AV316" i="35"/>
  <c r="AS318" i="35"/>
  <c r="AU316" i="35"/>
  <c r="AW316" i="35"/>
  <c r="AT316" i="35"/>
  <c r="AS317" i="35"/>
  <c r="AV315" i="35"/>
  <c r="AW315" i="35"/>
  <c r="AT315" i="35"/>
  <c r="AU315" i="35"/>
  <c r="CG286" i="35" l="1"/>
  <c r="CH286" i="35"/>
  <c r="CD286" i="35"/>
  <c r="CJ286" i="35"/>
  <c r="CC286" i="35"/>
  <c r="CF286" i="35"/>
  <c r="CK286" i="35"/>
  <c r="CI286" i="35"/>
  <c r="CE286" i="35"/>
  <c r="CW150" i="36"/>
  <c r="AF156" i="35"/>
  <c r="CI285" i="35"/>
  <c r="CC285" i="35"/>
  <c r="CF285" i="35"/>
  <c r="CD285" i="35"/>
  <c r="CJ285" i="35"/>
  <c r="CE285" i="35"/>
  <c r="CH285" i="35"/>
  <c r="CK285" i="35"/>
  <c r="CG285" i="35"/>
  <c r="BN155" i="35"/>
  <c r="BL155" i="35" s="1"/>
  <c r="BP155" i="35"/>
  <c r="BQ156" i="35" s="1"/>
  <c r="BR156" i="35" s="1"/>
  <c r="BZ287" i="35"/>
  <c r="CB287" i="35" s="1"/>
  <c r="BZ288" i="35"/>
  <c r="CB288" i="35" s="1"/>
  <c r="BM156" i="35"/>
  <c r="AK158" i="35"/>
  <c r="AX291" i="35"/>
  <c r="AZ291" i="35" s="1"/>
  <c r="AX292" i="35"/>
  <c r="AZ292" i="35" s="1"/>
  <c r="AN157" i="35"/>
  <c r="AO158" i="35" s="1"/>
  <c r="AP158" i="35" s="1"/>
  <c r="AL157" i="35"/>
  <c r="AJ157" i="35" s="1"/>
  <c r="BE289" i="35"/>
  <c r="BF289" i="35"/>
  <c r="BH289" i="35"/>
  <c r="BG289" i="35"/>
  <c r="BA289" i="35"/>
  <c r="BB289" i="35"/>
  <c r="BI289" i="35"/>
  <c r="BC289" i="35"/>
  <c r="BD289" i="35"/>
  <c r="Y158" i="35"/>
  <c r="DE152" i="36"/>
  <c r="BI290" i="35"/>
  <c r="BC290" i="35"/>
  <c r="BD290" i="35"/>
  <c r="BE290" i="35"/>
  <c r="BF290" i="35"/>
  <c r="BA290" i="35"/>
  <c r="BG290" i="35"/>
  <c r="BH290" i="35"/>
  <c r="BB290" i="35"/>
  <c r="BX495" i="35"/>
  <c r="BY495" i="35"/>
  <c r="BZ495" i="35"/>
  <c r="CB495" i="35" s="1"/>
  <c r="BU497" i="35"/>
  <c r="BV495" i="35"/>
  <c r="BW495" i="35"/>
  <c r="BX498" i="35"/>
  <c r="BY498" i="35"/>
  <c r="BZ498" i="35"/>
  <c r="CB498" i="35" s="1"/>
  <c r="BU500" i="35"/>
  <c r="BV498" i="35"/>
  <c r="BW498" i="35"/>
  <c r="CC493" i="35"/>
  <c r="CG493" i="35"/>
  <c r="CK493" i="35"/>
  <c r="CE493" i="35"/>
  <c r="CJ493" i="35"/>
  <c r="CF493" i="35"/>
  <c r="CH493" i="35"/>
  <c r="CI493" i="35"/>
  <c r="CD493" i="35"/>
  <c r="CC496" i="35"/>
  <c r="CG496" i="35"/>
  <c r="CK496" i="35"/>
  <c r="CE496" i="35"/>
  <c r="CJ496" i="35"/>
  <c r="CF496" i="35"/>
  <c r="CD496" i="35"/>
  <c r="CH496" i="35"/>
  <c r="CI496" i="35"/>
  <c r="AV317" i="35"/>
  <c r="AS319" i="35"/>
  <c r="AW317" i="35"/>
  <c r="AU317" i="35"/>
  <c r="AT317" i="35"/>
  <c r="AV318" i="35"/>
  <c r="AS320" i="35"/>
  <c r="AW318" i="35"/>
  <c r="AU318" i="35"/>
  <c r="AT318" i="35"/>
  <c r="CJ287" i="35" l="1"/>
  <c r="CH287" i="35"/>
  <c r="CI287" i="35"/>
  <c r="CF287" i="35"/>
  <c r="CD287" i="35"/>
  <c r="CE287" i="35"/>
  <c r="CK287" i="35"/>
  <c r="CC287" i="35"/>
  <c r="CG287" i="35"/>
  <c r="BM157" i="35"/>
  <c r="BZ290" i="35"/>
  <c r="CB290" i="35" s="1"/>
  <c r="BZ289" i="35"/>
  <c r="CB289" i="35" s="1"/>
  <c r="CG288" i="35"/>
  <c r="CF288" i="35"/>
  <c r="CK288" i="35"/>
  <c r="CE288" i="35"/>
  <c r="CJ288" i="35"/>
  <c r="CC288" i="35"/>
  <c r="CH288" i="35"/>
  <c r="CD288" i="35"/>
  <c r="CI288" i="35"/>
  <c r="CW151" i="36"/>
  <c r="AF157" i="35"/>
  <c r="BN156" i="35"/>
  <c r="BL156" i="35" s="1"/>
  <c r="BP156" i="35"/>
  <c r="BQ157" i="35" s="1"/>
  <c r="BR157" i="35" s="1"/>
  <c r="AK159" i="35"/>
  <c r="AX293" i="35"/>
  <c r="AZ293" i="35" s="1"/>
  <c r="AX294" i="35"/>
  <c r="AZ294" i="35" s="1"/>
  <c r="BH292" i="35"/>
  <c r="BB292" i="35"/>
  <c r="BI292" i="35"/>
  <c r="BC292" i="35"/>
  <c r="BD292" i="35"/>
  <c r="BE292" i="35"/>
  <c r="BF292" i="35"/>
  <c r="BA292" i="35"/>
  <c r="BG292" i="35"/>
  <c r="BI291" i="35"/>
  <c r="BC291" i="35"/>
  <c r="BD291" i="35"/>
  <c r="BE291" i="35"/>
  <c r="BF291" i="35"/>
  <c r="BA291" i="35"/>
  <c r="BB291" i="35"/>
  <c r="BH291" i="35"/>
  <c r="BG291" i="35"/>
  <c r="DE153" i="36"/>
  <c r="Y159" i="35"/>
  <c r="AN158" i="35"/>
  <c r="AO159" i="35" s="1"/>
  <c r="AP159" i="35" s="1"/>
  <c r="AL158" i="35"/>
  <c r="AJ158" i="35" s="1"/>
  <c r="CC495" i="35"/>
  <c r="CG495" i="35"/>
  <c r="CK495" i="35"/>
  <c r="CE495" i="35"/>
  <c r="CJ495" i="35"/>
  <c r="CF495" i="35"/>
  <c r="CH495" i="35"/>
  <c r="CI495" i="35"/>
  <c r="CD495" i="35"/>
  <c r="BX500" i="35"/>
  <c r="BY500" i="35"/>
  <c r="BZ500" i="35"/>
  <c r="CB500" i="35" s="1"/>
  <c r="BU502" i="35"/>
  <c r="BV500" i="35"/>
  <c r="BW500" i="35"/>
  <c r="CC498" i="35"/>
  <c r="CG498" i="35"/>
  <c r="CK498" i="35"/>
  <c r="CE498" i="35"/>
  <c r="CJ498" i="35"/>
  <c r="CF498" i="35"/>
  <c r="CD498" i="35"/>
  <c r="CH498" i="35"/>
  <c r="CI498" i="35"/>
  <c r="BX497" i="35"/>
  <c r="BY497" i="35"/>
  <c r="BZ497" i="35"/>
  <c r="CB497" i="35" s="1"/>
  <c r="BU499" i="35"/>
  <c r="BV497" i="35"/>
  <c r="BW497" i="35"/>
  <c r="AV319" i="35"/>
  <c r="AS321" i="35"/>
  <c r="AW319" i="35"/>
  <c r="AU319" i="35"/>
  <c r="AT319" i="35"/>
  <c r="AV320" i="35"/>
  <c r="AS322" i="35"/>
  <c r="AW320" i="35"/>
  <c r="AU320" i="35"/>
  <c r="AT320" i="35"/>
  <c r="BZ291" i="35" l="1"/>
  <c r="CB291" i="35" s="1"/>
  <c r="BM158" i="35"/>
  <c r="BZ292" i="35"/>
  <c r="CB292" i="35" s="1"/>
  <c r="CG290" i="35"/>
  <c r="CH290" i="35"/>
  <c r="CK290" i="35"/>
  <c r="CI290" i="35"/>
  <c r="CE290" i="35"/>
  <c r="CD290" i="35"/>
  <c r="CJ290" i="35"/>
  <c r="CC290" i="35"/>
  <c r="CF290" i="35"/>
  <c r="CF289" i="35"/>
  <c r="CD289" i="35"/>
  <c r="CJ289" i="35"/>
  <c r="CG289" i="35"/>
  <c r="CC289" i="35"/>
  <c r="CE289" i="35"/>
  <c r="CH289" i="35"/>
  <c r="CK289" i="35"/>
  <c r="CI289" i="35"/>
  <c r="AF158" i="35"/>
  <c r="CW152" i="36"/>
  <c r="BP157" i="35"/>
  <c r="BQ158" i="35" s="1"/>
  <c r="BR158" i="35" s="1"/>
  <c r="BN157" i="35"/>
  <c r="BL157" i="35" s="1"/>
  <c r="BI294" i="35"/>
  <c r="BC294" i="35"/>
  <c r="BD294" i="35"/>
  <c r="BE294" i="35"/>
  <c r="BF294" i="35"/>
  <c r="BA294" i="35"/>
  <c r="BG294" i="35"/>
  <c r="BH294" i="35"/>
  <c r="BB294" i="35"/>
  <c r="AK160" i="35"/>
  <c r="AX296" i="35"/>
  <c r="AZ296" i="35" s="1"/>
  <c r="AX295" i="35"/>
  <c r="AZ295" i="35" s="1"/>
  <c r="BH293" i="35"/>
  <c r="BG293" i="35"/>
  <c r="BI293" i="35"/>
  <c r="BC293" i="35"/>
  <c r="BD293" i="35"/>
  <c r="BE293" i="35"/>
  <c r="BF293" i="35"/>
  <c r="BA293" i="35"/>
  <c r="BB293" i="35"/>
  <c r="DE154" i="36"/>
  <c r="Y160" i="35"/>
  <c r="AL159" i="35"/>
  <c r="AJ159" i="35" s="1"/>
  <c r="AN159" i="35"/>
  <c r="AO160" i="35" s="1"/>
  <c r="AP160" i="35" s="1"/>
  <c r="BX499" i="35"/>
  <c r="BY499" i="35"/>
  <c r="BZ499" i="35"/>
  <c r="CB499" i="35" s="1"/>
  <c r="BU501" i="35"/>
  <c r="BV499" i="35"/>
  <c r="BW499" i="35"/>
  <c r="CC500" i="35"/>
  <c r="CG500" i="35"/>
  <c r="CK500" i="35"/>
  <c r="CE500" i="35"/>
  <c r="CJ500" i="35"/>
  <c r="CF500" i="35"/>
  <c r="CD500" i="35"/>
  <c r="CH500" i="35"/>
  <c r="CI500" i="35"/>
  <c r="CC497" i="35"/>
  <c r="CG497" i="35"/>
  <c r="CK497" i="35"/>
  <c r="CE497" i="35"/>
  <c r="CJ497" i="35"/>
  <c r="CF497" i="35"/>
  <c r="CH497" i="35"/>
  <c r="CI497" i="35"/>
  <c r="CD497" i="35"/>
  <c r="BX502" i="35"/>
  <c r="BY502" i="35"/>
  <c r="BZ502" i="35"/>
  <c r="CB502" i="35" s="1"/>
  <c r="BU504" i="35"/>
  <c r="BV502" i="35"/>
  <c r="BW502" i="35"/>
  <c r="AV321" i="35"/>
  <c r="AS323" i="35"/>
  <c r="AW321" i="35"/>
  <c r="AU321" i="35"/>
  <c r="AT321" i="35"/>
  <c r="AV322" i="35"/>
  <c r="AS324" i="35"/>
  <c r="AW322" i="35"/>
  <c r="AU322" i="35"/>
  <c r="AT322" i="35"/>
  <c r="CW153" i="36" l="1"/>
  <c r="AF159" i="35"/>
  <c r="CK292" i="35"/>
  <c r="CI292" i="35"/>
  <c r="CC292" i="35"/>
  <c r="CE292" i="35"/>
  <c r="CH292" i="35"/>
  <c r="CF292" i="35"/>
  <c r="CD292" i="35"/>
  <c r="CJ292" i="35"/>
  <c r="CG292" i="35"/>
  <c r="BZ293" i="35"/>
  <c r="CB293" i="35" s="1"/>
  <c r="BZ294" i="35"/>
  <c r="CB294" i="35" s="1"/>
  <c r="BM159" i="35"/>
  <c r="BP158" i="35"/>
  <c r="BQ159" i="35" s="1"/>
  <c r="BR159" i="35" s="1"/>
  <c r="BN158" i="35"/>
  <c r="BL158" i="35" s="1"/>
  <c r="CH291" i="35"/>
  <c r="CK291" i="35"/>
  <c r="CE291" i="35"/>
  <c r="CG291" i="35"/>
  <c r="CC291" i="35"/>
  <c r="CF291" i="35"/>
  <c r="CD291" i="35"/>
  <c r="CJ291" i="35"/>
  <c r="CI291" i="35"/>
  <c r="AK161" i="35"/>
  <c r="AX297" i="35"/>
  <c r="AZ297" i="35" s="1"/>
  <c r="AX298" i="35"/>
  <c r="AZ298" i="35" s="1"/>
  <c r="BI296" i="35"/>
  <c r="BC296" i="35"/>
  <c r="BD296" i="35"/>
  <c r="BE296" i="35"/>
  <c r="BF296" i="35"/>
  <c r="BA296" i="35"/>
  <c r="BG296" i="35"/>
  <c r="BH296" i="35"/>
  <c r="BB296" i="35"/>
  <c r="DE155" i="36"/>
  <c r="Y161" i="35"/>
  <c r="AN160" i="35"/>
  <c r="AO161" i="35" s="1"/>
  <c r="AP161" i="35" s="1"/>
  <c r="AL160" i="35"/>
  <c r="AJ160" i="35" s="1"/>
  <c r="BH295" i="35"/>
  <c r="BG295" i="35"/>
  <c r="BE295" i="35"/>
  <c r="BF295" i="35"/>
  <c r="BI295" i="35"/>
  <c r="BC295" i="35"/>
  <c r="BD295" i="35"/>
  <c r="BA295" i="35"/>
  <c r="BB295" i="35"/>
  <c r="BX501" i="35"/>
  <c r="BY501" i="35"/>
  <c r="BZ501" i="35"/>
  <c r="CB501" i="35" s="1"/>
  <c r="BU503" i="35"/>
  <c r="BV501" i="35"/>
  <c r="BW501" i="35"/>
  <c r="BX504" i="35"/>
  <c r="BY504" i="35"/>
  <c r="BZ504" i="35"/>
  <c r="CB504" i="35" s="1"/>
  <c r="BU506" i="35"/>
  <c r="BV504" i="35"/>
  <c r="BW504" i="35"/>
  <c r="CC499" i="35"/>
  <c r="CG499" i="35"/>
  <c r="CK499" i="35"/>
  <c r="CE499" i="35"/>
  <c r="CJ499" i="35"/>
  <c r="CF499" i="35"/>
  <c r="CH499" i="35"/>
  <c r="CI499" i="35"/>
  <c r="CD499" i="35"/>
  <c r="CC502" i="35"/>
  <c r="CG502" i="35"/>
  <c r="CK502" i="35"/>
  <c r="CE502" i="35"/>
  <c r="CJ502" i="35"/>
  <c r="CF502" i="35"/>
  <c r="CD502" i="35"/>
  <c r="CH502" i="35"/>
  <c r="CI502" i="35"/>
  <c r="AV324" i="35"/>
  <c r="AS326" i="35"/>
  <c r="AW324" i="35"/>
  <c r="AU324" i="35"/>
  <c r="AT324" i="35"/>
  <c r="AV323" i="35"/>
  <c r="AS325" i="35"/>
  <c r="AW323" i="35"/>
  <c r="AU323" i="35"/>
  <c r="AT323" i="35"/>
  <c r="CE293" i="35" l="1"/>
  <c r="CF293" i="35"/>
  <c r="CK293" i="35"/>
  <c r="CJ293" i="35"/>
  <c r="CG293" i="35"/>
  <c r="CD293" i="35"/>
  <c r="CC293" i="35"/>
  <c r="CI293" i="35"/>
  <c r="CH293" i="35"/>
  <c r="BN159" i="35"/>
  <c r="BL159" i="35" s="1"/>
  <c r="BP159" i="35"/>
  <c r="BQ160" i="35" s="1"/>
  <c r="BR160" i="35" s="1"/>
  <c r="BZ296" i="35"/>
  <c r="CB296" i="35" s="1"/>
  <c r="BZ295" i="35"/>
  <c r="CB295" i="35" s="1"/>
  <c r="BM160" i="35"/>
  <c r="CE294" i="35"/>
  <c r="CG294" i="35"/>
  <c r="CH294" i="35"/>
  <c r="CK294" i="35"/>
  <c r="CC294" i="35"/>
  <c r="CF294" i="35"/>
  <c r="CD294" i="35"/>
  <c r="CJ294" i="35"/>
  <c r="CI294" i="35"/>
  <c r="AF160" i="35"/>
  <c r="CW154" i="36"/>
  <c r="BH298" i="35"/>
  <c r="BB298" i="35"/>
  <c r="BI298" i="35"/>
  <c r="BC298" i="35"/>
  <c r="BD298" i="35"/>
  <c r="BE298" i="35"/>
  <c r="BF298" i="35"/>
  <c r="BA298" i="35"/>
  <c r="BG298" i="35"/>
  <c r="AK162" i="35"/>
  <c r="AX300" i="35"/>
  <c r="AZ300" i="35" s="1"/>
  <c r="AX299" i="35"/>
  <c r="AZ299" i="35" s="1"/>
  <c r="BA297" i="35"/>
  <c r="BB297" i="35"/>
  <c r="BH297" i="35"/>
  <c r="BG297" i="35"/>
  <c r="BI297" i="35"/>
  <c r="BC297" i="35"/>
  <c r="BD297" i="35"/>
  <c r="BE297" i="35"/>
  <c r="BF297" i="35"/>
  <c r="Y162" i="35"/>
  <c r="DE156" i="36"/>
  <c r="AL161" i="35"/>
  <c r="AJ161" i="35" s="1"/>
  <c r="AN161" i="35"/>
  <c r="AO162" i="35" s="1"/>
  <c r="AP162" i="35" s="1"/>
  <c r="BX503" i="35"/>
  <c r="BY503" i="35"/>
  <c r="BZ503" i="35"/>
  <c r="CB503" i="35" s="1"/>
  <c r="BU505" i="35"/>
  <c r="BV503" i="35"/>
  <c r="BW503" i="35"/>
  <c r="CC501" i="35"/>
  <c r="CG501" i="35"/>
  <c r="CK501" i="35"/>
  <c r="CE501" i="35"/>
  <c r="CJ501" i="35"/>
  <c r="CF501" i="35"/>
  <c r="CH501" i="35"/>
  <c r="CI501" i="35"/>
  <c r="CD501" i="35"/>
  <c r="BX506" i="35"/>
  <c r="BY506" i="35"/>
  <c r="BZ506" i="35"/>
  <c r="CB506" i="35" s="1"/>
  <c r="BU508" i="35"/>
  <c r="BV506" i="35"/>
  <c r="BW506" i="35"/>
  <c r="CC504" i="35"/>
  <c r="CG504" i="35"/>
  <c r="CK504" i="35"/>
  <c r="CE504" i="35"/>
  <c r="CJ504" i="35"/>
  <c r="CF504" i="35"/>
  <c r="CD504" i="35"/>
  <c r="CH504" i="35"/>
  <c r="CI504" i="35"/>
  <c r="AV326" i="35"/>
  <c r="AS328" i="35"/>
  <c r="AW326" i="35"/>
  <c r="AU326" i="35"/>
  <c r="AT326" i="35"/>
  <c r="AV325" i="35"/>
  <c r="AS327" i="35"/>
  <c r="AW325" i="35"/>
  <c r="AU325" i="35"/>
  <c r="AT325" i="35"/>
  <c r="BM161" i="35" l="1"/>
  <c r="BZ297" i="35"/>
  <c r="CB297" i="35" s="1"/>
  <c r="BZ298" i="35"/>
  <c r="CB298" i="35" s="1"/>
  <c r="CF296" i="35"/>
  <c r="CD296" i="35"/>
  <c r="CC296" i="35"/>
  <c r="CI296" i="35"/>
  <c r="CH296" i="35"/>
  <c r="CE296" i="35"/>
  <c r="CG296" i="35"/>
  <c r="CK296" i="35"/>
  <c r="CJ296" i="35"/>
  <c r="BN160" i="35"/>
  <c r="BL160" i="35" s="1"/>
  <c r="BP160" i="35"/>
  <c r="BQ161" i="35" s="1"/>
  <c r="BR161" i="35" s="1"/>
  <c r="AF161" i="35"/>
  <c r="CW155" i="36"/>
  <c r="CK295" i="35"/>
  <c r="CG295" i="35"/>
  <c r="CC295" i="35"/>
  <c r="CE295" i="35"/>
  <c r="CH295" i="35"/>
  <c r="CI295" i="35"/>
  <c r="CF295" i="35"/>
  <c r="CD295" i="35"/>
  <c r="CJ295" i="35"/>
  <c r="DE157" i="36"/>
  <c r="Y163" i="35"/>
  <c r="BH299" i="35"/>
  <c r="BG299" i="35"/>
  <c r="BI299" i="35"/>
  <c r="BC299" i="35"/>
  <c r="BD299" i="35"/>
  <c r="BE299" i="35"/>
  <c r="BF299" i="35"/>
  <c r="BA299" i="35"/>
  <c r="BB299" i="35"/>
  <c r="AK163" i="35"/>
  <c r="AX302" i="35"/>
  <c r="AZ302" i="35" s="1"/>
  <c r="AX301" i="35"/>
  <c r="AZ301" i="35" s="1"/>
  <c r="BI300" i="35"/>
  <c r="BC300" i="35"/>
  <c r="BD300" i="35"/>
  <c r="BE300" i="35"/>
  <c r="BF300" i="35"/>
  <c r="BA300" i="35"/>
  <c r="BG300" i="35"/>
  <c r="BH300" i="35"/>
  <c r="BB300" i="35"/>
  <c r="AN162" i="35"/>
  <c r="AO163" i="35" s="1"/>
  <c r="AP163" i="35" s="1"/>
  <c r="AL162" i="35"/>
  <c r="AJ162" i="35" s="1"/>
  <c r="CC506" i="35"/>
  <c r="CG506" i="35"/>
  <c r="CK506" i="35"/>
  <c r="CE506" i="35"/>
  <c r="CJ506" i="35"/>
  <c r="CF506" i="35"/>
  <c r="CD506" i="35"/>
  <c r="CH506" i="35"/>
  <c r="CI506" i="35"/>
  <c r="CC503" i="35"/>
  <c r="CG503" i="35"/>
  <c r="CK503" i="35"/>
  <c r="CE503" i="35"/>
  <c r="CJ503" i="35"/>
  <c r="CF503" i="35"/>
  <c r="CH503" i="35"/>
  <c r="CI503" i="35"/>
  <c r="CD503" i="35"/>
  <c r="BX508" i="35"/>
  <c r="BY508" i="35"/>
  <c r="BZ508" i="35"/>
  <c r="CB508" i="35" s="1"/>
  <c r="BU510" i="35"/>
  <c r="BV508" i="35"/>
  <c r="BW508" i="35"/>
  <c r="BX505" i="35"/>
  <c r="BY505" i="35"/>
  <c r="BZ505" i="35"/>
  <c r="CB505" i="35" s="1"/>
  <c r="BU507" i="35"/>
  <c r="BV505" i="35"/>
  <c r="BW505" i="35"/>
  <c r="AV327" i="35"/>
  <c r="AS329" i="35"/>
  <c r="AW327" i="35"/>
  <c r="AU327" i="35"/>
  <c r="AT327" i="35"/>
  <c r="AV328" i="35"/>
  <c r="AS330" i="35"/>
  <c r="AW328" i="35"/>
  <c r="AU328" i="35"/>
  <c r="AT328" i="35"/>
  <c r="CK297" i="35" l="1"/>
  <c r="CC297" i="35"/>
  <c r="CI297" i="35"/>
  <c r="CJ297" i="35"/>
  <c r="CH297" i="35"/>
  <c r="CD297" i="35"/>
  <c r="CG297" i="35"/>
  <c r="CE297" i="35"/>
  <c r="CF297" i="35"/>
  <c r="AF162" i="35"/>
  <c r="CW156" i="36"/>
  <c r="BM162" i="35"/>
  <c r="BZ300" i="35"/>
  <c r="CB300" i="35" s="1"/>
  <c r="BZ299" i="35"/>
  <c r="CB299" i="35" s="1"/>
  <c r="CD298" i="35"/>
  <c r="CJ298" i="35"/>
  <c r="CE298" i="35"/>
  <c r="CC298" i="35"/>
  <c r="CF298" i="35"/>
  <c r="CG298" i="35"/>
  <c r="CI298" i="35"/>
  <c r="CH298" i="35"/>
  <c r="CK298" i="35"/>
  <c r="BN161" i="35"/>
  <c r="BL161" i="35" s="1"/>
  <c r="BP161" i="35"/>
  <c r="BQ162" i="35" s="1"/>
  <c r="BR162" i="35" s="1"/>
  <c r="BA302" i="35"/>
  <c r="BG302" i="35"/>
  <c r="BH302" i="35"/>
  <c r="BB302" i="35"/>
  <c r="BI302" i="35"/>
  <c r="BC302" i="35"/>
  <c r="BD302" i="35"/>
  <c r="BE302" i="35"/>
  <c r="BF302" i="35"/>
  <c r="AL163" i="35"/>
  <c r="AJ163" i="35" s="1"/>
  <c r="AN163" i="35"/>
  <c r="AO164" i="35" s="1"/>
  <c r="AP164" i="35" s="1"/>
  <c r="AK164" i="35"/>
  <c r="AX304" i="35"/>
  <c r="AZ304" i="35" s="1"/>
  <c r="AX303" i="35"/>
  <c r="AZ303" i="35" s="1"/>
  <c r="BH301" i="35"/>
  <c r="BG301" i="35"/>
  <c r="BI301" i="35"/>
  <c r="BC301" i="35"/>
  <c r="BD301" i="35"/>
  <c r="BE301" i="35"/>
  <c r="BF301" i="35"/>
  <c r="BA301" i="35"/>
  <c r="BB301" i="35"/>
  <c r="DE158" i="36"/>
  <c r="Y164" i="35"/>
  <c r="BX507" i="35"/>
  <c r="BY507" i="35"/>
  <c r="BZ507" i="35"/>
  <c r="CB507" i="35" s="1"/>
  <c r="BU509" i="35"/>
  <c r="BV507" i="35"/>
  <c r="BW507" i="35"/>
  <c r="CC505" i="35"/>
  <c r="CG505" i="35"/>
  <c r="CK505" i="35"/>
  <c r="CE505" i="35"/>
  <c r="CJ505" i="35"/>
  <c r="CF505" i="35"/>
  <c r="CH505" i="35"/>
  <c r="CI505" i="35"/>
  <c r="CD505" i="35"/>
  <c r="BX510" i="35"/>
  <c r="BY510" i="35"/>
  <c r="BZ510" i="35"/>
  <c r="CB510" i="35" s="1"/>
  <c r="BU512" i="35"/>
  <c r="BV510" i="35"/>
  <c r="BW510" i="35"/>
  <c r="CC508" i="35"/>
  <c r="CG508" i="35"/>
  <c r="CK508" i="35"/>
  <c r="CE508" i="35"/>
  <c r="CJ508" i="35"/>
  <c r="CF508" i="35"/>
  <c r="CD508" i="35"/>
  <c r="CH508" i="35"/>
  <c r="CI508" i="35"/>
  <c r="AV329" i="35"/>
  <c r="AS331" i="35"/>
  <c r="AW329" i="35"/>
  <c r="AU329" i="35"/>
  <c r="AT329" i="35"/>
  <c r="AV330" i="35"/>
  <c r="AS332" i="35"/>
  <c r="AW330" i="35"/>
  <c r="AU330" i="35"/>
  <c r="AT330" i="35"/>
  <c r="BP162" i="35" l="1"/>
  <c r="BQ163" i="35" s="1"/>
  <c r="BR163" i="35" s="1"/>
  <c r="BN162" i="35"/>
  <c r="BL162" i="35" s="1"/>
  <c r="CW157" i="36"/>
  <c r="AF163" i="35"/>
  <c r="CK299" i="35"/>
  <c r="CJ299" i="35"/>
  <c r="CG299" i="35"/>
  <c r="CF299" i="35"/>
  <c r="CD299" i="35"/>
  <c r="CC299" i="35"/>
  <c r="CH299" i="35"/>
  <c r="CE299" i="35"/>
  <c r="CI299" i="35"/>
  <c r="BZ302" i="35"/>
  <c r="CB302" i="35" s="1"/>
  <c r="BZ301" i="35"/>
  <c r="CB301" i="35" s="1"/>
  <c r="BM163" i="35"/>
  <c r="CC300" i="35"/>
  <c r="CI300" i="35"/>
  <c r="CD300" i="35"/>
  <c r="CE300" i="35"/>
  <c r="CJ300" i="35"/>
  <c r="CG300" i="35"/>
  <c r="CF300" i="35"/>
  <c r="CH300" i="35"/>
  <c r="CK300" i="35"/>
  <c r="BI303" i="35"/>
  <c r="BC303" i="35"/>
  <c r="BD303" i="35"/>
  <c r="BH303" i="35"/>
  <c r="BG303" i="35"/>
  <c r="BE303" i="35"/>
  <c r="BF303" i="35"/>
  <c r="BA303" i="35"/>
  <c r="BB303" i="35"/>
  <c r="AK165" i="35"/>
  <c r="AX305" i="35"/>
  <c r="AZ305" i="35" s="1"/>
  <c r="AX306" i="35"/>
  <c r="AZ306" i="35" s="1"/>
  <c r="BH304" i="35"/>
  <c r="BB304" i="35"/>
  <c r="BI304" i="35"/>
  <c r="BC304" i="35"/>
  <c r="BD304" i="35"/>
  <c r="BE304" i="35"/>
  <c r="BF304" i="35"/>
  <c r="BA304" i="35"/>
  <c r="BG304" i="35"/>
  <c r="Y165" i="35"/>
  <c r="DE159" i="36"/>
  <c r="AL164" i="35"/>
  <c r="AJ164" i="35" s="1"/>
  <c r="AN164" i="35"/>
  <c r="AO165" i="35" s="1"/>
  <c r="AP165" i="35" s="1"/>
  <c r="BX512" i="35"/>
  <c r="BY512" i="35"/>
  <c r="BZ512" i="35"/>
  <c r="CB512" i="35" s="1"/>
  <c r="BU514" i="35"/>
  <c r="BV512" i="35"/>
  <c r="BW512" i="35"/>
  <c r="BX509" i="35"/>
  <c r="BY509" i="35"/>
  <c r="BZ509" i="35"/>
  <c r="CB509" i="35" s="1"/>
  <c r="BU511" i="35"/>
  <c r="BV509" i="35"/>
  <c r="BW509" i="35"/>
  <c r="CC510" i="35"/>
  <c r="CG510" i="35"/>
  <c r="CK510" i="35"/>
  <c r="CE510" i="35"/>
  <c r="CJ510" i="35"/>
  <c r="CF510" i="35"/>
  <c r="CD510" i="35"/>
  <c r="CH510" i="35"/>
  <c r="CI510" i="35"/>
  <c r="CC507" i="35"/>
  <c r="CG507" i="35"/>
  <c r="CK507" i="35"/>
  <c r="CE507" i="35"/>
  <c r="CJ507" i="35"/>
  <c r="CF507" i="35"/>
  <c r="CH507" i="35"/>
  <c r="CI507" i="35"/>
  <c r="CD507" i="35"/>
  <c r="AV332" i="35"/>
  <c r="AS334" i="35"/>
  <c r="AW332" i="35"/>
  <c r="AU332" i="35"/>
  <c r="AT332" i="35"/>
  <c r="AV331" i="35"/>
  <c r="AS333" i="35"/>
  <c r="AW331" i="35"/>
  <c r="AU331" i="35"/>
  <c r="AT331" i="35"/>
  <c r="BN163" i="35" l="1"/>
  <c r="BL163" i="35" s="1"/>
  <c r="BP163" i="35"/>
  <c r="BQ164" i="35" s="1"/>
  <c r="BR164" i="35" s="1"/>
  <c r="BZ303" i="35"/>
  <c r="CB303" i="35" s="1"/>
  <c r="BM164" i="35"/>
  <c r="BZ304" i="35"/>
  <c r="CB304" i="35" s="1"/>
  <c r="CD301" i="35"/>
  <c r="CI301" i="35"/>
  <c r="CC301" i="35"/>
  <c r="CF301" i="35"/>
  <c r="CG301" i="35"/>
  <c r="CJ301" i="35"/>
  <c r="CH301" i="35"/>
  <c r="CK301" i="35"/>
  <c r="CE301" i="35"/>
  <c r="AF164" i="35"/>
  <c r="CW158" i="36"/>
  <c r="CC302" i="35"/>
  <c r="CF302" i="35"/>
  <c r="CK302" i="35"/>
  <c r="CI302" i="35"/>
  <c r="CE302" i="35"/>
  <c r="CG302" i="35"/>
  <c r="CH302" i="35"/>
  <c r="CD302" i="35"/>
  <c r="CJ302" i="35"/>
  <c r="DE160" i="36"/>
  <c r="Y166" i="35"/>
  <c r="AK166" i="35"/>
  <c r="AX308" i="35"/>
  <c r="AZ308" i="35" s="1"/>
  <c r="AX307" i="35"/>
  <c r="AZ307" i="35" s="1"/>
  <c r="BH306" i="35"/>
  <c r="BB306" i="35"/>
  <c r="BI306" i="35"/>
  <c r="BD306" i="35"/>
  <c r="BE306" i="35"/>
  <c r="BF306" i="35"/>
  <c r="BC306" i="35"/>
  <c r="BA306" i="35"/>
  <c r="BG306" i="35"/>
  <c r="BA305" i="35"/>
  <c r="BB305" i="35"/>
  <c r="BH305" i="35"/>
  <c r="BG305" i="35"/>
  <c r="BI305" i="35"/>
  <c r="BC305" i="35"/>
  <c r="BD305" i="35"/>
  <c r="BE305" i="35"/>
  <c r="BF305" i="35"/>
  <c r="AL165" i="35"/>
  <c r="AJ165" i="35" s="1"/>
  <c r="AN165" i="35"/>
  <c r="AO166" i="35" s="1"/>
  <c r="AP166" i="35" s="1"/>
  <c r="CC512" i="35"/>
  <c r="CG512" i="35"/>
  <c r="CK512" i="35"/>
  <c r="CE512" i="35"/>
  <c r="CJ512" i="35"/>
  <c r="CF512" i="35"/>
  <c r="CD512" i="35"/>
  <c r="CH512" i="35"/>
  <c r="CI512" i="35"/>
  <c r="BX511" i="35"/>
  <c r="BY511" i="35"/>
  <c r="BZ511" i="35"/>
  <c r="CB511" i="35" s="1"/>
  <c r="BU513" i="35"/>
  <c r="BV511" i="35"/>
  <c r="BW511" i="35"/>
  <c r="CC509" i="35"/>
  <c r="CG509" i="35"/>
  <c r="CK509" i="35"/>
  <c r="CE509" i="35"/>
  <c r="CJ509" i="35"/>
  <c r="CF509" i="35"/>
  <c r="CH509" i="35"/>
  <c r="CI509" i="35"/>
  <c r="CD509" i="35"/>
  <c r="BX514" i="35"/>
  <c r="BY514" i="35"/>
  <c r="BZ514" i="35"/>
  <c r="CB514" i="35" s="1"/>
  <c r="BU516" i="35"/>
  <c r="BV514" i="35"/>
  <c r="BW514" i="35"/>
  <c r="AV334" i="35"/>
  <c r="AS336" i="35"/>
  <c r="AW334" i="35"/>
  <c r="AU334" i="35"/>
  <c r="AT334" i="35"/>
  <c r="AV333" i="35"/>
  <c r="AS335" i="35"/>
  <c r="AW333" i="35"/>
  <c r="AU333" i="35"/>
  <c r="AT333" i="35"/>
  <c r="BZ305" i="35" l="1"/>
  <c r="CB305" i="35" s="1"/>
  <c r="BM165" i="35"/>
  <c r="BZ306" i="35"/>
  <c r="CB306" i="35" s="1"/>
  <c r="CH303" i="35"/>
  <c r="CK303" i="35"/>
  <c r="CD303" i="35"/>
  <c r="CE303" i="35"/>
  <c r="CJ303" i="35"/>
  <c r="CI303" i="35"/>
  <c r="CF303" i="35"/>
  <c r="CC303" i="35"/>
  <c r="CG303" i="35"/>
  <c r="AF165" i="35"/>
  <c r="CW159" i="36"/>
  <c r="BP164" i="35"/>
  <c r="BQ165" i="35" s="1"/>
  <c r="BR165" i="35" s="1"/>
  <c r="BN164" i="35"/>
  <c r="BL164" i="35" s="1"/>
  <c r="CG304" i="35"/>
  <c r="CF304" i="35"/>
  <c r="CK304" i="35"/>
  <c r="CD304" i="35"/>
  <c r="CC304" i="35"/>
  <c r="CJ304" i="35"/>
  <c r="CI304" i="35"/>
  <c r="CE304" i="35"/>
  <c r="CH304" i="35"/>
  <c r="BI308" i="35"/>
  <c r="BC308" i="35"/>
  <c r="BD308" i="35"/>
  <c r="BE308" i="35"/>
  <c r="BF308" i="35"/>
  <c r="BH308" i="35"/>
  <c r="BB308" i="35"/>
  <c r="BA308" i="35"/>
  <c r="BG308" i="35"/>
  <c r="AN166" i="35"/>
  <c r="AO167" i="35" s="1"/>
  <c r="AP167" i="35" s="1"/>
  <c r="AL166" i="35"/>
  <c r="AJ166" i="35" s="1"/>
  <c r="AK167" i="35"/>
  <c r="AX310" i="35"/>
  <c r="AZ310" i="35" s="1"/>
  <c r="AX309" i="35"/>
  <c r="AZ309" i="35" s="1"/>
  <c r="BI307" i="35"/>
  <c r="BC307" i="35"/>
  <c r="BD307" i="35"/>
  <c r="BE307" i="35"/>
  <c r="BF307" i="35"/>
  <c r="BG307" i="35"/>
  <c r="BA307" i="35"/>
  <c r="BB307" i="35"/>
  <c r="BH307" i="35"/>
  <c r="Y167" i="35"/>
  <c r="DE161" i="36"/>
  <c r="BX516" i="35"/>
  <c r="BY516" i="35"/>
  <c r="BZ516" i="35"/>
  <c r="CB516" i="35" s="1"/>
  <c r="BU518" i="35"/>
  <c r="BV516" i="35"/>
  <c r="BW516" i="35"/>
  <c r="CC511" i="35"/>
  <c r="CG511" i="35"/>
  <c r="CK511" i="35"/>
  <c r="CE511" i="35"/>
  <c r="CJ511" i="35"/>
  <c r="CF511" i="35"/>
  <c r="CH511" i="35"/>
  <c r="CI511" i="35"/>
  <c r="CD511" i="35"/>
  <c r="CC514" i="35"/>
  <c r="CG514" i="35"/>
  <c r="CK514" i="35"/>
  <c r="CE514" i="35"/>
  <c r="CJ514" i="35"/>
  <c r="CF514" i="35"/>
  <c r="CD514" i="35"/>
  <c r="CH514" i="35"/>
  <c r="CI514" i="35"/>
  <c r="BX513" i="35"/>
  <c r="BY513" i="35"/>
  <c r="BZ513" i="35"/>
  <c r="CB513" i="35" s="1"/>
  <c r="BU515" i="35"/>
  <c r="BV513" i="35"/>
  <c r="BW513" i="35"/>
  <c r="AV335" i="35"/>
  <c r="AS337" i="35"/>
  <c r="AW335" i="35"/>
  <c r="AU335" i="35"/>
  <c r="AT335" i="35"/>
  <c r="AV336" i="35"/>
  <c r="AS338" i="35"/>
  <c r="AW336" i="35"/>
  <c r="AU336" i="35"/>
  <c r="AT336" i="35"/>
  <c r="CD306" i="35" l="1"/>
  <c r="CC306" i="35"/>
  <c r="CI306" i="35"/>
  <c r="CK306" i="35"/>
  <c r="CH306" i="35"/>
  <c r="CF306" i="35"/>
  <c r="CE306" i="35"/>
  <c r="CJ306" i="35"/>
  <c r="CG306" i="35"/>
  <c r="AF166" i="35"/>
  <c r="CW160" i="36"/>
  <c r="BN165" i="35"/>
  <c r="BL165" i="35" s="1"/>
  <c r="BP165" i="35"/>
  <c r="BQ166" i="35" s="1"/>
  <c r="BR166" i="35" s="1"/>
  <c r="BZ307" i="35"/>
  <c r="CB307" i="35" s="1"/>
  <c r="BZ308" i="35"/>
  <c r="CB308" i="35" s="1"/>
  <c r="BM166" i="35"/>
  <c r="CC305" i="35"/>
  <c r="CH305" i="35"/>
  <c r="CI305" i="35"/>
  <c r="CK305" i="35"/>
  <c r="CD305" i="35"/>
  <c r="CF305" i="35"/>
  <c r="CE305" i="35"/>
  <c r="CG305" i="35"/>
  <c r="CJ305" i="35"/>
  <c r="AL167" i="35"/>
  <c r="AJ167" i="35" s="1"/>
  <c r="AN167" i="35"/>
  <c r="AO168" i="35" s="1"/>
  <c r="AP168" i="35" s="1"/>
  <c r="DE162" i="36"/>
  <c r="Y168" i="35"/>
  <c r="BH309" i="35"/>
  <c r="BG309" i="35"/>
  <c r="BE309" i="35"/>
  <c r="BF309" i="35"/>
  <c r="BI309" i="35"/>
  <c r="BC309" i="35"/>
  <c r="BD309" i="35"/>
  <c r="BA309" i="35"/>
  <c r="BB309" i="35"/>
  <c r="AK168" i="35"/>
  <c r="AX312" i="35"/>
  <c r="AZ312" i="35" s="1"/>
  <c r="AX311" i="35"/>
  <c r="AZ311" i="35" s="1"/>
  <c r="BA310" i="35"/>
  <c r="BG310" i="35"/>
  <c r="BH310" i="35"/>
  <c r="BB310" i="35"/>
  <c r="BI310" i="35"/>
  <c r="BC310" i="35"/>
  <c r="BD310" i="35"/>
  <c r="BE310" i="35"/>
  <c r="BF310" i="35"/>
  <c r="BX515" i="35"/>
  <c r="BY515" i="35"/>
  <c r="BZ515" i="35"/>
  <c r="CB515" i="35" s="1"/>
  <c r="BU517" i="35"/>
  <c r="BV515" i="35"/>
  <c r="BW515" i="35"/>
  <c r="BX518" i="35"/>
  <c r="BY518" i="35"/>
  <c r="BZ518" i="35"/>
  <c r="CB518" i="35" s="1"/>
  <c r="BU520" i="35"/>
  <c r="BV518" i="35"/>
  <c r="BW518" i="35"/>
  <c r="CC513" i="35"/>
  <c r="CG513" i="35"/>
  <c r="CK513" i="35"/>
  <c r="CE513" i="35"/>
  <c r="CJ513" i="35"/>
  <c r="CF513" i="35"/>
  <c r="CH513" i="35"/>
  <c r="CI513" i="35"/>
  <c r="CD513" i="35"/>
  <c r="CC516" i="35"/>
  <c r="CG516" i="35"/>
  <c r="CK516" i="35"/>
  <c r="CE516" i="35"/>
  <c r="CJ516" i="35"/>
  <c r="CF516" i="35"/>
  <c r="CD516" i="35"/>
  <c r="CH516" i="35"/>
  <c r="CI516" i="35"/>
  <c r="AV337" i="35"/>
  <c r="AS339" i="35"/>
  <c r="AW337" i="35"/>
  <c r="AU337" i="35"/>
  <c r="AT337" i="35"/>
  <c r="AV338" i="35"/>
  <c r="AS340" i="35"/>
  <c r="AW338" i="35"/>
  <c r="AU338" i="35"/>
  <c r="AT338" i="35"/>
  <c r="BN166" i="35" l="1"/>
  <c r="BL166" i="35" s="1"/>
  <c r="BP166" i="35"/>
  <c r="BQ167" i="35" s="1"/>
  <c r="BR167" i="35" s="1"/>
  <c r="CE308" i="35"/>
  <c r="CH308" i="35"/>
  <c r="CJ308" i="35"/>
  <c r="CG308" i="35"/>
  <c r="CF308" i="35"/>
  <c r="CD308" i="35"/>
  <c r="CC308" i="35"/>
  <c r="CI308" i="35"/>
  <c r="CK308" i="35"/>
  <c r="CW161" i="36"/>
  <c r="AF167" i="35"/>
  <c r="CH307" i="35"/>
  <c r="CF307" i="35"/>
  <c r="CK307" i="35"/>
  <c r="CG307" i="35"/>
  <c r="CJ307" i="35"/>
  <c r="CD307" i="35"/>
  <c r="CI307" i="35"/>
  <c r="CE307" i="35"/>
  <c r="CC307" i="35"/>
  <c r="BM167" i="35"/>
  <c r="BZ309" i="35"/>
  <c r="CB309" i="35" s="1"/>
  <c r="BZ310" i="35"/>
  <c r="CB310" i="35" s="1"/>
  <c r="AK169" i="35"/>
  <c r="AX314" i="35"/>
  <c r="AZ314" i="35" s="1"/>
  <c r="AX313" i="35"/>
  <c r="AZ313" i="35" s="1"/>
  <c r="BH311" i="35"/>
  <c r="BG311" i="35"/>
  <c r="BI311" i="35"/>
  <c r="BC311" i="35"/>
  <c r="BD311" i="35"/>
  <c r="BE311" i="35"/>
  <c r="BF311" i="35"/>
  <c r="BA311" i="35"/>
  <c r="BB311" i="35"/>
  <c r="Y169" i="35"/>
  <c r="DE163" i="36"/>
  <c r="BH312" i="35"/>
  <c r="BB312" i="35"/>
  <c r="BI312" i="35"/>
  <c r="BC312" i="35"/>
  <c r="BD312" i="35"/>
  <c r="BE312" i="35"/>
  <c r="BF312" i="35"/>
  <c r="BA312" i="35"/>
  <c r="BG312" i="35"/>
  <c r="AL168" i="35"/>
  <c r="AJ168" i="35" s="1"/>
  <c r="AN168" i="35"/>
  <c r="AO169" i="35" s="1"/>
  <c r="AP169" i="35" s="1"/>
  <c r="BX517" i="35"/>
  <c r="BY517" i="35"/>
  <c r="BZ517" i="35"/>
  <c r="CB517" i="35" s="1"/>
  <c r="BU519" i="35"/>
  <c r="BV517" i="35"/>
  <c r="BW517" i="35"/>
  <c r="CC515" i="35"/>
  <c r="CG515" i="35"/>
  <c r="CK515" i="35"/>
  <c r="CE515" i="35"/>
  <c r="CJ515" i="35"/>
  <c r="CF515" i="35"/>
  <c r="CH515" i="35"/>
  <c r="CI515" i="35"/>
  <c r="CD515" i="35"/>
  <c r="BX520" i="35"/>
  <c r="BY520" i="35"/>
  <c r="BZ520" i="35"/>
  <c r="CB520" i="35" s="1"/>
  <c r="BU522" i="35"/>
  <c r="BV520" i="35"/>
  <c r="BW520" i="35"/>
  <c r="CC518" i="35"/>
  <c r="CG518" i="35"/>
  <c r="CK518" i="35"/>
  <c r="CE518" i="35"/>
  <c r="CJ518" i="35"/>
  <c r="CF518" i="35"/>
  <c r="CD518" i="35"/>
  <c r="CH518" i="35"/>
  <c r="CI518" i="35"/>
  <c r="AV340" i="35"/>
  <c r="AS342" i="35"/>
  <c r="AW340" i="35"/>
  <c r="AU340" i="35"/>
  <c r="AT340" i="35"/>
  <c r="AV339" i="35"/>
  <c r="AS341" i="35"/>
  <c r="AW339" i="35"/>
  <c r="AU339" i="35"/>
  <c r="AT339" i="35"/>
  <c r="CK309" i="35" l="1"/>
  <c r="CJ309" i="35"/>
  <c r="CH309" i="35"/>
  <c r="CE309" i="35"/>
  <c r="CG309" i="35"/>
  <c r="CD309" i="35"/>
  <c r="CF309" i="35"/>
  <c r="CC309" i="35"/>
  <c r="CI309" i="35"/>
  <c r="CW162" i="36"/>
  <c r="AF168" i="35"/>
  <c r="BP167" i="35"/>
  <c r="BQ168" i="35" s="1"/>
  <c r="BR168" i="35" s="1"/>
  <c r="BN167" i="35"/>
  <c r="BL167" i="35" s="1"/>
  <c r="CK310" i="35"/>
  <c r="CH310" i="35"/>
  <c r="CF310" i="35"/>
  <c r="CE310" i="35"/>
  <c r="CJ310" i="35"/>
  <c r="CD310" i="35"/>
  <c r="CC310" i="35"/>
  <c r="CG310" i="35"/>
  <c r="CI310" i="35"/>
  <c r="BZ312" i="35"/>
  <c r="CB312" i="35" s="1"/>
  <c r="BZ311" i="35"/>
  <c r="CB311" i="35" s="1"/>
  <c r="BM168" i="35"/>
  <c r="BH313" i="35"/>
  <c r="BG313" i="35"/>
  <c r="BI313" i="35"/>
  <c r="BC313" i="35"/>
  <c r="BD313" i="35"/>
  <c r="BA313" i="35"/>
  <c r="BB313" i="35"/>
  <c r="BE313" i="35"/>
  <c r="BF313" i="35"/>
  <c r="DE164" i="36"/>
  <c r="Y170" i="35"/>
  <c r="BA314" i="35"/>
  <c r="BG314" i="35"/>
  <c r="BH314" i="35"/>
  <c r="BB314" i="35"/>
  <c r="BI314" i="35"/>
  <c r="BC314" i="35"/>
  <c r="BD314" i="35"/>
  <c r="BE314" i="35"/>
  <c r="BF314" i="35"/>
  <c r="AK170" i="35"/>
  <c r="AX315" i="35"/>
  <c r="AZ315" i="35" s="1"/>
  <c r="AX316" i="35"/>
  <c r="AZ316" i="35" s="1"/>
  <c r="AN169" i="35"/>
  <c r="AO170" i="35" s="1"/>
  <c r="AP170" i="35" s="1"/>
  <c r="AL169" i="35"/>
  <c r="AJ169" i="35" s="1"/>
  <c r="BX519" i="35"/>
  <c r="BY519" i="35"/>
  <c r="BZ519" i="35"/>
  <c r="CB519" i="35" s="1"/>
  <c r="BU521" i="35"/>
  <c r="BV519" i="35"/>
  <c r="BW519" i="35"/>
  <c r="CC517" i="35"/>
  <c r="CG517" i="35"/>
  <c r="CK517" i="35"/>
  <c r="CE517" i="35"/>
  <c r="CJ517" i="35"/>
  <c r="CF517" i="35"/>
  <c r="CH517" i="35"/>
  <c r="CI517" i="35"/>
  <c r="CD517" i="35"/>
  <c r="BX522" i="35"/>
  <c r="BY522" i="35"/>
  <c r="BZ522" i="35"/>
  <c r="CB522" i="35" s="1"/>
  <c r="BU524" i="35"/>
  <c r="BV522" i="35"/>
  <c r="BW522" i="35"/>
  <c r="CC520" i="35"/>
  <c r="CG520" i="35"/>
  <c r="CK520" i="35"/>
  <c r="CE520" i="35"/>
  <c r="CJ520" i="35"/>
  <c r="CF520" i="35"/>
  <c r="CD520" i="35"/>
  <c r="CH520" i="35"/>
  <c r="CI520" i="35"/>
  <c r="AV342" i="35"/>
  <c r="AS344" i="35"/>
  <c r="AW342" i="35"/>
  <c r="AU342" i="35"/>
  <c r="AT342" i="35"/>
  <c r="AV341" i="35"/>
  <c r="AS343" i="35"/>
  <c r="AW341" i="35"/>
  <c r="AU341" i="35"/>
  <c r="AT341" i="35"/>
  <c r="CG311" i="35" l="1"/>
  <c r="CJ311" i="35"/>
  <c r="CI311" i="35"/>
  <c r="CK311" i="35"/>
  <c r="CE311" i="35"/>
  <c r="CC311" i="35"/>
  <c r="CD311" i="35"/>
  <c r="CH311" i="35"/>
  <c r="CF311" i="35"/>
  <c r="CK312" i="35"/>
  <c r="CD312" i="35"/>
  <c r="CC312" i="35"/>
  <c r="CJ312" i="35"/>
  <c r="CI312" i="35"/>
  <c r="CE312" i="35"/>
  <c r="CH312" i="35"/>
  <c r="CG312" i="35"/>
  <c r="CF312" i="35"/>
  <c r="BZ313" i="35"/>
  <c r="CB313" i="35" s="1"/>
  <c r="BM169" i="35"/>
  <c r="BZ314" i="35"/>
  <c r="CB314" i="35" s="1"/>
  <c r="CW163" i="36"/>
  <c r="AF169" i="35"/>
  <c r="BN168" i="35"/>
  <c r="BL168" i="35" s="1"/>
  <c r="BP168" i="35"/>
  <c r="BQ169" i="35" s="1"/>
  <c r="BR169" i="35" s="1"/>
  <c r="BF316" i="35"/>
  <c r="BG316" i="35"/>
  <c r="BI316" i="35"/>
  <c r="BD316" i="35"/>
  <c r="BB316" i="35"/>
  <c r="BE316" i="35"/>
  <c r="BH316" i="35"/>
  <c r="BA316" i="35"/>
  <c r="BC316" i="35"/>
  <c r="BH315" i="35"/>
  <c r="BG315" i="35"/>
  <c r="BI315" i="35"/>
  <c r="BC315" i="35"/>
  <c r="BD315" i="35"/>
  <c r="BE315" i="35"/>
  <c r="BF315" i="35"/>
  <c r="BA315" i="35"/>
  <c r="BB315" i="35"/>
  <c r="AN170" i="35"/>
  <c r="AO171" i="35" s="1"/>
  <c r="AP171" i="35" s="1"/>
  <c r="AL170" i="35"/>
  <c r="AJ170" i="35" s="1"/>
  <c r="AK171" i="35"/>
  <c r="AX318" i="35"/>
  <c r="AZ318" i="35" s="1"/>
  <c r="AX317" i="35"/>
  <c r="AZ317" i="35" s="1"/>
  <c r="Y171" i="35"/>
  <c r="DE165" i="36"/>
  <c r="BX524" i="35"/>
  <c r="BY524" i="35"/>
  <c r="BZ524" i="35"/>
  <c r="CB524" i="35" s="1"/>
  <c r="BU526" i="35"/>
  <c r="BV524" i="35"/>
  <c r="BW524" i="35"/>
  <c r="CC519" i="35"/>
  <c r="CG519" i="35"/>
  <c r="CK519" i="35"/>
  <c r="CE519" i="35"/>
  <c r="CJ519" i="35"/>
  <c r="CF519" i="35"/>
  <c r="CH519" i="35"/>
  <c r="CI519" i="35"/>
  <c r="CD519" i="35"/>
  <c r="CC522" i="35"/>
  <c r="CG522" i="35"/>
  <c r="CK522" i="35"/>
  <c r="CE522" i="35"/>
  <c r="CJ522" i="35"/>
  <c r="CF522" i="35"/>
  <c r="CD522" i="35"/>
  <c r="CH522" i="35"/>
  <c r="CI522" i="35"/>
  <c r="BX521" i="35"/>
  <c r="BY521" i="35"/>
  <c r="BZ521" i="35"/>
  <c r="CB521" i="35" s="1"/>
  <c r="BU523" i="35"/>
  <c r="BV521" i="35"/>
  <c r="BW521" i="35"/>
  <c r="AV343" i="35"/>
  <c r="AS345" i="35"/>
  <c r="AW343" i="35"/>
  <c r="AU343" i="35"/>
  <c r="AT343" i="35"/>
  <c r="AV344" i="35"/>
  <c r="AS346" i="35"/>
  <c r="AW344" i="35"/>
  <c r="AU344" i="35"/>
  <c r="AT344" i="35"/>
  <c r="AF170" i="35" l="1"/>
  <c r="CW164" i="36"/>
  <c r="BP169" i="35"/>
  <c r="BQ170" i="35" s="1"/>
  <c r="BR170" i="35" s="1"/>
  <c r="BN169" i="35"/>
  <c r="BL169" i="35" s="1"/>
  <c r="BZ315" i="35"/>
  <c r="CB315" i="35" s="1"/>
  <c r="BM170" i="35"/>
  <c r="BZ316" i="35"/>
  <c r="CB316" i="35" s="1"/>
  <c r="CH313" i="35"/>
  <c r="CD313" i="35"/>
  <c r="CI313" i="35"/>
  <c r="CK313" i="35"/>
  <c r="CJ313" i="35"/>
  <c r="CG313" i="35"/>
  <c r="CC313" i="35"/>
  <c r="CF313" i="35"/>
  <c r="CE313" i="35"/>
  <c r="CD314" i="35"/>
  <c r="CC314" i="35"/>
  <c r="CI314" i="35"/>
  <c r="CK314" i="35"/>
  <c r="CH314" i="35"/>
  <c r="CJ314" i="35"/>
  <c r="CG314" i="35"/>
  <c r="CF314" i="35"/>
  <c r="CE314" i="35"/>
  <c r="AN171" i="35"/>
  <c r="AO172" i="35" s="1"/>
  <c r="AP172" i="35" s="1"/>
  <c r="AL171" i="35"/>
  <c r="AJ171" i="35" s="1"/>
  <c r="DE166" i="36"/>
  <c r="Y172" i="35"/>
  <c r="BF317" i="35"/>
  <c r="BH317" i="35"/>
  <c r="BI317" i="35"/>
  <c r="BB317" i="35"/>
  <c r="BG317" i="35"/>
  <c r="BE317" i="35"/>
  <c r="BD317" i="35"/>
  <c r="BA317" i="35"/>
  <c r="BC317" i="35"/>
  <c r="AK172" i="35"/>
  <c r="AX319" i="35"/>
  <c r="AZ319" i="35" s="1"/>
  <c r="AX320" i="35"/>
  <c r="AZ320" i="35" s="1"/>
  <c r="BA318" i="35"/>
  <c r="BH318" i="35"/>
  <c r="BF318" i="35"/>
  <c r="BC318" i="35"/>
  <c r="BI318" i="35"/>
  <c r="BB318" i="35"/>
  <c r="BG318" i="35"/>
  <c r="BE318" i="35"/>
  <c r="BD318" i="35"/>
  <c r="BX523" i="35"/>
  <c r="BY523" i="35"/>
  <c r="BZ523" i="35"/>
  <c r="CB523" i="35" s="1"/>
  <c r="BU525" i="35"/>
  <c r="BV523" i="35"/>
  <c r="BW523" i="35"/>
  <c r="CC524" i="35"/>
  <c r="CG524" i="35"/>
  <c r="CK524" i="35"/>
  <c r="CE524" i="35"/>
  <c r="CJ524" i="35"/>
  <c r="CF524" i="35"/>
  <c r="CD524" i="35"/>
  <c r="CH524" i="35"/>
  <c r="CI524" i="35"/>
  <c r="CC521" i="35"/>
  <c r="CG521" i="35"/>
  <c r="CK521" i="35"/>
  <c r="CE521" i="35"/>
  <c r="CJ521" i="35"/>
  <c r="CF521" i="35"/>
  <c r="CH521" i="35"/>
  <c r="CI521" i="35"/>
  <c r="CD521" i="35"/>
  <c r="BX526" i="35"/>
  <c r="BY526" i="35"/>
  <c r="BZ526" i="35"/>
  <c r="CB526" i="35" s="1"/>
  <c r="BU528" i="35"/>
  <c r="BV526" i="35"/>
  <c r="BW526" i="35"/>
  <c r="AV345" i="35"/>
  <c r="AS347" i="35"/>
  <c r="AW345" i="35"/>
  <c r="AU345" i="35"/>
  <c r="AT345" i="35"/>
  <c r="AV346" i="35"/>
  <c r="AS348" i="35"/>
  <c r="AW346" i="35"/>
  <c r="AU346" i="35"/>
  <c r="AT346" i="35"/>
  <c r="CC316" i="35" l="1"/>
  <c r="CG316" i="35"/>
  <c r="CK316" i="35"/>
  <c r="CH316" i="35"/>
  <c r="CJ316" i="35"/>
  <c r="CF316" i="35"/>
  <c r="CE316" i="35"/>
  <c r="CI316" i="35"/>
  <c r="CD316" i="35"/>
  <c r="BP170" i="35"/>
  <c r="BQ171" i="35" s="1"/>
  <c r="BR171" i="35" s="1"/>
  <c r="BN170" i="35"/>
  <c r="BL170" i="35" s="1"/>
  <c r="AF171" i="35"/>
  <c r="CW165" i="36"/>
  <c r="CI315" i="35"/>
  <c r="CK315" i="35"/>
  <c r="CE315" i="35"/>
  <c r="CD315" i="35"/>
  <c r="CH315" i="35"/>
  <c r="CF315" i="35"/>
  <c r="CG315" i="35"/>
  <c r="CJ315" i="35"/>
  <c r="CC315" i="35"/>
  <c r="BZ317" i="35"/>
  <c r="CB317" i="35" s="1"/>
  <c r="BM171" i="35"/>
  <c r="BZ318" i="35"/>
  <c r="CB318" i="35" s="1"/>
  <c r="BI319" i="35"/>
  <c r="BB319" i="35"/>
  <c r="BG319" i="35"/>
  <c r="BF319" i="35"/>
  <c r="BH319" i="35"/>
  <c r="BE319" i="35"/>
  <c r="BD319" i="35"/>
  <c r="BA319" i="35"/>
  <c r="BC319" i="35"/>
  <c r="AL172" i="35"/>
  <c r="AJ172" i="35" s="1"/>
  <c r="AN172" i="35"/>
  <c r="AO173" i="35" s="1"/>
  <c r="AP173" i="35" s="1"/>
  <c r="AK173" i="35"/>
  <c r="AX321" i="35"/>
  <c r="AZ321" i="35" s="1"/>
  <c r="AX322" i="35"/>
  <c r="AZ322" i="35" s="1"/>
  <c r="Y173" i="35"/>
  <c r="DE167" i="36"/>
  <c r="BF320" i="35"/>
  <c r="BC320" i="35"/>
  <c r="BI320" i="35"/>
  <c r="BB320" i="35"/>
  <c r="BG320" i="35"/>
  <c r="BE320" i="35"/>
  <c r="BD320" i="35"/>
  <c r="BA320" i="35"/>
  <c r="BH320" i="35"/>
  <c r="BX528" i="35"/>
  <c r="BY528" i="35"/>
  <c r="BZ528" i="35"/>
  <c r="CB528" i="35" s="1"/>
  <c r="BU530" i="35"/>
  <c r="BV528" i="35"/>
  <c r="BW528" i="35"/>
  <c r="BX525" i="35"/>
  <c r="BY525" i="35"/>
  <c r="BZ525" i="35"/>
  <c r="CB525" i="35" s="1"/>
  <c r="BU527" i="35"/>
  <c r="BV525" i="35"/>
  <c r="BW525" i="35"/>
  <c r="CC526" i="35"/>
  <c r="CG526" i="35"/>
  <c r="CK526" i="35"/>
  <c r="CE526" i="35"/>
  <c r="CJ526" i="35"/>
  <c r="CF526" i="35"/>
  <c r="CD526" i="35"/>
  <c r="CH526" i="35"/>
  <c r="CI526" i="35"/>
  <c r="CC523" i="35"/>
  <c r="CG523" i="35"/>
  <c r="CK523" i="35"/>
  <c r="CE523" i="35"/>
  <c r="CJ523" i="35"/>
  <c r="CF523" i="35"/>
  <c r="CH523" i="35"/>
  <c r="CI523" i="35"/>
  <c r="CD523" i="35"/>
  <c r="AV348" i="35"/>
  <c r="AS350" i="35"/>
  <c r="AW348" i="35"/>
  <c r="AU348" i="35"/>
  <c r="AT348" i="35"/>
  <c r="AV347" i="35"/>
  <c r="AS349" i="35"/>
  <c r="AW347" i="35"/>
  <c r="AU347" i="35"/>
  <c r="AT347" i="35"/>
  <c r="CE317" i="35" l="1"/>
  <c r="CG317" i="35"/>
  <c r="CD317" i="35"/>
  <c r="CF317" i="35"/>
  <c r="CC317" i="35"/>
  <c r="CI317" i="35"/>
  <c r="CK317" i="35"/>
  <c r="CJ317" i="35"/>
  <c r="CH317" i="35"/>
  <c r="BP171" i="35"/>
  <c r="BQ172" i="35" s="1"/>
  <c r="BR172" i="35" s="1"/>
  <c r="BN171" i="35"/>
  <c r="BL171" i="35" s="1"/>
  <c r="BZ320" i="35"/>
  <c r="CB320" i="35" s="1"/>
  <c r="BZ319" i="35"/>
  <c r="CB319" i="35" s="1"/>
  <c r="BM172" i="35"/>
  <c r="CD318" i="35"/>
  <c r="CC318" i="35"/>
  <c r="CI318" i="35"/>
  <c r="CK318" i="35"/>
  <c r="CH318" i="35"/>
  <c r="CE318" i="35"/>
  <c r="CJ318" i="35"/>
  <c r="CG318" i="35"/>
  <c r="CF318" i="35"/>
  <c r="AF172" i="35"/>
  <c r="CW166" i="36"/>
  <c r="DE168" i="36"/>
  <c r="Y174" i="35"/>
  <c r="AL173" i="35"/>
  <c r="AJ173" i="35" s="1"/>
  <c r="AN173" i="35"/>
  <c r="AO174" i="35" s="1"/>
  <c r="AP174" i="35" s="1"/>
  <c r="AK174" i="35"/>
  <c r="AX324" i="35"/>
  <c r="AZ324" i="35" s="1"/>
  <c r="AX323" i="35"/>
  <c r="AZ323" i="35" s="1"/>
  <c r="BF322" i="35"/>
  <c r="BC322" i="35"/>
  <c r="BI322" i="35"/>
  <c r="BB322" i="35"/>
  <c r="BG322" i="35"/>
  <c r="BE322" i="35"/>
  <c r="BD322" i="35"/>
  <c r="BA322" i="35"/>
  <c r="BH322" i="35"/>
  <c r="BA321" i="35"/>
  <c r="BC321" i="35"/>
  <c r="BF321" i="35"/>
  <c r="BH321" i="35"/>
  <c r="BI321" i="35"/>
  <c r="BB321" i="35"/>
  <c r="BG321" i="35"/>
  <c r="BE321" i="35"/>
  <c r="BD321" i="35"/>
  <c r="BX530" i="35"/>
  <c r="BY530" i="35"/>
  <c r="BZ530" i="35"/>
  <c r="CB530" i="35" s="1"/>
  <c r="BU532" i="35"/>
  <c r="BV530" i="35"/>
  <c r="BW530" i="35"/>
  <c r="BX527" i="35"/>
  <c r="BY527" i="35"/>
  <c r="BZ527" i="35"/>
  <c r="CB527" i="35" s="1"/>
  <c r="BU529" i="35"/>
  <c r="BV527" i="35"/>
  <c r="BW527" i="35"/>
  <c r="CC528" i="35"/>
  <c r="CG528" i="35"/>
  <c r="CK528" i="35"/>
  <c r="CE528" i="35"/>
  <c r="CJ528" i="35"/>
  <c r="CF528" i="35"/>
  <c r="CD528" i="35"/>
  <c r="CH528" i="35"/>
  <c r="CI528" i="35"/>
  <c r="CC525" i="35"/>
  <c r="CG525" i="35"/>
  <c r="CK525" i="35"/>
  <c r="CE525" i="35"/>
  <c r="CJ525" i="35"/>
  <c r="CF525" i="35"/>
  <c r="CH525" i="35"/>
  <c r="CI525" i="35"/>
  <c r="CD525" i="35"/>
  <c r="AV350" i="35"/>
  <c r="AS352" i="35"/>
  <c r="AW350" i="35"/>
  <c r="AU350" i="35"/>
  <c r="AT350" i="35"/>
  <c r="AV349" i="35"/>
  <c r="AS351" i="35"/>
  <c r="AW349" i="35"/>
  <c r="AU349" i="35"/>
  <c r="AT349" i="35"/>
  <c r="BZ322" i="35" l="1"/>
  <c r="CB322" i="35" s="1"/>
  <c r="BZ321" i="35"/>
  <c r="CB321" i="35" s="1"/>
  <c r="BM173" i="35"/>
  <c r="CI320" i="35"/>
  <c r="CK320" i="35"/>
  <c r="CE320" i="35"/>
  <c r="CH320" i="35"/>
  <c r="CJ320" i="35"/>
  <c r="CD320" i="35"/>
  <c r="CG320" i="35"/>
  <c r="CF320" i="35"/>
  <c r="CC320" i="35"/>
  <c r="BP172" i="35"/>
  <c r="BQ173" i="35" s="1"/>
  <c r="BR173" i="35" s="1"/>
  <c r="BN172" i="35"/>
  <c r="BL172" i="35" s="1"/>
  <c r="AF173" i="35"/>
  <c r="CW167" i="36"/>
  <c r="CE319" i="35"/>
  <c r="CC319" i="35"/>
  <c r="CH319" i="35"/>
  <c r="CF319" i="35"/>
  <c r="CD319" i="35"/>
  <c r="CK319" i="35"/>
  <c r="CG319" i="35"/>
  <c r="CJ319" i="35"/>
  <c r="CI319" i="35"/>
  <c r="BF323" i="35"/>
  <c r="BH323" i="35"/>
  <c r="BI323" i="35"/>
  <c r="BB323" i="35"/>
  <c r="BG323" i="35"/>
  <c r="BE323" i="35"/>
  <c r="BD323" i="35"/>
  <c r="BA323" i="35"/>
  <c r="BC323" i="35"/>
  <c r="BF324" i="35"/>
  <c r="BC324" i="35"/>
  <c r="BI324" i="35"/>
  <c r="BB324" i="35"/>
  <c r="BG324" i="35"/>
  <c r="BE324" i="35"/>
  <c r="BD324" i="35"/>
  <c r="BA324" i="35"/>
  <c r="BH324" i="35"/>
  <c r="AK175" i="35"/>
  <c r="AX326" i="35"/>
  <c r="AZ326" i="35" s="1"/>
  <c r="AX325" i="35"/>
  <c r="AZ325" i="35" s="1"/>
  <c r="AN174" i="35"/>
  <c r="AO175" i="35" s="1"/>
  <c r="AP175" i="35" s="1"/>
  <c r="AL174" i="35"/>
  <c r="AJ174" i="35" s="1"/>
  <c r="Y175" i="35"/>
  <c r="DE169" i="36"/>
  <c r="BX532" i="35"/>
  <c r="BY532" i="35"/>
  <c r="BZ532" i="35"/>
  <c r="CB532" i="35" s="1"/>
  <c r="BU534" i="35"/>
  <c r="BV532" i="35"/>
  <c r="BW532" i="35"/>
  <c r="CC530" i="35"/>
  <c r="CG530" i="35"/>
  <c r="CK530" i="35"/>
  <c r="CE530" i="35"/>
  <c r="CJ530" i="35"/>
  <c r="CF530" i="35"/>
  <c r="CD530" i="35"/>
  <c r="CH530" i="35"/>
  <c r="CI530" i="35"/>
  <c r="BX529" i="35"/>
  <c r="BY529" i="35"/>
  <c r="BZ529" i="35"/>
  <c r="CB529" i="35" s="1"/>
  <c r="BU531" i="35"/>
  <c r="BV529" i="35"/>
  <c r="BW529" i="35"/>
  <c r="CC527" i="35"/>
  <c r="CG527" i="35"/>
  <c r="CK527" i="35"/>
  <c r="CE527" i="35"/>
  <c r="CJ527" i="35"/>
  <c r="CF527" i="35"/>
  <c r="CH527" i="35"/>
  <c r="CI527" i="35"/>
  <c r="CD527" i="35"/>
  <c r="AV351" i="35"/>
  <c r="AS353" i="35"/>
  <c r="AW351" i="35"/>
  <c r="AU351" i="35"/>
  <c r="AT351" i="35"/>
  <c r="AV352" i="35"/>
  <c r="AS354" i="35"/>
  <c r="AW352" i="35"/>
  <c r="AU352" i="35"/>
  <c r="AT352" i="35"/>
  <c r="CE321" i="35" l="1"/>
  <c r="CG321" i="35"/>
  <c r="CJ321" i="35"/>
  <c r="CI321" i="35"/>
  <c r="CD321" i="35"/>
  <c r="CF321" i="35"/>
  <c r="CK321" i="35"/>
  <c r="CC321" i="35"/>
  <c r="CH321" i="35"/>
  <c r="CW168" i="36"/>
  <c r="AF174" i="35"/>
  <c r="BZ324" i="35"/>
  <c r="CB324" i="35" s="1"/>
  <c r="BZ323" i="35"/>
  <c r="CB323" i="35" s="1"/>
  <c r="BM174" i="35"/>
  <c r="BN173" i="35"/>
  <c r="BL173" i="35" s="1"/>
  <c r="BP173" i="35"/>
  <c r="BQ174" i="35" s="1"/>
  <c r="BR174" i="35" s="1"/>
  <c r="CE322" i="35"/>
  <c r="CJ322" i="35"/>
  <c r="CG322" i="35"/>
  <c r="CC322" i="35"/>
  <c r="CF322" i="35"/>
  <c r="CH322" i="35"/>
  <c r="CD322" i="35"/>
  <c r="CI322" i="35"/>
  <c r="CK322" i="35"/>
  <c r="AL175" i="35"/>
  <c r="AJ175" i="35" s="1"/>
  <c r="AN175" i="35"/>
  <c r="AO176" i="35" s="1"/>
  <c r="AP176" i="35" s="1"/>
  <c r="DE170" i="36"/>
  <c r="Y176" i="35"/>
  <c r="BF325" i="35"/>
  <c r="BH325" i="35"/>
  <c r="BI325" i="35"/>
  <c r="BB325" i="35"/>
  <c r="BG325" i="35"/>
  <c r="BA325" i="35"/>
  <c r="BC325" i="35"/>
  <c r="BE325" i="35"/>
  <c r="BD325" i="35"/>
  <c r="AK176" i="35"/>
  <c r="AX327" i="35"/>
  <c r="AZ327" i="35" s="1"/>
  <c r="AX328" i="35"/>
  <c r="AZ328" i="35" s="1"/>
  <c r="BA326" i="35"/>
  <c r="BH326" i="35"/>
  <c r="BF326" i="35"/>
  <c r="BC326" i="35"/>
  <c r="BI326" i="35"/>
  <c r="BB326" i="35"/>
  <c r="BG326" i="35"/>
  <c r="BE326" i="35"/>
  <c r="BD326" i="35"/>
  <c r="CC532" i="35"/>
  <c r="CG532" i="35"/>
  <c r="CK532" i="35"/>
  <c r="CE532" i="35"/>
  <c r="CJ532" i="35"/>
  <c r="CF532" i="35"/>
  <c r="CD532" i="35"/>
  <c r="CH532" i="35"/>
  <c r="CI532" i="35"/>
  <c r="BX531" i="35"/>
  <c r="BY531" i="35"/>
  <c r="BZ531" i="35"/>
  <c r="CB531" i="35" s="1"/>
  <c r="BU533" i="35"/>
  <c r="BV531" i="35"/>
  <c r="BW531" i="35"/>
  <c r="CC529" i="35"/>
  <c r="CG529" i="35"/>
  <c r="CK529" i="35"/>
  <c r="CE529" i="35"/>
  <c r="CJ529" i="35"/>
  <c r="CF529" i="35"/>
  <c r="CH529" i="35"/>
  <c r="CI529" i="35"/>
  <c r="CD529" i="35"/>
  <c r="BX534" i="35"/>
  <c r="BY534" i="35"/>
  <c r="BZ534" i="35"/>
  <c r="CB534" i="35" s="1"/>
  <c r="BU536" i="35"/>
  <c r="BV534" i="35"/>
  <c r="BW534" i="35"/>
  <c r="AV353" i="35"/>
  <c r="AS355" i="35"/>
  <c r="AW353" i="35"/>
  <c r="AU353" i="35"/>
  <c r="AT353" i="35"/>
  <c r="AV354" i="35"/>
  <c r="AS356" i="35"/>
  <c r="AW354" i="35"/>
  <c r="AU354" i="35"/>
  <c r="AT354" i="35"/>
  <c r="BZ326" i="35" l="1"/>
  <c r="CB326" i="35" s="1"/>
  <c r="BM175" i="35"/>
  <c r="BZ325" i="35"/>
  <c r="CB325" i="35" s="1"/>
  <c r="BN174" i="35"/>
  <c r="BL174" i="35" s="1"/>
  <c r="BP174" i="35"/>
  <c r="BQ175" i="35" s="1"/>
  <c r="BR175" i="35" s="1"/>
  <c r="CW169" i="36"/>
  <c r="AF175" i="35"/>
  <c r="CD324" i="35"/>
  <c r="CC324" i="35"/>
  <c r="CI324" i="35"/>
  <c r="CK324" i="35"/>
  <c r="CE324" i="35"/>
  <c r="CH324" i="35"/>
  <c r="CJ324" i="35"/>
  <c r="CG324" i="35"/>
  <c r="CF324" i="35"/>
  <c r="CE323" i="35"/>
  <c r="CC323" i="35"/>
  <c r="CD323" i="35"/>
  <c r="CH323" i="35"/>
  <c r="CF323" i="35"/>
  <c r="CG323" i="35"/>
  <c r="CJ323" i="35"/>
  <c r="CI323" i="35"/>
  <c r="CK323" i="35"/>
  <c r="AL176" i="35"/>
  <c r="AJ176" i="35" s="1"/>
  <c r="AN176" i="35"/>
  <c r="AO177" i="35" s="1"/>
  <c r="AP177" i="35" s="1"/>
  <c r="AK177" i="35"/>
  <c r="AX329" i="35"/>
  <c r="AZ329" i="35" s="1"/>
  <c r="AX330" i="35"/>
  <c r="AZ330" i="35" s="1"/>
  <c r="BF328" i="35"/>
  <c r="BC328" i="35"/>
  <c r="BE328" i="35"/>
  <c r="BD328" i="35"/>
  <c r="BI328" i="35"/>
  <c r="BB328" i="35"/>
  <c r="BG328" i="35"/>
  <c r="BA328" i="35"/>
  <c r="BH328" i="35"/>
  <c r="Y177" i="35"/>
  <c r="DE171" i="36"/>
  <c r="BF327" i="35"/>
  <c r="BH327" i="35"/>
  <c r="BD327" i="35"/>
  <c r="BI327" i="35"/>
  <c r="BB327" i="35"/>
  <c r="BG327" i="35"/>
  <c r="BE327" i="35"/>
  <c r="BA327" i="35"/>
  <c r="BC327" i="35"/>
  <c r="BX536" i="35"/>
  <c r="BY536" i="35"/>
  <c r="BZ536" i="35"/>
  <c r="CB536" i="35" s="1"/>
  <c r="BU538" i="35"/>
  <c r="BV536" i="35"/>
  <c r="BW536" i="35"/>
  <c r="CC531" i="35"/>
  <c r="CG531" i="35"/>
  <c r="CK531" i="35"/>
  <c r="CE531" i="35"/>
  <c r="CJ531" i="35"/>
  <c r="CF531" i="35"/>
  <c r="CH531" i="35"/>
  <c r="CI531" i="35"/>
  <c r="CD531" i="35"/>
  <c r="CC534" i="35"/>
  <c r="CG534" i="35"/>
  <c r="CK534" i="35"/>
  <c r="CE534" i="35"/>
  <c r="CJ534" i="35"/>
  <c r="CF534" i="35"/>
  <c r="CD534" i="35"/>
  <c r="CH534" i="35"/>
  <c r="CI534" i="35"/>
  <c r="BX533" i="35"/>
  <c r="BY533" i="35"/>
  <c r="BZ533" i="35"/>
  <c r="CB533" i="35" s="1"/>
  <c r="BU535" i="35"/>
  <c r="BV533" i="35"/>
  <c r="BW533" i="35"/>
  <c r="AV356" i="35"/>
  <c r="AS358" i="35"/>
  <c r="AW356" i="35"/>
  <c r="AU356" i="35"/>
  <c r="AT356" i="35"/>
  <c r="AV355" i="35"/>
  <c r="AS357" i="35"/>
  <c r="AW355" i="35"/>
  <c r="AU355" i="35"/>
  <c r="AT355" i="35"/>
  <c r="BM176" i="35" l="1"/>
  <c r="BZ328" i="35"/>
  <c r="CB328" i="35" s="1"/>
  <c r="BZ327" i="35"/>
  <c r="CB327" i="35" s="1"/>
  <c r="CH325" i="35"/>
  <c r="CC325" i="35"/>
  <c r="CE325" i="35"/>
  <c r="CJ325" i="35"/>
  <c r="CF325" i="35"/>
  <c r="CK325" i="35"/>
  <c r="CG325" i="35"/>
  <c r="CD325" i="35"/>
  <c r="CI325" i="35"/>
  <c r="CW170" i="36"/>
  <c r="AF176" i="35"/>
  <c r="BP175" i="35"/>
  <c r="BQ176" i="35" s="1"/>
  <c r="BR176" i="35" s="1"/>
  <c r="BN175" i="35"/>
  <c r="BL175" i="35" s="1"/>
  <c r="CJ326" i="35"/>
  <c r="CF326" i="35"/>
  <c r="CK326" i="35"/>
  <c r="CE326" i="35"/>
  <c r="CD326" i="35"/>
  <c r="CH326" i="35"/>
  <c r="CG326" i="35"/>
  <c r="CC326" i="35"/>
  <c r="CI326" i="35"/>
  <c r="AK178" i="35"/>
  <c r="AX332" i="35"/>
  <c r="AZ332" i="35" s="1"/>
  <c r="AX331" i="35"/>
  <c r="AZ331" i="35" s="1"/>
  <c r="AL177" i="35"/>
  <c r="AJ177" i="35" s="1"/>
  <c r="AN177" i="35"/>
  <c r="AO178" i="35" s="1"/>
  <c r="AP178" i="35" s="1"/>
  <c r="BF330" i="35"/>
  <c r="BC330" i="35"/>
  <c r="BI330" i="35"/>
  <c r="BB330" i="35"/>
  <c r="BG330" i="35"/>
  <c r="BA330" i="35"/>
  <c r="BH330" i="35"/>
  <c r="BE330" i="35"/>
  <c r="BD330" i="35"/>
  <c r="DE172" i="36"/>
  <c r="Y178" i="35"/>
  <c r="BA329" i="35"/>
  <c r="BC329" i="35"/>
  <c r="BF329" i="35"/>
  <c r="BH329" i="35"/>
  <c r="BE329" i="35"/>
  <c r="BD329" i="35"/>
  <c r="BI329" i="35"/>
  <c r="BB329" i="35"/>
  <c r="BG329" i="35"/>
  <c r="BX535" i="35"/>
  <c r="BY535" i="35"/>
  <c r="BZ535" i="35"/>
  <c r="CB535" i="35" s="1"/>
  <c r="BU537" i="35"/>
  <c r="BV535" i="35"/>
  <c r="BW535" i="35"/>
  <c r="BX538" i="35"/>
  <c r="BY538" i="35"/>
  <c r="BZ538" i="35"/>
  <c r="CB538" i="35" s="1"/>
  <c r="BU540" i="35"/>
  <c r="BV538" i="35"/>
  <c r="BW538" i="35"/>
  <c r="CC533" i="35"/>
  <c r="CG533" i="35"/>
  <c r="CK533" i="35"/>
  <c r="CE533" i="35"/>
  <c r="CJ533" i="35"/>
  <c r="CF533" i="35"/>
  <c r="CH533" i="35"/>
  <c r="CI533" i="35"/>
  <c r="CD533" i="35"/>
  <c r="CC536" i="35"/>
  <c r="CG536" i="35"/>
  <c r="CK536" i="35"/>
  <c r="CE536" i="35"/>
  <c r="CJ536" i="35"/>
  <c r="CF536" i="35"/>
  <c r="CD536" i="35"/>
  <c r="CH536" i="35"/>
  <c r="CI536" i="35"/>
  <c r="AV358" i="35"/>
  <c r="AS360" i="35"/>
  <c r="AW358" i="35"/>
  <c r="AU358" i="35"/>
  <c r="AT358" i="35"/>
  <c r="AV357" i="35"/>
  <c r="AS359" i="35"/>
  <c r="AW357" i="35"/>
  <c r="AU357" i="35"/>
  <c r="AT357" i="35"/>
  <c r="CJ327" i="35" l="1"/>
  <c r="CE327" i="35"/>
  <c r="CK327" i="35"/>
  <c r="CI327" i="35"/>
  <c r="CG327" i="35"/>
  <c r="CH327" i="35"/>
  <c r="CF327" i="35"/>
  <c r="CD327" i="35"/>
  <c r="CC327" i="35"/>
  <c r="BZ330" i="35"/>
  <c r="CB330" i="35" s="1"/>
  <c r="BZ329" i="35"/>
  <c r="CB329" i="35" s="1"/>
  <c r="BM177" i="35"/>
  <c r="CE328" i="35"/>
  <c r="CG328" i="35"/>
  <c r="CD328" i="35"/>
  <c r="CF328" i="35"/>
  <c r="CJ328" i="35"/>
  <c r="CH328" i="35"/>
  <c r="CC328" i="35"/>
  <c r="CK328" i="35"/>
  <c r="CI328" i="35"/>
  <c r="CW171" i="36"/>
  <c r="AF177" i="35"/>
  <c r="BP176" i="35"/>
  <c r="BQ177" i="35" s="1"/>
  <c r="BR177" i="35" s="1"/>
  <c r="BN176" i="35"/>
  <c r="BL176" i="35" s="1"/>
  <c r="AK179" i="35"/>
  <c r="AX334" i="35"/>
  <c r="AZ334" i="35" s="1"/>
  <c r="AX333" i="35"/>
  <c r="AZ333" i="35" s="1"/>
  <c r="Y179" i="35"/>
  <c r="DE173" i="36"/>
  <c r="BI331" i="35"/>
  <c r="BB331" i="35"/>
  <c r="BG331" i="35"/>
  <c r="BE331" i="35"/>
  <c r="BD331" i="35"/>
  <c r="BA331" i="35"/>
  <c r="BC331" i="35"/>
  <c r="BF331" i="35"/>
  <c r="BH331" i="35"/>
  <c r="BF332" i="35"/>
  <c r="BC332" i="35"/>
  <c r="BI332" i="35"/>
  <c r="BB332" i="35"/>
  <c r="BG332" i="35"/>
  <c r="BE332" i="35"/>
  <c r="BD332" i="35"/>
  <c r="BA332" i="35"/>
  <c r="BH332" i="35"/>
  <c r="AN178" i="35"/>
  <c r="AO179" i="35" s="1"/>
  <c r="AP179" i="35" s="1"/>
  <c r="AL178" i="35"/>
  <c r="AJ178" i="35" s="1"/>
  <c r="BX537" i="35"/>
  <c r="BY537" i="35"/>
  <c r="BZ537" i="35"/>
  <c r="CB537" i="35" s="1"/>
  <c r="BU539" i="35"/>
  <c r="BV537" i="35"/>
  <c r="BW537" i="35"/>
  <c r="CC535" i="35"/>
  <c r="CG535" i="35"/>
  <c r="CK535" i="35"/>
  <c r="CE535" i="35"/>
  <c r="CJ535" i="35"/>
  <c r="CF535" i="35"/>
  <c r="CH535" i="35"/>
  <c r="CI535" i="35"/>
  <c r="CD535" i="35"/>
  <c r="BX540" i="35"/>
  <c r="BY540" i="35"/>
  <c r="BZ540" i="35"/>
  <c r="CB540" i="35" s="1"/>
  <c r="BU542" i="35"/>
  <c r="BV540" i="35"/>
  <c r="BW540" i="35"/>
  <c r="CC538" i="35"/>
  <c r="CG538" i="35"/>
  <c r="CK538" i="35"/>
  <c r="CE538" i="35"/>
  <c r="CJ538" i="35"/>
  <c r="CF538" i="35"/>
  <c r="CD538" i="35"/>
  <c r="CH538" i="35"/>
  <c r="CI538" i="35"/>
  <c r="AV359" i="35"/>
  <c r="AS361" i="35"/>
  <c r="AW359" i="35"/>
  <c r="AU359" i="35"/>
  <c r="AT359" i="35"/>
  <c r="AV360" i="35"/>
  <c r="AS362" i="35"/>
  <c r="AW360" i="35"/>
  <c r="AU360" i="35"/>
  <c r="AT360" i="35"/>
  <c r="BP177" i="35" l="1"/>
  <c r="BQ178" i="35" s="1"/>
  <c r="BR178" i="35" s="1"/>
  <c r="BN177" i="35"/>
  <c r="BL177" i="35" s="1"/>
  <c r="BZ331" i="35"/>
  <c r="CB331" i="35" s="1"/>
  <c r="BZ332" i="35"/>
  <c r="CB332" i="35" s="1"/>
  <c r="BM178" i="35"/>
  <c r="CD329" i="35"/>
  <c r="CF329" i="35"/>
  <c r="CE329" i="35"/>
  <c r="CK329" i="35"/>
  <c r="CJ329" i="35"/>
  <c r="CH329" i="35"/>
  <c r="CG329" i="35"/>
  <c r="CC329" i="35"/>
  <c r="CI329" i="35"/>
  <c r="AF178" i="35"/>
  <c r="CW172" i="36"/>
  <c r="CK330" i="35"/>
  <c r="CH330" i="35"/>
  <c r="CJ330" i="35"/>
  <c r="CC330" i="35"/>
  <c r="CG330" i="35"/>
  <c r="CF330" i="35"/>
  <c r="CI330" i="35"/>
  <c r="CE330" i="35"/>
  <c r="CD330" i="35"/>
  <c r="AK180" i="35"/>
  <c r="AX336" i="35"/>
  <c r="AZ336" i="35" s="1"/>
  <c r="AX335" i="35"/>
  <c r="AZ335" i="35" s="1"/>
  <c r="BI333" i="35"/>
  <c r="BB333" i="35"/>
  <c r="BE333" i="35"/>
  <c r="BD333" i="35"/>
  <c r="BF333" i="35"/>
  <c r="BH333" i="35"/>
  <c r="BG333" i="35"/>
  <c r="BA333" i="35"/>
  <c r="BC333" i="35"/>
  <c r="BA334" i="35"/>
  <c r="BH334" i="35"/>
  <c r="BI334" i="35"/>
  <c r="BB334" i="35"/>
  <c r="BG334" i="35"/>
  <c r="BE334" i="35"/>
  <c r="BD334" i="35"/>
  <c r="BF334" i="35"/>
  <c r="BC334" i="35"/>
  <c r="DE174" i="36"/>
  <c r="Y180" i="35"/>
  <c r="AN179" i="35"/>
  <c r="AO180" i="35" s="1"/>
  <c r="AP180" i="35" s="1"/>
  <c r="AL179" i="35"/>
  <c r="AJ179" i="35" s="1"/>
  <c r="CC537" i="35"/>
  <c r="CG537" i="35"/>
  <c r="CK537" i="35"/>
  <c r="CE537" i="35"/>
  <c r="CJ537" i="35"/>
  <c r="CF537" i="35"/>
  <c r="CH537" i="35"/>
  <c r="CI537" i="35"/>
  <c r="CD537" i="35"/>
  <c r="BX542" i="35"/>
  <c r="BY542" i="35"/>
  <c r="BZ542" i="35"/>
  <c r="CB542" i="35" s="1"/>
  <c r="BU544" i="35"/>
  <c r="BV542" i="35"/>
  <c r="BW542" i="35"/>
  <c r="CC540" i="35"/>
  <c r="CG540" i="35"/>
  <c r="CK540" i="35"/>
  <c r="CE540" i="35"/>
  <c r="CJ540" i="35"/>
  <c r="CF540" i="35"/>
  <c r="CD540" i="35"/>
  <c r="CH540" i="35"/>
  <c r="CI540" i="35"/>
  <c r="BX539" i="35"/>
  <c r="BY539" i="35"/>
  <c r="BZ539" i="35"/>
  <c r="CB539" i="35" s="1"/>
  <c r="BU541" i="35"/>
  <c r="BV539" i="35"/>
  <c r="BW539" i="35"/>
  <c r="AV361" i="35"/>
  <c r="AS363" i="35"/>
  <c r="AW361" i="35"/>
  <c r="AU361" i="35"/>
  <c r="AT361" i="35"/>
  <c r="AV362" i="35"/>
  <c r="AS364" i="35"/>
  <c r="AW362" i="35"/>
  <c r="AU362" i="35"/>
  <c r="AT362" i="35"/>
  <c r="CW173" i="36" l="1"/>
  <c r="AF179" i="35"/>
  <c r="BM179" i="35"/>
  <c r="BZ334" i="35"/>
  <c r="CB334" i="35" s="1"/>
  <c r="BZ333" i="35"/>
  <c r="CB333" i="35" s="1"/>
  <c r="CH331" i="35"/>
  <c r="CF331" i="35"/>
  <c r="CJ331" i="35"/>
  <c r="CI331" i="35"/>
  <c r="CK331" i="35"/>
  <c r="CE331" i="35"/>
  <c r="CC331" i="35"/>
  <c r="CD331" i="35"/>
  <c r="CG331" i="35"/>
  <c r="CE332" i="35"/>
  <c r="CH332" i="35"/>
  <c r="CJ332" i="35"/>
  <c r="CF332" i="35"/>
  <c r="CD332" i="35"/>
  <c r="CC332" i="35"/>
  <c r="CI332" i="35"/>
  <c r="CK332" i="35"/>
  <c r="CG332" i="35"/>
  <c r="BN178" i="35"/>
  <c r="BL178" i="35" s="1"/>
  <c r="BP178" i="35"/>
  <c r="BQ179" i="35" s="1"/>
  <c r="BR179" i="35" s="1"/>
  <c r="AK181" i="35"/>
  <c r="AX338" i="35"/>
  <c r="AZ338" i="35" s="1"/>
  <c r="AX337" i="35"/>
  <c r="AZ337" i="35" s="1"/>
  <c r="BF335" i="35"/>
  <c r="BH335" i="35"/>
  <c r="BI335" i="35"/>
  <c r="BB335" i="35"/>
  <c r="BG335" i="35"/>
  <c r="BE335" i="35"/>
  <c r="BD335" i="35"/>
  <c r="BA335" i="35"/>
  <c r="BC335" i="35"/>
  <c r="Y181" i="35"/>
  <c r="DE175" i="36"/>
  <c r="BI336" i="35"/>
  <c r="BB336" i="35"/>
  <c r="BG336" i="35"/>
  <c r="BE336" i="35"/>
  <c r="BD336" i="35"/>
  <c r="BF336" i="35"/>
  <c r="BC336" i="35"/>
  <c r="BA336" i="35"/>
  <c r="BH336" i="35"/>
  <c r="AL180" i="35"/>
  <c r="AJ180" i="35" s="1"/>
  <c r="AN180" i="35"/>
  <c r="AO181" i="35" s="1"/>
  <c r="AP181" i="35" s="1"/>
  <c r="BX541" i="35"/>
  <c r="BY541" i="35"/>
  <c r="BZ541" i="35"/>
  <c r="CB541" i="35" s="1"/>
  <c r="BU543" i="35"/>
  <c r="BV541" i="35"/>
  <c r="BW541" i="35"/>
  <c r="CC542" i="35"/>
  <c r="CG542" i="35"/>
  <c r="CK542" i="35"/>
  <c r="CE542" i="35"/>
  <c r="CJ542" i="35"/>
  <c r="CF542" i="35"/>
  <c r="CD542" i="35"/>
  <c r="CH542" i="35"/>
  <c r="CI542" i="35"/>
  <c r="CC539" i="35"/>
  <c r="CG539" i="35"/>
  <c r="CK539" i="35"/>
  <c r="CE539" i="35"/>
  <c r="CJ539" i="35"/>
  <c r="CF539" i="35"/>
  <c r="CH539" i="35"/>
  <c r="CI539" i="35"/>
  <c r="CD539" i="35"/>
  <c r="BX544" i="35"/>
  <c r="BY544" i="35"/>
  <c r="BZ544" i="35"/>
  <c r="CB544" i="35" s="1"/>
  <c r="BU546" i="35"/>
  <c r="BV544" i="35"/>
  <c r="BW544" i="35"/>
  <c r="AV364" i="35"/>
  <c r="AS366" i="35"/>
  <c r="AW364" i="35"/>
  <c r="AU364" i="35"/>
  <c r="AT364" i="35"/>
  <c r="AV363" i="35"/>
  <c r="AS365" i="35"/>
  <c r="AW363" i="35"/>
  <c r="AU363" i="35"/>
  <c r="AT363" i="35"/>
  <c r="CI334" i="35" l="1"/>
  <c r="CK334" i="35"/>
  <c r="CH334" i="35"/>
  <c r="CJ334" i="35"/>
  <c r="CG334" i="35"/>
  <c r="CE334" i="35"/>
  <c r="CD334" i="35"/>
  <c r="CC334" i="35"/>
  <c r="CF334" i="35"/>
  <c r="BN179" i="35"/>
  <c r="BL179" i="35" s="1"/>
  <c r="BP179" i="35"/>
  <c r="BQ180" i="35" s="1"/>
  <c r="BR180" i="35" s="1"/>
  <c r="BZ335" i="35"/>
  <c r="CB335" i="35" s="1"/>
  <c r="BM180" i="35"/>
  <c r="BZ336" i="35"/>
  <c r="CB336" i="35" s="1"/>
  <c r="CI333" i="35"/>
  <c r="CK333" i="35"/>
  <c r="CJ333" i="35"/>
  <c r="CG333" i="35"/>
  <c r="CC333" i="35"/>
  <c r="CF333" i="35"/>
  <c r="CH333" i="35"/>
  <c r="CD333" i="35"/>
  <c r="CE333" i="35"/>
  <c r="AF180" i="35"/>
  <c r="CW174" i="36"/>
  <c r="BA337" i="35"/>
  <c r="BC337" i="35"/>
  <c r="BF337" i="35"/>
  <c r="BH337" i="35"/>
  <c r="BI337" i="35"/>
  <c r="BB337" i="35"/>
  <c r="BG337" i="35"/>
  <c r="BE337" i="35"/>
  <c r="BD337" i="35"/>
  <c r="DE176" i="36"/>
  <c r="Y182" i="35"/>
  <c r="BI338" i="35"/>
  <c r="BB338" i="35"/>
  <c r="BG338" i="35"/>
  <c r="BE338" i="35"/>
  <c r="BD338" i="35"/>
  <c r="BF338" i="35"/>
  <c r="BC338" i="35"/>
  <c r="BA338" i="35"/>
  <c r="BH338" i="35"/>
  <c r="AK182" i="35"/>
  <c r="AX339" i="35"/>
  <c r="AZ339" i="35" s="1"/>
  <c r="AX340" i="35"/>
  <c r="AZ340" i="35" s="1"/>
  <c r="AL181" i="35"/>
  <c r="AJ181" i="35" s="1"/>
  <c r="AN181" i="35"/>
  <c r="AO182" i="35" s="1"/>
  <c r="AP182" i="35" s="1"/>
  <c r="BX546" i="35"/>
  <c r="BY546" i="35"/>
  <c r="BZ546" i="35"/>
  <c r="CB546" i="35" s="1"/>
  <c r="BU548" i="35"/>
  <c r="BV546" i="35"/>
  <c r="BW546" i="35"/>
  <c r="BX543" i="35"/>
  <c r="BY543" i="35"/>
  <c r="BZ543" i="35"/>
  <c r="CB543" i="35" s="1"/>
  <c r="BU545" i="35"/>
  <c r="BV543" i="35"/>
  <c r="BW543" i="35"/>
  <c r="CC544" i="35"/>
  <c r="CG544" i="35"/>
  <c r="CK544" i="35"/>
  <c r="CE544" i="35"/>
  <c r="CJ544" i="35"/>
  <c r="CF544" i="35"/>
  <c r="CD544" i="35"/>
  <c r="CH544" i="35"/>
  <c r="CI544" i="35"/>
  <c r="CC541" i="35"/>
  <c r="CG541" i="35"/>
  <c r="CK541" i="35"/>
  <c r="CE541" i="35"/>
  <c r="CJ541" i="35"/>
  <c r="CF541" i="35"/>
  <c r="CH541" i="35"/>
  <c r="CI541" i="35"/>
  <c r="CD541" i="35"/>
  <c r="AV366" i="35"/>
  <c r="AS368" i="35"/>
  <c r="AW366" i="35"/>
  <c r="AU366" i="35"/>
  <c r="AT366" i="35"/>
  <c r="AV365" i="35"/>
  <c r="AS367" i="35"/>
  <c r="AW365" i="35"/>
  <c r="AU365" i="35"/>
  <c r="AT365" i="35"/>
  <c r="CE335" i="35" l="1"/>
  <c r="CI335" i="35"/>
  <c r="CJ335" i="35"/>
  <c r="CH335" i="35"/>
  <c r="CC335" i="35"/>
  <c r="CD335" i="35"/>
  <c r="CF335" i="35"/>
  <c r="CK335" i="35"/>
  <c r="CG335" i="35"/>
  <c r="CI336" i="35"/>
  <c r="CJ336" i="35"/>
  <c r="CD336" i="35"/>
  <c r="CF336" i="35"/>
  <c r="CH336" i="35"/>
  <c r="CK336" i="35"/>
  <c r="CG336" i="35"/>
  <c r="CC336" i="35"/>
  <c r="CE336" i="35"/>
  <c r="BM181" i="35"/>
  <c r="BZ338" i="35"/>
  <c r="CB338" i="35" s="1"/>
  <c r="BZ337" i="35"/>
  <c r="CB337" i="35" s="1"/>
  <c r="CW175" i="36"/>
  <c r="AF181" i="35"/>
  <c r="BN180" i="35"/>
  <c r="BL180" i="35" s="1"/>
  <c r="BP180" i="35"/>
  <c r="BQ181" i="35" s="1"/>
  <c r="BR181" i="35" s="1"/>
  <c r="AN182" i="35"/>
  <c r="AO183" i="35" s="1"/>
  <c r="AP183" i="35" s="1"/>
  <c r="AL182" i="35"/>
  <c r="AJ182" i="35" s="1"/>
  <c r="Y183" i="35"/>
  <c r="DE177" i="36"/>
  <c r="BF340" i="35"/>
  <c r="BC340" i="35"/>
  <c r="BI340" i="35"/>
  <c r="BB340" i="35"/>
  <c r="BG340" i="35"/>
  <c r="BE340" i="35"/>
  <c r="BD340" i="35"/>
  <c r="BA340" i="35"/>
  <c r="BH340" i="35"/>
  <c r="BI339" i="35"/>
  <c r="BB339" i="35"/>
  <c r="BG339" i="35"/>
  <c r="BE339" i="35"/>
  <c r="BD339" i="35"/>
  <c r="BA339" i="35"/>
  <c r="BC339" i="35"/>
  <c r="BF339" i="35"/>
  <c r="BH339" i="35"/>
  <c r="AK183" i="35"/>
  <c r="AX342" i="35"/>
  <c r="AZ342" i="35" s="1"/>
  <c r="AX341" i="35"/>
  <c r="AZ341" i="35" s="1"/>
  <c r="BX545" i="35"/>
  <c r="BY545" i="35"/>
  <c r="BZ545" i="35"/>
  <c r="CB545" i="35" s="1"/>
  <c r="BU547" i="35"/>
  <c r="BV545" i="35"/>
  <c r="BW545" i="35"/>
  <c r="CC543" i="35"/>
  <c r="CG543" i="35"/>
  <c r="CK543" i="35"/>
  <c r="CE543" i="35"/>
  <c r="CJ543" i="35"/>
  <c r="CF543" i="35"/>
  <c r="CH543" i="35"/>
  <c r="CI543" i="35"/>
  <c r="CD543" i="35"/>
  <c r="BX548" i="35"/>
  <c r="BY548" i="35"/>
  <c r="BZ548" i="35"/>
  <c r="CB548" i="35" s="1"/>
  <c r="BU550" i="35"/>
  <c r="BV548" i="35"/>
  <c r="BW548" i="35"/>
  <c r="CC546" i="35"/>
  <c r="CG546" i="35"/>
  <c r="CK546" i="35"/>
  <c r="CE546" i="35"/>
  <c r="CJ546" i="35"/>
  <c r="CF546" i="35"/>
  <c r="CD546" i="35"/>
  <c r="CH546" i="35"/>
  <c r="CI546" i="35"/>
  <c r="AV367" i="35"/>
  <c r="AS369" i="35"/>
  <c r="AW367" i="35"/>
  <c r="AU367" i="35"/>
  <c r="AT367" i="35"/>
  <c r="AV368" i="35"/>
  <c r="AS370" i="35"/>
  <c r="AW368" i="35"/>
  <c r="AU368" i="35"/>
  <c r="AT368" i="35"/>
  <c r="CC338" i="35" l="1"/>
  <c r="CK338" i="35"/>
  <c r="CD338" i="35"/>
  <c r="CH338" i="35"/>
  <c r="CG338" i="35"/>
  <c r="CI338" i="35"/>
  <c r="CF338" i="35"/>
  <c r="CE338" i="35"/>
  <c r="CJ338" i="35"/>
  <c r="BZ340" i="35"/>
  <c r="CB340" i="35" s="1"/>
  <c r="BM182" i="35"/>
  <c r="BZ339" i="35"/>
  <c r="CB339" i="35" s="1"/>
  <c r="BP181" i="35"/>
  <c r="BQ182" i="35" s="1"/>
  <c r="BR182" i="35" s="1"/>
  <c r="BN181" i="35"/>
  <c r="BL181" i="35" s="1"/>
  <c r="CW176" i="36"/>
  <c r="AF182" i="35"/>
  <c r="CK337" i="35"/>
  <c r="CC337" i="35"/>
  <c r="CD337" i="35"/>
  <c r="CJ337" i="35"/>
  <c r="CI337" i="35"/>
  <c r="CF337" i="35"/>
  <c r="CE337" i="35"/>
  <c r="CG337" i="35"/>
  <c r="CH337" i="35"/>
  <c r="BF341" i="35"/>
  <c r="BE341" i="35"/>
  <c r="BD341" i="35"/>
  <c r="BI341" i="35"/>
  <c r="BB341" i="35"/>
  <c r="BG341" i="35"/>
  <c r="BA341" i="35"/>
  <c r="BC341" i="35"/>
  <c r="BH341" i="35"/>
  <c r="AK184" i="35"/>
  <c r="AX343" i="35"/>
  <c r="AZ343" i="35" s="1"/>
  <c r="AX344" i="35"/>
  <c r="AZ344" i="35" s="1"/>
  <c r="BA342" i="35"/>
  <c r="BH342" i="35"/>
  <c r="BI342" i="35"/>
  <c r="BB342" i="35"/>
  <c r="BG342" i="35"/>
  <c r="BF342" i="35"/>
  <c r="BC342" i="35"/>
  <c r="BE342" i="35"/>
  <c r="BD342" i="35"/>
  <c r="AL183" i="35"/>
  <c r="AJ183" i="35" s="1"/>
  <c r="AN183" i="35"/>
  <c r="AO184" i="35" s="1"/>
  <c r="AP184" i="35" s="1"/>
  <c r="DE178" i="36"/>
  <c r="Y184" i="35"/>
  <c r="CC548" i="35"/>
  <c r="CG548" i="35"/>
  <c r="CK548" i="35"/>
  <c r="CE548" i="35"/>
  <c r="CJ548" i="35"/>
  <c r="CF548" i="35"/>
  <c r="CD548" i="35"/>
  <c r="CH548" i="35"/>
  <c r="CI548" i="35"/>
  <c r="BX547" i="35"/>
  <c r="BY547" i="35"/>
  <c r="BZ547" i="35"/>
  <c r="CB547" i="35" s="1"/>
  <c r="BU549" i="35"/>
  <c r="BV547" i="35"/>
  <c r="BW547" i="35"/>
  <c r="CC545" i="35"/>
  <c r="CG545" i="35"/>
  <c r="CK545" i="35"/>
  <c r="CE545" i="35"/>
  <c r="CJ545" i="35"/>
  <c r="CF545" i="35"/>
  <c r="CH545" i="35"/>
  <c r="CI545" i="35"/>
  <c r="CD545" i="35"/>
  <c r="BX550" i="35"/>
  <c r="BY550" i="35"/>
  <c r="BZ550" i="35"/>
  <c r="CB550" i="35" s="1"/>
  <c r="BU552" i="35"/>
  <c r="BV550" i="35"/>
  <c r="BW550" i="35"/>
  <c r="AV369" i="35"/>
  <c r="AS371" i="35"/>
  <c r="AW369" i="35"/>
  <c r="AU369" i="35"/>
  <c r="AT369" i="35"/>
  <c r="AV370" i="35"/>
  <c r="AS372" i="35"/>
  <c r="AW370" i="35"/>
  <c r="AU370" i="35"/>
  <c r="AT370" i="35"/>
  <c r="CW177" i="36" l="1"/>
  <c r="AF183" i="35"/>
  <c r="BP182" i="35"/>
  <c r="BQ183" i="35" s="1"/>
  <c r="BR183" i="35" s="1"/>
  <c r="BN182" i="35"/>
  <c r="BL182" i="35" s="1"/>
  <c r="BZ341" i="35"/>
  <c r="CB341" i="35" s="1"/>
  <c r="BM183" i="35"/>
  <c r="BZ342" i="35"/>
  <c r="CB342" i="35" s="1"/>
  <c r="CI340" i="35"/>
  <c r="CK340" i="35"/>
  <c r="CE340" i="35"/>
  <c r="CH340" i="35"/>
  <c r="CC340" i="35"/>
  <c r="CG340" i="35"/>
  <c r="CF340" i="35"/>
  <c r="CD340" i="35"/>
  <c r="CJ340" i="35"/>
  <c r="CG339" i="35"/>
  <c r="CJ339" i="35"/>
  <c r="CI339" i="35"/>
  <c r="CK339" i="35"/>
  <c r="CE339" i="35"/>
  <c r="CC339" i="35"/>
  <c r="CD339" i="35"/>
  <c r="CH339" i="35"/>
  <c r="CF339" i="35"/>
  <c r="BI343" i="35"/>
  <c r="BB343" i="35"/>
  <c r="BG343" i="35"/>
  <c r="BE343" i="35"/>
  <c r="BD343" i="35"/>
  <c r="BA343" i="35"/>
  <c r="BC343" i="35"/>
  <c r="BF343" i="35"/>
  <c r="BH343" i="35"/>
  <c r="AL184" i="35"/>
  <c r="AJ184" i="35" s="1"/>
  <c r="AN184" i="35"/>
  <c r="AO185" i="35" s="1"/>
  <c r="AP185" i="35" s="1"/>
  <c r="AK185" i="35"/>
  <c r="AX345" i="35"/>
  <c r="AZ345" i="35" s="1"/>
  <c r="AX346" i="35"/>
  <c r="AZ346" i="35" s="1"/>
  <c r="DE179" i="36"/>
  <c r="Y185" i="35"/>
  <c r="BF344" i="35"/>
  <c r="BC344" i="35"/>
  <c r="BI344" i="35"/>
  <c r="BB344" i="35"/>
  <c r="BG344" i="35"/>
  <c r="BE344" i="35"/>
  <c r="BD344" i="35"/>
  <c r="BA344" i="35"/>
  <c r="BH344" i="35"/>
  <c r="BX552" i="35"/>
  <c r="BY552" i="35"/>
  <c r="BZ552" i="35"/>
  <c r="CB552" i="35" s="1"/>
  <c r="BU554" i="35"/>
  <c r="BV552" i="35"/>
  <c r="BW552" i="35"/>
  <c r="CC550" i="35"/>
  <c r="CG550" i="35"/>
  <c r="CK550" i="35"/>
  <c r="CE550" i="35"/>
  <c r="CJ550" i="35"/>
  <c r="CF550" i="35"/>
  <c r="CD550" i="35"/>
  <c r="CH550" i="35"/>
  <c r="CI550" i="35"/>
  <c r="BX549" i="35"/>
  <c r="BY549" i="35"/>
  <c r="BZ549" i="35"/>
  <c r="CB549" i="35" s="1"/>
  <c r="BU551" i="35"/>
  <c r="BV549" i="35"/>
  <c r="BW549" i="35"/>
  <c r="CC547" i="35"/>
  <c r="CG547" i="35"/>
  <c r="CK547" i="35"/>
  <c r="CE547" i="35"/>
  <c r="CJ547" i="35"/>
  <c r="CF547" i="35"/>
  <c r="CH547" i="35"/>
  <c r="CI547" i="35"/>
  <c r="CD547" i="35"/>
  <c r="AV372" i="35"/>
  <c r="AS374" i="35"/>
  <c r="AW372" i="35"/>
  <c r="AU372" i="35"/>
  <c r="AT372" i="35"/>
  <c r="AV371" i="35"/>
  <c r="AS373" i="35"/>
  <c r="AW371" i="35"/>
  <c r="AU371" i="35"/>
  <c r="AT371" i="35"/>
  <c r="CJ342" i="35" l="1"/>
  <c r="CG342" i="35"/>
  <c r="CF342" i="35"/>
  <c r="CE342" i="35"/>
  <c r="CH342" i="35"/>
  <c r="CD342" i="35"/>
  <c r="CC342" i="35"/>
  <c r="CI342" i="35"/>
  <c r="CK342" i="35"/>
  <c r="BN183" i="35"/>
  <c r="BL183" i="35" s="1"/>
  <c r="BP183" i="35"/>
  <c r="BQ184" i="35" s="1"/>
  <c r="BR184" i="35" s="1"/>
  <c r="BM184" i="35"/>
  <c r="BZ344" i="35"/>
  <c r="CB344" i="35" s="1"/>
  <c r="BZ343" i="35"/>
  <c r="CB343" i="35" s="1"/>
  <c r="CF341" i="35"/>
  <c r="CE341" i="35"/>
  <c r="CH341" i="35"/>
  <c r="CD341" i="35"/>
  <c r="CG341" i="35"/>
  <c r="CJ341" i="35"/>
  <c r="CI341" i="35"/>
  <c r="CK341" i="35"/>
  <c r="CC341" i="35"/>
  <c r="AF184" i="35"/>
  <c r="CW178" i="36"/>
  <c r="AK186" i="35"/>
  <c r="AX348" i="35"/>
  <c r="AZ348" i="35" s="1"/>
  <c r="AX347" i="35"/>
  <c r="AZ347" i="35" s="1"/>
  <c r="BA345" i="35"/>
  <c r="BC345" i="35"/>
  <c r="BF345" i="35"/>
  <c r="BH345" i="35"/>
  <c r="BI345" i="35"/>
  <c r="BB345" i="35"/>
  <c r="BG345" i="35"/>
  <c r="BE345" i="35"/>
  <c r="BD345" i="35"/>
  <c r="DE180" i="36"/>
  <c r="Y186" i="35"/>
  <c r="AL185" i="35"/>
  <c r="AJ185" i="35" s="1"/>
  <c r="AN185" i="35"/>
  <c r="AO186" i="35" s="1"/>
  <c r="AP186" i="35" s="1"/>
  <c r="BF346" i="35"/>
  <c r="BC346" i="35"/>
  <c r="BI346" i="35"/>
  <c r="BB346" i="35"/>
  <c r="BG346" i="35"/>
  <c r="BE346" i="35"/>
  <c r="BD346" i="35"/>
  <c r="BA346" i="35"/>
  <c r="BH346" i="35"/>
  <c r="BX554" i="35"/>
  <c r="BY554" i="35"/>
  <c r="BZ554" i="35"/>
  <c r="CB554" i="35" s="1"/>
  <c r="BU556" i="35"/>
  <c r="BV554" i="35"/>
  <c r="BW554" i="35"/>
  <c r="BX551" i="35"/>
  <c r="BY551" i="35"/>
  <c r="BZ551" i="35"/>
  <c r="CB551" i="35" s="1"/>
  <c r="BU553" i="35"/>
  <c r="BV551" i="35"/>
  <c r="BW551" i="35"/>
  <c r="CC552" i="35"/>
  <c r="CG552" i="35"/>
  <c r="CK552" i="35"/>
  <c r="CE552" i="35"/>
  <c r="CJ552" i="35"/>
  <c r="CF552" i="35"/>
  <c r="CD552" i="35"/>
  <c r="CH552" i="35"/>
  <c r="CI552" i="35"/>
  <c r="CC549" i="35"/>
  <c r="CG549" i="35"/>
  <c r="CK549" i="35"/>
  <c r="CE549" i="35"/>
  <c r="CJ549" i="35"/>
  <c r="CF549" i="35"/>
  <c r="CH549" i="35"/>
  <c r="CI549" i="35"/>
  <c r="CD549" i="35"/>
  <c r="AV374" i="35"/>
  <c r="AS376" i="35"/>
  <c r="AW374" i="35"/>
  <c r="AU374" i="35"/>
  <c r="AT374" i="35"/>
  <c r="AV373" i="35"/>
  <c r="AS375" i="35"/>
  <c r="AW373" i="35"/>
  <c r="AU373" i="35"/>
  <c r="AT373" i="35"/>
  <c r="BZ345" i="35" l="1"/>
  <c r="CB345" i="35" s="1"/>
  <c r="BM185" i="35"/>
  <c r="BZ346" i="35"/>
  <c r="CB346" i="35" s="1"/>
  <c r="BP184" i="35"/>
  <c r="BQ185" i="35" s="1"/>
  <c r="BR185" i="35" s="1"/>
  <c r="BN184" i="35"/>
  <c r="BL184" i="35" s="1"/>
  <c r="CK343" i="35"/>
  <c r="CG343" i="35"/>
  <c r="CD343" i="35"/>
  <c r="CI343" i="35"/>
  <c r="CH343" i="35"/>
  <c r="CF343" i="35"/>
  <c r="CE343" i="35"/>
  <c r="CC343" i="35"/>
  <c r="CJ343" i="35"/>
  <c r="AF185" i="35"/>
  <c r="CW179" i="36"/>
  <c r="CC344" i="35"/>
  <c r="CG344" i="35"/>
  <c r="CI344" i="35"/>
  <c r="CK344" i="35"/>
  <c r="CJ344" i="35"/>
  <c r="CF344" i="35"/>
  <c r="CE344" i="35"/>
  <c r="CH344" i="35"/>
  <c r="CD344" i="35"/>
  <c r="Y187" i="35"/>
  <c r="DE181" i="36"/>
  <c r="BF348" i="35"/>
  <c r="BC348" i="35"/>
  <c r="BI348" i="35"/>
  <c r="BB348" i="35"/>
  <c r="BG348" i="35"/>
  <c r="BE348" i="35"/>
  <c r="BD348" i="35"/>
  <c r="BA348" i="35"/>
  <c r="BH348" i="35"/>
  <c r="BF347" i="35"/>
  <c r="BH347" i="35"/>
  <c r="BA347" i="35"/>
  <c r="BC347" i="35"/>
  <c r="BI347" i="35"/>
  <c r="BB347" i="35"/>
  <c r="BG347" i="35"/>
  <c r="BE347" i="35"/>
  <c r="BD347" i="35"/>
  <c r="AK187" i="35"/>
  <c r="AX350" i="35"/>
  <c r="AZ350" i="35" s="1"/>
  <c r="AX349" i="35"/>
  <c r="AZ349" i="35" s="1"/>
  <c r="AL186" i="35"/>
  <c r="AJ186" i="35" s="1"/>
  <c r="AN186" i="35"/>
  <c r="AO187" i="35" s="1"/>
  <c r="AP187" i="35" s="1"/>
  <c r="CC551" i="35"/>
  <c r="CG551" i="35"/>
  <c r="CK551" i="35"/>
  <c r="CE551" i="35"/>
  <c r="CJ551" i="35"/>
  <c r="CF551" i="35"/>
  <c r="CH551" i="35"/>
  <c r="CI551" i="35"/>
  <c r="CD551" i="35"/>
  <c r="BX556" i="35"/>
  <c r="BY556" i="35"/>
  <c r="BZ556" i="35"/>
  <c r="CB556" i="35" s="1"/>
  <c r="BU558" i="35"/>
  <c r="BV556" i="35"/>
  <c r="BW556" i="35"/>
  <c r="CC554" i="35"/>
  <c r="CG554" i="35"/>
  <c r="CK554" i="35"/>
  <c r="CE554" i="35"/>
  <c r="CJ554" i="35"/>
  <c r="CF554" i="35"/>
  <c r="CD554" i="35"/>
  <c r="CH554" i="35"/>
  <c r="CI554" i="35"/>
  <c r="BX553" i="35"/>
  <c r="BY553" i="35"/>
  <c r="BZ553" i="35"/>
  <c r="CB553" i="35" s="1"/>
  <c r="BU555" i="35"/>
  <c r="BV553" i="35"/>
  <c r="BW553" i="35"/>
  <c r="AV375" i="35"/>
  <c r="AS377" i="35"/>
  <c r="AW375" i="35"/>
  <c r="AU375" i="35"/>
  <c r="AT375" i="35"/>
  <c r="AV376" i="35"/>
  <c r="AS378" i="35"/>
  <c r="AW376" i="35"/>
  <c r="AU376" i="35"/>
  <c r="AT376" i="35"/>
  <c r="CW180" i="36" l="1"/>
  <c r="AF186" i="35"/>
  <c r="BM186" i="35"/>
  <c r="BZ347" i="35"/>
  <c r="CB347" i="35" s="1"/>
  <c r="BZ348" i="35"/>
  <c r="CB348" i="35" s="1"/>
  <c r="CG346" i="35"/>
  <c r="CI346" i="35"/>
  <c r="CH346" i="35"/>
  <c r="CD346" i="35"/>
  <c r="CE346" i="35"/>
  <c r="CJ346" i="35"/>
  <c r="CC346" i="35"/>
  <c r="CF346" i="35"/>
  <c r="CK346" i="35"/>
  <c r="BN185" i="35"/>
  <c r="BL185" i="35" s="1"/>
  <c r="BP185" i="35"/>
  <c r="BQ186" i="35" s="1"/>
  <c r="BR186" i="35" s="1"/>
  <c r="CJ345" i="35"/>
  <c r="CC345" i="35"/>
  <c r="CD345" i="35"/>
  <c r="CF345" i="35"/>
  <c r="CI345" i="35"/>
  <c r="CK345" i="35"/>
  <c r="CE345" i="35"/>
  <c r="CG345" i="35"/>
  <c r="CH345" i="35"/>
  <c r="AN187" i="35"/>
  <c r="AO188" i="35" s="1"/>
  <c r="AP188" i="35" s="1"/>
  <c r="AL187" i="35"/>
  <c r="AJ187" i="35" s="1"/>
  <c r="AK188" i="35"/>
  <c r="AX351" i="35"/>
  <c r="AZ351" i="35" s="1"/>
  <c r="AX352" i="35"/>
  <c r="AZ352" i="35" s="1"/>
  <c r="BF349" i="35"/>
  <c r="BH349" i="35"/>
  <c r="BI349" i="35"/>
  <c r="BB349" i="35"/>
  <c r="BG349" i="35"/>
  <c r="BE349" i="35"/>
  <c r="BD349" i="35"/>
  <c r="BA349" i="35"/>
  <c r="BC349" i="35"/>
  <c r="BA350" i="35"/>
  <c r="BH350" i="35"/>
  <c r="BF350" i="35"/>
  <c r="BC350" i="35"/>
  <c r="BI350" i="35"/>
  <c r="BB350" i="35"/>
  <c r="BG350" i="35"/>
  <c r="BE350" i="35"/>
  <c r="BD350" i="35"/>
  <c r="DE182" i="36"/>
  <c r="Y188" i="35"/>
  <c r="CC556" i="35"/>
  <c r="CG556" i="35"/>
  <c r="CK556" i="35"/>
  <c r="CE556" i="35"/>
  <c r="CJ556" i="35"/>
  <c r="CF556" i="35"/>
  <c r="CD556" i="35"/>
  <c r="CH556" i="35"/>
  <c r="CI556" i="35"/>
  <c r="BX555" i="35"/>
  <c r="BY555" i="35"/>
  <c r="BZ555" i="35"/>
  <c r="CB555" i="35" s="1"/>
  <c r="BU557" i="35"/>
  <c r="BV555" i="35"/>
  <c r="BW555" i="35"/>
  <c r="CC553" i="35"/>
  <c r="CG553" i="35"/>
  <c r="CK553" i="35"/>
  <c r="CE553" i="35"/>
  <c r="CJ553" i="35"/>
  <c r="CF553" i="35"/>
  <c r="CH553" i="35"/>
  <c r="CI553" i="35"/>
  <c r="CD553" i="35"/>
  <c r="BX558" i="35"/>
  <c r="BY558" i="35"/>
  <c r="BZ558" i="35"/>
  <c r="CB558" i="35" s="1"/>
  <c r="BU560" i="35"/>
  <c r="BV558" i="35"/>
  <c r="BW558" i="35"/>
  <c r="AV377" i="35"/>
  <c r="AS379" i="35"/>
  <c r="AW377" i="35"/>
  <c r="AU377" i="35"/>
  <c r="AT377" i="35"/>
  <c r="AV378" i="35"/>
  <c r="AS380" i="35"/>
  <c r="AW378" i="35"/>
  <c r="AU378" i="35"/>
  <c r="AT378" i="35"/>
  <c r="CJ347" i="35" l="1"/>
  <c r="CH347" i="35"/>
  <c r="CI347" i="35"/>
  <c r="CK347" i="35"/>
  <c r="CG347" i="35"/>
  <c r="CC347" i="35"/>
  <c r="CD347" i="35"/>
  <c r="CF347" i="35"/>
  <c r="CE347" i="35"/>
  <c r="BP186" i="35"/>
  <c r="BQ187" i="35" s="1"/>
  <c r="BR187" i="35" s="1"/>
  <c r="BN186" i="35"/>
  <c r="BL186" i="35" s="1"/>
  <c r="BZ350" i="35"/>
  <c r="CB350" i="35" s="1"/>
  <c r="BM187" i="35"/>
  <c r="BZ349" i="35"/>
  <c r="CB349" i="35" s="1"/>
  <c r="CE348" i="35"/>
  <c r="CH348" i="35"/>
  <c r="CG348" i="35"/>
  <c r="CF348" i="35"/>
  <c r="CK348" i="35"/>
  <c r="CD348" i="35"/>
  <c r="CJ348" i="35"/>
  <c r="CC348" i="35"/>
  <c r="CI348" i="35"/>
  <c r="CW181" i="36"/>
  <c r="AF187" i="35"/>
  <c r="BH351" i="35"/>
  <c r="BI351" i="35"/>
  <c r="BB351" i="35"/>
  <c r="BG351" i="35"/>
  <c r="BA351" i="35"/>
  <c r="BC351" i="35"/>
  <c r="BF351" i="35"/>
  <c r="BE351" i="35"/>
  <c r="BD351" i="35"/>
  <c r="AN188" i="35"/>
  <c r="AO189" i="35" s="1"/>
  <c r="AP189" i="35" s="1"/>
  <c r="AL188" i="35"/>
  <c r="AJ188" i="35" s="1"/>
  <c r="AK189" i="35"/>
  <c r="AX353" i="35"/>
  <c r="AZ353" i="35" s="1"/>
  <c r="AX354" i="35"/>
  <c r="AZ354" i="35" s="1"/>
  <c r="Y189" i="35"/>
  <c r="DE183" i="36"/>
  <c r="BF352" i="35"/>
  <c r="BC352" i="35"/>
  <c r="BI352" i="35"/>
  <c r="BB352" i="35"/>
  <c r="BG352" i="35"/>
  <c r="BE352" i="35"/>
  <c r="BD352" i="35"/>
  <c r="BA352" i="35"/>
  <c r="BH352" i="35"/>
  <c r="BX560" i="35"/>
  <c r="BY560" i="35"/>
  <c r="BZ560" i="35"/>
  <c r="CB560" i="35" s="1"/>
  <c r="BU562" i="35"/>
  <c r="BV560" i="35"/>
  <c r="BW560" i="35"/>
  <c r="CC558" i="35"/>
  <c r="CG558" i="35"/>
  <c r="CK558" i="35"/>
  <c r="CE558" i="35"/>
  <c r="CJ558" i="35"/>
  <c r="CF558" i="35"/>
  <c r="CD558" i="35"/>
  <c r="CH558" i="35"/>
  <c r="CI558" i="35"/>
  <c r="BX557" i="35"/>
  <c r="BY557" i="35"/>
  <c r="BZ557" i="35"/>
  <c r="CB557" i="35" s="1"/>
  <c r="BU559" i="35"/>
  <c r="BV557" i="35"/>
  <c r="BW557" i="35"/>
  <c r="CC555" i="35"/>
  <c r="CG555" i="35"/>
  <c r="CK555" i="35"/>
  <c r="CE555" i="35"/>
  <c r="CJ555" i="35"/>
  <c r="CF555" i="35"/>
  <c r="CH555" i="35"/>
  <c r="CI555" i="35"/>
  <c r="CD555" i="35"/>
  <c r="AV380" i="35"/>
  <c r="AS382" i="35"/>
  <c r="AW380" i="35"/>
  <c r="AU380" i="35"/>
  <c r="AT380" i="35"/>
  <c r="AV379" i="35"/>
  <c r="AS381" i="35"/>
  <c r="AW379" i="35"/>
  <c r="AU379" i="35"/>
  <c r="AT379" i="35"/>
  <c r="AF188" i="35" l="1"/>
  <c r="CW182" i="36"/>
  <c r="CI349" i="35"/>
  <c r="CE349" i="35"/>
  <c r="CG349" i="35"/>
  <c r="CD349" i="35"/>
  <c r="CF349" i="35"/>
  <c r="CK349" i="35"/>
  <c r="CC349" i="35"/>
  <c r="CH349" i="35"/>
  <c r="CJ349" i="35"/>
  <c r="CE350" i="35"/>
  <c r="CJ350" i="35"/>
  <c r="CC350" i="35"/>
  <c r="CF350" i="35"/>
  <c r="CK350" i="35"/>
  <c r="CH350" i="35"/>
  <c r="CD350" i="35"/>
  <c r="CG350" i="35"/>
  <c r="CI350" i="35"/>
  <c r="BZ352" i="35"/>
  <c r="CB352" i="35" s="1"/>
  <c r="BZ351" i="35"/>
  <c r="CB351" i="35" s="1"/>
  <c r="BM188" i="35"/>
  <c r="BN187" i="35"/>
  <c r="BL187" i="35" s="1"/>
  <c r="BP187" i="35"/>
  <c r="BQ188" i="35" s="1"/>
  <c r="BR188" i="35" s="1"/>
  <c r="AK190" i="35"/>
  <c r="AX356" i="35"/>
  <c r="AZ356" i="35" s="1"/>
  <c r="AX355" i="35"/>
  <c r="AZ355" i="35" s="1"/>
  <c r="BF354" i="35"/>
  <c r="BC354" i="35"/>
  <c r="BI354" i="35"/>
  <c r="BB354" i="35"/>
  <c r="BG354" i="35"/>
  <c r="BE354" i="35"/>
  <c r="BD354" i="35"/>
  <c r="BA354" i="35"/>
  <c r="BH354" i="35"/>
  <c r="BA353" i="35"/>
  <c r="BC353" i="35"/>
  <c r="BF353" i="35"/>
  <c r="BH353" i="35"/>
  <c r="BE353" i="35"/>
  <c r="BD353" i="35"/>
  <c r="BI353" i="35"/>
  <c r="BB353" i="35"/>
  <c r="BG353" i="35"/>
  <c r="DE184" i="36"/>
  <c r="Y190" i="35"/>
  <c r="AL189" i="35"/>
  <c r="AJ189" i="35" s="1"/>
  <c r="AN189" i="35"/>
  <c r="AO190" i="35" s="1"/>
  <c r="AP190" i="35" s="1"/>
  <c r="BX562" i="35"/>
  <c r="BY562" i="35"/>
  <c r="BZ562" i="35"/>
  <c r="CB562" i="35" s="1"/>
  <c r="BU564" i="35"/>
  <c r="BV562" i="35"/>
  <c r="BW562" i="35"/>
  <c r="BX559" i="35"/>
  <c r="BY559" i="35"/>
  <c r="BZ559" i="35"/>
  <c r="CB559" i="35" s="1"/>
  <c r="BU561" i="35"/>
  <c r="BV559" i="35"/>
  <c r="BW559" i="35"/>
  <c r="CC560" i="35"/>
  <c r="CG560" i="35"/>
  <c r="CK560" i="35"/>
  <c r="CE560" i="35"/>
  <c r="CJ560" i="35"/>
  <c r="CF560" i="35"/>
  <c r="CD560" i="35"/>
  <c r="CH560" i="35"/>
  <c r="CI560" i="35"/>
  <c r="CC557" i="35"/>
  <c r="CG557" i="35"/>
  <c r="CK557" i="35"/>
  <c r="CE557" i="35"/>
  <c r="CJ557" i="35"/>
  <c r="CF557" i="35"/>
  <c r="CH557" i="35"/>
  <c r="CI557" i="35"/>
  <c r="CD557" i="35"/>
  <c r="AV382" i="35"/>
  <c r="AS384" i="35"/>
  <c r="AW382" i="35"/>
  <c r="AU382" i="35"/>
  <c r="AT382" i="35"/>
  <c r="AV381" i="35"/>
  <c r="AS383" i="35"/>
  <c r="AW381" i="35"/>
  <c r="AU381" i="35"/>
  <c r="AT381" i="35"/>
  <c r="BP188" i="35" l="1"/>
  <c r="BQ189" i="35" s="1"/>
  <c r="BR189" i="35" s="1"/>
  <c r="BN188" i="35"/>
  <c r="BL188" i="35" s="1"/>
  <c r="CD351" i="35"/>
  <c r="CI351" i="35"/>
  <c r="CF351" i="35"/>
  <c r="CE351" i="35"/>
  <c r="CC351" i="35"/>
  <c r="CJ351" i="35"/>
  <c r="CH351" i="35"/>
  <c r="CK351" i="35"/>
  <c r="CG351" i="35"/>
  <c r="CW183" i="36"/>
  <c r="AF189" i="35"/>
  <c r="CC352" i="35"/>
  <c r="CG352" i="35"/>
  <c r="CK352" i="35"/>
  <c r="CJ352" i="35"/>
  <c r="CF352" i="35"/>
  <c r="CE352" i="35"/>
  <c r="CH352" i="35"/>
  <c r="CD352" i="35"/>
  <c r="CI352" i="35"/>
  <c r="BZ354" i="35"/>
  <c r="CB354" i="35" s="1"/>
  <c r="BZ353" i="35"/>
  <c r="CB353" i="35" s="1"/>
  <c r="BM189" i="35"/>
  <c r="BF356" i="35"/>
  <c r="BC356" i="35"/>
  <c r="BI356" i="35"/>
  <c r="BB356" i="35"/>
  <c r="BG356" i="35"/>
  <c r="BE356" i="35"/>
  <c r="BD356" i="35"/>
  <c r="BA356" i="35"/>
  <c r="BH356" i="35"/>
  <c r="BF355" i="35"/>
  <c r="BH355" i="35"/>
  <c r="BI355" i="35"/>
  <c r="BB355" i="35"/>
  <c r="BG355" i="35"/>
  <c r="BE355" i="35"/>
  <c r="BD355" i="35"/>
  <c r="BA355" i="35"/>
  <c r="BC355" i="35"/>
  <c r="AK191" i="35"/>
  <c r="AX358" i="35"/>
  <c r="AZ358" i="35" s="1"/>
  <c r="AX357" i="35"/>
  <c r="AZ357" i="35" s="1"/>
  <c r="AL190" i="35"/>
  <c r="AJ190" i="35" s="1"/>
  <c r="AN190" i="35"/>
  <c r="AO191" i="35" s="1"/>
  <c r="AP191" i="35" s="1"/>
  <c r="Y191" i="35"/>
  <c r="DE185" i="36"/>
  <c r="BX564" i="35"/>
  <c r="BY564" i="35"/>
  <c r="BZ564" i="35"/>
  <c r="CB564" i="35" s="1"/>
  <c r="BU566" i="35"/>
  <c r="BV564" i="35"/>
  <c r="BW564" i="35"/>
  <c r="CC562" i="35"/>
  <c r="CG562" i="35"/>
  <c r="CK562" i="35"/>
  <c r="CE562" i="35"/>
  <c r="CJ562" i="35"/>
  <c r="CF562" i="35"/>
  <c r="CD562" i="35"/>
  <c r="CH562" i="35"/>
  <c r="CI562" i="35"/>
  <c r="BX561" i="35"/>
  <c r="BY561" i="35"/>
  <c r="BZ561" i="35"/>
  <c r="CB561" i="35" s="1"/>
  <c r="BU563" i="35"/>
  <c r="BV561" i="35"/>
  <c r="BW561" i="35"/>
  <c r="CC559" i="35"/>
  <c r="CG559" i="35"/>
  <c r="CK559" i="35"/>
  <c r="CE559" i="35"/>
  <c r="CJ559" i="35"/>
  <c r="CF559" i="35"/>
  <c r="CH559" i="35"/>
  <c r="CI559" i="35"/>
  <c r="CD559" i="35"/>
  <c r="AV383" i="35"/>
  <c r="AS385" i="35"/>
  <c r="AW383" i="35"/>
  <c r="AU383" i="35"/>
  <c r="AT383" i="35"/>
  <c r="AV384" i="35"/>
  <c r="AS386" i="35"/>
  <c r="AW384" i="35"/>
  <c r="AU384" i="35"/>
  <c r="AT384" i="35"/>
  <c r="CK353" i="35" l="1"/>
  <c r="CC353" i="35"/>
  <c r="CG353" i="35"/>
  <c r="CF353" i="35"/>
  <c r="CJ353" i="35"/>
  <c r="CH353" i="35"/>
  <c r="CE353" i="35"/>
  <c r="CI353" i="35"/>
  <c r="CD353" i="35"/>
  <c r="CH354" i="35"/>
  <c r="CG354" i="35"/>
  <c r="CE354" i="35"/>
  <c r="CK354" i="35"/>
  <c r="CF354" i="35"/>
  <c r="CI354" i="35"/>
  <c r="CC354" i="35"/>
  <c r="CD354" i="35"/>
  <c r="CJ354" i="35"/>
  <c r="CW184" i="36"/>
  <c r="AF190" i="35"/>
  <c r="BP189" i="35"/>
  <c r="BQ190" i="35" s="1"/>
  <c r="BR190" i="35" s="1"/>
  <c r="BN189" i="35"/>
  <c r="BL189" i="35" s="1"/>
  <c r="BM190" i="35"/>
  <c r="BZ356" i="35"/>
  <c r="CB356" i="35" s="1"/>
  <c r="BZ355" i="35"/>
  <c r="CB355" i="35" s="1"/>
  <c r="DE186" i="36"/>
  <c r="Y192" i="35"/>
  <c r="BA358" i="35"/>
  <c r="BH358" i="35"/>
  <c r="BI358" i="35"/>
  <c r="BG358" i="35"/>
  <c r="BF358" i="35"/>
  <c r="BC358" i="35"/>
  <c r="BB358" i="35"/>
  <c r="BE358" i="35"/>
  <c r="BD358" i="35"/>
  <c r="AK192" i="35"/>
  <c r="AX359" i="35"/>
  <c r="AZ359" i="35" s="1"/>
  <c r="AX360" i="35"/>
  <c r="AZ360" i="35" s="1"/>
  <c r="AN191" i="35"/>
  <c r="AO192" i="35" s="1"/>
  <c r="AP192" i="35" s="1"/>
  <c r="AL191" i="35"/>
  <c r="AJ191" i="35" s="1"/>
  <c r="BF357" i="35"/>
  <c r="BH357" i="35"/>
  <c r="BI357" i="35"/>
  <c r="BB357" i="35"/>
  <c r="BG357" i="35"/>
  <c r="BA357" i="35"/>
  <c r="BC357" i="35"/>
  <c r="BE357" i="35"/>
  <c r="BD357" i="35"/>
  <c r="CC564" i="35"/>
  <c r="CG564" i="35"/>
  <c r="CK564" i="35"/>
  <c r="CE564" i="35"/>
  <c r="CJ564" i="35"/>
  <c r="CF564" i="35"/>
  <c r="CD564" i="35"/>
  <c r="CH564" i="35"/>
  <c r="CI564" i="35"/>
  <c r="BX563" i="35"/>
  <c r="BY563" i="35"/>
  <c r="BZ563" i="35"/>
  <c r="CB563" i="35" s="1"/>
  <c r="BU565" i="35"/>
  <c r="BV563" i="35"/>
  <c r="BW563" i="35"/>
  <c r="CC561" i="35"/>
  <c r="CG561" i="35"/>
  <c r="CK561" i="35"/>
  <c r="CE561" i="35"/>
  <c r="CJ561" i="35"/>
  <c r="CF561" i="35"/>
  <c r="CH561" i="35"/>
  <c r="CI561" i="35"/>
  <c r="CD561" i="35"/>
  <c r="BX566" i="35"/>
  <c r="BY566" i="35"/>
  <c r="BZ566" i="35"/>
  <c r="CB566" i="35" s="1"/>
  <c r="BU568" i="35"/>
  <c r="BV566" i="35"/>
  <c r="BW566" i="35"/>
  <c r="AV385" i="35"/>
  <c r="AW385" i="35"/>
  <c r="AU385" i="35"/>
  <c r="AT385" i="35"/>
  <c r="AV386" i="35"/>
  <c r="AW386" i="35"/>
  <c r="AU386" i="35"/>
  <c r="AT386" i="35"/>
  <c r="BN190" i="35" l="1"/>
  <c r="BL190" i="35" s="1"/>
  <c r="BP190" i="35"/>
  <c r="BQ191" i="35" s="1"/>
  <c r="BR191" i="35" s="1"/>
  <c r="CW185" i="36"/>
  <c r="AF191" i="35"/>
  <c r="CE356" i="35"/>
  <c r="CI356" i="35"/>
  <c r="CG356" i="35"/>
  <c r="CF356" i="35"/>
  <c r="CC356" i="35"/>
  <c r="CH356" i="35"/>
  <c r="CK356" i="35"/>
  <c r="CD356" i="35"/>
  <c r="CJ356" i="35"/>
  <c r="BM191" i="35"/>
  <c r="BZ357" i="35"/>
  <c r="CB357" i="35" s="1"/>
  <c r="BZ358" i="35"/>
  <c r="CB358" i="35" s="1"/>
  <c r="CD355" i="35"/>
  <c r="CI355" i="35"/>
  <c r="CG355" i="35"/>
  <c r="CF355" i="35"/>
  <c r="CH355" i="35"/>
  <c r="CC355" i="35"/>
  <c r="CK355" i="35"/>
  <c r="CJ355" i="35"/>
  <c r="CE355" i="35"/>
  <c r="BE359" i="35"/>
  <c r="BD359" i="35"/>
  <c r="BI359" i="35"/>
  <c r="BB359" i="35"/>
  <c r="BG359" i="35"/>
  <c r="BA359" i="35"/>
  <c r="BC359" i="35"/>
  <c r="BF359" i="35"/>
  <c r="BH359" i="35"/>
  <c r="AN192" i="35"/>
  <c r="AO193" i="35" s="1"/>
  <c r="AP193" i="35" s="1"/>
  <c r="AL192" i="35"/>
  <c r="AJ192" i="35" s="1"/>
  <c r="AK193" i="35"/>
  <c r="AX361" i="35"/>
  <c r="AZ361" i="35" s="1"/>
  <c r="AX362" i="35"/>
  <c r="AZ362" i="35" s="1"/>
  <c r="BF360" i="35"/>
  <c r="BC360" i="35"/>
  <c r="BI360" i="35"/>
  <c r="BB360" i="35"/>
  <c r="BG360" i="35"/>
  <c r="BE360" i="35"/>
  <c r="BA360" i="35"/>
  <c r="BH360" i="35"/>
  <c r="BD360" i="35"/>
  <c r="DE187" i="36"/>
  <c r="Y193" i="35"/>
  <c r="BX568" i="35"/>
  <c r="BY568" i="35"/>
  <c r="BZ568" i="35"/>
  <c r="CB568" i="35" s="1"/>
  <c r="BU570" i="35"/>
  <c r="BV568" i="35"/>
  <c r="BW568" i="35"/>
  <c r="CC563" i="35"/>
  <c r="CG563" i="35"/>
  <c r="CK563" i="35"/>
  <c r="CE563" i="35"/>
  <c r="CJ563" i="35"/>
  <c r="CF563" i="35"/>
  <c r="CH563" i="35"/>
  <c r="CI563" i="35"/>
  <c r="CD563" i="35"/>
  <c r="CC566" i="35"/>
  <c r="CG566" i="35"/>
  <c r="CK566" i="35"/>
  <c r="CE566" i="35"/>
  <c r="CJ566" i="35"/>
  <c r="CF566" i="35"/>
  <c r="CD566" i="35"/>
  <c r="CH566" i="35"/>
  <c r="CI566" i="35"/>
  <c r="BX565" i="35"/>
  <c r="BY565" i="35"/>
  <c r="BZ565" i="35"/>
  <c r="CB565" i="35" s="1"/>
  <c r="BU567" i="35"/>
  <c r="BV565" i="35"/>
  <c r="BW565" i="35"/>
  <c r="CJ357" i="35" l="1"/>
  <c r="CE357" i="35"/>
  <c r="CF357" i="35"/>
  <c r="CD357" i="35"/>
  <c r="CG357" i="35"/>
  <c r="CK357" i="35"/>
  <c r="CI357" i="35"/>
  <c r="CH357" i="35"/>
  <c r="CC357" i="35"/>
  <c r="AF192" i="35"/>
  <c r="CW186" i="36"/>
  <c r="BP191" i="35"/>
  <c r="BQ192" i="35" s="1"/>
  <c r="BR192" i="35" s="1"/>
  <c r="BN191" i="35"/>
  <c r="BL191" i="35" s="1"/>
  <c r="CH358" i="35"/>
  <c r="CK358" i="35"/>
  <c r="CC358" i="35"/>
  <c r="CJ358" i="35"/>
  <c r="CF358" i="35"/>
  <c r="CG358" i="35"/>
  <c r="CE358" i="35"/>
  <c r="CI358" i="35"/>
  <c r="CD358" i="35"/>
  <c r="BM192" i="35"/>
  <c r="BZ360" i="35"/>
  <c r="CB360" i="35" s="1"/>
  <c r="BZ359" i="35"/>
  <c r="CB359" i="35" s="1"/>
  <c r="BF362" i="35"/>
  <c r="BC362" i="35"/>
  <c r="BI362" i="35"/>
  <c r="BB362" i="35"/>
  <c r="BG362" i="35"/>
  <c r="BE362" i="35"/>
  <c r="BD362" i="35"/>
  <c r="BA362" i="35"/>
  <c r="BH362" i="35"/>
  <c r="AK194" i="35"/>
  <c r="AX364" i="35"/>
  <c r="AZ364" i="35" s="1"/>
  <c r="AX363" i="35"/>
  <c r="AZ363" i="35" s="1"/>
  <c r="AN193" i="35"/>
  <c r="AO194" i="35" s="1"/>
  <c r="AP194" i="35" s="1"/>
  <c r="AL193" i="35"/>
  <c r="AJ193" i="35" s="1"/>
  <c r="BA361" i="35"/>
  <c r="BC361" i="35"/>
  <c r="BF361" i="35"/>
  <c r="BH361" i="35"/>
  <c r="BI361" i="35"/>
  <c r="BB361" i="35"/>
  <c r="BG361" i="35"/>
  <c r="BE361" i="35"/>
  <c r="BD361" i="35"/>
  <c r="DE188" i="36"/>
  <c r="Y194" i="35"/>
  <c r="BX567" i="35"/>
  <c r="BY567" i="35"/>
  <c r="BZ567" i="35"/>
  <c r="CB567" i="35" s="1"/>
  <c r="BU569" i="35"/>
  <c r="BV567" i="35"/>
  <c r="BW567" i="35"/>
  <c r="BX570" i="35"/>
  <c r="BY570" i="35"/>
  <c r="BZ570" i="35"/>
  <c r="CB570" i="35" s="1"/>
  <c r="BU572" i="35"/>
  <c r="BV570" i="35"/>
  <c r="BW570" i="35"/>
  <c r="CC565" i="35"/>
  <c r="CG565" i="35"/>
  <c r="CK565" i="35"/>
  <c r="CE565" i="35"/>
  <c r="CJ565" i="35"/>
  <c r="CF565" i="35"/>
  <c r="CH565" i="35"/>
  <c r="CI565" i="35"/>
  <c r="CD565" i="35"/>
  <c r="CC568" i="35"/>
  <c r="CG568" i="35"/>
  <c r="CK568" i="35"/>
  <c r="CE568" i="35"/>
  <c r="CJ568" i="35"/>
  <c r="CF568" i="35"/>
  <c r="CD568" i="35"/>
  <c r="CH568" i="35"/>
  <c r="CI568" i="35"/>
  <c r="BP192" i="35" l="1"/>
  <c r="BQ193" i="35" s="1"/>
  <c r="BR193" i="35" s="1"/>
  <c r="BN192" i="35"/>
  <c r="BL192" i="35" s="1"/>
  <c r="CW187" i="36"/>
  <c r="AF193" i="35"/>
  <c r="CC360" i="35"/>
  <c r="CJ360" i="35"/>
  <c r="CI360" i="35"/>
  <c r="CF360" i="35"/>
  <c r="CE360" i="35"/>
  <c r="CH360" i="35"/>
  <c r="CK360" i="35"/>
  <c r="CG360" i="35"/>
  <c r="CD360" i="35"/>
  <c r="BZ361" i="35"/>
  <c r="CB361" i="35" s="1"/>
  <c r="BM193" i="35"/>
  <c r="BZ362" i="35"/>
  <c r="CB362" i="35" s="1"/>
  <c r="CJ359" i="35"/>
  <c r="CH359" i="35"/>
  <c r="CC359" i="35"/>
  <c r="CI359" i="35"/>
  <c r="CK359" i="35"/>
  <c r="CG359" i="35"/>
  <c r="CF359" i="35"/>
  <c r="CE359" i="35"/>
  <c r="CD359" i="35"/>
  <c r="BF363" i="35"/>
  <c r="BH363" i="35"/>
  <c r="BI363" i="35"/>
  <c r="BB363" i="35"/>
  <c r="BG363" i="35"/>
  <c r="BE363" i="35"/>
  <c r="BD363" i="35"/>
  <c r="BA363" i="35"/>
  <c r="BC363" i="35"/>
  <c r="BE364" i="35"/>
  <c r="BD364" i="35"/>
  <c r="BA364" i="35"/>
  <c r="BH364" i="35"/>
  <c r="BF364" i="35"/>
  <c r="BC364" i="35"/>
  <c r="BI364" i="35"/>
  <c r="BB364" i="35"/>
  <c r="BG364" i="35"/>
  <c r="AK195" i="35"/>
  <c r="AX366" i="35"/>
  <c r="AZ366" i="35" s="1"/>
  <c r="AX365" i="35"/>
  <c r="AZ365" i="35" s="1"/>
  <c r="AL194" i="35"/>
  <c r="AJ194" i="35" s="1"/>
  <c r="AN194" i="35"/>
  <c r="AO195" i="35" s="1"/>
  <c r="AP195" i="35" s="1"/>
  <c r="DE189" i="36"/>
  <c r="Y195" i="35"/>
  <c r="BX572" i="35"/>
  <c r="BY572" i="35"/>
  <c r="BZ572" i="35"/>
  <c r="CB572" i="35" s="1"/>
  <c r="BU574" i="35"/>
  <c r="BV572" i="35"/>
  <c r="BW572" i="35"/>
  <c r="CC570" i="35"/>
  <c r="CG570" i="35"/>
  <c r="CK570" i="35"/>
  <c r="CE570" i="35"/>
  <c r="CJ570" i="35"/>
  <c r="CF570" i="35"/>
  <c r="CD570" i="35"/>
  <c r="CH570" i="35"/>
  <c r="CI570" i="35"/>
  <c r="BX569" i="35"/>
  <c r="BY569" i="35"/>
  <c r="BZ569" i="35"/>
  <c r="CB569" i="35" s="1"/>
  <c r="BU571" i="35"/>
  <c r="BV569" i="35"/>
  <c r="BW569" i="35"/>
  <c r="CC567" i="35"/>
  <c r="CG567" i="35"/>
  <c r="CK567" i="35"/>
  <c r="CE567" i="35"/>
  <c r="CJ567" i="35"/>
  <c r="CF567" i="35"/>
  <c r="CH567" i="35"/>
  <c r="CI567" i="35"/>
  <c r="CD567" i="35"/>
  <c r="BP193" i="35" l="1"/>
  <c r="BQ194" i="35" s="1"/>
  <c r="BR194" i="35" s="1"/>
  <c r="BN193" i="35"/>
  <c r="BL193" i="35" s="1"/>
  <c r="CW188" i="36"/>
  <c r="AF194" i="35"/>
  <c r="CK361" i="35"/>
  <c r="CE361" i="35"/>
  <c r="CC361" i="35"/>
  <c r="CI361" i="35"/>
  <c r="CH361" i="35"/>
  <c r="CJ361" i="35"/>
  <c r="CF361" i="35"/>
  <c r="CD361" i="35"/>
  <c r="CG361" i="35"/>
  <c r="CG362" i="35"/>
  <c r="CJ362" i="35"/>
  <c r="CK362" i="35"/>
  <c r="CH362" i="35"/>
  <c r="CD362" i="35"/>
  <c r="CE362" i="35"/>
  <c r="CI362" i="35"/>
  <c r="CC362" i="35"/>
  <c r="CF362" i="35"/>
  <c r="BM194" i="35"/>
  <c r="BZ363" i="35"/>
  <c r="CB363" i="35" s="1"/>
  <c r="BZ364" i="35"/>
  <c r="CB364" i="35" s="1"/>
  <c r="DE190" i="36"/>
  <c r="Y196" i="35"/>
  <c r="BE365" i="35"/>
  <c r="BD365" i="35"/>
  <c r="BI365" i="35"/>
  <c r="BB365" i="35"/>
  <c r="BG365" i="35"/>
  <c r="BA365" i="35"/>
  <c r="BC365" i="35"/>
  <c r="BF365" i="35"/>
  <c r="BH365" i="35"/>
  <c r="BA366" i="35"/>
  <c r="BH366" i="35"/>
  <c r="BF366" i="35"/>
  <c r="BC366" i="35"/>
  <c r="BE366" i="35"/>
  <c r="BD366" i="35"/>
  <c r="BI366" i="35"/>
  <c r="BB366" i="35"/>
  <c r="BG366" i="35"/>
  <c r="AL195" i="35"/>
  <c r="AJ195" i="35" s="1"/>
  <c r="AN195" i="35"/>
  <c r="AO196" i="35" s="1"/>
  <c r="AP196" i="35" s="1"/>
  <c r="AK196" i="35"/>
  <c r="AX367" i="35"/>
  <c r="AZ367" i="35" s="1"/>
  <c r="AX368" i="35"/>
  <c r="AZ368" i="35" s="1"/>
  <c r="CC569" i="35"/>
  <c r="CG569" i="35"/>
  <c r="CK569" i="35"/>
  <c r="CE569" i="35"/>
  <c r="CJ569" i="35"/>
  <c r="CF569" i="35"/>
  <c r="CH569" i="35"/>
  <c r="CI569" i="35"/>
  <c r="CD569" i="35"/>
  <c r="BX574" i="35"/>
  <c r="BY574" i="35"/>
  <c r="BZ574" i="35"/>
  <c r="CB574" i="35" s="1"/>
  <c r="BU576" i="35"/>
  <c r="BV574" i="35"/>
  <c r="BW574" i="35"/>
  <c r="CC572" i="35"/>
  <c r="CG572" i="35"/>
  <c r="CK572" i="35"/>
  <c r="CE572" i="35"/>
  <c r="CJ572" i="35"/>
  <c r="CF572" i="35"/>
  <c r="CD572" i="35"/>
  <c r="CH572" i="35"/>
  <c r="CI572" i="35"/>
  <c r="BX571" i="35"/>
  <c r="BY571" i="35"/>
  <c r="BZ571" i="35"/>
  <c r="CB571" i="35" s="1"/>
  <c r="BU573" i="35"/>
  <c r="BV571" i="35"/>
  <c r="BW571" i="35"/>
  <c r="CI363" i="35" l="1"/>
  <c r="CK363" i="35"/>
  <c r="CE363" i="35"/>
  <c r="CD363" i="35"/>
  <c r="CC363" i="35"/>
  <c r="CG363" i="35"/>
  <c r="CJ363" i="35"/>
  <c r="CH363" i="35"/>
  <c r="CF363" i="35"/>
  <c r="BM195" i="35"/>
  <c r="BZ366" i="35"/>
  <c r="CB366" i="35" s="1"/>
  <c r="BZ365" i="35"/>
  <c r="CB365" i="35" s="1"/>
  <c r="BN194" i="35"/>
  <c r="BL194" i="35" s="1"/>
  <c r="BP194" i="35"/>
  <c r="BQ195" i="35" s="1"/>
  <c r="BR195" i="35" s="1"/>
  <c r="AF195" i="35"/>
  <c r="CW189" i="36"/>
  <c r="CE364" i="35"/>
  <c r="CJ364" i="35"/>
  <c r="CC364" i="35"/>
  <c r="CG364" i="35"/>
  <c r="CF364" i="35"/>
  <c r="CK364" i="35"/>
  <c r="CI364" i="35"/>
  <c r="CD364" i="35"/>
  <c r="CH364" i="35"/>
  <c r="Y197" i="35"/>
  <c r="DE191" i="36"/>
  <c r="BI368" i="35"/>
  <c r="BB368" i="35"/>
  <c r="BG368" i="35"/>
  <c r="BA368" i="35"/>
  <c r="BH368" i="35"/>
  <c r="BE368" i="35"/>
  <c r="BD368" i="35"/>
  <c r="BF368" i="35"/>
  <c r="BC368" i="35"/>
  <c r="AN196" i="35"/>
  <c r="AO197" i="35" s="1"/>
  <c r="AP197" i="35" s="1"/>
  <c r="AL196" i="35"/>
  <c r="AJ196" i="35" s="1"/>
  <c r="AK197" i="35"/>
  <c r="AX369" i="35"/>
  <c r="AZ369" i="35" s="1"/>
  <c r="AX370" i="35"/>
  <c r="AZ370" i="35" s="1"/>
  <c r="BE367" i="35"/>
  <c r="BD367" i="35"/>
  <c r="BF367" i="35"/>
  <c r="BH367" i="35"/>
  <c r="BA367" i="35"/>
  <c r="BC367" i="35"/>
  <c r="BI367" i="35"/>
  <c r="BB367" i="35"/>
  <c r="BG367" i="35"/>
  <c r="BX576" i="35"/>
  <c r="BY576" i="35"/>
  <c r="BZ576" i="35"/>
  <c r="CB576" i="35" s="1"/>
  <c r="BU578" i="35"/>
  <c r="BV576" i="35"/>
  <c r="BW576" i="35"/>
  <c r="BX573" i="35"/>
  <c r="BY573" i="35"/>
  <c r="BZ573" i="35"/>
  <c r="CB573" i="35" s="1"/>
  <c r="BU575" i="35"/>
  <c r="BV573" i="35"/>
  <c r="BW573" i="35"/>
  <c r="CC574" i="35"/>
  <c r="CG574" i="35"/>
  <c r="CK574" i="35"/>
  <c r="CE574" i="35"/>
  <c r="CJ574" i="35"/>
  <c r="CF574" i="35"/>
  <c r="CD574" i="35"/>
  <c r="CH574" i="35"/>
  <c r="CI574" i="35"/>
  <c r="CC571" i="35"/>
  <c r="CG571" i="35"/>
  <c r="CK571" i="35"/>
  <c r="CE571" i="35"/>
  <c r="CJ571" i="35"/>
  <c r="CF571" i="35"/>
  <c r="CH571" i="35"/>
  <c r="CI571" i="35"/>
  <c r="CD571" i="35"/>
  <c r="CW190" i="36" l="1"/>
  <c r="AF196" i="35"/>
  <c r="CH365" i="35"/>
  <c r="CJ365" i="35"/>
  <c r="CI365" i="35"/>
  <c r="CD365" i="35"/>
  <c r="CE365" i="35"/>
  <c r="CG365" i="35"/>
  <c r="CC365" i="35"/>
  <c r="CF365" i="35"/>
  <c r="CK365" i="35"/>
  <c r="BZ368" i="35"/>
  <c r="CB368" i="35" s="1"/>
  <c r="BZ367" i="35"/>
  <c r="CB367" i="35" s="1"/>
  <c r="BM196" i="35"/>
  <c r="CF366" i="35"/>
  <c r="CK366" i="35"/>
  <c r="CD366" i="35"/>
  <c r="CG366" i="35"/>
  <c r="CI366" i="35"/>
  <c r="CE366" i="35"/>
  <c r="CC366" i="35"/>
  <c r="CJ366" i="35"/>
  <c r="CH366" i="35"/>
  <c r="BN195" i="35"/>
  <c r="BL195" i="35" s="1"/>
  <c r="BP195" i="35"/>
  <c r="BQ196" i="35" s="1"/>
  <c r="BR196" i="35" s="1"/>
  <c r="AN197" i="35"/>
  <c r="AO198" i="35" s="1"/>
  <c r="AP198" i="35" s="1"/>
  <c r="AL197" i="35"/>
  <c r="AJ197" i="35" s="1"/>
  <c r="DE192" i="36"/>
  <c r="Y198" i="35"/>
  <c r="BI369" i="35"/>
  <c r="BB369" i="35"/>
  <c r="BG369" i="35"/>
  <c r="BF369" i="35"/>
  <c r="BE369" i="35"/>
  <c r="BD369" i="35"/>
  <c r="BH369" i="35"/>
  <c r="BA369" i="35"/>
  <c r="BC369" i="35"/>
  <c r="BE370" i="35"/>
  <c r="BD370" i="35"/>
  <c r="BA370" i="35"/>
  <c r="BH370" i="35"/>
  <c r="BB370" i="35"/>
  <c r="BG370" i="35"/>
  <c r="BF370" i="35"/>
  <c r="BC370" i="35"/>
  <c r="BI370" i="35"/>
  <c r="AK198" i="35"/>
  <c r="AX372" i="35"/>
  <c r="AZ372" i="35" s="1"/>
  <c r="AX371" i="35"/>
  <c r="AZ371" i="35" s="1"/>
  <c r="BX578" i="35"/>
  <c r="BY578" i="35"/>
  <c r="BZ578" i="35"/>
  <c r="CB578" i="35" s="1"/>
  <c r="BU580" i="35"/>
  <c r="BV578" i="35"/>
  <c r="BW578" i="35"/>
  <c r="CC576" i="35"/>
  <c r="CG576" i="35"/>
  <c r="CK576" i="35"/>
  <c r="CE576" i="35"/>
  <c r="CJ576" i="35"/>
  <c r="CF576" i="35"/>
  <c r="CD576" i="35"/>
  <c r="CH576" i="35"/>
  <c r="CI576" i="35"/>
  <c r="BX575" i="35"/>
  <c r="BY575" i="35"/>
  <c r="BZ575" i="35"/>
  <c r="CB575" i="35" s="1"/>
  <c r="BU577" i="35"/>
  <c r="BV575" i="35"/>
  <c r="BW575" i="35"/>
  <c r="CC573" i="35"/>
  <c r="CG573" i="35"/>
  <c r="CK573" i="35"/>
  <c r="CE573" i="35"/>
  <c r="CJ573" i="35"/>
  <c r="CF573" i="35"/>
  <c r="CH573" i="35"/>
  <c r="CI573" i="35"/>
  <c r="CD573" i="35"/>
  <c r="CD368" i="35" l="1"/>
  <c r="CG368" i="35"/>
  <c r="CE368" i="35"/>
  <c r="CF368" i="35"/>
  <c r="CJ368" i="35"/>
  <c r="CI368" i="35"/>
  <c r="CC368" i="35"/>
  <c r="CK368" i="35"/>
  <c r="CH368" i="35"/>
  <c r="BP196" i="35"/>
  <c r="BQ197" i="35" s="1"/>
  <c r="BR197" i="35" s="1"/>
  <c r="BN196" i="35"/>
  <c r="BL196" i="35" s="1"/>
  <c r="BM197" i="35"/>
  <c r="BZ370" i="35"/>
  <c r="CB370" i="35" s="1"/>
  <c r="BZ369" i="35"/>
  <c r="CB369" i="35" s="1"/>
  <c r="CE367" i="35"/>
  <c r="CC367" i="35"/>
  <c r="CK367" i="35"/>
  <c r="CH367" i="35"/>
  <c r="CJ367" i="35"/>
  <c r="CF367" i="35"/>
  <c r="CD367" i="35"/>
  <c r="CG367" i="35"/>
  <c r="CI367" i="35"/>
  <c r="CW191" i="36"/>
  <c r="AF197" i="35"/>
  <c r="AL198" i="35"/>
  <c r="AJ198" i="35" s="1"/>
  <c r="AN198" i="35"/>
  <c r="AO199" i="35" s="1"/>
  <c r="AP199" i="35" s="1"/>
  <c r="Y199" i="35"/>
  <c r="DE193" i="36"/>
  <c r="BA371" i="35"/>
  <c r="BC371" i="35"/>
  <c r="BF371" i="35"/>
  <c r="BH371" i="35"/>
  <c r="BI371" i="35"/>
  <c r="BB371" i="35"/>
  <c r="BG371" i="35"/>
  <c r="BD371" i="35"/>
  <c r="BE371" i="35"/>
  <c r="BF372" i="35"/>
  <c r="BC372" i="35"/>
  <c r="BA372" i="35"/>
  <c r="BI372" i="35"/>
  <c r="BB372" i="35"/>
  <c r="BG372" i="35"/>
  <c r="BE372" i="35"/>
  <c r="BD372" i="35"/>
  <c r="BH372" i="35"/>
  <c r="AK199" i="35"/>
  <c r="AX374" i="35"/>
  <c r="AZ374" i="35" s="1"/>
  <c r="AX373" i="35"/>
  <c r="AZ373" i="35" s="1"/>
  <c r="BX580" i="35"/>
  <c r="BY580" i="35"/>
  <c r="BZ580" i="35"/>
  <c r="CB580" i="35" s="1"/>
  <c r="BU582" i="35"/>
  <c r="BV580" i="35"/>
  <c r="BW580" i="35"/>
  <c r="BX577" i="35"/>
  <c r="BY577" i="35"/>
  <c r="BZ577" i="35"/>
  <c r="CB577" i="35" s="1"/>
  <c r="BU579" i="35"/>
  <c r="BV577" i="35"/>
  <c r="BW577" i="35"/>
  <c r="CC578" i="35"/>
  <c r="CG578" i="35"/>
  <c r="CK578" i="35"/>
  <c r="CE578" i="35"/>
  <c r="CJ578" i="35"/>
  <c r="CF578" i="35"/>
  <c r="CD578" i="35"/>
  <c r="CH578" i="35"/>
  <c r="CI578" i="35"/>
  <c r="CC575" i="35"/>
  <c r="CG575" i="35"/>
  <c r="CK575" i="35"/>
  <c r="CE575" i="35"/>
  <c r="CJ575" i="35"/>
  <c r="CF575" i="35"/>
  <c r="CH575" i="35"/>
  <c r="CI575" i="35"/>
  <c r="CD575" i="35"/>
  <c r="CW192" i="36" l="1"/>
  <c r="AF198" i="35"/>
  <c r="BP197" i="35"/>
  <c r="BQ198" i="35" s="1"/>
  <c r="BR198" i="35" s="1"/>
  <c r="BN197" i="35"/>
  <c r="BL197" i="35" s="1"/>
  <c r="CD369" i="35"/>
  <c r="CG369" i="35"/>
  <c r="CJ369" i="35"/>
  <c r="CK369" i="35"/>
  <c r="CH369" i="35"/>
  <c r="CF369" i="35"/>
  <c r="CE369" i="35"/>
  <c r="CI369" i="35"/>
  <c r="CC369" i="35"/>
  <c r="BZ372" i="35"/>
  <c r="CB372" i="35" s="1"/>
  <c r="BZ371" i="35"/>
  <c r="CB371" i="35" s="1"/>
  <c r="BM198" i="35"/>
  <c r="CC370" i="35"/>
  <c r="CI370" i="35"/>
  <c r="CK370" i="35"/>
  <c r="CH370" i="35"/>
  <c r="CJ370" i="35"/>
  <c r="CG370" i="35"/>
  <c r="CF370" i="35"/>
  <c r="CE370" i="35"/>
  <c r="CD370" i="35"/>
  <c r="DE194" i="36"/>
  <c r="Y200" i="35"/>
  <c r="AL199" i="35"/>
  <c r="AJ199" i="35" s="1"/>
  <c r="AN199" i="35"/>
  <c r="AO200" i="35" s="1"/>
  <c r="AP200" i="35" s="1"/>
  <c r="BF373" i="35"/>
  <c r="BH373" i="35"/>
  <c r="BE373" i="35"/>
  <c r="BD373" i="35"/>
  <c r="BA373" i="35"/>
  <c r="BC373" i="35"/>
  <c r="BI373" i="35"/>
  <c r="BB373" i="35"/>
  <c r="BG373" i="35"/>
  <c r="AK200" i="35"/>
  <c r="AX375" i="35"/>
  <c r="AZ375" i="35" s="1"/>
  <c r="AX376" i="35"/>
  <c r="AZ376" i="35" s="1"/>
  <c r="BI374" i="35"/>
  <c r="BB374" i="35"/>
  <c r="BG374" i="35"/>
  <c r="BA374" i="35"/>
  <c r="BH374" i="35"/>
  <c r="BF374" i="35"/>
  <c r="BC374" i="35"/>
  <c r="BE374" i="35"/>
  <c r="BD374" i="35"/>
  <c r="BX582" i="35"/>
  <c r="BY582" i="35"/>
  <c r="BZ582" i="35"/>
  <c r="CB582" i="35" s="1"/>
  <c r="BU584" i="35"/>
  <c r="BV582" i="35"/>
  <c r="BW582" i="35"/>
  <c r="CC580" i="35"/>
  <c r="CG580" i="35"/>
  <c r="CK580" i="35"/>
  <c r="CE580" i="35"/>
  <c r="CJ580" i="35"/>
  <c r="CF580" i="35"/>
  <c r="CD580" i="35"/>
  <c r="CH580" i="35"/>
  <c r="CI580" i="35"/>
  <c r="BX579" i="35"/>
  <c r="BY579" i="35"/>
  <c r="BZ579" i="35"/>
  <c r="CB579" i="35" s="1"/>
  <c r="BU581" i="35"/>
  <c r="BV579" i="35"/>
  <c r="BW579" i="35"/>
  <c r="CC577" i="35"/>
  <c r="CG577" i="35"/>
  <c r="CK577" i="35"/>
  <c r="CE577" i="35"/>
  <c r="CJ577" i="35"/>
  <c r="CF577" i="35"/>
  <c r="CH577" i="35"/>
  <c r="CI577" i="35"/>
  <c r="CD577" i="35"/>
  <c r="BP198" i="35" l="1"/>
  <c r="BQ199" i="35" s="1"/>
  <c r="BR199" i="35" s="1"/>
  <c r="BN198" i="35"/>
  <c r="BL198" i="35" s="1"/>
  <c r="CC371" i="35"/>
  <c r="CD371" i="35"/>
  <c r="CF371" i="35"/>
  <c r="CE371" i="35"/>
  <c r="CJ371" i="35"/>
  <c r="CH371" i="35"/>
  <c r="CI371" i="35"/>
  <c r="CK371" i="35"/>
  <c r="CG371" i="35"/>
  <c r="CG372" i="35"/>
  <c r="CF372" i="35"/>
  <c r="CK372" i="35"/>
  <c r="CD372" i="35"/>
  <c r="CJ372" i="35"/>
  <c r="CC372" i="35"/>
  <c r="CI372" i="35"/>
  <c r="CE372" i="35"/>
  <c r="CH372" i="35"/>
  <c r="BZ374" i="35"/>
  <c r="CB374" i="35" s="1"/>
  <c r="BM199" i="35"/>
  <c r="BZ373" i="35"/>
  <c r="CB373" i="35" s="1"/>
  <c r="CW193" i="36"/>
  <c r="AF199" i="35"/>
  <c r="AN200" i="35"/>
  <c r="AO201" i="35" s="1"/>
  <c r="AP201" i="35" s="1"/>
  <c r="AL200" i="35"/>
  <c r="AJ200" i="35" s="1"/>
  <c r="BI376" i="35"/>
  <c r="BB376" i="35"/>
  <c r="BG376" i="35"/>
  <c r="BE376" i="35"/>
  <c r="BD376" i="35"/>
  <c r="BC376" i="35"/>
  <c r="BA376" i="35"/>
  <c r="BH376" i="35"/>
  <c r="BF376" i="35"/>
  <c r="AK201" i="35"/>
  <c r="AX378" i="35"/>
  <c r="AZ378" i="35" s="1"/>
  <c r="AX377" i="35"/>
  <c r="AZ377" i="35" s="1"/>
  <c r="BE375" i="35"/>
  <c r="BD375" i="35"/>
  <c r="BA375" i="35"/>
  <c r="BC375" i="35"/>
  <c r="BF375" i="35"/>
  <c r="BH375" i="35"/>
  <c r="BB375" i="35"/>
  <c r="BI375" i="35"/>
  <c r="BG375" i="35"/>
  <c r="DE195" i="36"/>
  <c r="Y201" i="35"/>
  <c r="BX581" i="35"/>
  <c r="BY581" i="35"/>
  <c r="BZ581" i="35"/>
  <c r="CB581" i="35" s="1"/>
  <c r="BU583" i="35"/>
  <c r="BV581" i="35"/>
  <c r="BW581" i="35"/>
  <c r="CC582" i="35"/>
  <c r="CG582" i="35"/>
  <c r="CK582" i="35"/>
  <c r="CE582" i="35"/>
  <c r="CJ582" i="35"/>
  <c r="CF582" i="35"/>
  <c r="CD582" i="35"/>
  <c r="CH582" i="35"/>
  <c r="CI582" i="35"/>
  <c r="CC579" i="35"/>
  <c r="CG579" i="35"/>
  <c r="CK579" i="35"/>
  <c r="CE579" i="35"/>
  <c r="CJ579" i="35"/>
  <c r="CF579" i="35"/>
  <c r="CH579" i="35"/>
  <c r="CI579" i="35"/>
  <c r="CD579" i="35"/>
  <c r="BX584" i="35"/>
  <c r="BY584" i="35"/>
  <c r="BZ584" i="35"/>
  <c r="CB584" i="35" s="1"/>
  <c r="BU586" i="35"/>
  <c r="BV584" i="35"/>
  <c r="BW584" i="35"/>
  <c r="CK373" i="35" l="1"/>
  <c r="CE373" i="35"/>
  <c r="CG373" i="35"/>
  <c r="CH373" i="35"/>
  <c r="CI373" i="35"/>
  <c r="CJ373" i="35"/>
  <c r="CD373" i="35"/>
  <c r="CF373" i="35"/>
  <c r="CC373" i="35"/>
  <c r="BN199" i="35"/>
  <c r="BL199" i="35" s="1"/>
  <c r="BP199" i="35"/>
  <c r="BQ200" i="35" s="1"/>
  <c r="BR200" i="35" s="1"/>
  <c r="CW194" i="36"/>
  <c r="AF200" i="35"/>
  <c r="BM200" i="35"/>
  <c r="BZ376" i="35"/>
  <c r="CB376" i="35" s="1"/>
  <c r="BZ375" i="35"/>
  <c r="CB375" i="35" s="1"/>
  <c r="CC374" i="35"/>
  <c r="CK374" i="35"/>
  <c r="CD374" i="35"/>
  <c r="CI374" i="35"/>
  <c r="CH374" i="35"/>
  <c r="CG374" i="35"/>
  <c r="CE374" i="35"/>
  <c r="CJ374" i="35"/>
  <c r="CF374" i="35"/>
  <c r="AL201" i="35"/>
  <c r="AJ201" i="35" s="1"/>
  <c r="AN201" i="35"/>
  <c r="AO202" i="35" s="1"/>
  <c r="AP202" i="35" s="1"/>
  <c r="AK202" i="35"/>
  <c r="AX380" i="35"/>
  <c r="AZ380" i="35" s="1"/>
  <c r="AX379" i="35"/>
  <c r="AZ379" i="35" s="1"/>
  <c r="BI377" i="35"/>
  <c r="BB377" i="35"/>
  <c r="BG377" i="35"/>
  <c r="BE377" i="35"/>
  <c r="BD377" i="35"/>
  <c r="BC377" i="35"/>
  <c r="BF377" i="35"/>
  <c r="BH377" i="35"/>
  <c r="BA377" i="35"/>
  <c r="DE196" i="36"/>
  <c r="Y202" i="35"/>
  <c r="BE378" i="35"/>
  <c r="BD378" i="35"/>
  <c r="BA378" i="35"/>
  <c r="BH378" i="35"/>
  <c r="BF378" i="35"/>
  <c r="BC378" i="35"/>
  <c r="BI378" i="35"/>
  <c r="BB378" i="35"/>
  <c r="BG378" i="35"/>
  <c r="BX586" i="35"/>
  <c r="BY586" i="35"/>
  <c r="BZ586" i="35"/>
  <c r="CB586" i="35" s="1"/>
  <c r="BU588" i="35"/>
  <c r="BV586" i="35"/>
  <c r="BW586" i="35"/>
  <c r="CC581" i="35"/>
  <c r="CG581" i="35"/>
  <c r="CK581" i="35"/>
  <c r="CE581" i="35"/>
  <c r="CJ581" i="35"/>
  <c r="CF581" i="35"/>
  <c r="CH581" i="35"/>
  <c r="CI581" i="35"/>
  <c r="CD581" i="35"/>
  <c r="CC584" i="35"/>
  <c r="CG584" i="35"/>
  <c r="CK584" i="35"/>
  <c r="CE584" i="35"/>
  <c r="CJ584" i="35"/>
  <c r="CF584" i="35"/>
  <c r="CD584" i="35"/>
  <c r="CH584" i="35"/>
  <c r="CI584" i="35"/>
  <c r="BX583" i="35"/>
  <c r="BY583" i="35"/>
  <c r="BZ583" i="35"/>
  <c r="CB583" i="35" s="1"/>
  <c r="BU585" i="35"/>
  <c r="BV583" i="35"/>
  <c r="BW583" i="35"/>
  <c r="CD376" i="35" l="1"/>
  <c r="CC376" i="35"/>
  <c r="CI376" i="35"/>
  <c r="CK376" i="35"/>
  <c r="CJ376" i="35"/>
  <c r="CE376" i="35"/>
  <c r="CF376" i="35"/>
  <c r="CG376" i="35"/>
  <c r="CH376" i="35"/>
  <c r="CH375" i="35"/>
  <c r="CD375" i="35"/>
  <c r="CK375" i="35"/>
  <c r="CG375" i="35"/>
  <c r="CF375" i="35"/>
  <c r="CI375" i="35"/>
  <c r="CJ375" i="35"/>
  <c r="CE375" i="35"/>
  <c r="CC375" i="35"/>
  <c r="AF201" i="35"/>
  <c r="CW195" i="36"/>
  <c r="BN200" i="35"/>
  <c r="BL200" i="35" s="1"/>
  <c r="BP200" i="35"/>
  <c r="BQ201" i="35" s="1"/>
  <c r="BR201" i="35" s="1"/>
  <c r="BM201" i="35"/>
  <c r="BZ377" i="35"/>
  <c r="CB377" i="35" s="1"/>
  <c r="BZ378" i="35"/>
  <c r="CB378" i="35" s="1"/>
  <c r="Y203" i="35"/>
  <c r="DE197" i="36"/>
  <c r="AK203" i="35"/>
  <c r="AX381" i="35"/>
  <c r="AZ381" i="35" s="1"/>
  <c r="AX382" i="35"/>
  <c r="AZ382" i="35" s="1"/>
  <c r="AL202" i="35"/>
  <c r="AJ202" i="35" s="1"/>
  <c r="AN202" i="35"/>
  <c r="AO203" i="35" s="1"/>
  <c r="AP203" i="35" s="1"/>
  <c r="BI379" i="35"/>
  <c r="BB379" i="35"/>
  <c r="BG379" i="35"/>
  <c r="BE379" i="35"/>
  <c r="BD379" i="35"/>
  <c r="BF379" i="35"/>
  <c r="BH379" i="35"/>
  <c r="BA379" i="35"/>
  <c r="BC379" i="35"/>
  <c r="BE380" i="35"/>
  <c r="BD380" i="35"/>
  <c r="BA380" i="35"/>
  <c r="BH380" i="35"/>
  <c r="BI380" i="35"/>
  <c r="BB380" i="35"/>
  <c r="BG380" i="35"/>
  <c r="BF380" i="35"/>
  <c r="BC380" i="35"/>
  <c r="BX588" i="35"/>
  <c r="BY588" i="35"/>
  <c r="BZ588" i="35"/>
  <c r="CB588" i="35" s="1"/>
  <c r="BU590" i="35"/>
  <c r="BV588" i="35"/>
  <c r="BW588" i="35"/>
  <c r="CC586" i="35"/>
  <c r="CG586" i="35"/>
  <c r="CK586" i="35"/>
  <c r="CE586" i="35"/>
  <c r="CJ586" i="35"/>
  <c r="CF586" i="35"/>
  <c r="CD586" i="35"/>
  <c r="CH586" i="35"/>
  <c r="CI586" i="35"/>
  <c r="BX585" i="35"/>
  <c r="BY585" i="35"/>
  <c r="BZ585" i="35"/>
  <c r="CB585" i="35" s="1"/>
  <c r="BU587" i="35"/>
  <c r="BV585" i="35"/>
  <c r="BW585" i="35"/>
  <c r="CC583" i="35"/>
  <c r="CG583" i="35"/>
  <c r="CK583" i="35"/>
  <c r="CE583" i="35"/>
  <c r="CJ583" i="35"/>
  <c r="CF583" i="35"/>
  <c r="CH583" i="35"/>
  <c r="CI583" i="35"/>
  <c r="CD583" i="35"/>
  <c r="CF377" i="35" l="1"/>
  <c r="CJ377" i="35"/>
  <c r="CD377" i="35"/>
  <c r="CK377" i="35"/>
  <c r="CI377" i="35"/>
  <c r="CE377" i="35"/>
  <c r="CH377" i="35"/>
  <c r="CG377" i="35"/>
  <c r="CC377" i="35"/>
  <c r="CW196" i="36"/>
  <c r="AF202" i="35"/>
  <c r="BP201" i="35"/>
  <c r="BQ202" i="35" s="1"/>
  <c r="BR202" i="35" s="1"/>
  <c r="BN201" i="35"/>
  <c r="BL201" i="35" s="1"/>
  <c r="BM202" i="35"/>
  <c r="BZ379" i="35"/>
  <c r="CB379" i="35" s="1"/>
  <c r="BZ380" i="35"/>
  <c r="CB380" i="35" s="1"/>
  <c r="CD378" i="35"/>
  <c r="CI378" i="35"/>
  <c r="CE378" i="35"/>
  <c r="CH378" i="35"/>
  <c r="CK378" i="35"/>
  <c r="CJ378" i="35"/>
  <c r="CG378" i="35"/>
  <c r="CC378" i="35"/>
  <c r="CF378" i="35"/>
  <c r="BA382" i="35"/>
  <c r="BH382" i="35"/>
  <c r="BF382" i="35"/>
  <c r="BC382" i="35"/>
  <c r="BE382" i="35"/>
  <c r="BD382" i="35"/>
  <c r="BI382" i="35"/>
  <c r="BB382" i="35"/>
  <c r="BG382" i="35"/>
  <c r="BE381" i="35"/>
  <c r="BD381" i="35"/>
  <c r="BF381" i="35"/>
  <c r="BA381" i="35"/>
  <c r="BC381" i="35"/>
  <c r="BI381" i="35"/>
  <c r="BB381" i="35"/>
  <c r="BG381" i="35"/>
  <c r="BH381" i="35"/>
  <c r="DE198" i="36"/>
  <c r="Y204" i="35"/>
  <c r="AL203" i="35"/>
  <c r="AJ203" i="35" s="1"/>
  <c r="AN203" i="35"/>
  <c r="AO204" i="35" s="1"/>
  <c r="AP204" i="35" s="1"/>
  <c r="AK204" i="35"/>
  <c r="AX384" i="35"/>
  <c r="AZ384" i="35" s="1"/>
  <c r="AX383" i="35"/>
  <c r="AZ383" i="35" s="1"/>
  <c r="BX590" i="35"/>
  <c r="BY590" i="35"/>
  <c r="BZ590" i="35"/>
  <c r="CB590" i="35" s="1"/>
  <c r="BU592" i="35"/>
  <c r="BV590" i="35"/>
  <c r="BW590" i="35"/>
  <c r="BX587" i="35"/>
  <c r="BY587" i="35"/>
  <c r="BZ587" i="35"/>
  <c r="CB587" i="35" s="1"/>
  <c r="BU589" i="35"/>
  <c r="BV587" i="35"/>
  <c r="BW587" i="35"/>
  <c r="CC588" i="35"/>
  <c r="CG588" i="35"/>
  <c r="CK588" i="35"/>
  <c r="CE588" i="35"/>
  <c r="CJ588" i="35"/>
  <c r="CF588" i="35"/>
  <c r="CD588" i="35"/>
  <c r="CH588" i="35"/>
  <c r="CI588" i="35"/>
  <c r="CC585" i="35"/>
  <c r="CG585" i="35"/>
  <c r="CK585" i="35"/>
  <c r="CE585" i="35"/>
  <c r="CJ585" i="35"/>
  <c r="CF585" i="35"/>
  <c r="CH585" i="35"/>
  <c r="CI585" i="35"/>
  <c r="CD585" i="35"/>
  <c r="CE380" i="35" l="1"/>
  <c r="CJ380" i="35"/>
  <c r="CG380" i="35"/>
  <c r="CI380" i="35"/>
  <c r="CC380" i="35"/>
  <c r="CK380" i="35"/>
  <c r="CD380" i="35"/>
  <c r="CH380" i="35"/>
  <c r="CF380" i="35"/>
  <c r="CK379" i="35"/>
  <c r="CE379" i="35"/>
  <c r="CF379" i="35"/>
  <c r="CJ379" i="35"/>
  <c r="CD379" i="35"/>
  <c r="CH379" i="35"/>
  <c r="CI379" i="35"/>
  <c r="CG379" i="35"/>
  <c r="CC379" i="35"/>
  <c r="BZ381" i="35"/>
  <c r="CB381" i="35" s="1"/>
  <c r="BZ382" i="35"/>
  <c r="CB382" i="35" s="1"/>
  <c r="BM203" i="35"/>
  <c r="BN202" i="35"/>
  <c r="BL202" i="35" s="1"/>
  <c r="BP202" i="35"/>
  <c r="BQ203" i="35" s="1"/>
  <c r="BR203" i="35" s="1"/>
  <c r="AF203" i="35"/>
  <c r="CW197" i="36"/>
  <c r="AX385" i="35"/>
  <c r="AZ385" i="35" s="1"/>
  <c r="AX386" i="35"/>
  <c r="AZ386" i="35" s="1"/>
  <c r="AK205" i="35"/>
  <c r="AL204" i="35"/>
  <c r="AJ204" i="35" s="1"/>
  <c r="AN204" i="35"/>
  <c r="AO205" i="35" s="1"/>
  <c r="AP205" i="35" s="1"/>
  <c r="BA383" i="35"/>
  <c r="BB383" i="35"/>
  <c r="BF383" i="35"/>
  <c r="BI383" i="35"/>
  <c r="BG383" i="35"/>
  <c r="BE383" i="35"/>
  <c r="BD383" i="35"/>
  <c r="BC383" i="35"/>
  <c r="BH383" i="35"/>
  <c r="Y205" i="35"/>
  <c r="AK206" i="35" s="1"/>
  <c r="DE199" i="36"/>
  <c r="BF384" i="35"/>
  <c r="BI384" i="35"/>
  <c r="BE384" i="35"/>
  <c r="BD384" i="35"/>
  <c r="BA384" i="35"/>
  <c r="BH384" i="35"/>
  <c r="BC384" i="35"/>
  <c r="BB384" i="35"/>
  <c r="BG384" i="35"/>
  <c r="BX592" i="35"/>
  <c r="BY592" i="35"/>
  <c r="BZ592" i="35"/>
  <c r="CB592" i="35" s="1"/>
  <c r="BU594" i="35"/>
  <c r="BV592" i="35"/>
  <c r="BW592" i="35"/>
  <c r="CC590" i="35"/>
  <c r="CG590" i="35"/>
  <c r="CK590" i="35"/>
  <c r="CE590" i="35"/>
  <c r="CJ590" i="35"/>
  <c r="CF590" i="35"/>
  <c r="CD590" i="35"/>
  <c r="CH590" i="35"/>
  <c r="CI590" i="35"/>
  <c r="BX589" i="35"/>
  <c r="BY589" i="35"/>
  <c r="BZ589" i="35"/>
  <c r="CB589" i="35" s="1"/>
  <c r="BU591" i="35"/>
  <c r="BV589" i="35"/>
  <c r="BW589" i="35"/>
  <c r="CC587" i="35"/>
  <c r="CG587" i="35"/>
  <c r="CK587" i="35"/>
  <c r="CE587" i="35"/>
  <c r="CJ587" i="35"/>
  <c r="CF587" i="35"/>
  <c r="CH587" i="35"/>
  <c r="CI587" i="35"/>
  <c r="CD587" i="35"/>
  <c r="BZ383" i="35" l="1"/>
  <c r="CB383" i="35" s="1"/>
  <c r="BZ384" i="35"/>
  <c r="CB384" i="35" s="1"/>
  <c r="BM204" i="35"/>
  <c r="CI381" i="35"/>
  <c r="CE381" i="35"/>
  <c r="CJ381" i="35"/>
  <c r="CG381" i="35"/>
  <c r="CD381" i="35"/>
  <c r="CF381" i="35"/>
  <c r="CH381" i="35"/>
  <c r="CK381" i="35"/>
  <c r="CC381" i="35"/>
  <c r="CK382" i="35"/>
  <c r="CH382" i="35"/>
  <c r="CJ382" i="35"/>
  <c r="CC382" i="35"/>
  <c r="CF382" i="35"/>
  <c r="CG382" i="35"/>
  <c r="CD382" i="35"/>
  <c r="CI382" i="35"/>
  <c r="CE382" i="35"/>
  <c r="AF204" i="35"/>
  <c r="CW198" i="36"/>
  <c r="BN203" i="35"/>
  <c r="BL203" i="35" s="1"/>
  <c r="BP203" i="35"/>
  <c r="BQ204" i="35" s="1"/>
  <c r="BR204" i="35" s="1"/>
  <c r="DE200" i="36"/>
  <c r="Y206" i="35"/>
  <c r="AK207" i="35" s="1"/>
  <c r="AL206" i="35"/>
  <c r="AJ206" i="35" s="1"/>
  <c r="AN206" i="35"/>
  <c r="AO207" i="35" s="1"/>
  <c r="AP207" i="35" s="1"/>
  <c r="BI386" i="35"/>
  <c r="BC386" i="35"/>
  <c r="BH386" i="35"/>
  <c r="BG386" i="35"/>
  <c r="BD386" i="35"/>
  <c r="BE386" i="35"/>
  <c r="BB386" i="35"/>
  <c r="BA386" i="35"/>
  <c r="BF386" i="35"/>
  <c r="AN205" i="35"/>
  <c r="AO206" i="35" s="1"/>
  <c r="AP206" i="35" s="1"/>
  <c r="AL205" i="35"/>
  <c r="AJ205" i="35" s="1"/>
  <c r="BA385" i="35"/>
  <c r="BF385" i="35"/>
  <c r="BE385" i="35"/>
  <c r="BB385" i="35"/>
  <c r="BI385" i="35"/>
  <c r="BG385" i="35"/>
  <c r="BC385" i="35"/>
  <c r="BD385" i="35"/>
  <c r="BH385" i="35"/>
  <c r="BX594" i="35"/>
  <c r="BY594" i="35"/>
  <c r="BZ594" i="35"/>
  <c r="CB594" i="35" s="1"/>
  <c r="BU596" i="35"/>
  <c r="BV594" i="35"/>
  <c r="BW594" i="35"/>
  <c r="BX591" i="35"/>
  <c r="BY591" i="35"/>
  <c r="BZ591" i="35"/>
  <c r="CB591" i="35" s="1"/>
  <c r="BU593" i="35"/>
  <c r="BV591" i="35"/>
  <c r="BW591" i="35"/>
  <c r="CC592" i="35"/>
  <c r="CG592" i="35"/>
  <c r="CK592" i="35"/>
  <c r="CE592" i="35"/>
  <c r="CJ592" i="35"/>
  <c r="CF592" i="35"/>
  <c r="CD592" i="35"/>
  <c r="CH592" i="35"/>
  <c r="CI592" i="35"/>
  <c r="CC589" i="35"/>
  <c r="CG589" i="35"/>
  <c r="CK589" i="35"/>
  <c r="CE589" i="35"/>
  <c r="CJ589" i="35"/>
  <c r="CF589" i="35"/>
  <c r="CH589" i="35"/>
  <c r="CI589" i="35"/>
  <c r="CD589" i="35"/>
  <c r="CW199" i="36" l="1"/>
  <c r="AF205" i="35"/>
  <c r="BM206" i="35" s="1"/>
  <c r="BP204" i="35"/>
  <c r="BQ205" i="35" s="1"/>
  <c r="BR205" i="35" s="1"/>
  <c r="BN204" i="35"/>
  <c r="BL204" i="35" s="1"/>
  <c r="BM205" i="35"/>
  <c r="BZ385" i="35"/>
  <c r="CB385" i="35" s="1"/>
  <c r="BZ386" i="35"/>
  <c r="CB386" i="35" s="1"/>
  <c r="CF384" i="35"/>
  <c r="CG384" i="35"/>
  <c r="CK384" i="35"/>
  <c r="CJ384" i="35"/>
  <c r="CD384" i="35"/>
  <c r="CH384" i="35"/>
  <c r="CI384" i="35"/>
  <c r="CE384" i="35"/>
  <c r="CC384" i="35"/>
  <c r="CJ383" i="35"/>
  <c r="CH383" i="35"/>
  <c r="CK383" i="35"/>
  <c r="CG383" i="35"/>
  <c r="CI383" i="35"/>
  <c r="CD383" i="35"/>
  <c r="CF383" i="35"/>
  <c r="CC383" i="35"/>
  <c r="CE383" i="35"/>
  <c r="AN207" i="35"/>
  <c r="AO208" i="35" s="1"/>
  <c r="AP208" i="35" s="1"/>
  <c r="AL207" i="35"/>
  <c r="AJ207" i="35" s="1"/>
  <c r="DE201" i="36"/>
  <c r="Y207" i="35"/>
  <c r="AK208" i="35" s="1"/>
  <c r="BX596" i="35"/>
  <c r="BY596" i="35"/>
  <c r="BZ596" i="35"/>
  <c r="CB596" i="35" s="1"/>
  <c r="BU598" i="35"/>
  <c r="BV596" i="35"/>
  <c r="BW596" i="35"/>
  <c r="CC594" i="35"/>
  <c r="CG594" i="35"/>
  <c r="CK594" i="35"/>
  <c r="CE594" i="35"/>
  <c r="CJ594" i="35"/>
  <c r="CF594" i="35"/>
  <c r="CD594" i="35"/>
  <c r="CH594" i="35"/>
  <c r="CI594" i="35"/>
  <c r="BX593" i="35"/>
  <c r="BY593" i="35"/>
  <c r="BZ593" i="35"/>
  <c r="CB593" i="35" s="1"/>
  <c r="BU595" i="35"/>
  <c r="BV593" i="35"/>
  <c r="BW593" i="35"/>
  <c r="CC591" i="35"/>
  <c r="CG591" i="35"/>
  <c r="CK591" i="35"/>
  <c r="CE591" i="35"/>
  <c r="CJ591" i="35"/>
  <c r="CF591" i="35"/>
  <c r="CH591" i="35"/>
  <c r="CI591" i="35"/>
  <c r="CD591" i="35"/>
  <c r="CJ386" i="35" l="1"/>
  <c r="CC386" i="35"/>
  <c r="CI386" i="35"/>
  <c r="CE386" i="35"/>
  <c r="CG386" i="35"/>
  <c r="CK386" i="35"/>
  <c r="CH386" i="35"/>
  <c r="CD386" i="35"/>
  <c r="CF386" i="35"/>
  <c r="CF385" i="35"/>
  <c r="CG385" i="35"/>
  <c r="CE385" i="35"/>
  <c r="CI385" i="35"/>
  <c r="CC385" i="35"/>
  <c r="CD385" i="35"/>
  <c r="CK385" i="35"/>
  <c r="CJ385" i="35"/>
  <c r="CH385" i="35"/>
  <c r="BN206" i="35"/>
  <c r="BL206" i="35" s="1"/>
  <c r="BP206" i="35"/>
  <c r="BQ207" i="35" s="1"/>
  <c r="BR207" i="35" s="1"/>
  <c r="BN205" i="35"/>
  <c r="BL205" i="35" s="1"/>
  <c r="BP205" i="35"/>
  <c r="BQ206" i="35" s="1"/>
  <c r="BR206" i="35" s="1"/>
  <c r="CW200" i="36"/>
  <c r="AF206" i="35"/>
  <c r="BM207" i="35" s="1"/>
  <c r="AN208" i="35"/>
  <c r="AO209" i="35" s="1"/>
  <c r="AP209" i="35" s="1"/>
  <c r="AL208" i="35"/>
  <c r="AJ208" i="35" s="1"/>
  <c r="Y208" i="35"/>
  <c r="AK209" i="35" s="1"/>
  <c r="DE202" i="36"/>
  <c r="BX598" i="35"/>
  <c r="BY598" i="35"/>
  <c r="BZ598" i="35"/>
  <c r="CB598" i="35" s="1"/>
  <c r="BU600" i="35"/>
  <c r="BV598" i="35"/>
  <c r="BW598" i="35"/>
  <c r="BX595" i="35"/>
  <c r="BY595" i="35"/>
  <c r="BZ595" i="35"/>
  <c r="CB595" i="35" s="1"/>
  <c r="BU597" i="35"/>
  <c r="BV595" i="35"/>
  <c r="BW595" i="35"/>
  <c r="CC596" i="35"/>
  <c r="CG596" i="35"/>
  <c r="CK596" i="35"/>
  <c r="CE596" i="35"/>
  <c r="CJ596" i="35"/>
  <c r="CF596" i="35"/>
  <c r="CD596" i="35"/>
  <c r="CH596" i="35"/>
  <c r="CI596" i="35"/>
  <c r="CC593" i="35"/>
  <c r="CG593" i="35"/>
  <c r="CK593" i="35"/>
  <c r="CE593" i="35"/>
  <c r="CJ593" i="35"/>
  <c r="CF593" i="35"/>
  <c r="CH593" i="35"/>
  <c r="CI593" i="35"/>
  <c r="CD593" i="35"/>
  <c r="BN207" i="35" l="1"/>
  <c r="BL207" i="35" s="1"/>
  <c r="BP207" i="35"/>
  <c r="BQ208" i="35" s="1"/>
  <c r="BR208" i="35" s="1"/>
  <c r="CW201" i="36"/>
  <c r="AF207" i="35"/>
  <c r="BM208" i="35" s="1"/>
  <c r="Y209" i="35"/>
  <c r="AK210" i="35" s="1"/>
  <c r="DE203" i="36"/>
  <c r="AL209" i="35"/>
  <c r="AJ209" i="35" s="1"/>
  <c r="AN209" i="35"/>
  <c r="AO210" i="35" s="1"/>
  <c r="AP210" i="35" s="1"/>
  <c r="BX600" i="35"/>
  <c r="BY600" i="35"/>
  <c r="BZ600" i="35"/>
  <c r="CB600" i="35" s="1"/>
  <c r="BU602" i="35"/>
  <c r="BV600" i="35"/>
  <c r="BW600" i="35"/>
  <c r="CC598" i="35"/>
  <c r="CG598" i="35"/>
  <c r="CK598" i="35"/>
  <c r="CE598" i="35"/>
  <c r="CJ598" i="35"/>
  <c r="CF598" i="35"/>
  <c r="CD598" i="35"/>
  <c r="CH598" i="35"/>
  <c r="CI598" i="35"/>
  <c r="BX597" i="35"/>
  <c r="BY597" i="35"/>
  <c r="BZ597" i="35"/>
  <c r="CB597" i="35" s="1"/>
  <c r="BU599" i="35"/>
  <c r="BV597" i="35"/>
  <c r="BW597" i="35"/>
  <c r="CC595" i="35"/>
  <c r="CG595" i="35"/>
  <c r="CK595" i="35"/>
  <c r="CE595" i="35"/>
  <c r="CJ595" i="35"/>
  <c r="CF595" i="35"/>
  <c r="CH595" i="35"/>
  <c r="CI595" i="35"/>
  <c r="CD595" i="35"/>
  <c r="BN208" i="35" l="1"/>
  <c r="BL208" i="35" s="1"/>
  <c r="BP208" i="35"/>
  <c r="BQ209" i="35" s="1"/>
  <c r="BR209" i="35" s="1"/>
  <c r="CW202" i="36"/>
  <c r="AF208" i="35"/>
  <c r="BM209" i="35" s="1"/>
  <c r="Y210" i="35"/>
  <c r="AK211" i="35" s="1"/>
  <c r="DE204" i="36"/>
  <c r="AL210" i="35"/>
  <c r="AJ210" i="35" s="1"/>
  <c r="AN210" i="35"/>
  <c r="AO211" i="35" s="1"/>
  <c r="AP211" i="35" s="1"/>
  <c r="BX602" i="35"/>
  <c r="BY602" i="35"/>
  <c r="BZ602" i="35"/>
  <c r="CB602" i="35" s="1"/>
  <c r="BU604" i="35"/>
  <c r="BV602" i="35"/>
  <c r="BW602" i="35"/>
  <c r="BX599" i="35"/>
  <c r="BY599" i="35"/>
  <c r="BZ599" i="35"/>
  <c r="CB599" i="35" s="1"/>
  <c r="BU601" i="35"/>
  <c r="BV599" i="35"/>
  <c r="BW599" i="35"/>
  <c r="CC600" i="35"/>
  <c r="CG600" i="35"/>
  <c r="CK600" i="35"/>
  <c r="CE600" i="35"/>
  <c r="CJ600" i="35"/>
  <c r="CF600" i="35"/>
  <c r="CD600" i="35"/>
  <c r="CH600" i="35"/>
  <c r="CI600" i="35"/>
  <c r="CC597" i="35"/>
  <c r="CG597" i="35"/>
  <c r="CK597" i="35"/>
  <c r="CE597" i="35"/>
  <c r="CJ597" i="35"/>
  <c r="CF597" i="35"/>
  <c r="CH597" i="35"/>
  <c r="CI597" i="35"/>
  <c r="CD597" i="35"/>
  <c r="CW203" i="36" l="1"/>
  <c r="AF209" i="35"/>
  <c r="BM210" i="35" s="1"/>
  <c r="BP209" i="35"/>
  <c r="BQ210" i="35" s="1"/>
  <c r="BR210" i="35" s="1"/>
  <c r="BN209" i="35"/>
  <c r="BL209" i="35" s="1"/>
  <c r="DE205" i="36"/>
  <c r="Y211" i="35"/>
  <c r="AK212" i="35" s="1"/>
  <c r="AL211" i="35"/>
  <c r="AJ211" i="35" s="1"/>
  <c r="AN211" i="35"/>
  <c r="AO212" i="35" s="1"/>
  <c r="AP212" i="35" s="1"/>
  <c r="BX604" i="35"/>
  <c r="BY604" i="35"/>
  <c r="BZ604" i="35"/>
  <c r="CB604" i="35" s="1"/>
  <c r="BU606" i="35"/>
  <c r="BV604" i="35"/>
  <c r="BW604" i="35"/>
  <c r="CC602" i="35"/>
  <c r="CG602" i="35"/>
  <c r="CK602" i="35"/>
  <c r="CE602" i="35"/>
  <c r="CJ602" i="35"/>
  <c r="CF602" i="35"/>
  <c r="CD602" i="35"/>
  <c r="CH602" i="35"/>
  <c r="CI602" i="35"/>
  <c r="BX601" i="35"/>
  <c r="BY601" i="35"/>
  <c r="BZ601" i="35"/>
  <c r="CB601" i="35" s="1"/>
  <c r="BU603" i="35"/>
  <c r="BV601" i="35"/>
  <c r="BW601" i="35"/>
  <c r="CC599" i="35"/>
  <c r="CG599" i="35"/>
  <c r="CK599" i="35"/>
  <c r="CE599" i="35"/>
  <c r="CJ599" i="35"/>
  <c r="CF599" i="35"/>
  <c r="CH599" i="35"/>
  <c r="CI599" i="35"/>
  <c r="CD599" i="35"/>
  <c r="BN210" i="35" l="1"/>
  <c r="BL210" i="35" s="1"/>
  <c r="BP210" i="35"/>
  <c r="BQ211" i="35" s="1"/>
  <c r="BR211" i="35" s="1"/>
  <c r="AF210" i="35"/>
  <c r="BM211" i="35" s="1"/>
  <c r="CW204" i="36"/>
  <c r="AN212" i="35"/>
  <c r="AO213" i="35" s="1"/>
  <c r="AP213" i="35" s="1"/>
  <c r="AL212" i="35"/>
  <c r="AJ212" i="35" s="1"/>
  <c r="DE206" i="36"/>
  <c r="Y212" i="35"/>
  <c r="AK213" i="35" s="1"/>
  <c r="BX606" i="35"/>
  <c r="BY606" i="35"/>
  <c r="BZ606" i="35"/>
  <c r="CB606" i="35" s="1"/>
  <c r="BU608" i="35"/>
  <c r="BV606" i="35"/>
  <c r="BW606" i="35"/>
  <c r="BX603" i="35"/>
  <c r="BY603" i="35"/>
  <c r="BZ603" i="35"/>
  <c r="CB603" i="35" s="1"/>
  <c r="BU605" i="35"/>
  <c r="BV603" i="35"/>
  <c r="BW603" i="35"/>
  <c r="CC604" i="35"/>
  <c r="CG604" i="35"/>
  <c r="CK604" i="35"/>
  <c r="CE604" i="35"/>
  <c r="CJ604" i="35"/>
  <c r="CF604" i="35"/>
  <c r="CD604" i="35"/>
  <c r="CH604" i="35"/>
  <c r="CI604" i="35"/>
  <c r="CC601" i="35"/>
  <c r="CG601" i="35"/>
  <c r="CK601" i="35"/>
  <c r="CE601" i="35"/>
  <c r="CJ601" i="35"/>
  <c r="CF601" i="35"/>
  <c r="CH601" i="35"/>
  <c r="CI601" i="35"/>
  <c r="CD601" i="35"/>
  <c r="CW205" i="36" l="1"/>
  <c r="AF211" i="35"/>
  <c r="BM212" i="35" s="1"/>
  <c r="BN211" i="35"/>
  <c r="BL211" i="35" s="1"/>
  <c r="BP211" i="35"/>
  <c r="BQ212" i="35" s="1"/>
  <c r="BR212" i="35" s="1"/>
  <c r="AN213" i="35"/>
  <c r="AO214" i="35" s="1"/>
  <c r="AP214" i="35" s="1"/>
  <c r="AL213" i="35"/>
  <c r="AJ213" i="35" s="1"/>
  <c r="DE207" i="36"/>
  <c r="Y213" i="35"/>
  <c r="AK214" i="35" s="1"/>
  <c r="BX608" i="35"/>
  <c r="BY608" i="35"/>
  <c r="BZ608" i="35"/>
  <c r="CB608" i="35" s="1"/>
  <c r="BU610" i="35"/>
  <c r="BV608" i="35"/>
  <c r="BW608" i="35"/>
  <c r="CC606" i="35"/>
  <c r="CG606" i="35"/>
  <c r="CK606" i="35"/>
  <c r="CE606" i="35"/>
  <c r="CJ606" i="35"/>
  <c r="CF606" i="35"/>
  <c r="CD606" i="35"/>
  <c r="CH606" i="35"/>
  <c r="CI606" i="35"/>
  <c r="BX605" i="35"/>
  <c r="BY605" i="35"/>
  <c r="BZ605" i="35"/>
  <c r="CB605" i="35" s="1"/>
  <c r="BU607" i="35"/>
  <c r="BV605" i="35"/>
  <c r="BW605" i="35"/>
  <c r="CC603" i="35"/>
  <c r="CG603" i="35"/>
  <c r="CK603" i="35"/>
  <c r="CE603" i="35"/>
  <c r="CJ603" i="35"/>
  <c r="CF603" i="35"/>
  <c r="CH603" i="35"/>
  <c r="CI603" i="35"/>
  <c r="CD603" i="35"/>
  <c r="BP212" i="35" l="1"/>
  <c r="BQ213" i="35" s="1"/>
  <c r="BR213" i="35" s="1"/>
  <c r="BN212" i="35"/>
  <c r="BL212" i="35" s="1"/>
  <c r="AF212" i="35"/>
  <c r="BM213" i="35" s="1"/>
  <c r="CW206" i="36"/>
  <c r="AL214" i="35"/>
  <c r="AJ214" i="35" s="1"/>
  <c r="AN214" i="35"/>
  <c r="AO215" i="35" s="1"/>
  <c r="AP215" i="35" s="1"/>
  <c r="DE208" i="36"/>
  <c r="Y214" i="35"/>
  <c r="AK215" i="35" s="1"/>
  <c r="BX610" i="35"/>
  <c r="BY610" i="35"/>
  <c r="BZ610" i="35"/>
  <c r="CB610" i="35" s="1"/>
  <c r="BU612" i="35"/>
  <c r="BV610" i="35"/>
  <c r="BW610" i="35"/>
  <c r="BX607" i="35"/>
  <c r="BY607" i="35"/>
  <c r="BZ607" i="35"/>
  <c r="CB607" i="35" s="1"/>
  <c r="BU609" i="35"/>
  <c r="BV607" i="35"/>
  <c r="BW607" i="35"/>
  <c r="CC608" i="35"/>
  <c r="CG608" i="35"/>
  <c r="CK608" i="35"/>
  <c r="CE608" i="35"/>
  <c r="CJ608" i="35"/>
  <c r="CF608" i="35"/>
  <c r="CD608" i="35"/>
  <c r="CH608" i="35"/>
  <c r="CI608" i="35"/>
  <c r="CC605" i="35"/>
  <c r="CG605" i="35"/>
  <c r="CK605" i="35"/>
  <c r="CE605" i="35"/>
  <c r="CJ605" i="35"/>
  <c r="CF605" i="35"/>
  <c r="CH605" i="35"/>
  <c r="CI605" i="35"/>
  <c r="CD605" i="35"/>
  <c r="BN213" i="35" l="1"/>
  <c r="BL213" i="35" s="1"/>
  <c r="BP213" i="35"/>
  <c r="BQ214" i="35" s="1"/>
  <c r="BR214" i="35" s="1"/>
  <c r="CW207" i="36"/>
  <c r="AF213" i="35"/>
  <c r="BM214" i="35" s="1"/>
  <c r="AL215" i="35"/>
  <c r="AJ215" i="35" s="1"/>
  <c r="AN215" i="35"/>
  <c r="AO216" i="35" s="1"/>
  <c r="AP216" i="35" s="1"/>
  <c r="DE209" i="36"/>
  <c r="Y215" i="35"/>
  <c r="AK216" i="35" s="1"/>
  <c r="BX612" i="35"/>
  <c r="BY612" i="35"/>
  <c r="BZ612" i="35"/>
  <c r="CB612" i="35" s="1"/>
  <c r="BU614" i="35"/>
  <c r="BV612" i="35"/>
  <c r="BW612" i="35"/>
  <c r="CC610" i="35"/>
  <c r="CG610" i="35"/>
  <c r="CK610" i="35"/>
  <c r="CE610" i="35"/>
  <c r="CJ610" i="35"/>
  <c r="CF610" i="35"/>
  <c r="CD610" i="35"/>
  <c r="CH610" i="35"/>
  <c r="CI610" i="35"/>
  <c r="BX609" i="35"/>
  <c r="BY609" i="35"/>
  <c r="BZ609" i="35"/>
  <c r="CB609" i="35" s="1"/>
  <c r="BU611" i="35"/>
  <c r="BV609" i="35"/>
  <c r="BW609" i="35"/>
  <c r="CC607" i="35"/>
  <c r="CG607" i="35"/>
  <c r="CK607" i="35"/>
  <c r="CE607" i="35"/>
  <c r="CJ607" i="35"/>
  <c r="CF607" i="35"/>
  <c r="CH607" i="35"/>
  <c r="CI607" i="35"/>
  <c r="CD607" i="35"/>
  <c r="BN214" i="35" l="1"/>
  <c r="BL214" i="35" s="1"/>
  <c r="BP214" i="35"/>
  <c r="BQ215" i="35" s="1"/>
  <c r="BR215" i="35" s="1"/>
  <c r="AF214" i="35"/>
  <c r="BM215" i="35" s="1"/>
  <c r="CW208" i="36"/>
  <c r="DE210" i="36"/>
  <c r="Y216" i="35"/>
  <c r="AK217" i="35" s="1"/>
  <c r="AN216" i="35"/>
  <c r="AO217" i="35" s="1"/>
  <c r="AP217" i="35" s="1"/>
  <c r="AL216" i="35"/>
  <c r="AJ216" i="35" s="1"/>
  <c r="BX614" i="35"/>
  <c r="BY614" i="35"/>
  <c r="BZ614" i="35"/>
  <c r="CB614" i="35" s="1"/>
  <c r="BU616" i="35"/>
  <c r="BV614" i="35"/>
  <c r="BW614" i="35"/>
  <c r="BX611" i="35"/>
  <c r="BY611" i="35"/>
  <c r="BZ611" i="35"/>
  <c r="CB611" i="35" s="1"/>
  <c r="BU613" i="35"/>
  <c r="BV611" i="35"/>
  <c r="BW611" i="35"/>
  <c r="CC612" i="35"/>
  <c r="CG612" i="35"/>
  <c r="CK612" i="35"/>
  <c r="CE612" i="35"/>
  <c r="CJ612" i="35"/>
  <c r="CF612" i="35"/>
  <c r="CD612" i="35"/>
  <c r="CH612" i="35"/>
  <c r="CI612" i="35"/>
  <c r="CC609" i="35"/>
  <c r="CG609" i="35"/>
  <c r="CK609" i="35"/>
  <c r="CE609" i="35"/>
  <c r="CJ609" i="35"/>
  <c r="CF609" i="35"/>
  <c r="CH609" i="35"/>
  <c r="CI609" i="35"/>
  <c r="CD609" i="35"/>
  <c r="AF215" i="35" l="1"/>
  <c r="BM216" i="35" s="1"/>
  <c r="CW209" i="36"/>
  <c r="BP215" i="35"/>
  <c r="BQ216" i="35" s="1"/>
  <c r="BR216" i="35" s="1"/>
  <c r="BN215" i="35"/>
  <c r="BL215" i="35" s="1"/>
  <c r="AN217" i="35"/>
  <c r="AO218" i="35" s="1"/>
  <c r="AP218" i="35" s="1"/>
  <c r="AL217" i="35"/>
  <c r="AJ217" i="35" s="1"/>
  <c r="Y217" i="35"/>
  <c r="AK218" i="35" s="1"/>
  <c r="DE211" i="36"/>
  <c r="BX616" i="35"/>
  <c r="BY616" i="35"/>
  <c r="BZ616" i="35"/>
  <c r="CB616" i="35" s="1"/>
  <c r="BU618" i="35"/>
  <c r="BV616" i="35"/>
  <c r="BW616" i="35"/>
  <c r="CC614" i="35"/>
  <c r="CG614" i="35"/>
  <c r="CK614" i="35"/>
  <c r="CE614" i="35"/>
  <c r="CJ614" i="35"/>
  <c r="CF614" i="35"/>
  <c r="CD614" i="35"/>
  <c r="CH614" i="35"/>
  <c r="CI614" i="35"/>
  <c r="BX613" i="35"/>
  <c r="BY613" i="35"/>
  <c r="BZ613" i="35"/>
  <c r="CB613" i="35" s="1"/>
  <c r="BU615" i="35"/>
  <c r="BV613" i="35"/>
  <c r="BW613" i="35"/>
  <c r="CC611" i="35"/>
  <c r="CG611" i="35"/>
  <c r="CK611" i="35"/>
  <c r="CE611" i="35"/>
  <c r="CJ611" i="35"/>
  <c r="CF611" i="35"/>
  <c r="CH611" i="35"/>
  <c r="CI611" i="35"/>
  <c r="CD611" i="35"/>
  <c r="CW210" i="36" l="1"/>
  <c r="AF216" i="35"/>
  <c r="BM217" i="35" s="1"/>
  <c r="BP216" i="35"/>
  <c r="BQ217" i="35" s="1"/>
  <c r="BR217" i="35" s="1"/>
  <c r="BN216" i="35"/>
  <c r="BL216" i="35" s="1"/>
  <c r="DE212" i="36"/>
  <c r="Y218" i="35"/>
  <c r="AK219" i="35" s="1"/>
  <c r="AL218" i="35"/>
  <c r="AJ218" i="35" s="1"/>
  <c r="AN218" i="35"/>
  <c r="AO219" i="35" s="1"/>
  <c r="AP219" i="35" s="1"/>
  <c r="BX618" i="35"/>
  <c r="BY618" i="35"/>
  <c r="BZ618" i="35"/>
  <c r="CB618" i="35" s="1"/>
  <c r="BU620" i="35"/>
  <c r="BV618" i="35"/>
  <c r="BW618" i="35"/>
  <c r="BX615" i="35"/>
  <c r="BY615" i="35"/>
  <c r="BZ615" i="35"/>
  <c r="CB615" i="35" s="1"/>
  <c r="BU617" i="35"/>
  <c r="BV615" i="35"/>
  <c r="BW615" i="35"/>
  <c r="CC616" i="35"/>
  <c r="CG616" i="35"/>
  <c r="CK616" i="35"/>
  <c r="CE616" i="35"/>
  <c r="CJ616" i="35"/>
  <c r="CF616" i="35"/>
  <c r="CD616" i="35"/>
  <c r="CH616" i="35"/>
  <c r="CI616" i="35"/>
  <c r="CC613" i="35"/>
  <c r="CG613" i="35"/>
  <c r="CK613" i="35"/>
  <c r="CE613" i="35"/>
  <c r="CJ613" i="35"/>
  <c r="CF613" i="35"/>
  <c r="CH613" i="35"/>
  <c r="CI613" i="35"/>
  <c r="CD613" i="35"/>
  <c r="BP217" i="35" l="1"/>
  <c r="BQ218" i="35" s="1"/>
  <c r="BR218" i="35" s="1"/>
  <c r="BN217" i="35"/>
  <c r="BL217" i="35" s="1"/>
  <c r="AF217" i="35"/>
  <c r="BM218" i="35" s="1"/>
  <c r="CW211" i="36"/>
  <c r="AL219" i="35"/>
  <c r="AJ219" i="35" s="1"/>
  <c r="AN219" i="35"/>
  <c r="AO220" i="35" s="1"/>
  <c r="AP220" i="35" s="1"/>
  <c r="DE213" i="36"/>
  <c r="Y219" i="35"/>
  <c r="AK220" i="35" s="1"/>
  <c r="BX620" i="35"/>
  <c r="BY620" i="35"/>
  <c r="BZ620" i="35"/>
  <c r="CB620" i="35" s="1"/>
  <c r="BU622" i="35"/>
  <c r="BV620" i="35"/>
  <c r="BW620" i="35"/>
  <c r="CC618" i="35"/>
  <c r="CG618" i="35"/>
  <c r="CK618" i="35"/>
  <c r="CE618" i="35"/>
  <c r="CJ618" i="35"/>
  <c r="CF618" i="35"/>
  <c r="CD618" i="35"/>
  <c r="CH618" i="35"/>
  <c r="CI618" i="35"/>
  <c r="BX617" i="35"/>
  <c r="BY617" i="35"/>
  <c r="BZ617" i="35"/>
  <c r="CB617" i="35" s="1"/>
  <c r="BU619" i="35"/>
  <c r="BV617" i="35"/>
  <c r="BW617" i="35"/>
  <c r="CC615" i="35"/>
  <c r="CG615" i="35"/>
  <c r="CK615" i="35"/>
  <c r="CE615" i="35"/>
  <c r="CJ615" i="35"/>
  <c r="CF615" i="35"/>
  <c r="CH615" i="35"/>
  <c r="CI615" i="35"/>
  <c r="CD615" i="35"/>
  <c r="CW212" i="36" l="1"/>
  <c r="AF218" i="35"/>
  <c r="BM219" i="35" s="1"/>
  <c r="BP218" i="35"/>
  <c r="BQ219" i="35" s="1"/>
  <c r="BR219" i="35" s="1"/>
  <c r="BN218" i="35"/>
  <c r="BL218" i="35" s="1"/>
  <c r="AN220" i="35"/>
  <c r="AO221" i="35" s="1"/>
  <c r="AP221" i="35" s="1"/>
  <c r="AL220" i="35"/>
  <c r="AJ220" i="35" s="1"/>
  <c r="DE214" i="36"/>
  <c r="Y220" i="35"/>
  <c r="AK221" i="35" s="1"/>
  <c r="BX622" i="35"/>
  <c r="BY622" i="35"/>
  <c r="BZ622" i="35"/>
  <c r="CB622" i="35" s="1"/>
  <c r="BU624" i="35"/>
  <c r="BV622" i="35"/>
  <c r="BW622" i="35"/>
  <c r="BX619" i="35"/>
  <c r="BY619" i="35"/>
  <c r="BZ619" i="35"/>
  <c r="CB619" i="35" s="1"/>
  <c r="BU621" i="35"/>
  <c r="BV619" i="35"/>
  <c r="BW619" i="35"/>
  <c r="CC620" i="35"/>
  <c r="CG620" i="35"/>
  <c r="CK620" i="35"/>
  <c r="CE620" i="35"/>
  <c r="CJ620" i="35"/>
  <c r="CF620" i="35"/>
  <c r="CD620" i="35"/>
  <c r="CH620" i="35"/>
  <c r="CI620" i="35"/>
  <c r="CC617" i="35"/>
  <c r="CG617" i="35"/>
  <c r="CK617" i="35"/>
  <c r="CE617" i="35"/>
  <c r="CJ617" i="35"/>
  <c r="CF617" i="35"/>
  <c r="CH617" i="35"/>
  <c r="CI617" i="35"/>
  <c r="CD617" i="35"/>
  <c r="BN219" i="35" l="1"/>
  <c r="BL219" i="35" s="1"/>
  <c r="BP219" i="35"/>
  <c r="BQ220" i="35" s="1"/>
  <c r="BR220" i="35" s="1"/>
  <c r="CW213" i="36"/>
  <c r="AF219" i="35"/>
  <c r="BM220" i="35" s="1"/>
  <c r="AL221" i="35"/>
  <c r="AJ221" i="35" s="1"/>
  <c r="AN221" i="35"/>
  <c r="AO222" i="35" s="1"/>
  <c r="AP222" i="35" s="1"/>
  <c r="DE215" i="36"/>
  <c r="Y221" i="35"/>
  <c r="AK222" i="35" s="1"/>
  <c r="BX624" i="35"/>
  <c r="BY624" i="35"/>
  <c r="BU626" i="35"/>
  <c r="BZ624" i="35"/>
  <c r="CB624" i="35" s="1"/>
  <c r="BV624" i="35"/>
  <c r="BW624" i="35"/>
  <c r="CC622" i="35"/>
  <c r="CG622" i="35"/>
  <c r="CK622" i="35"/>
  <c r="CE622" i="35"/>
  <c r="CJ622" i="35"/>
  <c r="CF622" i="35"/>
  <c r="CD622" i="35"/>
  <c r="CH622" i="35"/>
  <c r="CI622" i="35"/>
  <c r="BX621" i="35"/>
  <c r="BY621" i="35"/>
  <c r="BZ621" i="35"/>
  <c r="CB621" i="35" s="1"/>
  <c r="BU623" i="35"/>
  <c r="BV621" i="35"/>
  <c r="BW621" i="35"/>
  <c r="CC619" i="35"/>
  <c r="CG619" i="35"/>
  <c r="CK619" i="35"/>
  <c r="CE619" i="35"/>
  <c r="CJ619" i="35"/>
  <c r="CF619" i="35"/>
  <c r="CH619" i="35"/>
  <c r="CI619" i="35"/>
  <c r="CD619" i="35"/>
  <c r="CW214" i="36" l="1"/>
  <c r="AF220" i="35"/>
  <c r="BM221" i="35" s="1"/>
  <c r="BN220" i="35"/>
  <c r="BL220" i="35" s="1"/>
  <c r="BP220" i="35"/>
  <c r="BQ221" i="35" s="1"/>
  <c r="BR221" i="35" s="1"/>
  <c r="AL222" i="35"/>
  <c r="AJ222" i="35" s="1"/>
  <c r="AN222" i="35"/>
  <c r="AO223" i="35" s="1"/>
  <c r="AP223" i="35" s="1"/>
  <c r="Y222" i="35"/>
  <c r="AK223" i="35" s="1"/>
  <c r="DE216" i="36"/>
  <c r="CD624" i="35"/>
  <c r="CH624" i="35"/>
  <c r="CE624" i="35"/>
  <c r="CI624" i="35"/>
  <c r="CJ624" i="35"/>
  <c r="CC624" i="35"/>
  <c r="CK624" i="35"/>
  <c r="CF624" i="35"/>
  <c r="CG624" i="35"/>
  <c r="BX623" i="35"/>
  <c r="BY623" i="35"/>
  <c r="BU625" i="35"/>
  <c r="BZ623" i="35"/>
  <c r="CB623" i="35" s="1"/>
  <c r="BV623" i="35"/>
  <c r="BW623" i="35"/>
  <c r="BY626" i="35"/>
  <c r="BU628" i="35"/>
  <c r="BV626" i="35"/>
  <c r="BZ626" i="35"/>
  <c r="CB626" i="35" s="1"/>
  <c r="BW626" i="35"/>
  <c r="BX626" i="35"/>
  <c r="CC621" i="35"/>
  <c r="CG621" i="35"/>
  <c r="CK621" i="35"/>
  <c r="CE621" i="35"/>
  <c r="CJ621" i="35"/>
  <c r="CF621" i="35"/>
  <c r="CH621" i="35"/>
  <c r="CI621" i="35"/>
  <c r="CD621" i="35"/>
  <c r="BN221" i="35" l="1"/>
  <c r="BL221" i="35" s="1"/>
  <c r="BP221" i="35"/>
  <c r="BQ222" i="35" s="1"/>
  <c r="BR222" i="35" s="1"/>
  <c r="AF221" i="35"/>
  <c r="BM222" i="35" s="1"/>
  <c r="CW215" i="36"/>
  <c r="DE217" i="36"/>
  <c r="Y223" i="35"/>
  <c r="AK224" i="35" s="1"/>
  <c r="AN223" i="35"/>
  <c r="AO224" i="35" s="1"/>
  <c r="AP224" i="35" s="1"/>
  <c r="AL223" i="35"/>
  <c r="AJ223" i="35" s="1"/>
  <c r="BY625" i="35"/>
  <c r="BU627" i="35"/>
  <c r="BV625" i="35"/>
  <c r="BZ625" i="35"/>
  <c r="CB625" i="35" s="1"/>
  <c r="BW625" i="35"/>
  <c r="BX625" i="35"/>
  <c r="CD626" i="35"/>
  <c r="CH626" i="35"/>
  <c r="CE626" i="35"/>
  <c r="CI626" i="35"/>
  <c r="CJ626" i="35"/>
  <c r="CC626" i="35"/>
  <c r="CK626" i="35"/>
  <c r="CF626" i="35"/>
  <c r="CG626" i="35"/>
  <c r="BY628" i="35"/>
  <c r="BU630" i="35"/>
  <c r="BV628" i="35"/>
  <c r="BZ628" i="35"/>
  <c r="CB628" i="35" s="1"/>
  <c r="BW628" i="35"/>
  <c r="BX628" i="35"/>
  <c r="CC623" i="35"/>
  <c r="CG623" i="35"/>
  <c r="CK623" i="35"/>
  <c r="CE623" i="35"/>
  <c r="CJ623" i="35"/>
  <c r="CF623" i="35"/>
  <c r="CH623" i="35"/>
  <c r="CI623" i="35"/>
  <c r="CD623" i="35"/>
  <c r="CW216" i="36" l="1"/>
  <c r="AF222" i="35"/>
  <c r="BM223" i="35" s="1"/>
  <c r="BP222" i="35"/>
  <c r="BQ223" i="35" s="1"/>
  <c r="BR223" i="35" s="1"/>
  <c r="BN222" i="35"/>
  <c r="BL222" i="35" s="1"/>
  <c r="AN224" i="35"/>
  <c r="AO225" i="35" s="1"/>
  <c r="AP225" i="35" s="1"/>
  <c r="AL224" i="35"/>
  <c r="AJ224" i="35" s="1"/>
  <c r="DE218" i="36"/>
  <c r="Y224" i="35"/>
  <c r="AK225" i="35" s="1"/>
  <c r="CD625" i="35"/>
  <c r="CH625" i="35"/>
  <c r="CE625" i="35"/>
  <c r="CI625" i="35"/>
  <c r="CJ625" i="35"/>
  <c r="CC625" i="35"/>
  <c r="CK625" i="35"/>
  <c r="CF625" i="35"/>
  <c r="CG625" i="35"/>
  <c r="CD628" i="35"/>
  <c r="CH628" i="35"/>
  <c r="CE628" i="35"/>
  <c r="CI628" i="35"/>
  <c r="CJ628" i="35"/>
  <c r="CC628" i="35"/>
  <c r="CK628" i="35"/>
  <c r="CF628" i="35"/>
  <c r="CG628" i="35"/>
  <c r="BY627" i="35"/>
  <c r="BU629" i="35"/>
  <c r="BV627" i="35"/>
  <c r="BZ627" i="35"/>
  <c r="CB627" i="35" s="1"/>
  <c r="BW627" i="35"/>
  <c r="BX627" i="35"/>
  <c r="BY630" i="35"/>
  <c r="BU632" i="35"/>
  <c r="BV630" i="35"/>
  <c r="BZ630" i="35"/>
  <c r="CB630" i="35" s="1"/>
  <c r="BW630" i="35"/>
  <c r="BX630" i="35"/>
  <c r="BP223" i="35" l="1"/>
  <c r="BQ224" i="35" s="1"/>
  <c r="BR224" i="35" s="1"/>
  <c r="BN223" i="35"/>
  <c r="BL223" i="35" s="1"/>
  <c r="AF223" i="35"/>
  <c r="BM224" i="35" s="1"/>
  <c r="CW217" i="36"/>
  <c r="AL225" i="35"/>
  <c r="AJ225" i="35" s="1"/>
  <c r="AN225" i="35"/>
  <c r="AO226" i="35" s="1"/>
  <c r="AP226" i="35" s="1"/>
  <c r="DE219" i="36"/>
  <c r="Y225" i="35"/>
  <c r="AK226" i="35" s="1"/>
  <c r="CD630" i="35"/>
  <c r="CH630" i="35"/>
  <c r="CE630" i="35"/>
  <c r="CI630" i="35"/>
  <c r="CJ630" i="35"/>
  <c r="CC630" i="35"/>
  <c r="CK630" i="35"/>
  <c r="CF630" i="35"/>
  <c r="CG630" i="35"/>
  <c r="BY629" i="35"/>
  <c r="BU631" i="35"/>
  <c r="BV629" i="35"/>
  <c r="BZ629" i="35"/>
  <c r="CB629" i="35" s="1"/>
  <c r="BW629" i="35"/>
  <c r="BX629" i="35"/>
  <c r="BY632" i="35"/>
  <c r="BU634" i="35"/>
  <c r="BV632" i="35"/>
  <c r="BZ632" i="35"/>
  <c r="CB632" i="35" s="1"/>
  <c r="BW632" i="35"/>
  <c r="BX632" i="35"/>
  <c r="CD627" i="35"/>
  <c r="CH627" i="35"/>
  <c r="CE627" i="35"/>
  <c r="CI627" i="35"/>
  <c r="CJ627" i="35"/>
  <c r="CC627" i="35"/>
  <c r="CK627" i="35"/>
  <c r="CF627" i="35"/>
  <c r="CG627" i="35"/>
  <c r="CW218" i="36" l="1"/>
  <c r="AF224" i="35"/>
  <c r="BM225" i="35" s="1"/>
  <c r="BN224" i="35"/>
  <c r="BL224" i="35" s="1"/>
  <c r="BP224" i="35"/>
  <c r="BQ225" i="35" s="1"/>
  <c r="BR225" i="35" s="1"/>
  <c r="AL226" i="35"/>
  <c r="AJ226" i="35" s="1"/>
  <c r="AN226" i="35"/>
  <c r="AO227" i="35" s="1"/>
  <c r="AP227" i="35" s="1"/>
  <c r="DE220" i="36"/>
  <c r="Y226" i="35"/>
  <c r="AK227" i="35" s="1"/>
  <c r="CD632" i="35"/>
  <c r="CH632" i="35"/>
  <c r="CE632" i="35"/>
  <c r="CI632" i="35"/>
  <c r="CJ632" i="35"/>
  <c r="CC632" i="35"/>
  <c r="CK632" i="35"/>
  <c r="CF632" i="35"/>
  <c r="CG632" i="35"/>
  <c r="BY631" i="35"/>
  <c r="BU633" i="35"/>
  <c r="BV631" i="35"/>
  <c r="BZ631" i="35"/>
  <c r="CB631" i="35" s="1"/>
  <c r="BW631" i="35"/>
  <c r="BX631" i="35"/>
  <c r="BY634" i="35"/>
  <c r="BU636" i="35"/>
  <c r="BV634" i="35"/>
  <c r="BZ634" i="35"/>
  <c r="CB634" i="35" s="1"/>
  <c r="BW634" i="35"/>
  <c r="BX634" i="35"/>
  <c r="CD629" i="35"/>
  <c r="CH629" i="35"/>
  <c r="CE629" i="35"/>
  <c r="CI629" i="35"/>
  <c r="CJ629" i="35"/>
  <c r="CC629" i="35"/>
  <c r="CK629" i="35"/>
  <c r="CF629" i="35"/>
  <c r="CG629" i="35"/>
  <c r="BP225" i="35" l="1"/>
  <c r="BQ226" i="35" s="1"/>
  <c r="BR226" i="35" s="1"/>
  <c r="BN225" i="35"/>
  <c r="BL225" i="35" s="1"/>
  <c r="AF225" i="35"/>
  <c r="BM226" i="35" s="1"/>
  <c r="CW219" i="36"/>
  <c r="AL227" i="35"/>
  <c r="AJ227" i="35" s="1"/>
  <c r="AN227" i="35"/>
  <c r="AO228" i="35" s="1"/>
  <c r="AP228" i="35" s="1"/>
  <c r="DE221" i="36"/>
  <c r="Y227" i="35"/>
  <c r="AK228" i="35" s="1"/>
  <c r="CD634" i="35"/>
  <c r="CH634" i="35"/>
  <c r="CE634" i="35"/>
  <c r="CI634" i="35"/>
  <c r="CJ634" i="35"/>
  <c r="CC634" i="35"/>
  <c r="CK634" i="35"/>
  <c r="CF634" i="35"/>
  <c r="CG634" i="35"/>
  <c r="BY633" i="35"/>
  <c r="BU635" i="35"/>
  <c r="BV633" i="35"/>
  <c r="BZ633" i="35"/>
  <c r="CB633" i="35" s="1"/>
  <c r="BW633" i="35"/>
  <c r="BX633" i="35"/>
  <c r="BY636" i="35"/>
  <c r="BU638" i="35"/>
  <c r="BV636" i="35"/>
  <c r="BZ636" i="35"/>
  <c r="CB636" i="35" s="1"/>
  <c r="BW636" i="35"/>
  <c r="BX636" i="35"/>
  <c r="CD631" i="35"/>
  <c r="CH631" i="35"/>
  <c r="CE631" i="35"/>
  <c r="CI631" i="35"/>
  <c r="CJ631" i="35"/>
  <c r="CC631" i="35"/>
  <c r="CK631" i="35"/>
  <c r="CF631" i="35"/>
  <c r="CG631" i="35"/>
  <c r="CW220" i="36" l="1"/>
  <c r="AF226" i="35"/>
  <c r="BM227" i="35" s="1"/>
  <c r="BP226" i="35"/>
  <c r="BQ227" i="35" s="1"/>
  <c r="BR227" i="35" s="1"/>
  <c r="BN226" i="35"/>
  <c r="BL226" i="35" s="1"/>
  <c r="AN228" i="35"/>
  <c r="AO229" i="35" s="1"/>
  <c r="AP229" i="35" s="1"/>
  <c r="AL228" i="35"/>
  <c r="AJ228" i="35" s="1"/>
  <c r="DE222" i="36"/>
  <c r="Y228" i="35"/>
  <c r="AK229" i="35" s="1"/>
  <c r="CD636" i="35"/>
  <c r="CH636" i="35"/>
  <c r="CE636" i="35"/>
  <c r="CI636" i="35"/>
  <c r="CJ636" i="35"/>
  <c r="CC636" i="35"/>
  <c r="CK636" i="35"/>
  <c r="CF636" i="35"/>
  <c r="CG636" i="35"/>
  <c r="BY635" i="35"/>
  <c r="BU637" i="35"/>
  <c r="BV635" i="35"/>
  <c r="BZ635" i="35"/>
  <c r="CB635" i="35" s="1"/>
  <c r="BW635" i="35"/>
  <c r="BX635" i="35"/>
  <c r="BY638" i="35"/>
  <c r="BU640" i="35"/>
  <c r="BV638" i="35"/>
  <c r="BZ638" i="35"/>
  <c r="CB638" i="35" s="1"/>
  <c r="BW638" i="35"/>
  <c r="BX638" i="35"/>
  <c r="CD633" i="35"/>
  <c r="CH633" i="35"/>
  <c r="CE633" i="35"/>
  <c r="CI633" i="35"/>
  <c r="CJ633" i="35"/>
  <c r="CC633" i="35"/>
  <c r="CK633" i="35"/>
  <c r="CF633" i="35"/>
  <c r="CG633" i="35"/>
  <c r="BN227" i="35" l="1"/>
  <c r="BL227" i="35" s="1"/>
  <c r="BP227" i="35"/>
  <c r="BQ228" i="35" s="1"/>
  <c r="BR228" i="35" s="1"/>
  <c r="CW221" i="36"/>
  <c r="AF227" i="35"/>
  <c r="BM228" i="35" s="1"/>
  <c r="AN229" i="35"/>
  <c r="AO230" i="35" s="1"/>
  <c r="AP230" i="35" s="1"/>
  <c r="AL229" i="35"/>
  <c r="AJ229" i="35" s="1"/>
  <c r="DE223" i="36"/>
  <c r="Y229" i="35"/>
  <c r="AK230" i="35" s="1"/>
  <c r="CD638" i="35"/>
  <c r="CH638" i="35"/>
  <c r="CE638" i="35"/>
  <c r="CI638" i="35"/>
  <c r="CJ638" i="35"/>
  <c r="CC638" i="35"/>
  <c r="CK638" i="35"/>
  <c r="CF638" i="35"/>
  <c r="CG638" i="35"/>
  <c r="BY637" i="35"/>
  <c r="BU639" i="35"/>
  <c r="BV637" i="35"/>
  <c r="BZ637" i="35"/>
  <c r="CB637" i="35" s="1"/>
  <c r="BW637" i="35"/>
  <c r="BX637" i="35"/>
  <c r="BY640" i="35"/>
  <c r="BU642" i="35"/>
  <c r="BV640" i="35"/>
  <c r="BZ640" i="35"/>
  <c r="CB640" i="35" s="1"/>
  <c r="BW640" i="35"/>
  <c r="BX640" i="35"/>
  <c r="CD635" i="35"/>
  <c r="CH635" i="35"/>
  <c r="CE635" i="35"/>
  <c r="CI635" i="35"/>
  <c r="CJ635" i="35"/>
  <c r="CC635" i="35"/>
  <c r="CK635" i="35"/>
  <c r="CF635" i="35"/>
  <c r="CG635" i="35"/>
  <c r="BN228" i="35" l="1"/>
  <c r="BL228" i="35" s="1"/>
  <c r="BP228" i="35"/>
  <c r="BQ229" i="35" s="1"/>
  <c r="BR229" i="35" s="1"/>
  <c r="AF228" i="35"/>
  <c r="BM229" i="35" s="1"/>
  <c r="CW222" i="36"/>
  <c r="AL230" i="35"/>
  <c r="AJ230" i="35" s="1"/>
  <c r="AN230" i="35"/>
  <c r="AO231" i="35" s="1"/>
  <c r="AP231" i="35" s="1"/>
  <c r="Y230" i="35"/>
  <c r="AK231" i="35" s="1"/>
  <c r="DE224" i="36"/>
  <c r="CD640" i="35"/>
  <c r="CH640" i="35"/>
  <c r="CE640" i="35"/>
  <c r="CI640" i="35"/>
  <c r="CJ640" i="35"/>
  <c r="CC640" i="35"/>
  <c r="CK640" i="35"/>
  <c r="CF640" i="35"/>
  <c r="CG640" i="35"/>
  <c r="BY639" i="35"/>
  <c r="BU641" i="35"/>
  <c r="BV639" i="35"/>
  <c r="BZ639" i="35"/>
  <c r="CB639" i="35" s="1"/>
  <c r="BW639" i="35"/>
  <c r="BX639" i="35"/>
  <c r="BY642" i="35"/>
  <c r="BU644" i="35"/>
  <c r="BV642" i="35"/>
  <c r="BZ642" i="35"/>
  <c r="CB642" i="35" s="1"/>
  <c r="BW642" i="35"/>
  <c r="BX642" i="35"/>
  <c r="CD637" i="35"/>
  <c r="CH637" i="35"/>
  <c r="CE637" i="35"/>
  <c r="CI637" i="35"/>
  <c r="CJ637" i="35"/>
  <c r="CC637" i="35"/>
  <c r="CK637" i="35"/>
  <c r="CF637" i="35"/>
  <c r="CG637" i="35"/>
  <c r="CW223" i="36" l="1"/>
  <c r="AF229" i="35"/>
  <c r="BM230" i="35" s="1"/>
  <c r="BP229" i="35"/>
  <c r="BQ230" i="35" s="1"/>
  <c r="BR230" i="35" s="1"/>
  <c r="BN229" i="35"/>
  <c r="BL229" i="35" s="1"/>
  <c r="DE225" i="36"/>
  <c r="Y231" i="35"/>
  <c r="AK232" i="35" s="1"/>
  <c r="AL231" i="35"/>
  <c r="AJ231" i="35" s="1"/>
  <c r="AN231" i="35"/>
  <c r="AO232" i="35" s="1"/>
  <c r="AP232" i="35" s="1"/>
  <c r="CD642" i="35"/>
  <c r="CH642" i="35"/>
  <c r="CE642" i="35"/>
  <c r="CI642" i="35"/>
  <c r="CJ642" i="35"/>
  <c r="CC642" i="35"/>
  <c r="CK642" i="35"/>
  <c r="CF642" i="35"/>
  <c r="CG642" i="35"/>
  <c r="BY641" i="35"/>
  <c r="BU643" i="35"/>
  <c r="BV641" i="35"/>
  <c r="BZ641" i="35"/>
  <c r="CB641" i="35" s="1"/>
  <c r="BW641" i="35"/>
  <c r="BX641" i="35"/>
  <c r="BY644" i="35"/>
  <c r="BU646" i="35"/>
  <c r="BV644" i="35"/>
  <c r="BZ644" i="35"/>
  <c r="CB644" i="35" s="1"/>
  <c r="BW644" i="35"/>
  <c r="BX644" i="35"/>
  <c r="CD639" i="35"/>
  <c r="CH639" i="35"/>
  <c r="CE639" i="35"/>
  <c r="CI639" i="35"/>
  <c r="CJ639" i="35"/>
  <c r="CC639" i="35"/>
  <c r="CK639" i="35"/>
  <c r="CF639" i="35"/>
  <c r="CG639" i="35"/>
  <c r="BP230" i="35" l="1"/>
  <c r="BQ231" i="35" s="1"/>
  <c r="BR231" i="35" s="1"/>
  <c r="BN230" i="35"/>
  <c r="BL230" i="35" s="1"/>
  <c r="AF230" i="35"/>
  <c r="BM231" i="35" s="1"/>
  <c r="CW224" i="36"/>
  <c r="AN232" i="35"/>
  <c r="AO233" i="35" s="1"/>
  <c r="AP233" i="35" s="1"/>
  <c r="AL232" i="35"/>
  <c r="AJ232" i="35" s="1"/>
  <c r="DE226" i="36"/>
  <c r="Y232" i="35"/>
  <c r="AK233" i="35" s="1"/>
  <c r="CD644" i="35"/>
  <c r="CH644" i="35"/>
  <c r="CE644" i="35"/>
  <c r="CI644" i="35"/>
  <c r="CJ644" i="35"/>
  <c r="CC644" i="35"/>
  <c r="CK644" i="35"/>
  <c r="CF644" i="35"/>
  <c r="CG644" i="35"/>
  <c r="BY643" i="35"/>
  <c r="BU645" i="35"/>
  <c r="BV643" i="35"/>
  <c r="BZ643" i="35"/>
  <c r="CB643" i="35" s="1"/>
  <c r="BW643" i="35"/>
  <c r="BX643" i="35"/>
  <c r="BY646" i="35"/>
  <c r="BU648" i="35"/>
  <c r="BV646" i="35"/>
  <c r="BZ646" i="35"/>
  <c r="CB646" i="35" s="1"/>
  <c r="BW646" i="35"/>
  <c r="BX646" i="35"/>
  <c r="CD641" i="35"/>
  <c r="CH641" i="35"/>
  <c r="CE641" i="35"/>
  <c r="CI641" i="35"/>
  <c r="CJ641" i="35"/>
  <c r="CC641" i="35"/>
  <c r="CK641" i="35"/>
  <c r="CF641" i="35"/>
  <c r="CG641" i="35"/>
  <c r="AF231" i="35" l="1"/>
  <c r="BM232" i="35" s="1"/>
  <c r="CW225" i="36"/>
  <c r="BP231" i="35"/>
  <c r="BQ232" i="35" s="1"/>
  <c r="BR232" i="35" s="1"/>
  <c r="BN231" i="35"/>
  <c r="BL231" i="35" s="1"/>
  <c r="DE227" i="36"/>
  <c r="Y233" i="35"/>
  <c r="AK234" i="35" s="1"/>
  <c r="AL233" i="35"/>
  <c r="AJ233" i="35" s="1"/>
  <c r="AN233" i="35"/>
  <c r="AO234" i="35" s="1"/>
  <c r="AP234" i="35" s="1"/>
  <c r="CD646" i="35"/>
  <c r="CH646" i="35"/>
  <c r="CE646" i="35"/>
  <c r="CI646" i="35"/>
  <c r="CJ646" i="35"/>
  <c r="CC646" i="35"/>
  <c r="CK646" i="35"/>
  <c r="CF646" i="35"/>
  <c r="CG646" i="35"/>
  <c r="BY645" i="35"/>
  <c r="BU647" i="35"/>
  <c r="BV645" i="35"/>
  <c r="BZ645" i="35"/>
  <c r="CB645" i="35" s="1"/>
  <c r="BW645" i="35"/>
  <c r="BX645" i="35"/>
  <c r="BY648" i="35"/>
  <c r="BU650" i="35"/>
  <c r="BV648" i="35"/>
  <c r="BZ648" i="35"/>
  <c r="CB648" i="35" s="1"/>
  <c r="BW648" i="35"/>
  <c r="BX648" i="35"/>
  <c r="CD643" i="35"/>
  <c r="CH643" i="35"/>
  <c r="CE643" i="35"/>
  <c r="CI643" i="35"/>
  <c r="CJ643" i="35"/>
  <c r="CC643" i="35"/>
  <c r="CK643" i="35"/>
  <c r="CF643" i="35"/>
  <c r="CG643" i="35"/>
  <c r="CW226" i="36" l="1"/>
  <c r="AF232" i="35"/>
  <c r="BM233" i="35" s="1"/>
  <c r="BN232" i="35"/>
  <c r="BL232" i="35" s="1"/>
  <c r="BP232" i="35"/>
  <c r="BQ233" i="35" s="1"/>
  <c r="BR233" i="35" s="1"/>
  <c r="AL234" i="35"/>
  <c r="AJ234" i="35" s="1"/>
  <c r="AN234" i="35"/>
  <c r="AO235" i="35" s="1"/>
  <c r="AP235" i="35" s="1"/>
  <c r="Y234" i="35"/>
  <c r="AK235" i="35" s="1"/>
  <c r="DE228" i="36"/>
  <c r="CD648" i="35"/>
  <c r="CH648" i="35"/>
  <c r="CE648" i="35"/>
  <c r="CI648" i="35"/>
  <c r="CJ648" i="35"/>
  <c r="CC648" i="35"/>
  <c r="CK648" i="35"/>
  <c r="CF648" i="35"/>
  <c r="CG648" i="35"/>
  <c r="BY647" i="35"/>
  <c r="BU649" i="35"/>
  <c r="BV647" i="35"/>
  <c r="BZ647" i="35"/>
  <c r="CB647" i="35" s="1"/>
  <c r="BW647" i="35"/>
  <c r="BX647" i="35"/>
  <c r="BY650" i="35"/>
  <c r="BU652" i="35"/>
  <c r="BV650" i="35"/>
  <c r="BZ650" i="35"/>
  <c r="CB650" i="35" s="1"/>
  <c r="BW650" i="35"/>
  <c r="BX650" i="35"/>
  <c r="CD645" i="35"/>
  <c r="CH645" i="35"/>
  <c r="CE645" i="35"/>
  <c r="CI645" i="35"/>
  <c r="CJ645" i="35"/>
  <c r="CC645" i="35"/>
  <c r="CK645" i="35"/>
  <c r="CF645" i="35"/>
  <c r="CG645" i="35"/>
  <c r="BN233" i="35" l="1"/>
  <c r="BL233" i="35" s="1"/>
  <c r="BP233" i="35"/>
  <c r="BQ234" i="35" s="1"/>
  <c r="BR234" i="35" s="1"/>
  <c r="CW227" i="36"/>
  <c r="AF233" i="35"/>
  <c r="BM234" i="35" s="1"/>
  <c r="DE229" i="36"/>
  <c r="Y235" i="35"/>
  <c r="AK236" i="35" s="1"/>
  <c r="AL235" i="35"/>
  <c r="AJ235" i="35" s="1"/>
  <c r="AN235" i="35"/>
  <c r="AO236" i="35" s="1"/>
  <c r="AP236" i="35" s="1"/>
  <c r="CD650" i="35"/>
  <c r="CH650" i="35"/>
  <c r="CE650" i="35"/>
  <c r="CI650" i="35"/>
  <c r="CJ650" i="35"/>
  <c r="CC650" i="35"/>
  <c r="CK650" i="35"/>
  <c r="CF650" i="35"/>
  <c r="CG650" i="35"/>
  <c r="BY649" i="35"/>
  <c r="BU651" i="35"/>
  <c r="BV649" i="35"/>
  <c r="BZ649" i="35"/>
  <c r="CB649" i="35" s="1"/>
  <c r="BW649" i="35"/>
  <c r="BX649" i="35"/>
  <c r="BY652" i="35"/>
  <c r="BU654" i="35"/>
  <c r="BV652" i="35"/>
  <c r="BZ652" i="35"/>
  <c r="CB652" i="35" s="1"/>
  <c r="BW652" i="35"/>
  <c r="BX652" i="35"/>
  <c r="CD647" i="35"/>
  <c r="CH647" i="35"/>
  <c r="CE647" i="35"/>
  <c r="CI647" i="35"/>
  <c r="CJ647" i="35"/>
  <c r="CC647" i="35"/>
  <c r="CK647" i="35"/>
  <c r="CF647" i="35"/>
  <c r="CG647" i="35"/>
  <c r="CW228" i="36" l="1"/>
  <c r="AF234" i="35"/>
  <c r="BM235" i="35" s="1"/>
  <c r="BP234" i="35"/>
  <c r="BQ235" i="35" s="1"/>
  <c r="BR235" i="35" s="1"/>
  <c r="BN234" i="35"/>
  <c r="BL234" i="35" s="1"/>
  <c r="AN236" i="35"/>
  <c r="AO237" i="35" s="1"/>
  <c r="AP237" i="35" s="1"/>
  <c r="AL236" i="35"/>
  <c r="AJ236" i="35" s="1"/>
  <c r="DE230" i="36"/>
  <c r="Y236" i="35"/>
  <c r="AK237" i="35" s="1"/>
  <c r="CD652" i="35"/>
  <c r="CH652" i="35"/>
  <c r="CE652" i="35"/>
  <c r="CI652" i="35"/>
  <c r="CJ652" i="35"/>
  <c r="CC652" i="35"/>
  <c r="CK652" i="35"/>
  <c r="CF652" i="35"/>
  <c r="CG652" i="35"/>
  <c r="BY651" i="35"/>
  <c r="BU653" i="35"/>
  <c r="BV651" i="35"/>
  <c r="BZ651" i="35"/>
  <c r="CB651" i="35" s="1"/>
  <c r="BW651" i="35"/>
  <c r="BX651" i="35"/>
  <c r="BY654" i="35"/>
  <c r="BU656" i="35"/>
  <c r="BV654" i="35"/>
  <c r="BZ654" i="35"/>
  <c r="CB654" i="35" s="1"/>
  <c r="BW654" i="35"/>
  <c r="BX654" i="35"/>
  <c r="CD649" i="35"/>
  <c r="CH649" i="35"/>
  <c r="CE649" i="35"/>
  <c r="CI649" i="35"/>
  <c r="CJ649" i="35"/>
  <c r="CC649" i="35"/>
  <c r="CK649" i="35"/>
  <c r="CF649" i="35"/>
  <c r="CG649" i="35"/>
  <c r="BN235" i="35" l="1"/>
  <c r="BL235" i="35" s="1"/>
  <c r="BP235" i="35"/>
  <c r="BQ236" i="35" s="1"/>
  <c r="BR236" i="35" s="1"/>
  <c r="AF235" i="35"/>
  <c r="BM236" i="35" s="1"/>
  <c r="CW229" i="36"/>
  <c r="AL237" i="35"/>
  <c r="AJ237" i="35" s="1"/>
  <c r="AN237" i="35"/>
  <c r="AO238" i="35" s="1"/>
  <c r="AP238" i="35" s="1"/>
  <c r="DE231" i="36"/>
  <c r="Y237" i="35"/>
  <c r="AK238" i="35" s="1"/>
  <c r="CD654" i="35"/>
  <c r="CH654" i="35"/>
  <c r="CE654" i="35"/>
  <c r="CI654" i="35"/>
  <c r="CJ654" i="35"/>
  <c r="CC654" i="35"/>
  <c r="CK654" i="35"/>
  <c r="CF654" i="35"/>
  <c r="CG654" i="35"/>
  <c r="BY653" i="35"/>
  <c r="BU655" i="35"/>
  <c r="BV653" i="35"/>
  <c r="BZ653" i="35"/>
  <c r="CB653" i="35" s="1"/>
  <c r="BW653" i="35"/>
  <c r="BX653" i="35"/>
  <c r="BY656" i="35"/>
  <c r="BU658" i="35"/>
  <c r="BV656" i="35"/>
  <c r="BZ656" i="35"/>
  <c r="CB656" i="35" s="1"/>
  <c r="BW656" i="35"/>
  <c r="BX656" i="35"/>
  <c r="CD651" i="35"/>
  <c r="CH651" i="35"/>
  <c r="CE651" i="35"/>
  <c r="CI651" i="35"/>
  <c r="CJ651" i="35"/>
  <c r="CC651" i="35"/>
  <c r="CK651" i="35"/>
  <c r="CF651" i="35"/>
  <c r="CG651" i="35"/>
  <c r="AF236" i="35" l="1"/>
  <c r="BM237" i="35" s="1"/>
  <c r="CW230" i="36"/>
  <c r="BP236" i="35"/>
  <c r="BQ237" i="35" s="1"/>
  <c r="BR237" i="35" s="1"/>
  <c r="BN236" i="35"/>
  <c r="BL236" i="35" s="1"/>
  <c r="AL238" i="35"/>
  <c r="AJ238" i="35" s="1"/>
  <c r="AN238" i="35"/>
  <c r="AO239" i="35" s="1"/>
  <c r="AP239" i="35" s="1"/>
  <c r="DE232" i="36"/>
  <c r="Y238" i="35"/>
  <c r="AK239" i="35" s="1"/>
  <c r="CD656" i="35"/>
  <c r="CH656" i="35"/>
  <c r="CE656" i="35"/>
  <c r="CI656" i="35"/>
  <c r="CJ656" i="35"/>
  <c r="CC656" i="35"/>
  <c r="CK656" i="35"/>
  <c r="CF656" i="35"/>
  <c r="CG656" i="35"/>
  <c r="BY655" i="35"/>
  <c r="BU657" i="35"/>
  <c r="BV655" i="35"/>
  <c r="BZ655" i="35"/>
  <c r="CB655" i="35" s="1"/>
  <c r="BW655" i="35"/>
  <c r="BX655" i="35"/>
  <c r="BY658" i="35"/>
  <c r="BU660" i="35"/>
  <c r="BV658" i="35"/>
  <c r="BZ658" i="35"/>
  <c r="CB658" i="35" s="1"/>
  <c r="BW658" i="35"/>
  <c r="BX658" i="35"/>
  <c r="CD653" i="35"/>
  <c r="CH653" i="35"/>
  <c r="CE653" i="35"/>
  <c r="CI653" i="35"/>
  <c r="CJ653" i="35"/>
  <c r="CC653" i="35"/>
  <c r="CK653" i="35"/>
  <c r="CF653" i="35"/>
  <c r="CG653" i="35"/>
  <c r="CW231" i="36" l="1"/>
  <c r="AF237" i="35"/>
  <c r="BM238" i="35" s="1"/>
  <c r="BN237" i="35"/>
  <c r="BL237" i="35" s="1"/>
  <c r="BP237" i="35"/>
  <c r="BQ238" i="35" s="1"/>
  <c r="BR238" i="35" s="1"/>
  <c r="AN239" i="35"/>
  <c r="AO240" i="35" s="1"/>
  <c r="AP240" i="35" s="1"/>
  <c r="AL239" i="35"/>
  <c r="AJ239" i="35" s="1"/>
  <c r="Y239" i="35"/>
  <c r="AK240" i="35" s="1"/>
  <c r="DE233" i="36"/>
  <c r="CD658" i="35"/>
  <c r="CH658" i="35"/>
  <c r="CE658" i="35"/>
  <c r="CI658" i="35"/>
  <c r="CJ658" i="35"/>
  <c r="CC658" i="35"/>
  <c r="CK658" i="35"/>
  <c r="CF658" i="35"/>
  <c r="CG658" i="35"/>
  <c r="BY657" i="35"/>
  <c r="BU659" i="35"/>
  <c r="BV657" i="35"/>
  <c r="BZ657" i="35"/>
  <c r="CB657" i="35" s="1"/>
  <c r="BW657" i="35"/>
  <c r="BX657" i="35"/>
  <c r="BY660" i="35"/>
  <c r="BU662" i="35"/>
  <c r="BV660" i="35"/>
  <c r="BZ660" i="35"/>
  <c r="CB660" i="35" s="1"/>
  <c r="BW660" i="35"/>
  <c r="BX660" i="35"/>
  <c r="CD655" i="35"/>
  <c r="CH655" i="35"/>
  <c r="CE655" i="35"/>
  <c r="CI655" i="35"/>
  <c r="CJ655" i="35"/>
  <c r="CC655" i="35"/>
  <c r="CK655" i="35"/>
  <c r="CF655" i="35"/>
  <c r="CG655" i="35"/>
  <c r="BN238" i="35" l="1"/>
  <c r="BL238" i="35" s="1"/>
  <c r="BP238" i="35"/>
  <c r="BQ239" i="35" s="1"/>
  <c r="BR239" i="35" s="1"/>
  <c r="AF238" i="35"/>
  <c r="BM239" i="35" s="1"/>
  <c r="CW232" i="36"/>
  <c r="DE234" i="36"/>
  <c r="Y240" i="35"/>
  <c r="AK241" i="35" s="1"/>
  <c r="AN240" i="35"/>
  <c r="AO241" i="35" s="1"/>
  <c r="AP241" i="35" s="1"/>
  <c r="AL240" i="35"/>
  <c r="AJ240" i="35" s="1"/>
  <c r="CD660" i="35"/>
  <c r="CH660" i="35"/>
  <c r="CE660" i="35"/>
  <c r="CI660" i="35"/>
  <c r="CJ660" i="35"/>
  <c r="CC660" i="35"/>
  <c r="CK660" i="35"/>
  <c r="CF660" i="35"/>
  <c r="CG660" i="35"/>
  <c r="BY659" i="35"/>
  <c r="BU661" i="35"/>
  <c r="BV659" i="35"/>
  <c r="BZ659" i="35"/>
  <c r="CB659" i="35" s="1"/>
  <c r="BW659" i="35"/>
  <c r="BX659" i="35"/>
  <c r="BY662" i="35"/>
  <c r="BU664" i="35"/>
  <c r="BV662" i="35"/>
  <c r="BZ662" i="35"/>
  <c r="CB662" i="35" s="1"/>
  <c r="BW662" i="35"/>
  <c r="BX662" i="35"/>
  <c r="CD657" i="35"/>
  <c r="CH657" i="35"/>
  <c r="CE657" i="35"/>
  <c r="CI657" i="35"/>
  <c r="CJ657" i="35"/>
  <c r="CC657" i="35"/>
  <c r="CK657" i="35"/>
  <c r="CF657" i="35"/>
  <c r="CG657" i="35"/>
  <c r="CW233" i="36" l="1"/>
  <c r="AF239" i="35"/>
  <c r="BM240" i="35" s="1"/>
  <c r="BP239" i="35"/>
  <c r="BQ240" i="35" s="1"/>
  <c r="BR240" i="35" s="1"/>
  <c r="BN239" i="35"/>
  <c r="BL239" i="35" s="1"/>
  <c r="AL241" i="35"/>
  <c r="AJ241" i="35" s="1"/>
  <c r="AN241" i="35"/>
  <c r="AO242" i="35" s="1"/>
  <c r="AP242" i="35" s="1"/>
  <c r="DE235" i="36"/>
  <c r="Y241" i="35"/>
  <c r="AK242" i="35" s="1"/>
  <c r="CD662" i="35"/>
  <c r="CH662" i="35"/>
  <c r="CE662" i="35"/>
  <c r="CI662" i="35"/>
  <c r="CJ662" i="35"/>
  <c r="CC662" i="35"/>
  <c r="CK662" i="35"/>
  <c r="CF662" i="35"/>
  <c r="CG662" i="35"/>
  <c r="BY661" i="35"/>
  <c r="BU663" i="35"/>
  <c r="BV661" i="35"/>
  <c r="BZ661" i="35"/>
  <c r="CB661" i="35" s="1"/>
  <c r="BW661" i="35"/>
  <c r="BX661" i="35"/>
  <c r="BY664" i="35"/>
  <c r="BU666" i="35"/>
  <c r="BV664" i="35"/>
  <c r="BZ664" i="35"/>
  <c r="CB664" i="35" s="1"/>
  <c r="BW664" i="35"/>
  <c r="BX664" i="35"/>
  <c r="CD659" i="35"/>
  <c r="CH659" i="35"/>
  <c r="CE659" i="35"/>
  <c r="CI659" i="35"/>
  <c r="CJ659" i="35"/>
  <c r="CC659" i="35"/>
  <c r="CK659" i="35"/>
  <c r="CF659" i="35"/>
  <c r="CG659" i="35"/>
  <c r="BN240" i="35" l="1"/>
  <c r="BL240" i="35" s="1"/>
  <c r="BP240" i="35"/>
  <c r="BQ241" i="35" s="1"/>
  <c r="BR241" i="35" s="1"/>
  <c r="CW234" i="36"/>
  <c r="AF240" i="35"/>
  <c r="BM241" i="35" s="1"/>
  <c r="Y242" i="35"/>
  <c r="AK243" i="35" s="1"/>
  <c r="DE236" i="36"/>
  <c r="AL242" i="35"/>
  <c r="AJ242" i="35" s="1"/>
  <c r="AN242" i="35"/>
  <c r="AO243" i="35" s="1"/>
  <c r="AP243" i="35" s="1"/>
  <c r="CD664" i="35"/>
  <c r="CH664" i="35"/>
  <c r="CE664" i="35"/>
  <c r="CI664" i="35"/>
  <c r="CJ664" i="35"/>
  <c r="CC664" i="35"/>
  <c r="CK664" i="35"/>
  <c r="CF664" i="35"/>
  <c r="CG664" i="35"/>
  <c r="BY663" i="35"/>
  <c r="BU665" i="35"/>
  <c r="BV663" i="35"/>
  <c r="BZ663" i="35"/>
  <c r="CB663" i="35" s="1"/>
  <c r="BW663" i="35"/>
  <c r="BX663" i="35"/>
  <c r="BY666" i="35"/>
  <c r="BU668" i="35"/>
  <c r="BV666" i="35"/>
  <c r="BZ666" i="35"/>
  <c r="CB666" i="35" s="1"/>
  <c r="BW666" i="35"/>
  <c r="BX666" i="35"/>
  <c r="CD661" i="35"/>
  <c r="CH661" i="35"/>
  <c r="CE661" i="35"/>
  <c r="CI661" i="35"/>
  <c r="CJ661" i="35"/>
  <c r="CC661" i="35"/>
  <c r="CK661" i="35"/>
  <c r="CF661" i="35"/>
  <c r="CG661" i="35"/>
  <c r="BP241" i="35" l="1"/>
  <c r="BQ242" i="35" s="1"/>
  <c r="BR242" i="35" s="1"/>
  <c r="BN241" i="35"/>
  <c r="BL241" i="35" s="1"/>
  <c r="CW235" i="36"/>
  <c r="AF241" i="35"/>
  <c r="BM242" i="35" s="1"/>
  <c r="DE237" i="36"/>
  <c r="Y243" i="35"/>
  <c r="AK244" i="35" s="1"/>
  <c r="AL243" i="35"/>
  <c r="AJ243" i="35" s="1"/>
  <c r="AN243" i="35"/>
  <c r="AO244" i="35" s="1"/>
  <c r="AP244" i="35" s="1"/>
  <c r="CD666" i="35"/>
  <c r="CH666" i="35"/>
  <c r="CE666" i="35"/>
  <c r="CI666" i="35"/>
  <c r="CJ666" i="35"/>
  <c r="CC666" i="35"/>
  <c r="CK666" i="35"/>
  <c r="CF666" i="35"/>
  <c r="CG666" i="35"/>
  <c r="BY665" i="35"/>
  <c r="BU667" i="35"/>
  <c r="BV665" i="35"/>
  <c r="BZ665" i="35"/>
  <c r="CB665" i="35" s="1"/>
  <c r="BW665" i="35"/>
  <c r="BX665" i="35"/>
  <c r="BY668" i="35"/>
  <c r="BU670" i="35"/>
  <c r="BV668" i="35"/>
  <c r="BZ668" i="35"/>
  <c r="CB668" i="35" s="1"/>
  <c r="BW668" i="35"/>
  <c r="BX668" i="35"/>
  <c r="CD663" i="35"/>
  <c r="CH663" i="35"/>
  <c r="CE663" i="35"/>
  <c r="CI663" i="35"/>
  <c r="CJ663" i="35"/>
  <c r="CC663" i="35"/>
  <c r="CK663" i="35"/>
  <c r="CF663" i="35"/>
  <c r="CG663" i="35"/>
  <c r="BN242" i="35" l="1"/>
  <c r="BL242" i="35" s="1"/>
  <c r="BP242" i="35"/>
  <c r="BQ243" i="35" s="1"/>
  <c r="BR243" i="35" s="1"/>
  <c r="CW236" i="36"/>
  <c r="AF242" i="35"/>
  <c r="BM243" i="35" s="1"/>
  <c r="AN244" i="35"/>
  <c r="AO245" i="35" s="1"/>
  <c r="AP245" i="35" s="1"/>
  <c r="AL244" i="35"/>
  <c r="AJ244" i="35" s="1"/>
  <c r="DE238" i="36"/>
  <c r="Y244" i="35"/>
  <c r="AK245" i="35" s="1"/>
  <c r="CD668" i="35"/>
  <c r="CH668" i="35"/>
  <c r="CE668" i="35"/>
  <c r="CI668" i="35"/>
  <c r="CJ668" i="35"/>
  <c r="CC668" i="35"/>
  <c r="CK668" i="35"/>
  <c r="CF668" i="35"/>
  <c r="CG668" i="35"/>
  <c r="BY667" i="35"/>
  <c r="BU669" i="35"/>
  <c r="BV667" i="35"/>
  <c r="BZ667" i="35"/>
  <c r="CB667" i="35" s="1"/>
  <c r="BW667" i="35"/>
  <c r="BX667" i="35"/>
  <c r="BY670" i="35"/>
  <c r="BU672" i="35"/>
  <c r="BV670" i="35"/>
  <c r="BZ670" i="35"/>
  <c r="CB670" i="35" s="1"/>
  <c r="BW670" i="35"/>
  <c r="BX670" i="35"/>
  <c r="CD665" i="35"/>
  <c r="CH665" i="35"/>
  <c r="CE665" i="35"/>
  <c r="CI665" i="35"/>
  <c r="CJ665" i="35"/>
  <c r="CC665" i="35"/>
  <c r="CK665" i="35"/>
  <c r="CF665" i="35"/>
  <c r="CG665" i="35"/>
  <c r="BN243" i="35" l="1"/>
  <c r="BL243" i="35" s="1"/>
  <c r="BP243" i="35"/>
  <c r="BQ244" i="35" s="1"/>
  <c r="BR244" i="35" s="1"/>
  <c r="CW237" i="36"/>
  <c r="AF243" i="35"/>
  <c r="BM244" i="35" s="1"/>
  <c r="AN245" i="35"/>
  <c r="AO246" i="35" s="1"/>
  <c r="AP246" i="35" s="1"/>
  <c r="AL245" i="35"/>
  <c r="AJ245" i="35" s="1"/>
  <c r="Y245" i="35"/>
  <c r="AK246" i="35" s="1"/>
  <c r="DE239" i="36"/>
  <c r="CD670" i="35"/>
  <c r="CH670" i="35"/>
  <c r="CE670" i="35"/>
  <c r="CI670" i="35"/>
  <c r="CJ670" i="35"/>
  <c r="CC670" i="35"/>
  <c r="CK670" i="35"/>
  <c r="CF670" i="35"/>
  <c r="CG670" i="35"/>
  <c r="BY669" i="35"/>
  <c r="BU671" i="35"/>
  <c r="BV669" i="35"/>
  <c r="BZ669" i="35"/>
  <c r="CB669" i="35" s="1"/>
  <c r="BW669" i="35"/>
  <c r="BX669" i="35"/>
  <c r="BY672" i="35"/>
  <c r="BU674" i="35"/>
  <c r="BV672" i="35"/>
  <c r="BZ672" i="35"/>
  <c r="CB672" i="35" s="1"/>
  <c r="BW672" i="35"/>
  <c r="BX672" i="35"/>
  <c r="CD667" i="35"/>
  <c r="CH667" i="35"/>
  <c r="CE667" i="35"/>
  <c r="CI667" i="35"/>
  <c r="CJ667" i="35"/>
  <c r="CC667" i="35"/>
  <c r="CK667" i="35"/>
  <c r="CF667" i="35"/>
  <c r="CG667" i="35"/>
  <c r="BN244" i="35" l="1"/>
  <c r="BL244" i="35" s="1"/>
  <c r="BP244" i="35"/>
  <c r="BQ245" i="35" s="1"/>
  <c r="BR245" i="35" s="1"/>
  <c r="AF244" i="35"/>
  <c r="BM245" i="35" s="1"/>
  <c r="CW238" i="36"/>
  <c r="DE240" i="36"/>
  <c r="Y246" i="35"/>
  <c r="AK247" i="35" s="1"/>
  <c r="AL246" i="35"/>
  <c r="AJ246" i="35" s="1"/>
  <c r="AN246" i="35"/>
  <c r="AO247" i="35" s="1"/>
  <c r="AP247" i="35" s="1"/>
  <c r="CD672" i="35"/>
  <c r="CH672" i="35"/>
  <c r="CE672" i="35"/>
  <c r="CI672" i="35"/>
  <c r="CJ672" i="35"/>
  <c r="CC672" i="35"/>
  <c r="CK672" i="35"/>
  <c r="CF672" i="35"/>
  <c r="CG672" i="35"/>
  <c r="BY671" i="35"/>
  <c r="BU673" i="35"/>
  <c r="BV671" i="35"/>
  <c r="BZ671" i="35"/>
  <c r="CB671" i="35" s="1"/>
  <c r="BW671" i="35"/>
  <c r="BX671" i="35"/>
  <c r="BY674" i="35"/>
  <c r="BU676" i="35"/>
  <c r="BV674" i="35"/>
  <c r="BZ674" i="35"/>
  <c r="CB674" i="35" s="1"/>
  <c r="BW674" i="35"/>
  <c r="BX674" i="35"/>
  <c r="CD669" i="35"/>
  <c r="CH669" i="35"/>
  <c r="CE669" i="35"/>
  <c r="CI669" i="35"/>
  <c r="CJ669" i="35"/>
  <c r="CC669" i="35"/>
  <c r="CK669" i="35"/>
  <c r="CF669" i="35"/>
  <c r="CG669" i="35"/>
  <c r="AF245" i="35" l="1"/>
  <c r="BM246" i="35" s="1"/>
  <c r="CW239" i="36"/>
  <c r="BN245" i="35"/>
  <c r="BL245" i="35" s="1"/>
  <c r="BP245" i="35"/>
  <c r="BQ246" i="35" s="1"/>
  <c r="BR246" i="35" s="1"/>
  <c r="AN247" i="35"/>
  <c r="AO248" i="35" s="1"/>
  <c r="AP248" i="35" s="1"/>
  <c r="AL247" i="35"/>
  <c r="AJ247" i="35" s="1"/>
  <c r="Y247" i="35"/>
  <c r="AK248" i="35" s="1"/>
  <c r="DE241" i="36"/>
  <c r="CD674" i="35"/>
  <c r="CH674" i="35"/>
  <c r="CE674" i="35"/>
  <c r="CI674" i="35"/>
  <c r="CJ674" i="35"/>
  <c r="CC674" i="35"/>
  <c r="CK674" i="35"/>
  <c r="CF674" i="35"/>
  <c r="CG674" i="35"/>
  <c r="BY673" i="35"/>
  <c r="BU675" i="35"/>
  <c r="BV673" i="35"/>
  <c r="BZ673" i="35"/>
  <c r="CB673" i="35" s="1"/>
  <c r="BW673" i="35"/>
  <c r="BX673" i="35"/>
  <c r="BY676" i="35"/>
  <c r="BU678" i="35"/>
  <c r="BV676" i="35"/>
  <c r="BZ676" i="35"/>
  <c r="CB676" i="35" s="1"/>
  <c r="BW676" i="35"/>
  <c r="BX676" i="35"/>
  <c r="CD671" i="35"/>
  <c r="CH671" i="35"/>
  <c r="CE671" i="35"/>
  <c r="CI671" i="35"/>
  <c r="CJ671" i="35"/>
  <c r="CC671" i="35"/>
  <c r="CK671" i="35"/>
  <c r="CF671" i="35"/>
  <c r="CG671" i="35"/>
  <c r="AF246" i="35" l="1"/>
  <c r="BM247" i="35" s="1"/>
  <c r="CW240" i="36"/>
  <c r="BP246" i="35"/>
  <c r="BQ247" i="35" s="1"/>
  <c r="BR247" i="35" s="1"/>
  <c r="BN246" i="35"/>
  <c r="BL246" i="35" s="1"/>
  <c r="DE242" i="36"/>
  <c r="Y248" i="35"/>
  <c r="AK249" i="35" s="1"/>
  <c r="AN248" i="35"/>
  <c r="AO249" i="35" s="1"/>
  <c r="AP249" i="35" s="1"/>
  <c r="AL248" i="35"/>
  <c r="AJ248" i="35" s="1"/>
  <c r="CD676" i="35"/>
  <c r="CH676" i="35"/>
  <c r="CE676" i="35"/>
  <c r="CI676" i="35"/>
  <c r="CJ676" i="35"/>
  <c r="CC676" i="35"/>
  <c r="CK676" i="35"/>
  <c r="CF676" i="35"/>
  <c r="CG676" i="35"/>
  <c r="BY675" i="35"/>
  <c r="BU677" i="35"/>
  <c r="BV675" i="35"/>
  <c r="BZ675" i="35"/>
  <c r="CB675" i="35" s="1"/>
  <c r="BW675" i="35"/>
  <c r="BX675" i="35"/>
  <c r="BY678" i="35"/>
  <c r="BU680" i="35"/>
  <c r="BV678" i="35"/>
  <c r="BZ678" i="35"/>
  <c r="CB678" i="35" s="1"/>
  <c r="BW678" i="35"/>
  <c r="BX678" i="35"/>
  <c r="CD673" i="35"/>
  <c r="CH673" i="35"/>
  <c r="CE673" i="35"/>
  <c r="CI673" i="35"/>
  <c r="CJ673" i="35"/>
  <c r="CC673" i="35"/>
  <c r="CK673" i="35"/>
  <c r="CF673" i="35"/>
  <c r="CG673" i="35"/>
  <c r="CW241" i="36" l="1"/>
  <c r="AF247" i="35"/>
  <c r="BM248" i="35" s="1"/>
  <c r="BP247" i="35"/>
  <c r="BQ248" i="35" s="1"/>
  <c r="BR248" i="35" s="1"/>
  <c r="BN247" i="35"/>
  <c r="BL247" i="35" s="1"/>
  <c r="AL249" i="35"/>
  <c r="AJ249" i="35" s="1"/>
  <c r="AN249" i="35"/>
  <c r="AO250" i="35" s="1"/>
  <c r="AP250" i="35" s="1"/>
  <c r="DE243" i="36"/>
  <c r="Y249" i="35"/>
  <c r="AK250" i="35" s="1"/>
  <c r="CD678" i="35"/>
  <c r="CH678" i="35"/>
  <c r="CE678" i="35"/>
  <c r="CI678" i="35"/>
  <c r="CJ678" i="35"/>
  <c r="CC678" i="35"/>
  <c r="CK678" i="35"/>
  <c r="CF678" i="35"/>
  <c r="CG678" i="35"/>
  <c r="BY677" i="35"/>
  <c r="BU679" i="35"/>
  <c r="BV677" i="35"/>
  <c r="BZ677" i="35"/>
  <c r="CB677" i="35" s="1"/>
  <c r="BW677" i="35"/>
  <c r="BX677" i="35"/>
  <c r="BY680" i="35"/>
  <c r="BV680" i="35"/>
  <c r="BZ680" i="35"/>
  <c r="CB680" i="35" s="1"/>
  <c r="BW680" i="35"/>
  <c r="BX680" i="35"/>
  <c r="CD675" i="35"/>
  <c r="CH675" i="35"/>
  <c r="CE675" i="35"/>
  <c r="CI675" i="35"/>
  <c r="CJ675" i="35"/>
  <c r="CC675" i="35"/>
  <c r="CK675" i="35"/>
  <c r="CF675" i="35"/>
  <c r="CG675" i="35"/>
  <c r="BP248" i="35" l="1"/>
  <c r="BQ249" i="35" s="1"/>
  <c r="BR249" i="35" s="1"/>
  <c r="BN248" i="35"/>
  <c r="BL248" i="35" s="1"/>
  <c r="AF248" i="35"/>
  <c r="BM249" i="35" s="1"/>
  <c r="CW242" i="36"/>
  <c r="AL250" i="35"/>
  <c r="AJ250" i="35" s="1"/>
  <c r="AN250" i="35"/>
  <c r="AO251" i="35" s="1"/>
  <c r="AP251" i="35" s="1"/>
  <c r="DE244" i="36"/>
  <c r="Y250" i="35"/>
  <c r="AK251" i="35" s="1"/>
  <c r="BY679" i="35"/>
  <c r="BU681" i="35"/>
  <c r="BV679" i="35"/>
  <c r="BZ679" i="35"/>
  <c r="CB679" i="35" s="1"/>
  <c r="BW679" i="35"/>
  <c r="BX679" i="35"/>
  <c r="CD680" i="35"/>
  <c r="CH680" i="35"/>
  <c r="CE680" i="35"/>
  <c r="CI680" i="35"/>
  <c r="CJ680" i="35"/>
  <c r="CC680" i="35"/>
  <c r="CK680" i="35"/>
  <c r="CF680" i="35"/>
  <c r="CG680" i="35"/>
  <c r="CD677" i="35"/>
  <c r="CH677" i="35"/>
  <c r="CE677" i="35"/>
  <c r="CI677" i="35"/>
  <c r="CJ677" i="35"/>
  <c r="CC677" i="35"/>
  <c r="CK677" i="35"/>
  <c r="CF677" i="35"/>
  <c r="CG677" i="35"/>
  <c r="CW243" i="36" l="1"/>
  <c r="AF249" i="35"/>
  <c r="BM250" i="35" s="1"/>
  <c r="BP249" i="35"/>
  <c r="BQ250" i="35" s="1"/>
  <c r="BR250" i="35" s="1"/>
  <c r="BN249" i="35"/>
  <c r="BL249" i="35" s="1"/>
  <c r="AN251" i="35"/>
  <c r="AO252" i="35" s="1"/>
  <c r="AP252" i="35" s="1"/>
  <c r="AL251" i="35"/>
  <c r="AJ251" i="35" s="1"/>
  <c r="DE245" i="36"/>
  <c r="Y251" i="35"/>
  <c r="AK252" i="35" s="1"/>
  <c r="CD679" i="35"/>
  <c r="CH679" i="35"/>
  <c r="CE679" i="35"/>
  <c r="CI679" i="35"/>
  <c r="CJ679" i="35"/>
  <c r="CC679" i="35"/>
  <c r="CK679" i="35"/>
  <c r="CF679" i="35"/>
  <c r="CG679" i="35"/>
  <c r="BY681" i="35"/>
  <c r="BV681" i="35"/>
  <c r="BZ681" i="35"/>
  <c r="CB681" i="35" s="1"/>
  <c r="BW681" i="35"/>
  <c r="BX681" i="35"/>
  <c r="BP250" i="35" l="1"/>
  <c r="BQ251" i="35" s="1"/>
  <c r="BR251" i="35" s="1"/>
  <c r="BN250" i="35"/>
  <c r="BL250" i="35" s="1"/>
  <c r="CW244" i="36"/>
  <c r="AF250" i="35"/>
  <c r="BM251" i="35" s="1"/>
  <c r="AN252" i="35"/>
  <c r="AO253" i="35" s="1"/>
  <c r="AP253" i="35" s="1"/>
  <c r="AL252" i="35"/>
  <c r="AJ252" i="35" s="1"/>
  <c r="DE246" i="36"/>
  <c r="Y252" i="35"/>
  <c r="AK253" i="35" s="1"/>
  <c r="CD681" i="35"/>
  <c r="CH681" i="35"/>
  <c r="CE681" i="35"/>
  <c r="CI681" i="35"/>
  <c r="CJ681" i="35"/>
  <c r="CC681" i="35"/>
  <c r="CK681" i="35"/>
  <c r="CF681" i="35"/>
  <c r="CG681" i="35"/>
  <c r="BP251" i="35" l="1"/>
  <c r="BQ252" i="35" s="1"/>
  <c r="BR252" i="35" s="1"/>
  <c r="BN251" i="35"/>
  <c r="BL251" i="35" s="1"/>
  <c r="CW245" i="36"/>
  <c r="AF251" i="35"/>
  <c r="BM252" i="35" s="1"/>
  <c r="AL253" i="35"/>
  <c r="AJ253" i="35" s="1"/>
  <c r="AN253" i="35"/>
  <c r="AO254" i="35" s="1"/>
  <c r="AP254" i="35" s="1"/>
  <c r="Y253" i="35"/>
  <c r="AK254" i="35" s="1"/>
  <c r="DE247" i="36"/>
  <c r="BP252" i="35" l="1"/>
  <c r="BQ253" i="35" s="1"/>
  <c r="BR253" i="35" s="1"/>
  <c r="BN252" i="35"/>
  <c r="BL252" i="35" s="1"/>
  <c r="CW246" i="36"/>
  <c r="AF252" i="35"/>
  <c r="BM253" i="35" s="1"/>
  <c r="Y254" i="35"/>
  <c r="AK255" i="35" s="1"/>
  <c r="DE248" i="36"/>
  <c r="AL254" i="35"/>
  <c r="AJ254" i="35" s="1"/>
  <c r="AN254" i="35"/>
  <c r="AO255" i="35" s="1"/>
  <c r="AP255" i="35" s="1"/>
  <c r="BN253" i="35" l="1"/>
  <c r="BL253" i="35" s="1"/>
  <c r="BP253" i="35"/>
  <c r="BQ254" i="35" s="1"/>
  <c r="BR254" i="35" s="1"/>
  <c r="AF253" i="35"/>
  <c r="BM254" i="35" s="1"/>
  <c r="CW247" i="36"/>
  <c r="Y255" i="35"/>
  <c r="AK256" i="35" s="1"/>
  <c r="DE249" i="36"/>
  <c r="AN255" i="35"/>
  <c r="AO256" i="35" s="1"/>
  <c r="AP256" i="35" s="1"/>
  <c r="AL255" i="35"/>
  <c r="AJ255" i="35" s="1"/>
  <c r="BN254" i="35" l="1"/>
  <c r="BL254" i="35" s="1"/>
  <c r="BP254" i="35"/>
  <c r="BQ255" i="35" s="1"/>
  <c r="BR255" i="35" s="1"/>
  <c r="CW248" i="36"/>
  <c r="AF254" i="35"/>
  <c r="BM255" i="35" s="1"/>
  <c r="DE250" i="36"/>
  <c r="Y256" i="35"/>
  <c r="AK257" i="35" s="1"/>
  <c r="AL256" i="35"/>
  <c r="AJ256" i="35" s="1"/>
  <c r="AN256" i="35"/>
  <c r="AO257" i="35" s="1"/>
  <c r="AP257" i="35" s="1"/>
  <c r="BN255" i="35" l="1"/>
  <c r="BL255" i="35" s="1"/>
  <c r="BP255" i="35"/>
  <c r="BQ256" i="35" s="1"/>
  <c r="BR256" i="35" s="1"/>
  <c r="AF255" i="35"/>
  <c r="BM256" i="35" s="1"/>
  <c r="CW249" i="36"/>
  <c r="AL257" i="35"/>
  <c r="AJ257" i="35" s="1"/>
  <c r="AN257" i="35"/>
  <c r="AO258" i="35" s="1"/>
  <c r="AP258" i="35" s="1"/>
  <c r="DE251" i="36"/>
  <c r="Y257" i="35"/>
  <c r="AK258" i="35" s="1"/>
  <c r="CW250" i="36" l="1"/>
  <c r="AF256" i="35"/>
  <c r="BM257" i="35" s="1"/>
  <c r="BN256" i="35"/>
  <c r="BL256" i="35" s="1"/>
  <c r="BP256" i="35"/>
  <c r="BQ257" i="35" s="1"/>
  <c r="BR257" i="35" s="1"/>
  <c r="AL258" i="35"/>
  <c r="AJ258" i="35" s="1"/>
  <c r="AN258" i="35"/>
  <c r="AO259" i="35" s="1"/>
  <c r="AP259" i="35" s="1"/>
  <c r="DE252" i="36"/>
  <c r="Y258" i="35"/>
  <c r="AK259" i="35" s="1"/>
  <c r="BN257" i="35" l="1"/>
  <c r="BL257" i="35" s="1"/>
  <c r="BP257" i="35"/>
  <c r="BQ258" i="35" s="1"/>
  <c r="BR258" i="35" s="1"/>
  <c r="CW251" i="36"/>
  <c r="AF257" i="35"/>
  <c r="BM258" i="35" s="1"/>
  <c r="AN259" i="35"/>
  <c r="AO260" i="35" s="1"/>
  <c r="AP260" i="35" s="1"/>
  <c r="AL259" i="35"/>
  <c r="AJ259" i="35" s="1"/>
  <c r="DE253" i="36"/>
  <c r="Y259" i="35"/>
  <c r="AK260" i="35" s="1"/>
  <c r="BP258" i="35" l="1"/>
  <c r="BQ259" i="35" s="1"/>
  <c r="BR259" i="35" s="1"/>
  <c r="BN258" i="35"/>
  <c r="BL258" i="35" s="1"/>
  <c r="CW252" i="36"/>
  <c r="AF258" i="35"/>
  <c r="BM259" i="35" s="1"/>
  <c r="AL260" i="35"/>
  <c r="AJ260" i="35" s="1"/>
  <c r="AN260" i="35"/>
  <c r="AO261" i="35" s="1"/>
  <c r="AP261" i="35" s="1"/>
  <c r="DE254" i="36"/>
  <c r="Y260" i="35"/>
  <c r="AK261" i="35" s="1"/>
  <c r="CW253" i="36" l="1"/>
  <c r="AF259" i="35"/>
  <c r="BM260" i="35" s="1"/>
  <c r="BN259" i="35"/>
  <c r="BL259" i="35" s="1"/>
  <c r="BP259" i="35"/>
  <c r="BQ260" i="35" s="1"/>
  <c r="BR260" i="35" s="1"/>
  <c r="AL261" i="35"/>
  <c r="AJ261" i="35" s="1"/>
  <c r="AN261" i="35"/>
  <c r="AO262" i="35" s="1"/>
  <c r="AP262" i="35" s="1"/>
  <c r="DE255" i="36"/>
  <c r="Y261" i="35"/>
  <c r="AK262" i="35" s="1"/>
  <c r="BN260" i="35" l="1"/>
  <c r="BL260" i="35" s="1"/>
  <c r="BP260" i="35"/>
  <c r="BQ261" i="35" s="1"/>
  <c r="BR261" i="35" s="1"/>
  <c r="CW254" i="36"/>
  <c r="AF260" i="35"/>
  <c r="BM261" i="35" s="1"/>
  <c r="AN262" i="35"/>
  <c r="AO263" i="35" s="1"/>
  <c r="AP263" i="35" s="1"/>
  <c r="AL262" i="35"/>
  <c r="AJ262" i="35" s="1"/>
  <c r="DE256" i="36"/>
  <c r="Y262" i="35"/>
  <c r="AK263" i="35" s="1"/>
  <c r="BP261" i="35" l="1"/>
  <c r="BQ262" i="35" s="1"/>
  <c r="BR262" i="35" s="1"/>
  <c r="BN261" i="35"/>
  <c r="BL261" i="35" s="1"/>
  <c r="AF261" i="35"/>
  <c r="BM262" i="35" s="1"/>
  <c r="CW255" i="36"/>
  <c r="AN263" i="35"/>
  <c r="AO264" i="35" s="1"/>
  <c r="AP264" i="35" s="1"/>
  <c r="AL263" i="35"/>
  <c r="AJ263" i="35" s="1"/>
  <c r="DE257" i="36"/>
  <c r="Y263" i="35"/>
  <c r="AK264" i="35" s="1"/>
  <c r="CW256" i="36" l="1"/>
  <c r="AF262" i="35"/>
  <c r="BM263" i="35" s="1"/>
  <c r="BN262" i="35"/>
  <c r="BL262" i="35" s="1"/>
  <c r="BP262" i="35"/>
  <c r="BQ263" i="35" s="1"/>
  <c r="BR263" i="35" s="1"/>
  <c r="AL264" i="35"/>
  <c r="AJ264" i="35" s="1"/>
  <c r="AN264" i="35"/>
  <c r="AO265" i="35" s="1"/>
  <c r="AP265" i="35" s="1"/>
  <c r="Y264" i="35"/>
  <c r="AK265" i="35" s="1"/>
  <c r="DE258" i="36"/>
  <c r="BP263" i="35" l="1"/>
  <c r="BQ264" i="35" s="1"/>
  <c r="BR264" i="35" s="1"/>
  <c r="BN263" i="35"/>
  <c r="BL263" i="35" s="1"/>
  <c r="CW257" i="36"/>
  <c r="AF263" i="35"/>
  <c r="BM264" i="35" s="1"/>
  <c r="DE259" i="36"/>
  <c r="Y265" i="35"/>
  <c r="AK266" i="35" s="1"/>
  <c r="AL265" i="35"/>
  <c r="AJ265" i="35" s="1"/>
  <c r="AN265" i="35"/>
  <c r="AO266" i="35" s="1"/>
  <c r="AP266" i="35" s="1"/>
  <c r="CW258" i="36" l="1"/>
  <c r="AF264" i="35"/>
  <c r="BM265" i="35" s="1"/>
  <c r="BP264" i="35"/>
  <c r="BQ265" i="35" s="1"/>
  <c r="BR265" i="35" s="1"/>
  <c r="BN264" i="35"/>
  <c r="BL264" i="35" s="1"/>
  <c r="AL266" i="35"/>
  <c r="AJ266" i="35" s="1"/>
  <c r="AN266" i="35"/>
  <c r="AO267" i="35" s="1"/>
  <c r="AP267" i="35" s="1"/>
  <c r="DE260" i="36"/>
  <c r="Y266" i="35"/>
  <c r="AK267" i="35" s="1"/>
  <c r="BN265" i="35" l="1"/>
  <c r="BL265" i="35" s="1"/>
  <c r="BP265" i="35"/>
  <c r="BQ266" i="35" s="1"/>
  <c r="BR266" i="35" s="1"/>
  <c r="AF265" i="35"/>
  <c r="BM266" i="35" s="1"/>
  <c r="CW259" i="36"/>
  <c r="AN267" i="35"/>
  <c r="AO268" i="35" s="1"/>
  <c r="AP268" i="35" s="1"/>
  <c r="AL267" i="35"/>
  <c r="AJ267" i="35" s="1"/>
  <c r="DE261" i="36"/>
  <c r="Y267" i="35"/>
  <c r="AK268" i="35" s="1"/>
  <c r="CW260" i="36" l="1"/>
  <c r="AF266" i="35"/>
  <c r="BM267" i="35" s="1"/>
  <c r="BP266" i="35"/>
  <c r="BQ267" i="35" s="1"/>
  <c r="BR267" i="35" s="1"/>
  <c r="BN266" i="35"/>
  <c r="BL266" i="35" s="1"/>
  <c r="AN268" i="35"/>
  <c r="AO269" i="35" s="1"/>
  <c r="AP269" i="35" s="1"/>
  <c r="AL268" i="35"/>
  <c r="AJ268" i="35" s="1"/>
  <c r="DE262" i="36"/>
  <c r="Y268" i="35"/>
  <c r="AK269" i="35" s="1"/>
  <c r="BP267" i="35" l="1"/>
  <c r="BQ268" i="35" s="1"/>
  <c r="BR268" i="35" s="1"/>
  <c r="BN267" i="35"/>
  <c r="BL267" i="35" s="1"/>
  <c r="AF267" i="35"/>
  <c r="BM268" i="35" s="1"/>
  <c r="CW261" i="36"/>
  <c r="AL269" i="35"/>
  <c r="AJ269" i="35" s="1"/>
  <c r="AN269" i="35"/>
  <c r="AO270" i="35" s="1"/>
  <c r="AP270" i="35" s="1"/>
  <c r="DE263" i="36"/>
  <c r="Y269" i="35"/>
  <c r="AK270" i="35" s="1"/>
  <c r="CW262" i="36" l="1"/>
  <c r="AF268" i="35"/>
  <c r="BM269" i="35" s="1"/>
  <c r="BN268" i="35"/>
  <c r="BL268" i="35" s="1"/>
  <c r="BP268" i="35"/>
  <c r="BQ269" i="35" s="1"/>
  <c r="BR269" i="35" s="1"/>
  <c r="AL270" i="35"/>
  <c r="AJ270" i="35" s="1"/>
  <c r="AN270" i="35"/>
  <c r="AO271" i="35" s="1"/>
  <c r="AP271" i="35" s="1"/>
  <c r="DE264" i="36"/>
  <c r="Y270" i="35"/>
  <c r="AK271" i="35" s="1"/>
  <c r="BP269" i="35" l="1"/>
  <c r="BQ270" i="35" s="1"/>
  <c r="BR270" i="35" s="1"/>
  <c r="BN269" i="35"/>
  <c r="BL269" i="35" s="1"/>
  <c r="CW263" i="36"/>
  <c r="AF269" i="35"/>
  <c r="BM270" i="35" s="1"/>
  <c r="AN271" i="35"/>
  <c r="AO272" i="35" s="1"/>
  <c r="AP272" i="35" s="1"/>
  <c r="AL271" i="35"/>
  <c r="AJ271" i="35" s="1"/>
  <c r="DE265" i="36"/>
  <c r="Y271" i="35"/>
  <c r="AK272" i="35" s="1"/>
  <c r="AF270" i="35" l="1"/>
  <c r="BM271" i="35" s="1"/>
  <c r="CW264" i="36"/>
  <c r="BP270" i="35"/>
  <c r="BQ271" i="35" s="1"/>
  <c r="BR271" i="35" s="1"/>
  <c r="BN270" i="35"/>
  <c r="BL270" i="35" s="1"/>
  <c r="AN272" i="35"/>
  <c r="AO273" i="35" s="1"/>
  <c r="AP273" i="35" s="1"/>
  <c r="AL272" i="35"/>
  <c r="AJ272" i="35" s="1"/>
  <c r="DE266" i="36"/>
  <c r="Y272" i="35"/>
  <c r="AK273" i="35" s="1"/>
  <c r="CW265" i="36" l="1"/>
  <c r="AF271" i="35"/>
  <c r="BM272" i="35" s="1"/>
  <c r="BN271" i="35"/>
  <c r="BL271" i="35" s="1"/>
  <c r="BP271" i="35"/>
  <c r="BQ272" i="35" s="1"/>
  <c r="BR272" i="35" s="1"/>
  <c r="AL273" i="35"/>
  <c r="AJ273" i="35" s="1"/>
  <c r="AN273" i="35"/>
  <c r="AO274" i="35" s="1"/>
  <c r="AP274" i="35" s="1"/>
  <c r="DE267" i="36"/>
  <c r="Y273" i="35"/>
  <c r="AK274" i="35" s="1"/>
  <c r="BN272" i="35" l="1"/>
  <c r="BL272" i="35" s="1"/>
  <c r="BP272" i="35"/>
  <c r="BQ273" i="35" s="1"/>
  <c r="BR273" i="35" s="1"/>
  <c r="CW266" i="36"/>
  <c r="AF272" i="35"/>
  <c r="BM273" i="35" s="1"/>
  <c r="AL274" i="35"/>
  <c r="AJ274" i="35" s="1"/>
  <c r="AN274" i="35"/>
  <c r="AO275" i="35" s="1"/>
  <c r="AP275" i="35" s="1"/>
  <c r="DE268" i="36"/>
  <c r="Y274" i="35"/>
  <c r="AK275" i="35" s="1"/>
  <c r="BN273" i="35" l="1"/>
  <c r="BL273" i="35" s="1"/>
  <c r="BP273" i="35"/>
  <c r="BQ274" i="35" s="1"/>
  <c r="BR274" i="35" s="1"/>
  <c r="CW267" i="36"/>
  <c r="AF273" i="35"/>
  <c r="BM274" i="35" s="1"/>
  <c r="AN275" i="35"/>
  <c r="AO276" i="35" s="1"/>
  <c r="AP276" i="35" s="1"/>
  <c r="AL275" i="35"/>
  <c r="AJ275" i="35" s="1"/>
  <c r="DE269" i="36"/>
  <c r="Y275" i="35"/>
  <c r="AK276" i="35" s="1"/>
  <c r="BP274" i="35" l="1"/>
  <c r="BQ275" i="35" s="1"/>
  <c r="BR275" i="35" s="1"/>
  <c r="BN274" i="35"/>
  <c r="BL274" i="35" s="1"/>
  <c r="CW268" i="36"/>
  <c r="AF274" i="35"/>
  <c r="BM275" i="35" s="1"/>
  <c r="AN276" i="35"/>
  <c r="AO277" i="35" s="1"/>
  <c r="AP277" i="35" s="1"/>
  <c r="AL276" i="35"/>
  <c r="AJ276" i="35" s="1"/>
  <c r="DE270" i="36"/>
  <c r="Y276" i="35"/>
  <c r="AK277" i="35" s="1"/>
  <c r="BN275" i="35" l="1"/>
  <c r="BL275" i="35" s="1"/>
  <c r="BP275" i="35"/>
  <c r="BQ276" i="35" s="1"/>
  <c r="BR276" i="35" s="1"/>
  <c r="AF275" i="35"/>
  <c r="BM276" i="35" s="1"/>
  <c r="CW269" i="36"/>
  <c r="AL277" i="35"/>
  <c r="AJ277" i="35" s="1"/>
  <c r="AN277" i="35"/>
  <c r="AO278" i="35" s="1"/>
  <c r="AP278" i="35" s="1"/>
  <c r="DE271" i="36"/>
  <c r="Y277" i="35"/>
  <c r="AK278" i="35" s="1"/>
  <c r="CW270" i="36" l="1"/>
  <c r="AF276" i="35"/>
  <c r="BM277" i="35" s="1"/>
  <c r="BN276" i="35"/>
  <c r="BL276" i="35" s="1"/>
  <c r="BP276" i="35"/>
  <c r="BQ277" i="35" s="1"/>
  <c r="BR277" i="35" s="1"/>
  <c r="AL278" i="35"/>
  <c r="AJ278" i="35" s="1"/>
  <c r="AN278" i="35"/>
  <c r="AO279" i="35" s="1"/>
  <c r="AP279" i="35" s="1"/>
  <c r="Y278" i="35"/>
  <c r="AK279" i="35" s="1"/>
  <c r="DE272" i="36"/>
  <c r="BN277" i="35" l="1"/>
  <c r="BL277" i="35" s="1"/>
  <c r="BP277" i="35"/>
  <c r="BQ278" i="35" s="1"/>
  <c r="BR278" i="35" s="1"/>
  <c r="CW271" i="36"/>
  <c r="AF277" i="35"/>
  <c r="BM278" i="35" s="1"/>
  <c r="DE273" i="36"/>
  <c r="Y279" i="35"/>
  <c r="AK280" i="35" s="1"/>
  <c r="AL279" i="35"/>
  <c r="AJ279" i="35" s="1"/>
  <c r="AN279" i="35"/>
  <c r="AO280" i="35" s="1"/>
  <c r="AP280" i="35" s="1"/>
  <c r="BP278" i="35" l="1"/>
  <c r="BQ279" i="35" s="1"/>
  <c r="BR279" i="35" s="1"/>
  <c r="BN278" i="35"/>
  <c r="BL278" i="35" s="1"/>
  <c r="CW272" i="36"/>
  <c r="AF278" i="35"/>
  <c r="BM279" i="35" s="1"/>
  <c r="AN280" i="35"/>
  <c r="AO281" i="35" s="1"/>
  <c r="AP281" i="35" s="1"/>
  <c r="AL280" i="35"/>
  <c r="AJ280" i="35" s="1"/>
  <c r="DE274" i="36"/>
  <c r="Y280" i="35"/>
  <c r="AK281" i="35" s="1"/>
  <c r="CW273" i="36" l="1"/>
  <c r="AF279" i="35"/>
  <c r="BM280" i="35" s="1"/>
  <c r="BP279" i="35"/>
  <c r="BQ280" i="35" s="1"/>
  <c r="BR280" i="35" s="1"/>
  <c r="BN279" i="35"/>
  <c r="BL279" i="35" s="1"/>
  <c r="AN281" i="35"/>
  <c r="AO282" i="35" s="1"/>
  <c r="AP282" i="35" s="1"/>
  <c r="AL281" i="35"/>
  <c r="AJ281" i="35" s="1"/>
  <c r="DE275" i="36"/>
  <c r="Y281" i="35"/>
  <c r="AK282" i="35" s="1"/>
  <c r="BN280" i="35" l="1"/>
  <c r="BL280" i="35" s="1"/>
  <c r="BP280" i="35"/>
  <c r="BQ281" i="35" s="1"/>
  <c r="BR281" i="35" s="1"/>
  <c r="AF280" i="35"/>
  <c r="BM281" i="35" s="1"/>
  <c r="CW274" i="36"/>
  <c r="AL282" i="35"/>
  <c r="AJ282" i="35" s="1"/>
  <c r="AN282" i="35"/>
  <c r="AO283" i="35" s="1"/>
  <c r="AP283" i="35" s="1"/>
  <c r="DE276" i="36"/>
  <c r="Y282" i="35"/>
  <c r="AK283" i="35" s="1"/>
  <c r="BP281" i="35" l="1"/>
  <c r="BQ282" i="35" s="1"/>
  <c r="BR282" i="35" s="1"/>
  <c r="BN281" i="35"/>
  <c r="BL281" i="35" s="1"/>
  <c r="CW275" i="36"/>
  <c r="AF281" i="35"/>
  <c r="BM282" i="35" s="1"/>
  <c r="AL283" i="35"/>
  <c r="AJ283" i="35" s="1"/>
  <c r="AN283" i="35"/>
  <c r="AO284" i="35" s="1"/>
  <c r="AP284" i="35" s="1"/>
  <c r="DE277" i="36"/>
  <c r="Y283" i="35"/>
  <c r="AK284" i="35" s="1"/>
  <c r="BP282" i="35" l="1"/>
  <c r="BQ283" i="35" s="1"/>
  <c r="BR283" i="35" s="1"/>
  <c r="BN282" i="35"/>
  <c r="BL282" i="35" s="1"/>
  <c r="AF282" i="35"/>
  <c r="BM283" i="35" s="1"/>
  <c r="CW276" i="36"/>
  <c r="AN284" i="35"/>
  <c r="AO285" i="35" s="1"/>
  <c r="AP285" i="35" s="1"/>
  <c r="AL284" i="35"/>
  <c r="AJ284" i="35" s="1"/>
  <c r="DE278" i="36"/>
  <c r="Y284" i="35"/>
  <c r="AK285" i="35" s="1"/>
  <c r="AF283" i="35" l="1"/>
  <c r="BM284" i="35" s="1"/>
  <c r="CW277" i="36"/>
  <c r="BP283" i="35"/>
  <c r="BQ284" i="35" s="1"/>
  <c r="BR284" i="35" s="1"/>
  <c r="BN283" i="35"/>
  <c r="BL283" i="35" s="1"/>
  <c r="AN285" i="35"/>
  <c r="AO286" i="35" s="1"/>
  <c r="AP286" i="35" s="1"/>
  <c r="AL285" i="35"/>
  <c r="AJ285" i="35" s="1"/>
  <c r="Y285" i="35"/>
  <c r="AK286" i="35" s="1"/>
  <c r="DE279" i="36"/>
  <c r="AF284" i="35" l="1"/>
  <c r="BM285" i="35" s="1"/>
  <c r="CW278" i="36"/>
  <c r="BN284" i="35"/>
  <c r="BL284" i="35" s="1"/>
  <c r="BP284" i="35"/>
  <c r="BQ285" i="35" s="1"/>
  <c r="BR285" i="35" s="1"/>
  <c r="DE280" i="36"/>
  <c r="Y286" i="35"/>
  <c r="AK287" i="35" s="1"/>
  <c r="AL286" i="35"/>
  <c r="AJ286" i="35" s="1"/>
  <c r="AN286" i="35"/>
  <c r="AO287" i="35" s="1"/>
  <c r="AP287" i="35" s="1"/>
  <c r="AF285" i="35" l="1"/>
  <c r="BM286" i="35" s="1"/>
  <c r="CW279" i="36"/>
  <c r="BP285" i="35"/>
  <c r="BQ286" i="35" s="1"/>
  <c r="BR286" i="35" s="1"/>
  <c r="BN285" i="35"/>
  <c r="BL285" i="35" s="1"/>
  <c r="AL287" i="35"/>
  <c r="AJ287" i="35" s="1"/>
  <c r="AN287" i="35"/>
  <c r="AO288" i="35" s="1"/>
  <c r="AP288" i="35" s="1"/>
  <c r="DE281" i="36"/>
  <c r="Y287" i="35"/>
  <c r="AK288" i="35" s="1"/>
  <c r="AF286" i="35" l="1"/>
  <c r="BM287" i="35" s="1"/>
  <c r="CW280" i="36"/>
  <c r="BP286" i="35"/>
  <c r="BQ287" i="35" s="1"/>
  <c r="BR287" i="35" s="1"/>
  <c r="BN286" i="35"/>
  <c r="BL286" i="35" s="1"/>
  <c r="AN288" i="35"/>
  <c r="AO289" i="35" s="1"/>
  <c r="AP289" i="35" s="1"/>
  <c r="AL288" i="35"/>
  <c r="AJ288" i="35" s="1"/>
  <c r="DE282" i="36"/>
  <c r="Y288" i="35"/>
  <c r="AK289" i="35" s="1"/>
  <c r="CW281" i="36" l="1"/>
  <c r="AF287" i="35"/>
  <c r="BM288" i="35" s="1"/>
  <c r="BN287" i="35"/>
  <c r="BL287" i="35" s="1"/>
  <c r="BP287" i="35"/>
  <c r="BQ288" i="35" s="1"/>
  <c r="BR288" i="35" s="1"/>
  <c r="AL289" i="35"/>
  <c r="AJ289" i="35" s="1"/>
  <c r="AN289" i="35"/>
  <c r="AO290" i="35" s="1"/>
  <c r="AP290" i="35" s="1"/>
  <c r="DE283" i="36"/>
  <c r="Y289" i="35"/>
  <c r="AK290" i="35" s="1"/>
  <c r="BN288" i="35" l="1"/>
  <c r="BL288" i="35" s="1"/>
  <c r="BP288" i="35"/>
  <c r="BQ289" i="35" s="1"/>
  <c r="BR289" i="35" s="1"/>
  <c r="CW282" i="36"/>
  <c r="AF288" i="35"/>
  <c r="BM289" i="35" s="1"/>
  <c r="AL290" i="35"/>
  <c r="AJ290" i="35" s="1"/>
  <c r="AN290" i="35"/>
  <c r="AO291" i="35" s="1"/>
  <c r="AP291" i="35" s="1"/>
  <c r="DE284" i="36"/>
  <c r="Y290" i="35"/>
  <c r="AK291" i="35" s="1"/>
  <c r="BN289" i="35" l="1"/>
  <c r="BL289" i="35" s="1"/>
  <c r="BP289" i="35"/>
  <c r="BQ290" i="35" s="1"/>
  <c r="BR290" i="35" s="1"/>
  <c r="AF289" i="35"/>
  <c r="BM290" i="35" s="1"/>
  <c r="CW283" i="36"/>
  <c r="AN291" i="35"/>
  <c r="AO292" i="35" s="1"/>
  <c r="AP292" i="35" s="1"/>
  <c r="AL291" i="35"/>
  <c r="AJ291" i="35" s="1"/>
  <c r="DE285" i="36"/>
  <c r="Y291" i="35"/>
  <c r="AK292" i="35" s="1"/>
  <c r="CW284" i="36" l="1"/>
  <c r="AF290" i="35"/>
  <c r="BM291" i="35" s="1"/>
  <c r="BP290" i="35"/>
  <c r="BQ291" i="35" s="1"/>
  <c r="BR291" i="35" s="1"/>
  <c r="BN290" i="35"/>
  <c r="BL290" i="35" s="1"/>
  <c r="AN292" i="35"/>
  <c r="AO293" i="35" s="1"/>
  <c r="AP293" i="35" s="1"/>
  <c r="AL292" i="35"/>
  <c r="AJ292" i="35" s="1"/>
  <c r="DE286" i="36"/>
  <c r="Y292" i="35"/>
  <c r="AK293" i="35" s="1"/>
  <c r="BN291" i="35" l="1"/>
  <c r="BL291" i="35" s="1"/>
  <c r="BP291" i="35"/>
  <c r="BQ292" i="35" s="1"/>
  <c r="BR292" i="35" s="1"/>
  <c r="CW285" i="36"/>
  <c r="AF291" i="35"/>
  <c r="BM292" i="35" s="1"/>
  <c r="AL293" i="35"/>
  <c r="AJ293" i="35" s="1"/>
  <c r="AN293" i="35"/>
  <c r="AO294" i="35" s="1"/>
  <c r="AP294" i="35" s="1"/>
  <c r="DE287" i="36"/>
  <c r="Y293" i="35"/>
  <c r="AK294" i="35" s="1"/>
  <c r="BN292" i="35" l="1"/>
  <c r="BL292" i="35" s="1"/>
  <c r="BP292" i="35"/>
  <c r="BQ293" i="35" s="1"/>
  <c r="BR293" i="35" s="1"/>
  <c r="CW286" i="36"/>
  <c r="AF292" i="35"/>
  <c r="BM293" i="35" s="1"/>
  <c r="AL294" i="35"/>
  <c r="AJ294" i="35" s="1"/>
  <c r="AN294" i="35"/>
  <c r="AO295" i="35" s="1"/>
  <c r="AP295" i="35" s="1"/>
  <c r="DE288" i="36"/>
  <c r="Y294" i="35"/>
  <c r="AK295" i="35" s="1"/>
  <c r="BN293" i="35" l="1"/>
  <c r="BL293" i="35" s="1"/>
  <c r="BP293" i="35"/>
  <c r="BQ294" i="35" s="1"/>
  <c r="BR294" i="35" s="1"/>
  <c r="AF293" i="35"/>
  <c r="BM294" i="35" s="1"/>
  <c r="CW287" i="36"/>
  <c r="AL295" i="35"/>
  <c r="AJ295" i="35" s="1"/>
  <c r="AN295" i="35"/>
  <c r="AO296" i="35" s="1"/>
  <c r="AP296" i="35" s="1"/>
  <c r="DE289" i="36"/>
  <c r="Y295" i="35"/>
  <c r="AK296" i="35" s="1"/>
  <c r="BP294" i="35" l="1"/>
  <c r="BQ295" i="35" s="1"/>
  <c r="BR295" i="35" s="1"/>
  <c r="BN294" i="35"/>
  <c r="BL294" i="35" s="1"/>
  <c r="AF294" i="35"/>
  <c r="BM295" i="35" s="1"/>
  <c r="CW288" i="36"/>
  <c r="AN296" i="35"/>
  <c r="AO297" i="35" s="1"/>
  <c r="AP297" i="35" s="1"/>
  <c r="AL296" i="35"/>
  <c r="AJ296" i="35" s="1"/>
  <c r="DE290" i="36"/>
  <c r="Y296" i="35"/>
  <c r="AK297" i="35" s="1"/>
  <c r="CW289" i="36" l="1"/>
  <c r="AF295" i="35"/>
  <c r="BM296" i="35" s="1"/>
  <c r="BN295" i="35"/>
  <c r="BL295" i="35" s="1"/>
  <c r="BP295" i="35"/>
  <c r="BQ296" i="35" s="1"/>
  <c r="BR296" i="35" s="1"/>
  <c r="AN297" i="35"/>
  <c r="AO298" i="35" s="1"/>
  <c r="AP298" i="35" s="1"/>
  <c r="AL297" i="35"/>
  <c r="AJ297" i="35" s="1"/>
  <c r="DE291" i="36"/>
  <c r="Y297" i="35"/>
  <c r="AK298" i="35" s="1"/>
  <c r="BN296" i="35" l="1"/>
  <c r="BL296" i="35" s="1"/>
  <c r="BP296" i="35"/>
  <c r="BQ297" i="35" s="1"/>
  <c r="BR297" i="35" s="1"/>
  <c r="CW290" i="36"/>
  <c r="AF296" i="35"/>
  <c r="BM297" i="35" s="1"/>
  <c r="AL298" i="35"/>
  <c r="AJ298" i="35" s="1"/>
  <c r="AN298" i="35"/>
  <c r="AO299" i="35" s="1"/>
  <c r="AP299" i="35" s="1"/>
  <c r="Y298" i="35"/>
  <c r="AK299" i="35" s="1"/>
  <c r="DE292" i="36"/>
  <c r="BN297" i="35" l="1"/>
  <c r="BL297" i="35" s="1"/>
  <c r="BP297" i="35"/>
  <c r="BQ298" i="35" s="1"/>
  <c r="BR298" i="35" s="1"/>
  <c r="CW291" i="36"/>
  <c r="AF297" i="35"/>
  <c r="BM298" i="35" s="1"/>
  <c r="DE293" i="36"/>
  <c r="Y299" i="35"/>
  <c r="AK300" i="35" s="1"/>
  <c r="AL299" i="35"/>
  <c r="AJ299" i="35" s="1"/>
  <c r="AN299" i="35"/>
  <c r="AO300" i="35" s="1"/>
  <c r="AP300" i="35" s="1"/>
  <c r="BN298" i="35" l="1"/>
  <c r="BL298" i="35" s="1"/>
  <c r="BP298" i="35"/>
  <c r="BQ299" i="35" s="1"/>
  <c r="BR299" i="35" s="1"/>
  <c r="CW292" i="36"/>
  <c r="AF298" i="35"/>
  <c r="BM299" i="35" s="1"/>
  <c r="AN300" i="35"/>
  <c r="AO301" i="35" s="1"/>
  <c r="AP301" i="35" s="1"/>
  <c r="AL300" i="35"/>
  <c r="AJ300" i="35" s="1"/>
  <c r="DE294" i="36"/>
  <c r="Y300" i="35"/>
  <c r="AK301" i="35" s="1"/>
  <c r="CW293" i="36" l="1"/>
  <c r="AF299" i="35"/>
  <c r="BM300" i="35" s="1"/>
  <c r="BP299" i="35"/>
  <c r="BQ300" i="35" s="1"/>
  <c r="BR300" i="35" s="1"/>
  <c r="BN299" i="35"/>
  <c r="BL299" i="35" s="1"/>
  <c r="AN301" i="35"/>
  <c r="AO302" i="35" s="1"/>
  <c r="AP302" i="35" s="1"/>
  <c r="AL301" i="35"/>
  <c r="AJ301" i="35" s="1"/>
  <c r="DE295" i="36"/>
  <c r="Y301" i="35"/>
  <c r="AK302" i="35" s="1"/>
  <c r="BN300" i="35" l="1"/>
  <c r="BL300" i="35" s="1"/>
  <c r="BP300" i="35"/>
  <c r="BQ301" i="35" s="1"/>
  <c r="BR301" i="35" s="1"/>
  <c r="CW294" i="36"/>
  <c r="AF300" i="35"/>
  <c r="BM301" i="35" s="1"/>
  <c r="AL302" i="35"/>
  <c r="AJ302" i="35" s="1"/>
  <c r="AN302" i="35"/>
  <c r="AO303" i="35" s="1"/>
  <c r="AP303" i="35" s="1"/>
  <c r="Y302" i="35"/>
  <c r="AK303" i="35" s="1"/>
  <c r="DE296" i="36"/>
  <c r="BN301" i="35" l="1"/>
  <c r="BL301" i="35" s="1"/>
  <c r="BP301" i="35"/>
  <c r="BQ302" i="35" s="1"/>
  <c r="BR302" i="35" s="1"/>
  <c r="CW295" i="36"/>
  <c r="AF301" i="35"/>
  <c r="BM302" i="35" s="1"/>
  <c r="DE297" i="36"/>
  <c r="Y303" i="35"/>
  <c r="AK304" i="35" s="1"/>
  <c r="AN303" i="35"/>
  <c r="AO304" i="35" s="1"/>
  <c r="AP304" i="35" s="1"/>
  <c r="AL303" i="35"/>
  <c r="AJ303" i="35" s="1"/>
  <c r="BP302" i="35" l="1"/>
  <c r="BQ303" i="35" s="1"/>
  <c r="BR303" i="35" s="1"/>
  <c r="BN302" i="35"/>
  <c r="BL302" i="35" s="1"/>
  <c r="CW296" i="36"/>
  <c r="AF302" i="35"/>
  <c r="BM303" i="35" s="1"/>
  <c r="AN304" i="35"/>
  <c r="AO305" i="35" s="1"/>
  <c r="AP305" i="35" s="1"/>
  <c r="AL304" i="35"/>
  <c r="AJ304" i="35" s="1"/>
  <c r="DE298" i="36"/>
  <c r="Y304" i="35"/>
  <c r="AK305" i="35" s="1"/>
  <c r="CW297" i="36" l="1"/>
  <c r="AF303" i="35"/>
  <c r="BM304" i="35" s="1"/>
  <c r="BN303" i="35"/>
  <c r="BL303" i="35" s="1"/>
  <c r="BP303" i="35"/>
  <c r="BQ304" i="35" s="1"/>
  <c r="BR304" i="35" s="1"/>
  <c r="AL305" i="35"/>
  <c r="AJ305" i="35" s="1"/>
  <c r="AN305" i="35"/>
  <c r="AO306" i="35" s="1"/>
  <c r="AP306" i="35" s="1"/>
  <c r="DE299" i="36"/>
  <c r="Y305" i="35"/>
  <c r="AK306" i="35" s="1"/>
  <c r="BN304" i="35" l="1"/>
  <c r="BL304" i="35" s="1"/>
  <c r="BP304" i="35"/>
  <c r="BQ305" i="35" s="1"/>
  <c r="BR305" i="35" s="1"/>
  <c r="CW298" i="36"/>
  <c r="AF304" i="35"/>
  <c r="BM305" i="35" s="1"/>
  <c r="AL306" i="35"/>
  <c r="AJ306" i="35" s="1"/>
  <c r="AN306" i="35"/>
  <c r="AO307" i="35" s="1"/>
  <c r="AP307" i="35" s="1"/>
  <c r="DE300" i="36"/>
  <c r="Y306" i="35"/>
  <c r="AK307" i="35" s="1"/>
  <c r="BN305" i="35" l="1"/>
  <c r="BL305" i="35" s="1"/>
  <c r="BP305" i="35"/>
  <c r="BQ306" i="35" s="1"/>
  <c r="BR306" i="35" s="1"/>
  <c r="CW299" i="36"/>
  <c r="AF305" i="35"/>
  <c r="BM306" i="35" s="1"/>
  <c r="AN307" i="35"/>
  <c r="AO308" i="35" s="1"/>
  <c r="AP308" i="35" s="1"/>
  <c r="AL307" i="35"/>
  <c r="AJ307" i="35" s="1"/>
  <c r="DE301" i="36"/>
  <c r="Y307" i="35"/>
  <c r="AK308" i="35" s="1"/>
  <c r="BP306" i="35" l="1"/>
  <c r="BQ307" i="35" s="1"/>
  <c r="BR307" i="35" s="1"/>
  <c r="BN306" i="35"/>
  <c r="BL306" i="35" s="1"/>
  <c r="AF306" i="35"/>
  <c r="BM307" i="35" s="1"/>
  <c r="CW300" i="36"/>
  <c r="AN308" i="35"/>
  <c r="AO309" i="35" s="1"/>
  <c r="AP309" i="35" s="1"/>
  <c r="AL308" i="35"/>
  <c r="AJ308" i="35" s="1"/>
  <c r="DE302" i="36"/>
  <c r="Y308" i="35"/>
  <c r="AK309" i="35" s="1"/>
  <c r="BN307" i="35" l="1"/>
  <c r="BL307" i="35" s="1"/>
  <c r="BP307" i="35"/>
  <c r="BQ308" i="35" s="1"/>
  <c r="BR308" i="35" s="1"/>
  <c r="CW301" i="36"/>
  <c r="AF307" i="35"/>
  <c r="BM308" i="35" s="1"/>
  <c r="AL309" i="35"/>
  <c r="AJ309" i="35" s="1"/>
  <c r="AN309" i="35"/>
  <c r="AO310" i="35" s="1"/>
  <c r="AP310" i="35" s="1"/>
  <c r="DE303" i="36"/>
  <c r="Y309" i="35"/>
  <c r="AK310" i="35" s="1"/>
  <c r="BN308" i="35" l="1"/>
  <c r="BL308" i="35" s="1"/>
  <c r="BP308" i="35"/>
  <c r="BQ309" i="35" s="1"/>
  <c r="BR309" i="35" s="1"/>
  <c r="CW302" i="36"/>
  <c r="AF308" i="35"/>
  <c r="BM309" i="35" s="1"/>
  <c r="AL310" i="35"/>
  <c r="AJ310" i="35" s="1"/>
  <c r="AN310" i="35"/>
  <c r="AO311" i="35" s="1"/>
  <c r="AP311" i="35" s="1"/>
  <c r="DE304" i="36"/>
  <c r="Y310" i="35"/>
  <c r="AK311" i="35" s="1"/>
  <c r="BP309" i="35" l="1"/>
  <c r="BQ310" i="35" s="1"/>
  <c r="BR310" i="35" s="1"/>
  <c r="BN309" i="35"/>
  <c r="BL309" i="35" s="1"/>
  <c r="AF309" i="35"/>
  <c r="BM310" i="35" s="1"/>
  <c r="CW303" i="36"/>
  <c r="AL311" i="35"/>
  <c r="AJ311" i="35" s="1"/>
  <c r="AN311" i="35"/>
  <c r="AO312" i="35" s="1"/>
  <c r="AP312" i="35" s="1"/>
  <c r="DE305" i="36"/>
  <c r="Y311" i="35"/>
  <c r="AK312" i="35" s="1"/>
  <c r="CW304" i="36" l="1"/>
  <c r="AF310" i="35"/>
  <c r="BM311" i="35" s="1"/>
  <c r="BP310" i="35"/>
  <c r="BQ311" i="35" s="1"/>
  <c r="BR311" i="35" s="1"/>
  <c r="BN310" i="35"/>
  <c r="BL310" i="35" s="1"/>
  <c r="AN312" i="35"/>
  <c r="AO313" i="35" s="1"/>
  <c r="AP313" i="35" s="1"/>
  <c r="AL312" i="35"/>
  <c r="AJ312" i="35" s="1"/>
  <c r="Y312" i="35"/>
  <c r="AK313" i="35" s="1"/>
  <c r="DE306" i="36"/>
  <c r="BN311" i="35" l="1"/>
  <c r="BL311" i="35" s="1"/>
  <c r="BP311" i="35"/>
  <c r="BQ312" i="35" s="1"/>
  <c r="BR312" i="35" s="1"/>
  <c r="CW305" i="36"/>
  <c r="AF311" i="35"/>
  <c r="BM312" i="35" s="1"/>
  <c r="Y313" i="35"/>
  <c r="AK314" i="35" s="1"/>
  <c r="DE307" i="36"/>
  <c r="AN313" i="35"/>
  <c r="AO314" i="35" s="1"/>
  <c r="AP314" i="35" s="1"/>
  <c r="AL313" i="35"/>
  <c r="AJ313" i="35" s="1"/>
  <c r="BP312" i="35" l="1"/>
  <c r="BQ313" i="35" s="1"/>
  <c r="BR313" i="35" s="1"/>
  <c r="BN312" i="35"/>
  <c r="BL312" i="35" s="1"/>
  <c r="AF312" i="35"/>
  <c r="BM313" i="35" s="1"/>
  <c r="CW306" i="36"/>
  <c r="DE308" i="36"/>
  <c r="Y314" i="35"/>
  <c r="AK315" i="35" s="1"/>
  <c r="AL314" i="35"/>
  <c r="AJ314" i="35" s="1"/>
  <c r="AN314" i="35"/>
  <c r="AO315" i="35" s="1"/>
  <c r="AP315" i="35" s="1"/>
  <c r="CW307" i="36" l="1"/>
  <c r="AF313" i="35"/>
  <c r="BM314" i="35" s="1"/>
  <c r="BN313" i="35"/>
  <c r="BL313" i="35" s="1"/>
  <c r="BP313" i="35"/>
  <c r="BQ314" i="35" s="1"/>
  <c r="BR314" i="35" s="1"/>
  <c r="AL315" i="35"/>
  <c r="AJ315" i="35" s="1"/>
  <c r="AN315" i="35"/>
  <c r="AO316" i="35" s="1"/>
  <c r="AP316" i="35" s="1"/>
  <c r="DE309" i="36"/>
  <c r="Y315" i="35"/>
  <c r="AK316" i="35" s="1"/>
  <c r="BP314" i="35" l="1"/>
  <c r="BQ315" i="35" s="1"/>
  <c r="BR315" i="35" s="1"/>
  <c r="BN314" i="35"/>
  <c r="BL314" i="35" s="1"/>
  <c r="CW308" i="36"/>
  <c r="AF314" i="35"/>
  <c r="BM315" i="35" s="1"/>
  <c r="AN316" i="35"/>
  <c r="AO317" i="35" s="1"/>
  <c r="AP317" i="35" s="1"/>
  <c r="AL316" i="35"/>
  <c r="AJ316" i="35" s="1"/>
  <c r="DE310" i="36"/>
  <c r="Y316" i="35"/>
  <c r="AK317" i="35" s="1"/>
  <c r="BP315" i="35" l="1"/>
  <c r="BQ316" i="35" s="1"/>
  <c r="BR316" i="35" s="1"/>
  <c r="BN315" i="35"/>
  <c r="BL315" i="35" s="1"/>
  <c r="CW309" i="36"/>
  <c r="AF315" i="35"/>
  <c r="BM316" i="35" s="1"/>
  <c r="AN317" i="35"/>
  <c r="AO318" i="35" s="1"/>
  <c r="AP318" i="35" s="1"/>
  <c r="AL317" i="35"/>
  <c r="AJ317" i="35" s="1"/>
  <c r="DE311" i="36"/>
  <c r="Y317" i="35"/>
  <c r="AK318" i="35" s="1"/>
  <c r="BP316" i="35" l="1"/>
  <c r="BQ317" i="35" s="1"/>
  <c r="BR317" i="35" s="1"/>
  <c r="BN316" i="35"/>
  <c r="BL316" i="35" s="1"/>
  <c r="CW310" i="36"/>
  <c r="AF316" i="35"/>
  <c r="BM317" i="35" s="1"/>
  <c r="DE312" i="36"/>
  <c r="Y318" i="35"/>
  <c r="AK319" i="35" s="1"/>
  <c r="AL318" i="35"/>
  <c r="AJ318" i="35" s="1"/>
  <c r="AN318" i="35"/>
  <c r="AO319" i="35" s="1"/>
  <c r="AP319" i="35" s="1"/>
  <c r="CW311" i="36" l="1"/>
  <c r="AF317" i="35"/>
  <c r="BM318" i="35" s="1"/>
  <c r="BN317" i="35"/>
  <c r="BL317" i="35" s="1"/>
  <c r="BP317" i="35"/>
  <c r="BQ318" i="35" s="1"/>
  <c r="BR318" i="35" s="1"/>
  <c r="AL319" i="35"/>
  <c r="AJ319" i="35" s="1"/>
  <c r="AN319" i="35"/>
  <c r="AO320" i="35" s="1"/>
  <c r="AP320" i="35" s="1"/>
  <c r="DE313" i="36"/>
  <c r="Y319" i="35"/>
  <c r="AK320" i="35" s="1"/>
  <c r="BP318" i="35" l="1"/>
  <c r="BQ319" i="35" s="1"/>
  <c r="BR319" i="35" s="1"/>
  <c r="BN318" i="35"/>
  <c r="BL318" i="35" s="1"/>
  <c r="AF318" i="35"/>
  <c r="BM319" i="35" s="1"/>
  <c r="CW312" i="36"/>
  <c r="AN320" i="35"/>
  <c r="AO321" i="35" s="1"/>
  <c r="AP321" i="35" s="1"/>
  <c r="AL320" i="35"/>
  <c r="AJ320" i="35" s="1"/>
  <c r="Y320" i="35"/>
  <c r="AK321" i="35" s="1"/>
  <c r="DE314" i="36"/>
  <c r="CW313" i="36" l="1"/>
  <c r="AF319" i="35"/>
  <c r="BM320" i="35" s="1"/>
  <c r="BN319" i="35"/>
  <c r="BL319" i="35" s="1"/>
  <c r="BP319" i="35"/>
  <c r="BQ320" i="35" s="1"/>
  <c r="BR320" i="35" s="1"/>
  <c r="DE315" i="36"/>
  <c r="Y321" i="35"/>
  <c r="AK322" i="35" s="1"/>
  <c r="AL321" i="35"/>
  <c r="AJ321" i="35" s="1"/>
  <c r="AN321" i="35"/>
  <c r="AO322" i="35" s="1"/>
  <c r="AP322" i="35" s="1"/>
  <c r="BP320" i="35" l="1"/>
  <c r="BQ321" i="35" s="1"/>
  <c r="BR321" i="35" s="1"/>
  <c r="BN320" i="35"/>
  <c r="BL320" i="35" s="1"/>
  <c r="AF320" i="35"/>
  <c r="BM321" i="35" s="1"/>
  <c r="CW314" i="36"/>
  <c r="AL322" i="35"/>
  <c r="AJ322" i="35" s="1"/>
  <c r="AN322" i="35"/>
  <c r="AO323" i="35" s="1"/>
  <c r="AP323" i="35" s="1"/>
  <c r="DE316" i="36"/>
  <c r="Y322" i="35"/>
  <c r="AK323" i="35" s="1"/>
  <c r="CW315" i="36" l="1"/>
  <c r="AF321" i="35"/>
  <c r="BM322" i="35" s="1"/>
  <c r="BN321" i="35"/>
  <c r="BL321" i="35" s="1"/>
  <c r="BP321" i="35"/>
  <c r="BQ322" i="35" s="1"/>
  <c r="BR322" i="35" s="1"/>
  <c r="AN323" i="35"/>
  <c r="AO324" i="35" s="1"/>
  <c r="AP324" i="35" s="1"/>
  <c r="AL323" i="35"/>
  <c r="AJ323" i="35" s="1"/>
  <c r="DE317" i="36"/>
  <c r="Y323" i="35"/>
  <c r="AK324" i="35" s="1"/>
  <c r="BN322" i="35" l="1"/>
  <c r="BL322" i="35" s="1"/>
  <c r="BP322" i="35"/>
  <c r="BQ323" i="35" s="1"/>
  <c r="BR323" i="35" s="1"/>
  <c r="CW316" i="36"/>
  <c r="AF322" i="35"/>
  <c r="BM323" i="35" s="1"/>
  <c r="AN324" i="35"/>
  <c r="AO325" i="35" s="1"/>
  <c r="AP325" i="35" s="1"/>
  <c r="AL324" i="35"/>
  <c r="AJ324" i="35" s="1"/>
  <c r="Y324" i="35"/>
  <c r="AK325" i="35" s="1"/>
  <c r="DE318" i="36"/>
  <c r="AF323" i="35" l="1"/>
  <c r="BM324" i="35" s="1"/>
  <c r="CW317" i="36"/>
  <c r="BN323" i="35"/>
  <c r="BL323" i="35" s="1"/>
  <c r="BP323" i="35"/>
  <c r="BQ324" i="35" s="1"/>
  <c r="BR324" i="35" s="1"/>
  <c r="DE319" i="36"/>
  <c r="Y325" i="35"/>
  <c r="AK326" i="35" s="1"/>
  <c r="AL325" i="35"/>
  <c r="AJ325" i="35" s="1"/>
  <c r="AN325" i="35"/>
  <c r="AO326" i="35" s="1"/>
  <c r="AP326" i="35" s="1"/>
  <c r="CW318" i="36" l="1"/>
  <c r="AF324" i="35"/>
  <c r="BM325" i="35" s="1"/>
  <c r="BP324" i="35"/>
  <c r="BQ325" i="35" s="1"/>
  <c r="BR325" i="35" s="1"/>
  <c r="BN324" i="35"/>
  <c r="BL324" i="35" s="1"/>
  <c r="AL326" i="35"/>
  <c r="AJ326" i="35" s="1"/>
  <c r="AN326" i="35"/>
  <c r="AO327" i="35" s="1"/>
  <c r="AP327" i="35" s="1"/>
  <c r="DE320" i="36"/>
  <c r="Y326" i="35"/>
  <c r="AK327" i="35" s="1"/>
  <c r="BP325" i="35" l="1"/>
  <c r="BQ326" i="35" s="1"/>
  <c r="BR326" i="35" s="1"/>
  <c r="BN325" i="35"/>
  <c r="BL325" i="35" s="1"/>
  <c r="CW319" i="36"/>
  <c r="AF325" i="35"/>
  <c r="BM326" i="35" s="1"/>
  <c r="AL327" i="35"/>
  <c r="AJ327" i="35" s="1"/>
  <c r="AN327" i="35"/>
  <c r="AO328" i="35" s="1"/>
  <c r="AP328" i="35" s="1"/>
  <c r="DE321" i="36"/>
  <c r="Y327" i="35"/>
  <c r="AK328" i="35" s="1"/>
  <c r="BP326" i="35" l="1"/>
  <c r="BQ327" i="35" s="1"/>
  <c r="BR327" i="35" s="1"/>
  <c r="BN326" i="35"/>
  <c r="BL326" i="35" s="1"/>
  <c r="CW320" i="36"/>
  <c r="AF326" i="35"/>
  <c r="BM327" i="35" s="1"/>
  <c r="AN328" i="35"/>
  <c r="AO329" i="35" s="1"/>
  <c r="AP329" i="35" s="1"/>
  <c r="AL328" i="35"/>
  <c r="AJ328" i="35" s="1"/>
  <c r="DE322" i="36"/>
  <c r="Y328" i="35"/>
  <c r="AK329" i="35" s="1"/>
  <c r="AF327" i="35" l="1"/>
  <c r="BM328" i="35" s="1"/>
  <c r="CW321" i="36"/>
  <c r="BP327" i="35"/>
  <c r="BQ328" i="35" s="1"/>
  <c r="BR328" i="35" s="1"/>
  <c r="BN327" i="35"/>
  <c r="BL327" i="35" s="1"/>
  <c r="AN329" i="35"/>
  <c r="AO330" i="35" s="1"/>
  <c r="AP330" i="35" s="1"/>
  <c r="AL329" i="35"/>
  <c r="AJ329" i="35" s="1"/>
  <c r="DE323" i="36"/>
  <c r="Y329" i="35"/>
  <c r="AK330" i="35" s="1"/>
  <c r="CW322" i="36" l="1"/>
  <c r="AF328" i="35"/>
  <c r="BM329" i="35" s="1"/>
  <c r="BN328" i="35"/>
  <c r="BL328" i="35" s="1"/>
  <c r="BP328" i="35"/>
  <c r="BQ329" i="35" s="1"/>
  <c r="BR329" i="35" s="1"/>
  <c r="AL330" i="35"/>
  <c r="AJ330" i="35" s="1"/>
  <c r="AN330" i="35"/>
  <c r="AO331" i="35" s="1"/>
  <c r="AP331" i="35" s="1"/>
  <c r="Y330" i="35"/>
  <c r="AK331" i="35" s="1"/>
  <c r="DE324" i="36"/>
  <c r="BN329" i="35" l="1"/>
  <c r="BL329" i="35" s="1"/>
  <c r="BP329" i="35"/>
  <c r="BQ330" i="35" s="1"/>
  <c r="BR330" i="35" s="1"/>
  <c r="AF329" i="35"/>
  <c r="BM330" i="35" s="1"/>
  <c r="CW323" i="36"/>
  <c r="DE325" i="36"/>
  <c r="Y331" i="35"/>
  <c r="AK332" i="35" s="1"/>
  <c r="AN331" i="35"/>
  <c r="AO332" i="35" s="1"/>
  <c r="AP332" i="35" s="1"/>
  <c r="AL331" i="35"/>
  <c r="AJ331" i="35" s="1"/>
  <c r="BP330" i="35" l="1"/>
  <c r="BQ331" i="35" s="1"/>
  <c r="BR331" i="35" s="1"/>
  <c r="BN330" i="35"/>
  <c r="BL330" i="35" s="1"/>
  <c r="CW324" i="36"/>
  <c r="AF330" i="35"/>
  <c r="BM331" i="35" s="1"/>
  <c r="AN332" i="35"/>
  <c r="AO333" i="35" s="1"/>
  <c r="AP333" i="35" s="1"/>
  <c r="AL332" i="35"/>
  <c r="AJ332" i="35" s="1"/>
  <c r="DE326" i="36"/>
  <c r="Y332" i="35"/>
  <c r="AK333" i="35" s="1"/>
  <c r="CW325" i="36" l="1"/>
  <c r="AF331" i="35"/>
  <c r="BM332" i="35" s="1"/>
  <c r="BN331" i="35"/>
  <c r="BL331" i="35" s="1"/>
  <c r="BP331" i="35"/>
  <c r="BQ332" i="35" s="1"/>
  <c r="BR332" i="35" s="1"/>
  <c r="AN333" i="35"/>
  <c r="AO334" i="35" s="1"/>
  <c r="AP334" i="35" s="1"/>
  <c r="AL333" i="35"/>
  <c r="AJ333" i="35" s="1"/>
  <c r="DE327" i="36"/>
  <c r="Y333" i="35"/>
  <c r="AK334" i="35" s="1"/>
  <c r="BP332" i="35" l="1"/>
  <c r="BQ333" i="35" s="1"/>
  <c r="BR333" i="35" s="1"/>
  <c r="BN332" i="35"/>
  <c r="BL332" i="35" s="1"/>
  <c r="CW326" i="36"/>
  <c r="AF332" i="35"/>
  <c r="BM333" i="35" s="1"/>
  <c r="AL334" i="35"/>
  <c r="AJ334" i="35" s="1"/>
  <c r="AN334" i="35"/>
  <c r="AO335" i="35" s="1"/>
  <c r="AP335" i="35" s="1"/>
  <c r="DE328" i="36"/>
  <c r="Y334" i="35"/>
  <c r="AK335" i="35" s="1"/>
  <c r="BN333" i="35" l="1"/>
  <c r="BL333" i="35" s="1"/>
  <c r="BP333" i="35"/>
  <c r="BQ334" i="35" s="1"/>
  <c r="BR334" i="35" s="1"/>
  <c r="AF333" i="35"/>
  <c r="BM334" i="35" s="1"/>
  <c r="CW327" i="36"/>
  <c r="DE329" i="36"/>
  <c r="Y335" i="35"/>
  <c r="AK336" i="35" s="1"/>
  <c r="AN335" i="35"/>
  <c r="AO336" i="35" s="1"/>
  <c r="AP336" i="35" s="1"/>
  <c r="AL335" i="35"/>
  <c r="AJ335" i="35" s="1"/>
  <c r="BP334" i="35" l="1"/>
  <c r="BQ335" i="35" s="1"/>
  <c r="BR335" i="35" s="1"/>
  <c r="BN334" i="35"/>
  <c r="BL334" i="35" s="1"/>
  <c r="CW328" i="36"/>
  <c r="AF334" i="35"/>
  <c r="BM335" i="35" s="1"/>
  <c r="AN336" i="35"/>
  <c r="AO337" i="35" s="1"/>
  <c r="AP337" i="35" s="1"/>
  <c r="AL336" i="35"/>
  <c r="AJ336" i="35" s="1"/>
  <c r="DE330" i="36"/>
  <c r="Y336" i="35"/>
  <c r="AK337" i="35" s="1"/>
  <c r="BN335" i="35" l="1"/>
  <c r="BL335" i="35" s="1"/>
  <c r="BP335" i="35"/>
  <c r="BQ336" i="35" s="1"/>
  <c r="BR336" i="35" s="1"/>
  <c r="CW329" i="36"/>
  <c r="AF335" i="35"/>
  <c r="BM336" i="35" s="1"/>
  <c r="AL337" i="35"/>
  <c r="AJ337" i="35" s="1"/>
  <c r="AN337" i="35"/>
  <c r="AO338" i="35" s="1"/>
  <c r="AP338" i="35" s="1"/>
  <c r="Y337" i="35"/>
  <c r="AK338" i="35" s="1"/>
  <c r="DE331" i="36"/>
  <c r="BN336" i="35" l="1"/>
  <c r="BL336" i="35" s="1"/>
  <c r="BP336" i="35"/>
  <c r="BQ337" i="35" s="1"/>
  <c r="BR337" i="35" s="1"/>
  <c r="CW330" i="36"/>
  <c r="AF336" i="35"/>
  <c r="BM337" i="35" s="1"/>
  <c r="DE332" i="36"/>
  <c r="Y338" i="35"/>
  <c r="AK339" i="35" s="1"/>
  <c r="AL338" i="35"/>
  <c r="AJ338" i="35" s="1"/>
  <c r="AN338" i="35"/>
  <c r="AO339" i="35" s="1"/>
  <c r="AP339" i="35" s="1"/>
  <c r="BN337" i="35" l="1"/>
  <c r="BL337" i="35" s="1"/>
  <c r="BP337" i="35"/>
  <c r="BQ338" i="35" s="1"/>
  <c r="BR338" i="35" s="1"/>
  <c r="AF337" i="35"/>
  <c r="BM338" i="35" s="1"/>
  <c r="CW331" i="36"/>
  <c r="AN339" i="35"/>
  <c r="AO340" i="35" s="1"/>
  <c r="AP340" i="35" s="1"/>
  <c r="AL339" i="35"/>
  <c r="AJ339" i="35" s="1"/>
  <c r="DE333" i="36"/>
  <c r="Y339" i="35"/>
  <c r="AK340" i="35" s="1"/>
  <c r="BN338" i="35" l="1"/>
  <c r="BL338" i="35" s="1"/>
  <c r="BP338" i="35"/>
  <c r="BQ339" i="35" s="1"/>
  <c r="BR339" i="35" s="1"/>
  <c r="AF338" i="35"/>
  <c r="BM339" i="35" s="1"/>
  <c r="CW332" i="36"/>
  <c r="AN340" i="35"/>
  <c r="AO341" i="35" s="1"/>
  <c r="AP341" i="35" s="1"/>
  <c r="AL340" i="35"/>
  <c r="AJ340" i="35" s="1"/>
  <c r="DE334" i="36"/>
  <c r="Y340" i="35"/>
  <c r="AK341" i="35" s="1"/>
  <c r="BN339" i="35" l="1"/>
  <c r="BL339" i="35" s="1"/>
  <c r="BP339" i="35"/>
  <c r="BQ340" i="35" s="1"/>
  <c r="BR340" i="35" s="1"/>
  <c r="CW333" i="36"/>
  <c r="AF339" i="35"/>
  <c r="BM340" i="35" s="1"/>
  <c r="AN341" i="35"/>
  <c r="AO342" i="35" s="1"/>
  <c r="AP342" i="35" s="1"/>
  <c r="AL341" i="35"/>
  <c r="AJ341" i="35" s="1"/>
  <c r="DE335" i="36"/>
  <c r="Y341" i="35"/>
  <c r="AK342" i="35" s="1"/>
  <c r="AF340" i="35" l="1"/>
  <c r="BM341" i="35" s="1"/>
  <c r="CW334" i="36"/>
  <c r="BN340" i="35"/>
  <c r="BL340" i="35" s="1"/>
  <c r="BP340" i="35"/>
  <c r="BQ341" i="35" s="1"/>
  <c r="BR341" i="35" s="1"/>
  <c r="AL342" i="35"/>
  <c r="AJ342" i="35" s="1"/>
  <c r="AN342" i="35"/>
  <c r="AO343" i="35" s="1"/>
  <c r="AP343" i="35" s="1"/>
  <c r="DE336" i="36"/>
  <c r="Y342" i="35"/>
  <c r="AK343" i="35" s="1"/>
  <c r="CW335" i="36" l="1"/>
  <c r="AF341" i="35"/>
  <c r="BM342" i="35" s="1"/>
  <c r="BN341" i="35"/>
  <c r="BL341" i="35" s="1"/>
  <c r="BP341" i="35"/>
  <c r="BQ342" i="35" s="1"/>
  <c r="BR342" i="35" s="1"/>
  <c r="AL343" i="35"/>
  <c r="AJ343" i="35" s="1"/>
  <c r="AN343" i="35"/>
  <c r="AO344" i="35" s="1"/>
  <c r="AP344" i="35" s="1"/>
  <c r="DE337" i="36"/>
  <c r="Y343" i="35"/>
  <c r="AK344" i="35" s="1"/>
  <c r="BP342" i="35" l="1"/>
  <c r="BQ343" i="35" s="1"/>
  <c r="BR343" i="35" s="1"/>
  <c r="BN342" i="35"/>
  <c r="BL342" i="35" s="1"/>
  <c r="CW336" i="36"/>
  <c r="AF342" i="35"/>
  <c r="BM343" i="35" s="1"/>
  <c r="AL344" i="35"/>
  <c r="AJ344" i="35" s="1"/>
  <c r="AN344" i="35"/>
  <c r="AO345" i="35" s="1"/>
  <c r="AP345" i="35" s="1"/>
  <c r="DE338" i="36"/>
  <c r="Y344" i="35"/>
  <c r="AK345" i="35" s="1"/>
  <c r="BP343" i="35" l="1"/>
  <c r="BQ344" i="35" s="1"/>
  <c r="BR344" i="35" s="1"/>
  <c r="BN343" i="35"/>
  <c r="BL343" i="35" s="1"/>
  <c r="CW337" i="36"/>
  <c r="AF343" i="35"/>
  <c r="BM344" i="35" s="1"/>
  <c r="AN345" i="35"/>
  <c r="AO346" i="35" s="1"/>
  <c r="AP346" i="35" s="1"/>
  <c r="AL345" i="35"/>
  <c r="AJ345" i="35" s="1"/>
  <c r="DE339" i="36"/>
  <c r="Y345" i="35"/>
  <c r="AK346" i="35" s="1"/>
  <c r="BP344" i="35" l="1"/>
  <c r="BQ345" i="35" s="1"/>
  <c r="BR345" i="35" s="1"/>
  <c r="BN344" i="35"/>
  <c r="BL344" i="35" s="1"/>
  <c r="CW338" i="36"/>
  <c r="AF344" i="35"/>
  <c r="BM345" i="35" s="1"/>
  <c r="AL346" i="35"/>
  <c r="AJ346" i="35" s="1"/>
  <c r="AN346" i="35"/>
  <c r="AO347" i="35" s="1"/>
  <c r="AP347" i="35" s="1"/>
  <c r="DE340" i="36"/>
  <c r="Y346" i="35"/>
  <c r="AK347" i="35" s="1"/>
  <c r="BP345" i="35" l="1"/>
  <c r="BQ346" i="35" s="1"/>
  <c r="BR346" i="35" s="1"/>
  <c r="BN345" i="35"/>
  <c r="BL345" i="35" s="1"/>
  <c r="CW339" i="36"/>
  <c r="AF345" i="35"/>
  <c r="BM346" i="35" s="1"/>
  <c r="AL347" i="35"/>
  <c r="AJ347" i="35" s="1"/>
  <c r="AN347" i="35"/>
  <c r="AO348" i="35" s="1"/>
  <c r="AP348" i="35" s="1"/>
  <c r="DE341" i="36"/>
  <c r="Y347" i="35"/>
  <c r="AK348" i="35" s="1"/>
  <c r="BP346" i="35" l="1"/>
  <c r="BQ347" i="35" s="1"/>
  <c r="BR347" i="35" s="1"/>
  <c r="BN346" i="35"/>
  <c r="BL346" i="35" s="1"/>
  <c r="CW340" i="36"/>
  <c r="AF346" i="35"/>
  <c r="BM347" i="35" s="1"/>
  <c r="AN348" i="35"/>
  <c r="AO349" i="35" s="1"/>
  <c r="AP349" i="35" s="1"/>
  <c r="AL348" i="35"/>
  <c r="AJ348" i="35" s="1"/>
  <c r="DE342" i="36"/>
  <c r="Y348" i="35"/>
  <c r="AK349" i="35" s="1"/>
  <c r="BN347" i="35" l="1"/>
  <c r="BL347" i="35" s="1"/>
  <c r="BP347" i="35"/>
  <c r="BQ348" i="35" s="1"/>
  <c r="BR348" i="35" s="1"/>
  <c r="CW341" i="36"/>
  <c r="AF347" i="35"/>
  <c r="BM348" i="35" s="1"/>
  <c r="AL349" i="35"/>
  <c r="AJ349" i="35" s="1"/>
  <c r="AN349" i="35"/>
  <c r="AO350" i="35" s="1"/>
  <c r="AP350" i="35" s="1"/>
  <c r="DE343" i="36"/>
  <c r="Y349" i="35"/>
  <c r="AK350" i="35" s="1"/>
  <c r="BP348" i="35" l="1"/>
  <c r="BQ349" i="35" s="1"/>
  <c r="BR349" i="35" s="1"/>
  <c r="BN348" i="35"/>
  <c r="BL348" i="35" s="1"/>
  <c r="CW342" i="36"/>
  <c r="AF348" i="35"/>
  <c r="BM349" i="35" s="1"/>
  <c r="AL350" i="35"/>
  <c r="AJ350" i="35" s="1"/>
  <c r="AN350" i="35"/>
  <c r="AO351" i="35" s="1"/>
  <c r="AP351" i="35" s="1"/>
  <c r="DE344" i="36"/>
  <c r="Y350" i="35"/>
  <c r="AK351" i="35" s="1"/>
  <c r="BP349" i="35" l="1"/>
  <c r="BQ350" i="35" s="1"/>
  <c r="BR350" i="35" s="1"/>
  <c r="BN349" i="35"/>
  <c r="BL349" i="35" s="1"/>
  <c r="CW343" i="36"/>
  <c r="AF349" i="35"/>
  <c r="BM350" i="35" s="1"/>
  <c r="AL351" i="35"/>
  <c r="AJ351" i="35" s="1"/>
  <c r="AN351" i="35"/>
  <c r="AO352" i="35" s="1"/>
  <c r="AP352" i="35" s="1"/>
  <c r="DE345" i="36"/>
  <c r="Y352" i="35" s="1"/>
  <c r="Y351" i="35"/>
  <c r="AK352" i="35" s="1"/>
  <c r="BN350" i="35" l="1"/>
  <c r="BL350" i="35" s="1"/>
  <c r="BP350" i="35"/>
  <c r="BQ351" i="35" s="1"/>
  <c r="BR351" i="35" s="1"/>
  <c r="CW344" i="36"/>
  <c r="AF350" i="35"/>
  <c r="BM351" i="35" s="1"/>
  <c r="AN352" i="35"/>
  <c r="AL352" i="35"/>
  <c r="AJ352" i="35" s="1"/>
  <c r="BN351" i="35" l="1"/>
  <c r="BL351" i="35" s="1"/>
  <c r="BP351" i="35"/>
  <c r="BQ352" i="35" s="1"/>
  <c r="BR352" i="35" s="1"/>
  <c r="CW345" i="36"/>
  <c r="AF352" i="35" s="1"/>
  <c r="BM353" i="35" s="1"/>
  <c r="AF351" i="35"/>
  <c r="BM352" i="35" s="1"/>
  <c r="BP352" i="35" l="1"/>
  <c r="BQ353" i="35" s="1"/>
  <c r="BR353" i="35" s="1"/>
  <c r="BN352" i="35"/>
  <c r="BL352" i="35" s="1"/>
  <c r="BP353" i="35"/>
  <c r="BN353" i="35"/>
  <c r="BL353" i="35" s="1"/>
</calcChain>
</file>

<file path=xl/comments1.xml><?xml version="1.0" encoding="utf-8"?>
<comments xmlns="http://schemas.openxmlformats.org/spreadsheetml/2006/main">
  <authors>
    <author>Ranjit</author>
  </authors>
  <commentList>
    <comment ref="C45" authorId="0" shapeId="0">
      <text>
        <r>
          <rPr>
            <sz val="9"/>
            <color indexed="81"/>
            <rFont val="Tahoma"/>
            <family val="2"/>
          </rPr>
          <t xml:space="preserve">Display only  those zones that have greater than or equal to this number of project opportunity areas within 10 km of surface freshwater. If set to 0, then all zones will be displayed.
</t>
        </r>
      </text>
    </comment>
  </commentList>
</comments>
</file>

<file path=xl/sharedStrings.xml><?xml version="1.0" encoding="utf-8"?>
<sst xmlns="http://schemas.openxmlformats.org/spreadsheetml/2006/main" count="423" uniqueCount="282">
  <si>
    <t>OBJECTID</t>
  </si>
  <si>
    <t>GroupVal</t>
  </si>
  <si>
    <t>SUM_ElectGen</t>
  </si>
  <si>
    <t>FIRST_SUM_Area</t>
  </si>
  <si>
    <t>SUM_ScWater</t>
  </si>
  <si>
    <t>Shape_Length</t>
  </si>
  <si>
    <t>Shape_Area</t>
  </si>
  <si>
    <t>GroupVal_1</t>
  </si>
  <si>
    <t>FREQUENCY</t>
  </si>
  <si>
    <t>SUM_zNEAR_Trans</t>
  </si>
  <si>
    <t>SUM_zNEAR_Sub</t>
  </si>
  <si>
    <t>SUM_zNEAR_Road</t>
  </si>
  <si>
    <t>SUM_zNEAR_geothermal</t>
  </si>
  <si>
    <t>SUM_zNEAR_allRE</t>
  </si>
  <si>
    <t>SUM_zNEAR_Load</t>
  </si>
  <si>
    <t>SUM_zNEAR_water</t>
  </si>
  <si>
    <t>SUM_zSLOPE</t>
  </si>
  <si>
    <t>SUM_zPOPDEN</t>
  </si>
  <si>
    <t>SUM_zLULC</t>
  </si>
  <si>
    <t>SUM_zcoloc_CSP</t>
  </si>
  <si>
    <t>SUM_zCF</t>
  </si>
  <si>
    <t>SUM_zTransCost</t>
  </si>
  <si>
    <t>SUM_zSubCost</t>
  </si>
  <si>
    <t>SUM_zRoadCost</t>
  </si>
  <si>
    <t>SUM_zLCOEgen</t>
  </si>
  <si>
    <t>SUM_zLCOEtotTrans</t>
  </si>
  <si>
    <t>SUM_zLCOEtotSub</t>
  </si>
  <si>
    <t>SUM_zScSlope</t>
  </si>
  <si>
    <t>SUM_zScPop</t>
  </si>
  <si>
    <t>SUM_zScLULC</t>
  </si>
  <si>
    <t>SUM_zScREloc</t>
  </si>
  <si>
    <t>SUM_zScREloc_geo</t>
  </si>
  <si>
    <t>SUM_zScREloc_all</t>
  </si>
  <si>
    <t>SUM_zScColoc</t>
  </si>
  <si>
    <t>SUM_zScLoad</t>
  </si>
  <si>
    <t>SUM_zScRoad</t>
  </si>
  <si>
    <t>SUM_zScSub</t>
  </si>
  <si>
    <t>SUM_zScTrans</t>
  </si>
  <si>
    <t>SUM_zScCapVal</t>
  </si>
  <si>
    <t>zoneIdentification</t>
  </si>
  <si>
    <t>A</t>
  </si>
  <si>
    <t>B</t>
  </si>
  <si>
    <t>C</t>
  </si>
  <si>
    <t>D</t>
  </si>
  <si>
    <t>E</t>
  </si>
  <si>
    <t>F</t>
  </si>
  <si>
    <t>G</t>
  </si>
  <si>
    <t>H</t>
  </si>
  <si>
    <t>I</t>
  </si>
  <si>
    <t>Total LCOE</t>
  </si>
  <si>
    <t>Generation LCOE</t>
  </si>
  <si>
    <t>Distance to Load Centers</t>
  </si>
  <si>
    <t>Population density</t>
  </si>
  <si>
    <t>Slope</t>
  </si>
  <si>
    <t>Country</t>
  </si>
  <si>
    <t>Max</t>
  </si>
  <si>
    <t>SUM_zScLCOEgen</t>
  </si>
  <si>
    <t>SUM_zScSubCost</t>
  </si>
  <si>
    <t>SUM_zScTransCost</t>
  </si>
  <si>
    <t>SUM_zScRoadCost</t>
  </si>
  <si>
    <t>SUM_zScLCOEtotSub</t>
  </si>
  <si>
    <t>SUM_zScLCOEtotTrans</t>
  </si>
  <si>
    <t>Min</t>
  </si>
  <si>
    <t>Range (1)</t>
  </si>
  <si>
    <t>Range (0)</t>
  </si>
  <si>
    <t>km</t>
  </si>
  <si>
    <t>binary</t>
  </si>
  <si>
    <t>ppl/km2</t>
  </si>
  <si>
    <t>%</t>
  </si>
  <si>
    <t>$/MWh</t>
  </si>
  <si>
    <t>Total Score with weights</t>
  </si>
  <si>
    <t>Change PV, CSP co-location fields</t>
  </si>
  <si>
    <t>Zone Rank</t>
  </si>
  <si>
    <t>Zone ID</t>
  </si>
  <si>
    <t>Score Ranking</t>
  </si>
  <si>
    <t>Annual Electricity Generation MWh (discounted)</t>
  </si>
  <si>
    <t>Cumulative Generation Potential (GWh)</t>
  </si>
  <si>
    <t>Zone ranking based on zone score</t>
  </si>
  <si>
    <t>Zone ranking based on total LCOE</t>
  </si>
  <si>
    <t>Total LCOE Ranking</t>
  </si>
  <si>
    <t>Based on</t>
  </si>
  <si>
    <t>demand2030</t>
  </si>
  <si>
    <t>angola</t>
  </si>
  <si>
    <t>botswana</t>
  </si>
  <si>
    <t>burundi</t>
  </si>
  <si>
    <t>drc</t>
  </si>
  <si>
    <t>djibouti</t>
  </si>
  <si>
    <t>egypt</t>
  </si>
  <si>
    <t>ethiopia</t>
  </si>
  <si>
    <t>kenya</t>
  </si>
  <si>
    <t>lesotho</t>
  </si>
  <si>
    <t>libya</t>
  </si>
  <si>
    <t>malawi</t>
  </si>
  <si>
    <t>mozambique</t>
  </si>
  <si>
    <t>namibia</t>
  </si>
  <si>
    <t>rwanda</t>
  </si>
  <si>
    <t>southAfrica</t>
  </si>
  <si>
    <t>sudan</t>
  </si>
  <si>
    <t>southSudan</t>
  </si>
  <si>
    <t>swaziland</t>
  </si>
  <si>
    <t>tanzania</t>
  </si>
  <si>
    <t>uganda</t>
  </si>
  <si>
    <t>zambia</t>
  </si>
  <si>
    <t>zimbabwe</t>
  </si>
  <si>
    <t>number of zones</t>
  </si>
  <si>
    <t>Number of Zones</t>
  </si>
  <si>
    <t>List used for criteria in Scoring criteria worksheet</t>
  </si>
  <si>
    <t/>
  </si>
  <si>
    <t>GroupVal In (</t>
  </si>
  <si>
    <t>2030 Demand</t>
  </si>
  <si>
    <t>1-0.9</t>
  </si>
  <si>
    <t>0.2&gt;</t>
  </si>
  <si>
    <t>0.3-0.2</t>
  </si>
  <si>
    <t>0.4-0.3</t>
  </si>
  <si>
    <t>0.5-0.4</t>
  </si>
  <si>
    <t>0.6-0.5</t>
  </si>
  <si>
    <t>0.7-0.6</t>
  </si>
  <si>
    <t>0.8-0.7</t>
  </si>
  <si>
    <t>0.9-0.8</t>
  </si>
  <si>
    <t>User defined weights</t>
  </si>
  <si>
    <t>Weights</t>
  </si>
  <si>
    <t>OR</t>
  </si>
  <si>
    <t>Other criteria</t>
  </si>
  <si>
    <t>Cost criteria</t>
  </si>
  <si>
    <t>CRITERIA</t>
  </si>
  <si>
    <t>COUNTRY</t>
  </si>
  <si>
    <t>Supply curve sorted by Total LCOE</t>
  </si>
  <si>
    <t>Electricity Demand in 2030</t>
  </si>
  <si>
    <t>COMPUTATIONS FOR THE PLOT: DO NOT ALTER</t>
  </si>
  <si>
    <t>Supply curve sorted by Total Score</t>
  </si>
  <si>
    <t>Approximate projected demand in 2030</t>
  </si>
  <si>
    <t>GWh</t>
  </si>
  <si>
    <t>wind</t>
  </si>
  <si>
    <t>List of countries corresponding to worksheet names and scenario 2 resource thresholds in W/m2</t>
  </si>
  <si>
    <t>W/m2</t>
  </si>
  <si>
    <t>kWh/m2/day</t>
  </si>
  <si>
    <t>TECHNOLOGY</t>
  </si>
  <si>
    <t>CSP</t>
  </si>
  <si>
    <t>PV</t>
  </si>
  <si>
    <t>Worksheet</t>
  </si>
  <si>
    <t>Scoring scale</t>
  </si>
  <si>
    <t>country-specific</t>
  </si>
  <si>
    <t>ACEC-specific</t>
  </si>
  <si>
    <t>Notes:</t>
  </si>
  <si>
    <t>wind is including Ag land</t>
  </si>
  <si>
    <t>TX/SS</t>
  </si>
  <si>
    <t>Distance to existing or proposed geothermal plant</t>
  </si>
  <si>
    <t>Distance to any existing or proposed RE technology plant (solar, wind, geothermal)</t>
  </si>
  <si>
    <t>Resource quality threshold used for analysis</t>
  </si>
  <si>
    <t>Total weight (should equal 100%)</t>
  </si>
  <si>
    <t>Drop down list menus</t>
  </si>
  <si>
    <t>Weights used in analysis</t>
  </si>
  <si>
    <t>Scoring weights for Levelized Cost of Energy (LCOE) (see Cost Criteria)</t>
  </si>
  <si>
    <t>Scoring weights for LCOE</t>
  </si>
  <si>
    <t>LCOE separate components</t>
  </si>
  <si>
    <t>LCOE total</t>
  </si>
  <si>
    <t>100+</t>
  </si>
  <si>
    <t>25+</t>
  </si>
  <si>
    <t>transmission line</t>
  </si>
  <si>
    <t>substation</t>
  </si>
  <si>
    <t>ACEC LCOE ranges</t>
  </si>
  <si>
    <t>Label heuristics</t>
  </si>
  <si>
    <t>RENEWABLE ENERGY ZONES SUPPLY CURVE TOOL</t>
  </si>
  <si>
    <t>Substation OR transmission line data for computing transmission costs</t>
  </si>
  <si>
    <t>Units</t>
  </si>
  <si>
    <t>DROP-DOWN ENTRY</t>
  </si>
  <si>
    <t>USER-SPECIFIED VALUE ENTRY</t>
  </si>
  <si>
    <t>SUPPLY CURVE OUTPUT</t>
  </si>
  <si>
    <t>Best critieria value (score = 1)</t>
  </si>
  <si>
    <t>Worst criteria value (score = 0)</t>
  </si>
  <si>
    <t>ZONE RANKINGS</t>
  </si>
  <si>
    <t>Rank</t>
  </si>
  <si>
    <t>By total LCOE</t>
  </si>
  <si>
    <t>By cumulative score</t>
  </si>
  <si>
    <t>MAP OF ZONES</t>
  </si>
  <si>
    <t>Transmission LCOE</t>
  </si>
  <si>
    <t>Road LCOE</t>
  </si>
  <si>
    <t>Distance to Any RE Plant</t>
  </si>
  <si>
    <t>Distance to Wind Plant</t>
  </si>
  <si>
    <t>Distance to Geothermal Plant</t>
  </si>
  <si>
    <t>Colocation Potential with PV</t>
  </si>
  <si>
    <t>Colocation Potential with CSP</t>
  </si>
  <si>
    <t>Land Use Land Cover</t>
  </si>
  <si>
    <t>Population Density</t>
  </si>
  <si>
    <t>Weights for criteria and data labels - used for chart</t>
  </si>
  <si>
    <t>Data label</t>
  </si>
  <si>
    <t>Wind Power Density</t>
  </si>
  <si>
    <t>Wind Speed</t>
  </si>
  <si>
    <t>Annual Average DNI</t>
  </si>
  <si>
    <t>Annual Average GHI</t>
  </si>
  <si>
    <t>m/s</t>
  </si>
  <si>
    <t>Wind resource conversion</t>
  </si>
  <si>
    <t>units1</t>
  </si>
  <si>
    <t>units2</t>
  </si>
  <si>
    <t>Total LCOE ($/MWh)</t>
  </si>
  <si>
    <t>RE Technologies for Colocation</t>
  </si>
  <si>
    <t>Reference to be displayed on supply curve</t>
  </si>
  <si>
    <t>Reference on supply curve</t>
  </si>
  <si>
    <t>demand in 2030</t>
  </si>
  <si>
    <t>PV generation target</t>
  </si>
  <si>
    <t>SUM_zcoloc_wind</t>
  </si>
  <si>
    <t>SUM_zNEAR_PV</t>
  </si>
  <si>
    <t>SUM_zScHumanFootprint</t>
  </si>
  <si>
    <t>SUM_zHumanFootprint</t>
  </si>
  <si>
    <t>SUM_zRQ_Wm2</t>
  </si>
  <si>
    <t>SUM_InstalledCapacity</t>
  </si>
  <si>
    <t>Optimally chosen</t>
  </si>
  <si>
    <t>Class II</t>
  </si>
  <si>
    <t>Turbine choice</t>
  </si>
  <si>
    <t>Capacity Value</t>
  </si>
  <si>
    <t>Top 10% peak hours</t>
  </si>
  <si>
    <t>Human footprint</t>
  </si>
  <si>
    <t>Distance to surface water body</t>
  </si>
  <si>
    <t>Number of projects within 10km of a water body</t>
  </si>
  <si>
    <t>Omit below threshold for # projects within 10km of water</t>
  </si>
  <si>
    <t>Omit if 1</t>
  </si>
  <si>
    <t>Filters</t>
  </si>
  <si>
    <t>Chosen 3 hours in a day - 1 year</t>
  </si>
  <si>
    <t>Chosen 3 hours in a day - 10 years</t>
  </si>
  <si>
    <t>6h Storage</t>
  </si>
  <si>
    <t>CSP Thermal Storage</t>
  </si>
  <si>
    <t>0h Storage</t>
  </si>
  <si>
    <t>Cumulative  zone score</t>
  </si>
  <si>
    <t>Discounted Generation Potential (GWh)</t>
  </si>
  <si>
    <t>Default weights</t>
  </si>
  <si>
    <t>Land use land cover score</t>
  </si>
  <si>
    <t>Number of projects per zone that are within 10km of a freshwater surface water body (greater than or equal to)</t>
  </si>
  <si>
    <t>Total LCOE (using transmission line)</t>
  </si>
  <si>
    <t>Maximum</t>
  </si>
  <si>
    <t>Total LCOE (using substation)</t>
  </si>
  <si>
    <t>Transmission LCOE (using transmission line)</t>
  </si>
  <si>
    <t>Transmission LCOE (using substation)</t>
  </si>
  <si>
    <t>Minimum</t>
  </si>
  <si>
    <t>Scoring scale for LCOE</t>
  </si>
  <si>
    <t xml:space="preserve">Supply curve display cut-off </t>
  </si>
  <si>
    <t>1</t>
  </si>
  <si>
    <t>10</t>
  </si>
  <si>
    <t>12</t>
  </si>
  <si>
    <t>13.1.1</t>
  </si>
  <si>
    <t>13.1.2</t>
  </si>
  <si>
    <t>14</t>
  </si>
  <si>
    <t>16</t>
  </si>
  <si>
    <t>4</t>
  </si>
  <si>
    <t>6</t>
  </si>
  <si>
    <t>Southern and Eastern Africa Renewable Energy Zones</t>
  </si>
  <si>
    <t>Multi-criteria Planning and Zone Ranking Tool</t>
  </si>
  <si>
    <t xml:space="preserve">This excel-based tool enables the user to rank renewable energy zones for a country, both by total levelized cost of energy, and the zone scores computed using user-defined weights. </t>
  </si>
  <si>
    <t>This tool is used in conjunction with the SEAREZ interactive pdf map for the specific country</t>
  </si>
  <si>
    <t>Instructions for using this tool</t>
  </si>
  <si>
    <t>a)</t>
  </si>
  <si>
    <t>b)</t>
  </si>
  <si>
    <t xml:space="preserve">In each of the main worksheets, the green cells accept user defined inputs. The rest of the worksheet is protected. </t>
  </si>
  <si>
    <t>c)</t>
  </si>
  <si>
    <t xml:space="preserve">The worksheets are not password protected. The intention for worksheet protection is to preserve the functionality of the spreadsheet. The user can access the raw data by "unprotecting" the worksheets. </t>
  </si>
  <si>
    <t>d)</t>
  </si>
  <si>
    <t>For full functionality of this tool, please use Microsoft Excel 2013 or later on Windows Operating System. Older versions of Microsoft Excel or versions on Mac OS may not visualize the supply curves appropriately, or may result in some loss of functionality.</t>
  </si>
  <si>
    <t>i)</t>
  </si>
  <si>
    <t>The approximate projected demand in 2030 is the estimated demand from the eastern or southern African power pool plan studies.</t>
  </si>
  <si>
    <t>ii)</t>
  </si>
  <si>
    <t xml:space="preserve">Supply curve display cut-off is the limit in GWh on the X-axis of the supply curves shown in the worksheet. A large GWh number may inhibit the display of the supply curve and the individual zones and their IDs. </t>
  </si>
  <si>
    <t>iii)</t>
  </si>
  <si>
    <t>Resource quality threholds are the lower limits of the resource quality used in the analysis. Areas with resource quality below this level are not used in the analysis for the concerned country.</t>
  </si>
  <si>
    <t>iv)</t>
  </si>
  <si>
    <t>The user can choose from the drop down menu whether they want to use distance to the nearest transmission line or nearest substation to compute the cost of transmission. If no spatial data on transmission lines or substations was available, these costs will be shown as zero.</t>
  </si>
  <si>
    <t xml:space="preserve">v) </t>
  </si>
  <si>
    <t>The user can choose either the country-specific scoring scale, or the Africa Clean Energy Corridor scoring scale. The former scale uses the maximum and minimum values within the concerned country, while the latter uses those limits from across the ACEC region.</t>
  </si>
  <si>
    <t>vi)</t>
  </si>
  <si>
    <t xml:space="preserve">The user can choose to provide weights for either the total levelized cost of energy (LCOE), OR its individual components i.e. LCOE generation, LCOE transmission, and LCOE road. The tool will not allow the used to enter weights for both. </t>
  </si>
  <si>
    <t xml:space="preserve">i) </t>
  </si>
  <si>
    <r>
      <t>The user can provide weights to each of the criteria. The total weight of all the criteria</t>
    </r>
    <r>
      <rPr>
        <b/>
        <sz val="11"/>
        <rFont val="Arial"/>
        <family val="2"/>
      </rPr>
      <t xml:space="preserve"> should equal 100%</t>
    </r>
  </si>
  <si>
    <t>The share of each of the weights is shown in the pie chart on the right of this user-specified value entry box.</t>
  </si>
  <si>
    <t xml:space="preserve">There are two supply curves. The first one is sorted by the total levelized cost of energy. The second is sorted by the zone scores, which is computed by the user-defined weights. These supply curves will change dynamically as the weights change. </t>
  </si>
  <si>
    <t>The actual sorting of the zones is provided to the right hand side of the supply curves,</t>
  </si>
  <si>
    <t xml:space="preserve">The user can refer to the map image provided below the supply curves to locate the individual zones, or use the interactive pdf map to zoom in to a zone of interest. </t>
  </si>
  <si>
    <t>Disclaimers</t>
  </si>
  <si>
    <t>International Renewable Energy Agency Disclaimer:</t>
  </si>
  <si>
    <t xml:space="preserve">The designations employed and the presentation of materials herein do not imply the expression of any opinion whatsoever on the part of the International Renewable Energy Agency concerning the legal status of any country, territory, city or area or of its authorities, or concerning the delimitation of its frontiers or boundaries. While this publication promotes the adoption and use of renewable energy, the International Renewable Energy Agency does not endorse any particular project, product or service provider. </t>
  </si>
  <si>
    <t>Lawrence Berkeley National Laboratory Disclaimer:</t>
  </si>
  <si>
    <t>This work was prepared as an account of work sponsored by an agency of the United States Government. Neither the United States Government nor any agency thereof, nor the Regents of the University of California, nor any of their employees, makes any warranty, express or implied, or assumes any legal responsibility for the accuracy, completeness, or usefulness of any information, apparatus, product, or process disclosed, or represents that its use would not infringe privately owned rights. Reference herein to any specific commercial product, process, or service by its trade name, trademark, manufacturer, or otherwise, does not necessarily constitute or imply its endorsement, recommendation, or favoring by the United States Government or any agency thereof, or the Regents of the University of California. The views and opinions of authors expressed herein do not necessarily state or reflect those of the United States Government or any agency thereof or the Regents of the University of California.</t>
  </si>
  <si>
    <t>Boundaries and names shown in maps within the publication do not imply official endorsement by the International Renewable Energy Agency, Lawrence Berkeley National Laboratory, or University of California at Berkeley.</t>
  </si>
  <si>
    <t xml:space="preserve">The main worksheet for this tool is the PV_Zone_Ranking. The rest of the worksheets, which are protected, are data outputs from computer scripts that were used to conduct this study, and are used as inputs to this tool. </t>
  </si>
  <si>
    <t>Multi-criteria Analysis for Planning Renewable Energy (mapRE)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</si>
</sst>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
    <numFmt numFmtId="165" formatCode="0.0"/>
  </numFmts>
  <fonts count="18" x14ac:knownFonts="1">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sz val="10"/>
      <color rgb="FFFF0000"/>
      <name val="Arial"/>
      <family val="2"/>
    </font>
    <font>
      <sz val="10"/>
      <name val="Arial"/>
      <family val="2"/>
    </font>
    <font>
      <b/>
      <sz val="12"/>
      <name val="Arial"/>
      <family val="2"/>
    </font>
    <font>
      <b/>
      <sz val="14"/>
      <name val="Arial"/>
      <family val="2"/>
    </font>
    <font>
      <sz val="9"/>
      <color indexed="81"/>
      <name val="Tahoma"/>
      <family val="2"/>
    </font>
    <font>
      <sz val="14"/>
      <name val="Arial"/>
      <family val="2"/>
    </font>
    <font>
      <sz val="12"/>
      <name val="Arial"/>
      <family val="2"/>
    </font>
    <font>
      <sz val="11"/>
      <name val="Arial"/>
      <family val="2"/>
    </font>
    <font>
      <b/>
      <sz val="11"/>
      <name val="Arial"/>
      <family val="2"/>
    </font>
    <font>
      <b/>
      <sz val="9"/>
      <name val="Arial"/>
      <family val="2"/>
    </font>
    <font>
      <sz val="9"/>
      <name val="Arial"/>
      <family val="2"/>
    </font>
  </fonts>
  <fills count="6">
    <fill>
      <patternFill patternType="none"/>
    </fill>
    <fill>
      <patternFill patternType="gray125"/>
    </fill>
    <fill>
      <patternFill patternType="solid">
        <fgColor indexed="22"/>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s>
  <borders count="61">
    <border>
      <left/>
      <right/>
      <top/>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medium">
        <color theme="5" tint="-0.24994659260841701"/>
      </left>
      <right/>
      <top style="medium">
        <color theme="5" tint="-0.24994659260841701"/>
      </top>
      <bottom style="medium">
        <color theme="5" tint="-0.249977111117893"/>
      </bottom>
      <diagonal/>
    </border>
    <border>
      <left/>
      <right/>
      <top style="medium">
        <color theme="5" tint="-0.24994659260841701"/>
      </top>
      <bottom style="medium">
        <color theme="5" tint="-0.249977111117893"/>
      </bottom>
      <diagonal/>
    </border>
    <border>
      <left/>
      <right style="medium">
        <color theme="5" tint="-0.24994659260841701"/>
      </right>
      <top style="medium">
        <color theme="5" tint="-0.24994659260841701"/>
      </top>
      <bottom style="medium">
        <color theme="5" tint="-0.249977111117893"/>
      </bottom>
      <diagonal/>
    </border>
    <border>
      <left style="hair">
        <color theme="0" tint="-0.34998626667073579"/>
      </left>
      <right style="hair">
        <color theme="0" tint="-0.34998626667073579"/>
      </right>
      <top style="medium">
        <color theme="5" tint="-0.249977111117893"/>
      </top>
      <bottom style="hair">
        <color theme="0" tint="-0.34998626667073579"/>
      </bottom>
      <diagonal/>
    </border>
    <border>
      <left style="hair">
        <color theme="0" tint="-0.34998626667073579"/>
      </left>
      <right style="medium">
        <color theme="5" tint="-0.249977111117893"/>
      </right>
      <top style="medium">
        <color theme="5" tint="-0.249977111117893"/>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5" tint="-0.249977111117893"/>
      </right>
      <top style="hair">
        <color theme="0" tint="-0.34998626667073579"/>
      </top>
      <bottom style="hair">
        <color theme="0" tint="-0.34998626667073579"/>
      </bottom>
      <diagonal/>
    </border>
    <border>
      <left/>
      <right style="hair">
        <color theme="0" tint="-0.34998626667073579"/>
      </right>
      <top style="medium">
        <color theme="5" tint="-0.249977111117893"/>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medium">
        <color theme="5" tint="-0.249977111117893"/>
      </left>
      <right/>
      <top/>
      <bottom style="dashed">
        <color theme="0" tint="-0.499984740745262"/>
      </bottom>
      <diagonal/>
    </border>
    <border>
      <left style="medium">
        <color theme="5" tint="-0.249977111117893"/>
      </left>
      <right/>
      <top style="dashed">
        <color theme="0" tint="-0.499984740745262"/>
      </top>
      <bottom style="dashed">
        <color theme="0" tint="-0.499984740745262"/>
      </bottom>
      <diagonal/>
    </border>
    <border>
      <left style="medium">
        <color theme="5" tint="-0.249977111117893"/>
      </left>
      <right style="hair">
        <color theme="0" tint="-0.34998626667073579"/>
      </right>
      <top style="medium">
        <color theme="5" tint="-0.249977111117893"/>
      </top>
      <bottom style="hair">
        <color theme="0" tint="-0.34998626667073579"/>
      </bottom>
      <diagonal/>
    </border>
    <border>
      <left style="medium">
        <color theme="5" tint="-0.249977111117893"/>
      </left>
      <right style="hair">
        <color theme="0" tint="-0.34998626667073579"/>
      </right>
      <top style="hair">
        <color theme="0" tint="-0.34998626667073579"/>
      </top>
      <bottom style="hair">
        <color theme="0" tint="-0.34998626667073579"/>
      </bottom>
      <diagonal/>
    </border>
    <border>
      <left style="medium">
        <color theme="5" tint="-0.249977111117893"/>
      </left>
      <right style="hair">
        <color theme="0" tint="-0.24994659260841701"/>
      </right>
      <top style="medium">
        <color theme="5" tint="-0.249977111117893"/>
      </top>
      <bottom style="hair">
        <color theme="0" tint="-0.24994659260841701"/>
      </bottom>
      <diagonal/>
    </border>
    <border>
      <left style="hair">
        <color theme="0" tint="-0.24994659260841701"/>
      </left>
      <right style="hair">
        <color theme="0" tint="-0.24994659260841701"/>
      </right>
      <top style="medium">
        <color theme="5" tint="-0.249977111117893"/>
      </top>
      <bottom style="hair">
        <color theme="0" tint="-0.24994659260841701"/>
      </bottom>
      <diagonal/>
    </border>
    <border>
      <left style="hair">
        <color theme="0" tint="-0.24994659260841701"/>
      </left>
      <right style="medium">
        <color theme="5" tint="-0.249977111117893"/>
      </right>
      <top style="medium">
        <color theme="5" tint="-0.249977111117893"/>
      </top>
      <bottom style="hair">
        <color theme="0" tint="-0.24994659260841701"/>
      </bottom>
      <diagonal/>
    </border>
    <border>
      <left style="medium">
        <color theme="5" tint="-0.249977111117893"/>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5" tint="-0.249977111117893"/>
      </right>
      <top style="hair">
        <color theme="0" tint="-0.24994659260841701"/>
      </top>
      <bottom style="hair">
        <color theme="0" tint="-0.24994659260841701"/>
      </bottom>
      <diagonal/>
    </border>
    <border>
      <left style="medium">
        <color theme="5" tint="-0.249977111117893"/>
      </left>
      <right style="hair">
        <color theme="0" tint="-0.24994659260841701"/>
      </right>
      <top style="hair">
        <color theme="0" tint="-0.24994659260841701"/>
      </top>
      <bottom style="medium">
        <color theme="5" tint="-0.249977111117893"/>
      </bottom>
      <diagonal/>
    </border>
    <border>
      <left style="hair">
        <color theme="0" tint="-0.24994659260841701"/>
      </left>
      <right style="hair">
        <color theme="0" tint="-0.24994659260841701"/>
      </right>
      <top style="hair">
        <color theme="0" tint="-0.24994659260841701"/>
      </top>
      <bottom style="medium">
        <color theme="5" tint="-0.249977111117893"/>
      </bottom>
      <diagonal/>
    </border>
    <border>
      <left style="hair">
        <color theme="0" tint="-0.24994659260841701"/>
      </left>
      <right style="medium">
        <color theme="5" tint="-0.249977111117893"/>
      </right>
      <top style="hair">
        <color theme="0" tint="-0.24994659260841701"/>
      </top>
      <bottom style="medium">
        <color theme="5" tint="-0.249977111117893"/>
      </bottom>
      <diagonal/>
    </border>
    <border>
      <left style="medium">
        <color theme="5" tint="-0.24994659260841701"/>
      </left>
      <right style="hair">
        <color theme="0" tint="-0.24994659260841701"/>
      </right>
      <top style="medium">
        <color theme="5" tint="-0.249977111117893"/>
      </top>
      <bottom style="hair">
        <color theme="0" tint="-0.24994659260841701"/>
      </bottom>
      <diagonal/>
    </border>
    <border>
      <left style="hair">
        <color theme="0" tint="-0.24994659260841701"/>
      </left>
      <right style="medium">
        <color theme="5" tint="-0.24994659260841701"/>
      </right>
      <top style="medium">
        <color theme="5" tint="-0.249977111117893"/>
      </top>
      <bottom style="hair">
        <color theme="0" tint="-0.24994659260841701"/>
      </bottom>
      <diagonal/>
    </border>
    <border>
      <left style="medium">
        <color theme="5"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5" tint="-0.24994659260841701"/>
      </right>
      <top style="hair">
        <color theme="0" tint="-0.24994659260841701"/>
      </top>
      <bottom style="hair">
        <color theme="0" tint="-0.24994659260841701"/>
      </bottom>
      <diagonal/>
    </border>
    <border>
      <left style="hair">
        <color theme="0" tint="-0.24994659260841701"/>
      </left>
      <right style="medium">
        <color theme="5" tint="-0.24994659260841701"/>
      </right>
      <top style="hair">
        <color theme="0" tint="-0.24994659260841701"/>
      </top>
      <bottom style="medium">
        <color theme="5" tint="-0.24994659260841701"/>
      </bottom>
      <diagonal/>
    </border>
    <border>
      <left/>
      <right style="hair">
        <color theme="0" tint="-0.24994659260841701"/>
      </right>
      <top/>
      <bottom style="medium">
        <color theme="5" tint="-0.249977111117893"/>
      </bottom>
      <diagonal/>
    </border>
    <border>
      <left style="medium">
        <color theme="5" tint="-0.249977111117893"/>
      </left>
      <right style="hair">
        <color theme="0" tint="-0.24994659260841701"/>
      </right>
      <top/>
      <bottom/>
      <diagonal/>
    </border>
    <border>
      <left/>
      <right style="medium">
        <color theme="5" tint="-0.249977111117893"/>
      </right>
      <top style="hair">
        <color theme="0" tint="-0.24994659260841701"/>
      </top>
      <bottom style="hair">
        <color theme="0" tint="-0.24994659260841701"/>
      </bottom>
      <diagonal/>
    </border>
    <border>
      <left/>
      <right style="medium">
        <color theme="5" tint="-0.249977111117893"/>
      </right>
      <top/>
      <bottom style="hair">
        <color theme="0" tint="-0.24994659260841701"/>
      </bottom>
      <diagonal/>
    </border>
    <border>
      <left style="medium">
        <color theme="5" tint="-0.249977111117893"/>
      </left>
      <right style="hair">
        <color theme="0" tint="-0.24994659260841701"/>
      </right>
      <top/>
      <bottom style="medium">
        <color theme="5" tint="-0.249977111117893"/>
      </bottom>
      <diagonal/>
    </border>
    <border>
      <left style="hair">
        <color theme="0" tint="-0.24994659260841701"/>
      </left>
      <right style="medium">
        <color theme="5" tint="-0.249977111117893"/>
      </right>
      <top style="hair">
        <color theme="0" tint="-0.24994659260841701"/>
      </top>
      <bottom/>
      <diagonal/>
    </border>
    <border>
      <left style="medium">
        <color theme="5" tint="-0.249977111117893"/>
      </left>
      <right style="medium">
        <color theme="5" tint="-0.249977111117893"/>
      </right>
      <top style="dashed">
        <color theme="0" tint="-0.499984740745262"/>
      </top>
      <bottom/>
      <diagonal/>
    </border>
    <border>
      <left style="medium">
        <color theme="5" tint="-0.249977111117893"/>
      </left>
      <right style="medium">
        <color theme="5" tint="-0.249977111117893"/>
      </right>
      <top style="dashed">
        <color theme="0" tint="-0.499984740745262"/>
      </top>
      <bottom style="medium">
        <color theme="5" tint="-0.249977111117893"/>
      </bottom>
      <diagonal/>
    </border>
    <border>
      <left style="medium">
        <color theme="5" tint="-0.249977111117893"/>
      </left>
      <right style="hair">
        <color theme="0" tint="-0.34998626667073579"/>
      </right>
      <top style="hair">
        <color theme="0" tint="-0.34998626667073579"/>
      </top>
      <bottom style="medium">
        <color theme="5" tint="-0.249977111117893"/>
      </bottom>
      <diagonal/>
    </border>
    <border>
      <left style="hair">
        <color theme="0" tint="-0.34998626667073579"/>
      </left>
      <right style="hair">
        <color theme="0" tint="-0.34998626667073579"/>
      </right>
      <top style="hair">
        <color theme="0" tint="-0.34998626667073579"/>
      </top>
      <bottom style="medium">
        <color theme="5" tint="-0.249977111117893"/>
      </bottom>
      <diagonal/>
    </border>
    <border>
      <left/>
      <right style="hair">
        <color theme="0" tint="-0.34998626667073579"/>
      </right>
      <top style="hair">
        <color theme="0" tint="-0.34998626667073579"/>
      </top>
      <bottom style="medium">
        <color theme="5" tint="-0.249977111117893"/>
      </bottom>
      <diagonal/>
    </border>
    <border>
      <left style="hair">
        <color theme="0" tint="-0.34998626667073579"/>
      </left>
      <right style="medium">
        <color theme="5" tint="-0.249977111117893"/>
      </right>
      <top style="hair">
        <color theme="0" tint="-0.34998626667073579"/>
      </top>
      <bottom style="medium">
        <color theme="5" tint="-0.249977111117893"/>
      </bottom>
      <diagonal/>
    </border>
    <border>
      <left style="hair">
        <color theme="0" tint="-0.24994659260841701"/>
      </left>
      <right style="hair">
        <color theme="0" tint="-0.24994659260841701"/>
      </right>
      <top/>
      <bottom/>
      <diagonal/>
    </border>
    <border>
      <left style="medium">
        <color theme="5" tint="-0.24994659260841701"/>
      </left>
      <right style="hair">
        <color theme="0" tint="-0.24994659260841701"/>
      </right>
      <top style="hair">
        <color theme="0" tint="-0.24994659260841701"/>
      </top>
      <bottom style="hair">
        <color theme="0" tint="-0.249977111117893"/>
      </bottom>
      <diagonal/>
    </border>
    <border>
      <left style="hair">
        <color theme="0" tint="-0.24994659260841701"/>
      </left>
      <right style="hair">
        <color theme="0" tint="-0.24994659260841701"/>
      </right>
      <top style="hair">
        <color theme="0" tint="-0.24994659260841701"/>
      </top>
      <bottom style="hair">
        <color theme="0" tint="-0.249977111117893"/>
      </bottom>
      <diagonal/>
    </border>
    <border>
      <left/>
      <right/>
      <top style="hair">
        <color theme="0" tint="-0.249977111117893"/>
      </top>
      <bottom style="hair">
        <color theme="0" tint="-0.249977111117893"/>
      </bottom>
      <diagonal/>
    </border>
    <border>
      <left style="medium">
        <color theme="5" tint="-0.249977111117893"/>
      </left>
      <right style="hair">
        <color theme="0" tint="-0.249977111117893"/>
      </right>
      <top/>
      <bottom style="medium">
        <color theme="5" tint="-0.249977111117893"/>
      </bottom>
      <diagonal/>
    </border>
    <border>
      <left style="hair">
        <color theme="0" tint="-0.24994659260841701"/>
      </left>
      <right style="hair">
        <color theme="0" tint="-0.24994659260841701"/>
      </right>
      <top style="hair">
        <color theme="0" tint="-0.249977111117893"/>
      </top>
      <bottom style="hair">
        <color theme="0" tint="-0.249977111117893"/>
      </bottom>
      <diagonal/>
    </border>
    <border>
      <left style="medium">
        <color theme="5" tint="-0.249977111117893"/>
      </left>
      <right/>
      <top style="hair">
        <color theme="0" tint="-0.249977111117893"/>
      </top>
      <bottom style="hair">
        <color theme="0" tint="-0.249977111117893"/>
      </bottom>
      <diagonal/>
    </border>
    <border>
      <left style="medium">
        <color theme="5" tint="-0.249977111117893"/>
      </left>
      <right style="hair">
        <color theme="0" tint="-0.24994659260841701"/>
      </right>
      <top style="hair">
        <color theme="0" tint="-0.249977111117893"/>
      </top>
      <bottom style="hair">
        <color theme="0" tint="-0.249977111117893"/>
      </bottom>
      <diagonal/>
    </border>
    <border>
      <left style="medium">
        <color theme="5" tint="-0.249977111117893"/>
      </left>
      <right style="hair">
        <color theme="0" tint="-0.249977111117893"/>
      </right>
      <top style="medium">
        <color theme="5" tint="-0.249977111117893"/>
      </top>
      <bottom style="hair">
        <color theme="0" tint="-0.249977111117893"/>
      </bottom>
      <diagonal/>
    </border>
    <border>
      <left style="hair">
        <color theme="0" tint="-0.249977111117893"/>
      </left>
      <right style="hair">
        <color theme="0" tint="-0.249977111117893"/>
      </right>
      <top style="medium">
        <color theme="5" tint="-0.249977111117893"/>
      </top>
      <bottom/>
      <diagonal/>
    </border>
  </borders>
  <cellStyleXfs count="9">
    <xf numFmtId="0" fontId="0"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0" fontId="3" fillId="0" borderId="0"/>
    <xf numFmtId="0" fontId="2" fillId="0" borderId="0"/>
    <xf numFmtId="0" fontId="1" fillId="0" borderId="0"/>
    <xf numFmtId="0" fontId="1" fillId="0" borderId="0"/>
  </cellStyleXfs>
  <cellXfs count="195">
    <xf numFmtId="0" fontId="0" fillId="0" borderId="0" xfId="0"/>
    <xf numFmtId="0" fontId="4" fillId="2" borderId="0" xfId="0" applyFont="1" applyFill="1" applyBorder="1" applyAlignment="1" applyProtection="1">
      <alignment horizontal="center"/>
    </xf>
    <xf numFmtId="1" fontId="5" fillId="0" borderId="0" xfId="0" applyNumberFormat="1" applyFont="1" applyFill="1" applyBorder="1" applyAlignment="1" applyProtection="1"/>
    <xf numFmtId="2" fontId="0" fillId="0" borderId="0" xfId="0" applyNumberFormat="1"/>
    <xf numFmtId="1" fontId="0" fillId="0" borderId="0" xfId="0" applyNumberFormat="1"/>
    <xf numFmtId="0" fontId="0" fillId="0" borderId="0" xfId="0" applyAlignment="1">
      <alignment wrapText="1"/>
    </xf>
    <xf numFmtId="0" fontId="4" fillId="2" borderId="0" xfId="0" applyFont="1" applyFill="1" applyBorder="1" applyAlignment="1" applyProtection="1">
      <alignment horizontal="center" wrapText="1"/>
    </xf>
    <xf numFmtId="0" fontId="5" fillId="0" borderId="0" xfId="0" applyFont="1"/>
    <xf numFmtId="164" fontId="0" fillId="0" borderId="0" xfId="0" applyNumberFormat="1" applyFont="1" applyBorder="1"/>
    <xf numFmtId="0" fontId="0" fillId="0" borderId="0" xfId="0" applyAlignment="1">
      <alignment horizontal="center" wrapText="1"/>
    </xf>
    <xf numFmtId="0" fontId="0" fillId="0" borderId="0" xfId="0" applyAlignment="1">
      <alignment horizontal="center"/>
    </xf>
    <xf numFmtId="0" fontId="4" fillId="0" borderId="0" xfId="0" applyFont="1"/>
    <xf numFmtId="0" fontId="4" fillId="0" borderId="0" xfId="0" applyFont="1" applyAlignment="1">
      <alignment wrapText="1"/>
    </xf>
    <xf numFmtId="0" fontId="5" fillId="0" borderId="0" xfId="0" applyFont="1" applyAlignment="1">
      <alignment wrapText="1"/>
    </xf>
    <xf numFmtId="0" fontId="0" fillId="0" borderId="0" xfId="0" applyBorder="1"/>
    <xf numFmtId="0" fontId="0" fillId="0" borderId="0" xfId="0" applyAlignment="1">
      <alignment horizontal="right" wrapText="1"/>
    </xf>
    <xf numFmtId="2" fontId="0" fillId="0" borderId="0" xfId="0" applyNumberFormat="1" applyAlignment="1">
      <alignment horizontal="center"/>
    </xf>
    <xf numFmtId="1" fontId="0" fillId="0" borderId="0" xfId="0" applyNumberFormat="1" applyAlignment="1">
      <alignment horizontal="center"/>
    </xf>
    <xf numFmtId="0" fontId="5" fillId="0" borderId="0" xfId="0" applyFont="1" applyAlignment="1"/>
    <xf numFmtId="2" fontId="0" fillId="0" borderId="0" xfId="0" applyNumberFormat="1" applyAlignment="1">
      <alignment horizontal="center" wrapText="1"/>
    </xf>
    <xf numFmtId="1" fontId="0" fillId="0" borderId="0" xfId="0" applyNumberFormat="1" applyAlignment="1">
      <alignment horizontal="center" wrapText="1"/>
    </xf>
    <xf numFmtId="0" fontId="5" fillId="0" borderId="0" xfId="0" applyFont="1" applyBorder="1" applyAlignment="1">
      <alignment horizontal="right" wrapText="1"/>
    </xf>
    <xf numFmtId="0" fontId="5" fillId="0" borderId="0" xfId="0" applyFont="1" applyBorder="1"/>
    <xf numFmtId="0" fontId="4" fillId="0" borderId="0" xfId="0" applyFont="1" applyAlignment="1"/>
    <xf numFmtId="9" fontId="0" fillId="0" borderId="0" xfId="0" applyNumberFormat="1"/>
    <xf numFmtId="165" fontId="0" fillId="0" borderId="0" xfId="0" applyNumberFormat="1" applyBorder="1"/>
    <xf numFmtId="0" fontId="5" fillId="0" borderId="0" xfId="0" applyFont="1" applyAlignment="1">
      <alignment horizontal="right"/>
    </xf>
    <xf numFmtId="0" fontId="0" fillId="0" borderId="2" xfId="0" applyBorder="1" applyAlignment="1">
      <alignment horizontal="center" wrapText="1"/>
    </xf>
    <xf numFmtId="0" fontId="0" fillId="0" borderId="3" xfId="0" applyBorder="1" applyAlignment="1">
      <alignment horizontal="center" wrapText="1"/>
    </xf>
    <xf numFmtId="0" fontId="0" fillId="0" borderId="5" xfId="0" applyBorder="1"/>
    <xf numFmtId="0" fontId="0" fillId="0" borderId="4" xfId="0" applyBorder="1"/>
    <xf numFmtId="0" fontId="0" fillId="0" borderId="10" xfId="0" applyBorder="1"/>
    <xf numFmtId="0" fontId="4" fillId="0" borderId="10" xfId="0" applyFont="1" applyBorder="1"/>
    <xf numFmtId="0" fontId="0" fillId="0" borderId="11" xfId="0" applyBorder="1"/>
    <xf numFmtId="0" fontId="0" fillId="0" borderId="1" xfId="0" applyBorder="1" applyAlignment="1">
      <alignment horizontal="center" wrapText="1"/>
    </xf>
    <xf numFmtId="165" fontId="0" fillId="0" borderId="4" xfId="0" applyNumberFormat="1" applyBorder="1"/>
    <xf numFmtId="165" fontId="0" fillId="0" borderId="5" xfId="0" applyNumberFormat="1" applyBorder="1"/>
    <xf numFmtId="0" fontId="0" fillId="3" borderId="0" xfId="0" applyFill="1"/>
    <xf numFmtId="0" fontId="0" fillId="3" borderId="0" xfId="0" applyFill="1" applyAlignment="1">
      <alignment wrapText="1"/>
    </xf>
    <xf numFmtId="0" fontId="10" fillId="3" borderId="0" xfId="0" applyFont="1" applyFill="1"/>
    <xf numFmtId="0" fontId="4" fillId="3" borderId="0" xfId="0" applyFont="1" applyFill="1"/>
    <xf numFmtId="0" fontId="5" fillId="3" borderId="0" xfId="0" applyFont="1" applyFill="1"/>
    <xf numFmtId="0" fontId="0" fillId="3" borderId="0" xfId="0" applyFill="1" applyBorder="1"/>
    <xf numFmtId="2" fontId="0" fillId="3" borderId="0" xfId="0" applyNumberFormat="1" applyFont="1" applyFill="1" applyBorder="1"/>
    <xf numFmtId="0" fontId="0" fillId="3" borderId="7" xfId="0" applyFill="1" applyBorder="1"/>
    <xf numFmtId="0" fontId="5" fillId="3" borderId="0" xfId="0" applyFont="1" applyFill="1" applyBorder="1" applyAlignment="1">
      <alignment wrapText="1"/>
    </xf>
    <xf numFmtId="0" fontId="5" fillId="3" borderId="0" xfId="0" applyFont="1" applyFill="1" applyAlignment="1">
      <alignment wrapText="1"/>
    </xf>
    <xf numFmtId="0" fontId="9" fillId="3" borderId="9" xfId="0" applyFont="1" applyFill="1" applyBorder="1"/>
    <xf numFmtId="0" fontId="0" fillId="3" borderId="10" xfId="0" applyFill="1" applyBorder="1"/>
    <xf numFmtId="0" fontId="0" fillId="3" borderId="11" xfId="0" applyFill="1" applyBorder="1"/>
    <xf numFmtId="0" fontId="5" fillId="3" borderId="10" xfId="0" applyFont="1" applyFill="1" applyBorder="1"/>
    <xf numFmtId="164" fontId="0" fillId="0" borderId="0" xfId="0" applyNumberFormat="1"/>
    <xf numFmtId="0" fontId="0" fillId="3" borderId="4" xfId="0" applyFill="1" applyBorder="1"/>
    <xf numFmtId="0" fontId="0" fillId="3" borderId="5" xfId="0" applyFill="1" applyBorder="1"/>
    <xf numFmtId="0" fontId="0" fillId="3" borderId="4" xfId="0" applyFill="1" applyBorder="1" applyAlignment="1">
      <alignment horizontal="center" wrapText="1"/>
    </xf>
    <xf numFmtId="0" fontId="0" fillId="3" borderId="0" xfId="0" applyFill="1" applyBorder="1" applyAlignment="1">
      <alignment horizontal="center" wrapText="1"/>
    </xf>
    <xf numFmtId="0" fontId="0" fillId="3" borderId="5" xfId="0" applyFill="1" applyBorder="1" applyAlignment="1">
      <alignment horizontal="center" wrapText="1"/>
    </xf>
    <xf numFmtId="0" fontId="0" fillId="3" borderId="6" xfId="0" applyFill="1" applyBorder="1"/>
    <xf numFmtId="0" fontId="0" fillId="3" borderId="8" xfId="0" applyFill="1" applyBorder="1"/>
    <xf numFmtId="0" fontId="5" fillId="3" borderId="0" xfId="0" applyFont="1" applyFill="1" applyBorder="1"/>
    <xf numFmtId="0" fontId="0" fillId="3" borderId="5" xfId="0" applyFill="1" applyBorder="1" applyAlignment="1">
      <alignment wrapText="1"/>
    </xf>
    <xf numFmtId="0" fontId="5" fillId="3" borderId="0" xfId="0" applyFont="1" applyFill="1" applyAlignment="1"/>
    <xf numFmtId="165" fontId="0" fillId="0" borderId="0" xfId="0" applyNumberFormat="1"/>
    <xf numFmtId="0" fontId="5" fillId="3" borderId="0" xfId="0" applyFont="1" applyFill="1" applyBorder="1" applyAlignment="1"/>
    <xf numFmtId="0" fontId="0" fillId="3" borderId="0" xfId="0" applyFill="1" applyBorder="1" applyAlignment="1">
      <alignment wrapText="1"/>
    </xf>
    <xf numFmtId="0" fontId="4" fillId="3" borderId="0" xfId="0" applyFont="1" applyFill="1" applyBorder="1"/>
    <xf numFmtId="0" fontId="5" fillId="3" borderId="0" xfId="0" applyFont="1" applyFill="1" applyBorder="1" applyAlignment="1">
      <alignment horizontal="left" wrapText="1"/>
    </xf>
    <xf numFmtId="2" fontId="0" fillId="3" borderId="0" xfId="0" applyNumberFormat="1" applyFill="1" applyBorder="1" applyAlignment="1">
      <alignment horizontal="center"/>
    </xf>
    <xf numFmtId="0" fontId="0" fillId="0" borderId="0" xfId="0" applyBorder="1" applyAlignment="1">
      <alignment horizontal="center" wrapText="1"/>
    </xf>
    <xf numFmtId="0" fontId="9" fillId="3" borderId="12" xfId="0" applyFont="1" applyFill="1" applyBorder="1"/>
    <xf numFmtId="0" fontId="0" fillId="3" borderId="13" xfId="0" applyFill="1" applyBorder="1"/>
    <xf numFmtId="0" fontId="0" fillId="3" borderId="14" xfId="0" applyFill="1" applyBorder="1"/>
    <xf numFmtId="0" fontId="5" fillId="3" borderId="0" xfId="0" applyFont="1" applyFill="1" applyBorder="1" applyAlignment="1">
      <alignment horizontal="right"/>
    </xf>
    <xf numFmtId="0" fontId="0" fillId="0" borderId="2" xfId="0" applyBorder="1"/>
    <xf numFmtId="0" fontId="0" fillId="3" borderId="2" xfId="0" applyFill="1" applyBorder="1"/>
    <xf numFmtId="0" fontId="5" fillId="0" borderId="3" xfId="0" applyFont="1" applyBorder="1"/>
    <xf numFmtId="0" fontId="9" fillId="3" borderId="2" xfId="0" applyFont="1" applyFill="1" applyBorder="1"/>
    <xf numFmtId="0" fontId="0" fillId="3" borderId="3" xfId="0" applyFill="1" applyBorder="1"/>
    <xf numFmtId="0" fontId="4" fillId="3" borderId="15" xfId="0" applyFont="1" applyFill="1" applyBorder="1"/>
    <xf numFmtId="0" fontId="4" fillId="3" borderId="16" xfId="0" applyFont="1" applyFill="1" applyBorder="1"/>
    <xf numFmtId="0" fontId="5" fillId="3" borderId="17" xfId="0" applyFont="1" applyFill="1" applyBorder="1" applyAlignment="1">
      <alignment horizontal="left" wrapText="1"/>
    </xf>
    <xf numFmtId="0" fontId="5" fillId="3" borderId="18" xfId="0" applyFont="1" applyFill="1" applyBorder="1" applyAlignment="1">
      <alignment horizontal="left" wrapText="1"/>
    </xf>
    <xf numFmtId="165" fontId="0" fillId="3" borderId="17" xfId="0" applyNumberFormat="1" applyFill="1" applyBorder="1" applyAlignment="1">
      <alignment horizontal="center"/>
    </xf>
    <xf numFmtId="2" fontId="0" fillId="3" borderId="17" xfId="0" applyNumberFormat="1" applyFill="1" applyBorder="1" applyAlignment="1">
      <alignment horizontal="center"/>
    </xf>
    <xf numFmtId="1" fontId="0" fillId="0" borderId="18" xfId="0" applyNumberFormat="1" applyBorder="1"/>
    <xf numFmtId="0" fontId="4" fillId="3" borderId="19" xfId="0" applyFont="1" applyFill="1" applyBorder="1"/>
    <xf numFmtId="0" fontId="5" fillId="3" borderId="20" xfId="0" applyFont="1" applyFill="1" applyBorder="1" applyAlignment="1">
      <alignment horizontal="left" wrapText="1"/>
    </xf>
    <xf numFmtId="0" fontId="0" fillId="3" borderId="20" xfId="0" applyFill="1" applyBorder="1" applyAlignment="1">
      <alignment horizontal="center"/>
    </xf>
    <xf numFmtId="1" fontId="0" fillId="3" borderId="18" xfId="0" applyNumberFormat="1" applyFill="1" applyBorder="1" applyAlignment="1">
      <alignment horizontal="center"/>
    </xf>
    <xf numFmtId="0" fontId="4" fillId="3" borderId="1" xfId="0" applyFont="1" applyFill="1" applyBorder="1"/>
    <xf numFmtId="0" fontId="0" fillId="3" borderId="21" xfId="0" applyFill="1" applyBorder="1" applyAlignment="1">
      <alignment horizontal="center" wrapText="1"/>
    </xf>
    <xf numFmtId="0" fontId="0" fillId="3" borderId="22" xfId="0" applyFill="1" applyBorder="1"/>
    <xf numFmtId="0" fontId="4" fillId="3" borderId="23" xfId="0" applyFont="1" applyFill="1" applyBorder="1"/>
    <xf numFmtId="0" fontId="5" fillId="3" borderId="24" xfId="0" applyFont="1" applyFill="1" applyBorder="1" applyAlignment="1">
      <alignment horizontal="left" wrapText="1"/>
    </xf>
    <xf numFmtId="0" fontId="0" fillId="3" borderId="24" xfId="0" applyFill="1" applyBorder="1" applyAlignment="1">
      <alignment horizontal="center"/>
    </xf>
    <xf numFmtId="0" fontId="4" fillId="0" borderId="25" xfId="0" applyFont="1" applyBorder="1" applyAlignment="1">
      <alignment wrapText="1"/>
    </xf>
    <xf numFmtId="0" fontId="4" fillId="0" borderId="26" xfId="0" applyFont="1" applyBorder="1" applyAlignment="1">
      <alignment horizontal="center" wrapText="1"/>
    </xf>
    <xf numFmtId="0" fontId="4" fillId="0" borderId="27" xfId="0" applyFont="1" applyBorder="1" applyAlignment="1">
      <alignment horizontal="center" wrapText="1"/>
    </xf>
    <xf numFmtId="0" fontId="0" fillId="0" borderId="29" xfId="0" applyBorder="1"/>
    <xf numFmtId="0" fontId="0" fillId="0" borderId="30" xfId="0" applyBorder="1"/>
    <xf numFmtId="0" fontId="0" fillId="0" borderId="28" xfId="0" applyBorder="1"/>
    <xf numFmtId="9" fontId="0" fillId="0" borderId="29" xfId="3" applyFont="1" applyBorder="1" applyAlignment="1">
      <alignment horizontal="center"/>
    </xf>
    <xf numFmtId="165" fontId="0" fillId="0" borderId="29" xfId="0" applyNumberFormat="1" applyBorder="1" applyAlignment="1">
      <alignment horizontal="center"/>
    </xf>
    <xf numFmtId="0" fontId="5" fillId="0" borderId="28" xfId="0" applyFont="1" applyBorder="1" applyAlignment="1">
      <alignment horizontal="center"/>
    </xf>
    <xf numFmtId="0" fontId="5" fillId="0" borderId="29" xfId="0" applyFont="1" applyBorder="1" applyAlignment="1">
      <alignment horizontal="center"/>
    </xf>
    <xf numFmtId="0" fontId="0" fillId="0" borderId="28" xfId="0" applyBorder="1" applyAlignment="1">
      <alignment wrapText="1"/>
    </xf>
    <xf numFmtId="0" fontId="5" fillId="0" borderId="28" xfId="0" applyFont="1" applyBorder="1"/>
    <xf numFmtId="0" fontId="0" fillId="0" borderId="29" xfId="0" applyBorder="1" applyAlignment="1">
      <alignment horizontal="center"/>
    </xf>
    <xf numFmtId="9" fontId="0" fillId="0" borderId="29" xfId="0" applyNumberFormat="1" applyBorder="1" applyAlignment="1">
      <alignment horizontal="center"/>
    </xf>
    <xf numFmtId="9" fontId="0" fillId="0" borderId="30" xfId="0" applyNumberFormat="1" applyBorder="1"/>
    <xf numFmtId="0" fontId="4" fillId="0" borderId="31" xfId="0" applyFont="1" applyBorder="1"/>
    <xf numFmtId="9" fontId="4" fillId="0" borderId="32" xfId="0" applyNumberFormat="1" applyFont="1" applyBorder="1" applyAlignment="1">
      <alignment horizontal="center"/>
    </xf>
    <xf numFmtId="0" fontId="0" fillId="0" borderId="32" xfId="0" applyBorder="1"/>
    <xf numFmtId="0" fontId="7" fillId="0" borderId="32" xfId="0" applyFont="1" applyBorder="1"/>
    <xf numFmtId="0" fontId="0" fillId="0" borderId="33" xfId="0" applyBorder="1"/>
    <xf numFmtId="0" fontId="4" fillId="0" borderId="34" xfId="0" applyFont="1" applyBorder="1"/>
    <xf numFmtId="0" fontId="0" fillId="0" borderId="35" xfId="0" applyBorder="1"/>
    <xf numFmtId="0" fontId="4" fillId="0" borderId="36" xfId="0" applyFont="1" applyBorder="1"/>
    <xf numFmtId="0" fontId="4" fillId="0" borderId="37" xfId="0" applyFont="1" applyBorder="1"/>
    <xf numFmtId="0" fontId="5" fillId="0" borderId="36" xfId="0" applyFont="1" applyBorder="1"/>
    <xf numFmtId="1" fontId="0" fillId="0" borderId="29" xfId="0" applyNumberFormat="1" applyBorder="1" applyAlignment="1">
      <alignment horizontal="right"/>
    </xf>
    <xf numFmtId="0" fontId="5" fillId="0" borderId="37" xfId="0" applyFont="1" applyBorder="1"/>
    <xf numFmtId="0" fontId="0" fillId="0" borderId="36" xfId="0" applyBorder="1"/>
    <xf numFmtId="165" fontId="0" fillId="0" borderId="29" xfId="0" applyNumberFormat="1" applyBorder="1"/>
    <xf numFmtId="0" fontId="5" fillId="0" borderId="36" xfId="0" applyFont="1" applyBorder="1" applyAlignment="1">
      <alignment wrapText="1"/>
    </xf>
    <xf numFmtId="0" fontId="7" fillId="0" borderId="37" xfId="0" applyFont="1" applyBorder="1"/>
    <xf numFmtId="0" fontId="0" fillId="0" borderId="37" xfId="0" applyBorder="1"/>
    <xf numFmtId="0" fontId="0" fillId="0" borderId="38" xfId="0" applyBorder="1"/>
    <xf numFmtId="0" fontId="9" fillId="3" borderId="1" xfId="0" applyFont="1" applyFill="1" applyBorder="1"/>
    <xf numFmtId="0" fontId="0" fillId="3" borderId="26" xfId="0" applyFill="1" applyBorder="1" applyAlignment="1">
      <alignment horizontal="right" wrapText="1"/>
    </xf>
    <xf numFmtId="0" fontId="0" fillId="3" borderId="29" xfId="0" applyFill="1" applyBorder="1" applyAlignment="1">
      <alignment horizontal="right" wrapText="1"/>
    </xf>
    <xf numFmtId="0" fontId="4" fillId="3" borderId="11" xfId="0" applyFont="1" applyFill="1" applyBorder="1"/>
    <xf numFmtId="9" fontId="0" fillId="0" borderId="29" xfId="4" applyFont="1" applyBorder="1" applyAlignment="1">
      <alignment horizontal="center"/>
    </xf>
    <xf numFmtId="9" fontId="0" fillId="0" borderId="29" xfId="4" applyFont="1" applyFill="1" applyBorder="1" applyAlignment="1">
      <alignment horizontal="center"/>
    </xf>
    <xf numFmtId="9" fontId="4" fillId="0" borderId="32" xfId="4" applyFont="1" applyBorder="1" applyAlignment="1">
      <alignment horizontal="center"/>
    </xf>
    <xf numFmtId="0" fontId="5" fillId="0" borderId="0" xfId="0" applyFont="1" applyFill="1" applyBorder="1" applyAlignment="1" applyProtection="1"/>
    <xf numFmtId="0" fontId="5" fillId="0" borderId="0" xfId="0" quotePrefix="1" applyFont="1"/>
    <xf numFmtId="0" fontId="0" fillId="0" borderId="40" xfId="0" applyFill="1" applyBorder="1"/>
    <xf numFmtId="0" fontId="0" fillId="0" borderId="40" xfId="0" applyFill="1" applyBorder="1" applyAlignment="1"/>
    <xf numFmtId="0" fontId="0" fillId="0" borderId="0" xfId="0" applyAlignment="1">
      <alignment horizontal="left"/>
    </xf>
    <xf numFmtId="0" fontId="4" fillId="5" borderId="28" xfId="0" applyFont="1" applyFill="1" applyBorder="1"/>
    <xf numFmtId="0" fontId="0" fillId="5" borderId="29" xfId="0" applyFill="1" applyBorder="1"/>
    <xf numFmtId="0" fontId="0" fillId="5" borderId="30" xfId="0" applyFill="1" applyBorder="1"/>
    <xf numFmtId="0" fontId="0" fillId="5" borderId="0" xfId="0" applyFill="1"/>
    <xf numFmtId="0" fontId="4" fillId="2" borderId="0" xfId="0" applyFont="1" applyFill="1" applyBorder="1" applyAlignment="1" applyProtection="1">
      <alignment horizontal="left"/>
    </xf>
    <xf numFmtId="0" fontId="0" fillId="0" borderId="5" xfId="0" applyBorder="1" applyAlignment="1">
      <alignment horizontal="center" wrapText="1"/>
    </xf>
    <xf numFmtId="2" fontId="0" fillId="3" borderId="7" xfId="0" applyNumberFormat="1" applyFill="1" applyBorder="1" applyAlignment="1">
      <alignment horizontal="left"/>
    </xf>
    <xf numFmtId="0" fontId="0" fillId="0" borderId="41" xfId="0" applyBorder="1"/>
    <xf numFmtId="0" fontId="0" fillId="0" borderId="42" xfId="0" applyBorder="1"/>
    <xf numFmtId="0" fontId="0" fillId="0" borderId="44" xfId="0" applyBorder="1"/>
    <xf numFmtId="0" fontId="0" fillId="5" borderId="3" xfId="0" applyFill="1" applyBorder="1"/>
    <xf numFmtId="9" fontId="0" fillId="5" borderId="29" xfId="4" applyFont="1" applyFill="1" applyBorder="1" applyAlignment="1">
      <alignment horizontal="center"/>
    </xf>
    <xf numFmtId="0" fontId="0" fillId="3" borderId="45" xfId="0" applyFill="1" applyBorder="1"/>
    <xf numFmtId="0" fontId="0" fillId="3" borderId="46" xfId="0" applyFill="1" applyBorder="1"/>
    <xf numFmtId="0" fontId="0" fillId="3" borderId="47" xfId="0" applyFill="1" applyBorder="1" applyAlignment="1">
      <alignment horizontal="center"/>
    </xf>
    <xf numFmtId="165" fontId="0" fillId="3" borderId="48" xfId="0" applyNumberFormat="1" applyFill="1" applyBorder="1" applyAlignment="1">
      <alignment horizontal="center"/>
    </xf>
    <xf numFmtId="0" fontId="0" fillId="3" borderId="49" xfId="0" applyFill="1" applyBorder="1" applyAlignment="1">
      <alignment horizontal="center"/>
    </xf>
    <xf numFmtId="2" fontId="0" fillId="3" borderId="48" xfId="0" applyNumberFormat="1" applyFill="1" applyBorder="1" applyAlignment="1">
      <alignment horizontal="center"/>
    </xf>
    <xf numFmtId="1" fontId="0" fillId="0" borderId="50" xfId="0" applyNumberFormat="1" applyBorder="1"/>
    <xf numFmtId="1" fontId="0" fillId="3" borderId="50" xfId="0" applyNumberFormat="1" applyFill="1" applyBorder="1" applyAlignment="1">
      <alignment horizontal="center"/>
    </xf>
    <xf numFmtId="0" fontId="5" fillId="0" borderId="43" xfId="0" applyFont="1" applyFill="1" applyBorder="1" applyAlignment="1">
      <alignment wrapText="1"/>
    </xf>
    <xf numFmtId="0" fontId="0" fillId="0" borderId="51" xfId="0" applyFill="1" applyBorder="1" applyAlignment="1">
      <alignment horizontal="center"/>
    </xf>
    <xf numFmtId="0" fontId="5" fillId="0" borderId="39" xfId="0" applyFont="1" applyFill="1" applyBorder="1" applyAlignment="1">
      <alignment horizontal="center" wrapText="1"/>
    </xf>
    <xf numFmtId="0" fontId="5" fillId="0" borderId="52" xfId="0" applyFont="1" applyBorder="1"/>
    <xf numFmtId="0" fontId="5" fillId="0" borderId="55" xfId="0" applyFont="1" applyBorder="1" applyAlignment="1">
      <alignment wrapText="1"/>
    </xf>
    <xf numFmtId="0" fontId="5" fillId="0" borderId="56" xfId="0" applyFont="1" applyFill="1" applyBorder="1" applyAlignment="1">
      <alignment horizontal="right" wrapText="1"/>
    </xf>
    <xf numFmtId="0" fontId="5" fillId="0" borderId="57" xfId="0" applyFont="1" applyBorder="1" applyAlignment="1">
      <alignment wrapText="1"/>
    </xf>
    <xf numFmtId="0" fontId="5" fillId="0" borderId="58" xfId="0" applyFont="1" applyFill="1" applyBorder="1"/>
    <xf numFmtId="0" fontId="4" fillId="5" borderId="59" xfId="0" applyFont="1" applyFill="1" applyBorder="1"/>
    <xf numFmtId="0" fontId="0" fillId="5" borderId="60" xfId="0" applyFill="1" applyBorder="1"/>
    <xf numFmtId="1" fontId="0" fillId="0" borderId="29" xfId="0" applyNumberFormat="1" applyFill="1" applyBorder="1" applyAlignment="1">
      <alignment horizontal="right"/>
    </xf>
    <xf numFmtId="0" fontId="5" fillId="0" borderId="0" xfId="2"/>
    <xf numFmtId="0" fontId="5" fillId="0" borderId="0" xfId="2" applyFont="1" applyFill="1" applyBorder="1" applyAlignment="1" applyProtection="1"/>
    <xf numFmtId="0" fontId="4" fillId="2" borderId="0" xfId="2" applyFont="1" applyFill="1" applyBorder="1" applyAlignment="1" applyProtection="1">
      <alignment horizontal="center"/>
    </xf>
    <xf numFmtId="1" fontId="5" fillId="0" borderId="0" xfId="2" applyNumberFormat="1" applyFont="1" applyFill="1" applyBorder="1" applyAlignment="1" applyProtection="1"/>
    <xf numFmtId="1" fontId="0" fillId="4" borderId="29" xfId="0" applyNumberFormat="1" applyFill="1" applyBorder="1" applyAlignment="1" applyProtection="1">
      <alignment horizontal="right"/>
      <protection locked="0"/>
    </xf>
    <xf numFmtId="1" fontId="0" fillId="4" borderId="29" xfId="0" applyNumberFormat="1" applyFill="1" applyBorder="1" applyAlignment="1" applyProtection="1">
      <alignment horizontal="left"/>
      <protection locked="0"/>
    </xf>
    <xf numFmtId="0" fontId="0" fillId="4" borderId="29" xfId="0" applyFill="1" applyBorder="1" applyAlignment="1" applyProtection="1">
      <alignment horizontal="right" wrapText="1"/>
      <protection locked="0"/>
    </xf>
    <xf numFmtId="0" fontId="0" fillId="4" borderId="53" xfId="0" applyFill="1" applyBorder="1" applyAlignment="1" applyProtection="1">
      <alignment horizontal="right"/>
      <protection locked="0"/>
    </xf>
    <xf numFmtId="0" fontId="5" fillId="4" borderId="54" xfId="0" applyFont="1" applyFill="1" applyBorder="1" applyAlignment="1" applyProtection="1">
      <alignment horizontal="right" wrapText="1"/>
      <protection locked="0"/>
    </xf>
    <xf numFmtId="9" fontId="0" fillId="4" borderId="29" xfId="0" applyNumberFormat="1" applyFill="1" applyBorder="1" applyAlignment="1" applyProtection="1">
      <alignment horizontal="center"/>
      <protection locked="0"/>
    </xf>
    <xf numFmtId="9" fontId="0" fillId="4" borderId="29" xfId="4" applyFont="1" applyFill="1" applyBorder="1" applyAlignment="1" applyProtection="1">
      <alignment horizontal="center"/>
      <protection locked="0"/>
    </xf>
    <xf numFmtId="9" fontId="5" fillId="4" borderId="29" xfId="4" applyFont="1" applyFill="1" applyBorder="1" applyAlignment="1" applyProtection="1">
      <alignment horizontal="center"/>
      <protection locked="0"/>
    </xf>
    <xf numFmtId="0" fontId="0" fillId="4" borderId="7" xfId="4" applyNumberFormat="1" applyFont="1" applyFill="1" applyBorder="1" applyAlignment="1" applyProtection="1">
      <alignment horizontal="center"/>
      <protection locked="0"/>
    </xf>
    <xf numFmtId="0" fontId="12" fillId="0" borderId="0" xfId="2" applyFont="1"/>
    <xf numFmtId="0" fontId="13" fillId="0" borderId="0" xfId="2" applyFont="1"/>
    <xf numFmtId="0" fontId="14" fillId="0" borderId="0" xfId="2" applyFont="1"/>
    <xf numFmtId="0" fontId="15" fillId="0" borderId="0" xfId="2" applyFont="1"/>
    <xf numFmtId="0" fontId="14" fillId="0" borderId="0" xfId="2" applyFont="1" applyAlignment="1">
      <alignment vertical="top"/>
    </xf>
    <xf numFmtId="0" fontId="14" fillId="0" borderId="0" xfId="2" applyFont="1" applyAlignment="1">
      <alignment wrapText="1"/>
    </xf>
    <xf numFmtId="0" fontId="14" fillId="4" borderId="0" xfId="2" applyFont="1" applyFill="1" applyAlignment="1">
      <alignment wrapText="1"/>
    </xf>
    <xf numFmtId="1" fontId="5" fillId="0" borderId="0" xfId="2" applyNumberFormat="1" applyFill="1" applyBorder="1" applyAlignment="1">
      <alignment horizontal="right"/>
    </xf>
    <xf numFmtId="0" fontId="16" fillId="0" borderId="0" xfId="2" applyFont="1" applyAlignment="1">
      <alignment wrapText="1"/>
    </xf>
    <xf numFmtId="0" fontId="17" fillId="0" borderId="0" xfId="2" applyFont="1" applyAlignment="1">
      <alignment wrapText="1"/>
    </xf>
    <xf numFmtId="0" fontId="12" fillId="0" borderId="0" xfId="0" applyFont="1"/>
  </cellXfs>
  <cellStyles count="9">
    <cellStyle name="Normal" xfId="0" builtinId="0"/>
    <cellStyle name="Normal 2" xfId="1"/>
    <cellStyle name="Normal 3" xfId="2"/>
    <cellStyle name="Normal 4" xfId="5"/>
    <cellStyle name="Normal 4 2" xfId="6"/>
    <cellStyle name="Normal 4 2 2" xfId="8"/>
    <cellStyle name="Normal 4 3" xfId="7"/>
    <cellStyle name="Percent" xfId="3" builtinId="5"/>
    <cellStyle name="Percent 2" xfId="4"/>
  </cellStyles>
  <dxfs count="2">
    <dxf>
      <fill>
        <patternFill>
          <bgColor theme="2" tint="-0.499984740745262"/>
        </patternFill>
      </fill>
    </dxf>
    <dxf>
      <fill>
        <patternFill>
          <bgColor theme="2"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ZONE RANKING SORTED BY LEVELIZED</a:t>
            </a:r>
            <a:r>
              <a:rPr lang="en-US" baseline="0"/>
              <a:t> COST OF ELECTRICITY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499039210233429E-2"/>
          <c:y val="0.12506680905103668"/>
          <c:w val="0.89557236286782715"/>
          <c:h val="0.55682572774405648"/>
        </c:manualLayout>
      </c:layout>
      <c:areaChart>
        <c:grouping val="standard"/>
        <c:varyColors val="0"/>
        <c:ser>
          <c:idx val="0"/>
          <c:order val="0"/>
          <c:tx>
            <c:strRef>
              <c:f>PV_Zone_Ranking!$BA$22</c:f>
              <c:strCache>
                <c:ptCount val="1"/>
                <c:pt idx="0">
                  <c:v>1-0.9</c:v>
                </c:pt>
              </c:strCache>
            </c:strRef>
          </c:tx>
          <c:spPr>
            <a:solidFill>
              <a:schemeClr val="accent1"/>
            </a:solidFill>
            <a:ln>
              <a:noFill/>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PV_Zone_Ranking!$BA$23:$BA$683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1"/>
          <c:order val="1"/>
          <c:tx>
            <c:strRef>
              <c:f>PV_Zone_Ranking!$BB$22</c:f>
              <c:strCache>
                <c:ptCount val="1"/>
                <c:pt idx="0">
                  <c:v>0.9-0.8</c:v>
                </c:pt>
              </c:strCache>
            </c:strRef>
          </c:tx>
          <c:spPr>
            <a:solidFill>
              <a:schemeClr val="accent2"/>
            </a:solidFill>
            <a:ln>
              <a:noFill/>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PV_Zone_Ranking!$BB$23:$BB$683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2"/>
          <c:order val="2"/>
          <c:tx>
            <c:strRef>
              <c:f>PV_Zone_Ranking!$BC$22</c:f>
              <c:strCache>
                <c:ptCount val="1"/>
                <c:pt idx="0">
                  <c:v>0.8-0.7</c:v>
                </c:pt>
              </c:strCache>
            </c:strRef>
          </c:tx>
          <c:spPr>
            <a:solidFill>
              <a:schemeClr val="accent3"/>
            </a:solidFill>
            <a:ln>
              <a:noFill/>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PV_Zone_Ranking!$BC$23:$BC$683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3"/>
          <c:order val="3"/>
          <c:tx>
            <c:strRef>
              <c:f>PV_Zone_Ranking!$BD$22</c:f>
              <c:strCache>
                <c:ptCount val="1"/>
                <c:pt idx="0">
                  <c:v>0.7-0.6</c:v>
                </c:pt>
              </c:strCache>
            </c:strRef>
          </c:tx>
          <c:spPr>
            <a:solidFill>
              <a:schemeClr val="accent4"/>
            </a:solidFill>
            <a:ln>
              <a:noFill/>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PV_Zone_Ranking!$BD$23:$BD$683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4"/>
          <c:order val="4"/>
          <c:tx>
            <c:strRef>
              <c:f>PV_Zone_Ranking!$BE$22</c:f>
              <c:strCache>
                <c:ptCount val="1"/>
                <c:pt idx="0">
                  <c:v>0.6-0.5</c:v>
                </c:pt>
              </c:strCache>
            </c:strRef>
          </c:tx>
          <c:spPr>
            <a:solidFill>
              <a:schemeClr val="accent5"/>
            </a:solidFill>
            <a:ln>
              <a:noFill/>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PV_Zone_Ranking!$BE$23:$BE$683</c:f>
              <c:numCache>
                <c:formatCode>0.00</c:formatCode>
                <c:ptCount val="661"/>
                <c:pt idx="0">
                  <c:v>132.50597396827524</c:v>
                </c:pt>
                <c:pt idx="1">
                  <c:v>132.50597396827524</c:v>
                </c:pt>
                <c:pt idx="2">
                  <c:v>0</c:v>
                </c:pt>
                <c:pt idx="3">
                  <c:v>0</c:v>
                </c:pt>
                <c:pt idx="4">
                  <c:v>132.71043359933748</c:v>
                </c:pt>
                <c:pt idx="5">
                  <c:v>132.71043359933748</c:v>
                </c:pt>
                <c:pt idx="6">
                  <c:v>133.13741620667696</c:v>
                </c:pt>
                <c:pt idx="7">
                  <c:v>133.13741620667696</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5"/>
          <c:order val="5"/>
          <c:tx>
            <c:strRef>
              <c:f>PV_Zone_Ranking!$BF$22</c:f>
              <c:strCache>
                <c:ptCount val="1"/>
                <c:pt idx="0">
                  <c:v>0.5-0.4</c:v>
                </c:pt>
              </c:strCache>
            </c:strRef>
          </c:tx>
          <c:spPr>
            <a:solidFill>
              <a:schemeClr val="accent6"/>
            </a:solidFill>
            <a:ln cmpd="sng">
              <a:solidFill>
                <a:schemeClr val="tx2">
                  <a:lumMod val="60000"/>
                  <a:lumOff val="40000"/>
                </a:schemeClr>
              </a:solidFill>
              <a:prstDash val="solid"/>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PV_Zone_Ranking!$BF$23:$BF$683</c:f>
              <c:numCache>
                <c:formatCode>0.00</c:formatCode>
                <c:ptCount val="661"/>
                <c:pt idx="0">
                  <c:v>0</c:v>
                </c:pt>
                <c:pt idx="1">
                  <c:v>0</c:v>
                </c:pt>
                <c:pt idx="2">
                  <c:v>132.66993697999999</c:v>
                </c:pt>
                <c:pt idx="3">
                  <c:v>132.66993697999999</c:v>
                </c:pt>
                <c:pt idx="4">
                  <c:v>0</c:v>
                </c:pt>
                <c:pt idx="5">
                  <c:v>0</c:v>
                </c:pt>
                <c:pt idx="6">
                  <c:v>0</c:v>
                </c:pt>
                <c:pt idx="7">
                  <c:v>0</c:v>
                </c:pt>
                <c:pt idx="8">
                  <c:v>133.67641542172765</c:v>
                </c:pt>
                <c:pt idx="9">
                  <c:v>133.67641542172765</c:v>
                </c:pt>
                <c:pt idx="10">
                  <c:v>133.90495930540078</c:v>
                </c:pt>
                <c:pt idx="11">
                  <c:v>133.90495930540078</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6"/>
          <c:order val="6"/>
          <c:tx>
            <c:strRef>
              <c:f>PV_Zone_Ranking!$BG$22</c:f>
              <c:strCache>
                <c:ptCount val="1"/>
                <c:pt idx="0">
                  <c:v>0.4-0.3</c:v>
                </c:pt>
              </c:strCache>
            </c:strRef>
          </c:tx>
          <c:spPr>
            <a:solidFill>
              <a:schemeClr val="accent1">
                <a:lumMod val="60000"/>
              </a:schemeClr>
            </a:solidFill>
            <a:ln>
              <a:noFill/>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PV_Zone_Ranking!$BG$23:$BG$683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133.90942421799571</c:v>
                </c:pt>
                <c:pt idx="13">
                  <c:v>133.90942421799571</c:v>
                </c:pt>
                <c:pt idx="14">
                  <c:v>134.76326323074844</c:v>
                </c:pt>
                <c:pt idx="15">
                  <c:v>134.76326323074844</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7"/>
          <c:order val="7"/>
          <c:tx>
            <c:strRef>
              <c:f>PV_Zone_Ranking!$BH$22</c:f>
              <c:strCache>
                <c:ptCount val="1"/>
                <c:pt idx="0">
                  <c:v>0.3-0.2</c:v>
                </c:pt>
              </c:strCache>
            </c:strRef>
          </c:tx>
          <c:spPr>
            <a:solidFill>
              <a:schemeClr val="accent2">
                <a:lumMod val="60000"/>
              </a:schemeClr>
            </a:solidFill>
            <a:ln>
              <a:noFill/>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PV_Zone_Ranking!$BH$23:$BH$683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8"/>
          <c:order val="8"/>
          <c:tx>
            <c:strRef>
              <c:f>PV_Zone_Ranking!$BI$22</c:f>
              <c:strCache>
                <c:ptCount val="1"/>
                <c:pt idx="0">
                  <c:v>0.2&gt;</c:v>
                </c:pt>
              </c:strCache>
            </c:strRef>
          </c:tx>
          <c:spPr>
            <a:solidFill>
              <a:schemeClr val="accent3">
                <a:lumMod val="60000"/>
              </a:schemeClr>
            </a:solidFill>
            <a:ln>
              <a:noFill/>
            </a:ln>
            <a:effectLst/>
          </c:spPr>
          <c:cat>
            <c:numRef>
              <c:f>PV_Zone_Ranking!$AZ$23:$AZ$683</c:f>
              <c:numCache>
                <c:formatCode>m/d/yyyy\ h:mm;@</c:formatCode>
                <c:ptCount val="661"/>
                <c:pt idx="0">
                  <c:v>0</c:v>
                </c:pt>
                <c:pt idx="1">
                  <c:v>372.79326840740003</c:v>
                </c:pt>
                <c:pt idx="2">
                  <c:v>372.79326840740003</c:v>
                </c:pt>
                <c:pt idx="3">
                  <c:v>467.39764783280003</c:v>
                </c:pt>
                <c:pt idx="4">
                  <c:v>467.39764783280003</c:v>
                </c:pt>
                <c:pt idx="5">
                  <c:v>837.13049650930009</c:v>
                </c:pt>
                <c:pt idx="6">
                  <c:v>837.13049650930009</c:v>
                </c:pt>
                <c:pt idx="7">
                  <c:v>1008.7147950439</c:v>
                </c:pt>
                <c:pt idx="8">
                  <c:v>1008.7147950439</c:v>
                </c:pt>
                <c:pt idx="9">
                  <c:v>1117.5307250580001</c:v>
                </c:pt>
                <c:pt idx="10">
                  <c:v>1117.5307250580001</c:v>
                </c:pt>
                <c:pt idx="11">
                  <c:v>1395.7519257249</c:v>
                </c:pt>
                <c:pt idx="12">
                  <c:v>1395.7519257249</c:v>
                </c:pt>
                <c:pt idx="13">
                  <c:v>1600.4259923125001</c:v>
                </c:pt>
                <c:pt idx="14">
                  <c:v>1600.4259923125001</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PV_Zone_Ranking!$BI$23:$BI$683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139.81105072681603</c:v>
                </c:pt>
                <c:pt idx="17">
                  <c:v>139.81105072681603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dLbls>
          <c:showLegendKey val="0"/>
          <c:showVal val="0"/>
          <c:showCatName val="0"/>
          <c:showSerName val="0"/>
          <c:showPercent val="0"/>
          <c:showBubbleSize val="0"/>
        </c:dLbls>
        <c:axId val="466861768"/>
        <c:axId val="466862552"/>
      </c:areaChart>
      <c:scatterChart>
        <c:scatterStyle val="lineMarker"/>
        <c:varyColors val="0"/>
        <c:ser>
          <c:idx val="9"/>
          <c:order val="9"/>
          <c:tx>
            <c:v>Label</c:v>
          </c:tx>
          <c:spPr>
            <a:ln w="25400" cap="rnd">
              <a:noFill/>
              <a:round/>
            </a:ln>
            <a:effectLst/>
          </c:spPr>
          <c:marker>
            <c:symbol val="circle"/>
            <c:size val="5"/>
            <c:spPr>
              <a:noFill/>
              <a:ln w="9525">
                <a:noFill/>
              </a:ln>
              <a:effectLst/>
            </c:spPr>
          </c:marker>
          <c:dLbls>
            <c:dLbl>
              <c:idx val="0"/>
              <c:tx>
                <c:rich>
                  <a:bodyPr/>
                  <a:lstStyle/>
                  <a:p>
                    <a:fld id="{67570A02-CB28-4408-95FF-D2AF1D8FEE4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4463D3C9-1E95-46E2-9097-1F668634F9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46A80F3-49BF-46C8-8B19-31B7BBBBE69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3A6C120-81AB-41D2-A79F-6A8FABC0C3A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46176B08-EFCC-4773-A835-918BA42C908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872C389-E758-49B8-8129-29CC0BC3181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F0E656D4-6B10-4A67-8439-2802D76AA9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9E7A47C6-59FF-4789-97FE-D192F3C7D93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BB2D66E8-66E8-492E-A235-426F3F0A65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solidFill>
                  <a:schemeClr val="tx2">
                    <a:lumMod val="60000"/>
                    <a:lumOff val="4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PV_Zone_Ranking!$AL$23:$AL$112</c:f>
              <c:numCache>
                <c:formatCode>m/d/yyyy\ h:mm;@</c:formatCode>
                <c:ptCount val="90"/>
                <c:pt idx="0">
                  <c:v>186.39663420370002</c:v>
                </c:pt>
                <c:pt idx="1">
                  <c:v>420.09545812010003</c:v>
                </c:pt>
                <c:pt idx="2">
                  <c:v>652.26407217105009</c:v>
                </c:pt>
                <c:pt idx="3">
                  <c:v>922.92264577660012</c:v>
                </c:pt>
                <c:pt idx="4">
                  <c:v>1063.1227600509501</c:v>
                </c:pt>
                <c:pt idx="5">
                  <c:v>1256.6413253914502</c:v>
                </c:pt>
                <c:pt idx="6">
                  <c:v>1498.0889590187001</c:v>
                </c:pt>
                <c:pt idx="7">
                  <c:v>1862.0328774219001</c:v>
                </c:pt>
                <c:pt idx="8">
                  <c:v>2163.1871689723503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xVal>
          <c:yVal>
            <c:numRef>
              <c:f>PV_Zone_Ranking!$AP$23:$AP$112</c:f>
              <c:numCache>
                <c:formatCode>0.00</c:formatCode>
                <c:ptCount val="90"/>
                <c:pt idx="0">
                  <c:v>152.50597396827524</c:v>
                </c:pt>
                <c:pt idx="1">
                  <c:v>132.66993697999999</c:v>
                </c:pt>
                <c:pt idx="2">
                  <c:v>152.71043359933748</c:v>
                </c:pt>
                <c:pt idx="3">
                  <c:v>133.13741620667696</c:v>
                </c:pt>
                <c:pt idx="4">
                  <c:v>153.67641542172765</c:v>
                </c:pt>
                <c:pt idx="5">
                  <c:v>133.90495930540078</c:v>
                </c:pt>
                <c:pt idx="6">
                  <c:v>153.90942421799571</c:v>
                </c:pt>
                <c:pt idx="7">
                  <c:v>134.76326323074844</c:v>
                </c:pt>
                <c:pt idx="8">
                  <c:v>159.81105072681603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yVal>
          <c:smooth val="0"/>
          <c:extLst>
            <c:ext xmlns:c15="http://schemas.microsoft.com/office/drawing/2012/chart" uri="{02D57815-91ED-43cb-92C2-25804820EDAC}">
              <c15:datalabelsRange>
                <c15:f>PV_Zone_Ranking!$AJ$23:$AJ$352</c15:f>
                <c15:dlblRangeCache>
                  <c:ptCount val="330"/>
                  <c:pt idx="0">
                    <c:v>E</c:v>
                  </c:pt>
                  <c:pt idx="1">
                    <c:v>I</c:v>
                  </c:pt>
                  <c:pt idx="2">
                    <c:v>F</c:v>
                  </c:pt>
                  <c:pt idx="3">
                    <c:v>G</c:v>
                  </c:pt>
                  <c:pt idx="4">
                    <c:v>B</c:v>
                  </c:pt>
                  <c:pt idx="5">
                    <c:v>D</c:v>
                  </c:pt>
                  <c:pt idx="6">
                    <c:v>A</c:v>
                  </c:pt>
                  <c:pt idx="7">
                    <c:v>H</c:v>
                  </c:pt>
                  <c:pt idx="8">
                    <c:v>C</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15:dlblRangeCache>
              </c15:datalabelsRange>
            </c:ext>
          </c:extLst>
        </c:ser>
        <c:dLbls>
          <c:showLegendKey val="0"/>
          <c:showVal val="0"/>
          <c:showCatName val="0"/>
          <c:showSerName val="0"/>
          <c:showPercent val="0"/>
          <c:showBubbleSize val="0"/>
        </c:dLbls>
        <c:axId val="466861768"/>
        <c:axId val="466862552"/>
      </c:scatterChart>
      <c:scatterChart>
        <c:scatterStyle val="smoothMarker"/>
        <c:varyColors val="0"/>
        <c:ser>
          <c:idx val="10"/>
          <c:order val="10"/>
          <c:tx>
            <c:strRef>
              <c:f>PV_Zone_Ranking!$AO$17</c:f>
              <c:strCache>
                <c:ptCount val="1"/>
                <c:pt idx="0">
                  <c:v>PV generation target</c:v>
                </c:pt>
              </c:strCache>
            </c:strRef>
          </c:tx>
          <c:spPr>
            <a:ln w="28575" cap="rnd" cmpd="sng">
              <a:solidFill>
                <a:schemeClr val="accent6">
                  <a:lumMod val="50000"/>
                </a:schemeClr>
              </a:solidFill>
              <a:prstDash val="solid"/>
              <a:round/>
            </a:ln>
            <a:effectLst/>
          </c:spPr>
          <c:marker>
            <c:symbol val="none"/>
          </c:marker>
          <c:dPt>
            <c:idx val="1"/>
            <c:marker>
              <c:symbol val="none"/>
            </c:marker>
            <c:bubble3D val="0"/>
            <c:spPr>
              <a:ln w="28575" cap="rnd" cmpd="sng">
                <a:solidFill>
                  <a:schemeClr val="accent6">
                    <a:lumMod val="50000"/>
                  </a:schemeClr>
                </a:solidFill>
                <a:prstDash val="solid"/>
                <a:round/>
              </a:ln>
              <a:effectLst/>
            </c:spPr>
          </c:dPt>
          <c:xVal>
            <c:numRef>
              <c:f>PV_Zone_Ranking!$AO$18:$AO$19</c:f>
              <c:numCache>
                <c:formatCode>m/d/yyyy\ h:mm;@</c:formatCode>
                <c:ptCount val="2"/>
                <c:pt idx="0">
                  <c:v>150</c:v>
                </c:pt>
                <c:pt idx="1">
                  <c:v>150</c:v>
                </c:pt>
              </c:numCache>
            </c:numRef>
          </c:xVal>
          <c:yVal>
            <c:numRef>
              <c:f>PV_Zone_Ranking!$AL$18:$AL$19</c:f>
              <c:numCache>
                <c:formatCode>General</c:formatCode>
                <c:ptCount val="2"/>
                <c:pt idx="0">
                  <c:v>0</c:v>
                </c:pt>
                <c:pt idx="1">
                  <c:v>150</c:v>
                </c:pt>
              </c:numCache>
            </c:numRef>
          </c:yVal>
          <c:smooth val="1"/>
        </c:ser>
        <c:dLbls>
          <c:showLegendKey val="0"/>
          <c:showVal val="0"/>
          <c:showCatName val="0"/>
          <c:showSerName val="0"/>
          <c:showPercent val="0"/>
          <c:showBubbleSize val="0"/>
        </c:dLbls>
        <c:axId val="466861768"/>
        <c:axId val="466862552"/>
      </c:scatterChart>
      <c:dateAx>
        <c:axId val="466861768"/>
        <c:scaling>
          <c:orientation val="minMax"/>
          <c:max val="2203"/>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Generation Potential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6862552"/>
        <c:crosses val="autoZero"/>
        <c:auto val="0"/>
        <c:lblOffset val="100"/>
        <c:baseTimeUnit val="days"/>
        <c:majorUnit val="500"/>
        <c:majorTimeUnit val="days"/>
      </c:dateAx>
      <c:valAx>
        <c:axId val="466862552"/>
        <c:scaling>
          <c:orientation val="minMax"/>
        </c:scaling>
        <c:delete val="0"/>
        <c:axPos val="l"/>
        <c:majorGridlines>
          <c:spPr>
            <a:ln w="9525" cap="flat" cmpd="sng" algn="ctr">
              <a:solidFill>
                <a:schemeClr val="tx2">
                  <a:lumMod val="20000"/>
                  <a:lumOff val="8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Levelized Cost of</a:t>
                </a:r>
                <a:r>
                  <a:rPr lang="en-US" baseline="0"/>
                  <a:t> Electricity ($ per MWh)</a:t>
                </a:r>
                <a:endParaRPr lang="en-US"/>
              </a:p>
            </c:rich>
          </c:tx>
          <c:layout>
            <c:manualLayout>
              <c:xMode val="edge"/>
              <c:yMode val="edge"/>
              <c:x val="1.9186047389949067E-2"/>
              <c:y val="9.47042783971461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lumMod val="60000"/>
                <a:lumOff val="40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6861768"/>
        <c:crosses val="autoZero"/>
        <c:crossBetween val="between"/>
      </c:valAx>
      <c:spPr>
        <a:noFill/>
        <a:ln>
          <a:noFill/>
        </a:ln>
        <a:effectLst/>
      </c:spPr>
    </c:plotArea>
    <c:legend>
      <c:legendPos val="b"/>
      <c:layout>
        <c:manualLayout>
          <c:xMode val="edge"/>
          <c:yMode val="edge"/>
          <c:x val="9.9233796813345446E-2"/>
          <c:y val="0.88240173261457899"/>
          <c:w val="0.89999998859799724"/>
          <c:h val="5.69025930009868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ZONE</a:t>
            </a:r>
            <a:r>
              <a:rPr lang="en-US" baseline="0"/>
              <a:t> RANKING SORTED BY CUMULATIVE ZONE SCORE</a:t>
            </a:r>
            <a:endParaRPr lang="en-US"/>
          </a:p>
        </c:rich>
      </c:tx>
      <c:layout>
        <c:manualLayout>
          <c:xMode val="edge"/>
          <c:yMode val="edge"/>
          <c:x val="0.29617492595341305"/>
          <c:y val="2.2671965519570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036293703806946E-2"/>
          <c:y val="0.13725485053990721"/>
          <c:w val="0.89493845132027683"/>
          <c:h val="0.54694270147668078"/>
        </c:manualLayout>
      </c:layout>
      <c:areaChart>
        <c:grouping val="standard"/>
        <c:varyColors val="0"/>
        <c:ser>
          <c:idx val="0"/>
          <c:order val="0"/>
          <c:tx>
            <c:strRef>
              <c:f>PV_Zone_Ranking!$CC$22</c:f>
              <c:strCache>
                <c:ptCount val="1"/>
                <c:pt idx="0">
                  <c:v>1-0.9</c:v>
                </c:pt>
              </c:strCache>
            </c:strRef>
          </c:tx>
          <c:spPr>
            <a:solidFill>
              <a:schemeClr val="accent1"/>
            </a:solidFill>
            <a:ln>
              <a:noFill/>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PV_Zone_Ranking!$CC$23:$CC$683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1"/>
          <c:order val="1"/>
          <c:tx>
            <c:strRef>
              <c:f>PV_Zone_Ranking!$CD$22</c:f>
              <c:strCache>
                <c:ptCount val="1"/>
                <c:pt idx="0">
                  <c:v>0.9-0.8</c:v>
                </c:pt>
              </c:strCache>
            </c:strRef>
          </c:tx>
          <c:spPr>
            <a:solidFill>
              <a:schemeClr val="accent2"/>
            </a:solidFill>
            <a:ln>
              <a:noFill/>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PV_Zone_Ranking!$CD$23:$CD$683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2"/>
          <c:order val="2"/>
          <c:tx>
            <c:strRef>
              <c:f>PV_Zone_Ranking!$CE$22</c:f>
              <c:strCache>
                <c:ptCount val="1"/>
                <c:pt idx="0">
                  <c:v>0.8-0.7</c:v>
                </c:pt>
              </c:strCache>
            </c:strRef>
          </c:tx>
          <c:spPr>
            <a:solidFill>
              <a:schemeClr val="accent3"/>
            </a:solidFill>
            <a:ln>
              <a:noFill/>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PV_Zone_Ranking!$CE$23:$CE$683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3"/>
          <c:order val="3"/>
          <c:tx>
            <c:strRef>
              <c:f>PV_Zone_Ranking!$CF$22</c:f>
              <c:strCache>
                <c:ptCount val="1"/>
                <c:pt idx="0">
                  <c:v>0.7-0.6</c:v>
                </c:pt>
              </c:strCache>
            </c:strRef>
          </c:tx>
          <c:spPr>
            <a:solidFill>
              <a:schemeClr val="accent4"/>
            </a:solidFill>
            <a:ln>
              <a:noFill/>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PV_Zone_Ranking!$CF$23:$CF$683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4"/>
          <c:order val="4"/>
          <c:tx>
            <c:strRef>
              <c:f>PV_Zone_Ranking!$CG$22</c:f>
              <c:strCache>
                <c:ptCount val="1"/>
                <c:pt idx="0">
                  <c:v>0.6-0.5</c:v>
                </c:pt>
              </c:strCache>
            </c:strRef>
          </c:tx>
          <c:spPr>
            <a:solidFill>
              <a:schemeClr val="accent5"/>
            </a:solidFill>
            <a:ln>
              <a:noFill/>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PV_Zone_Ranking!$CG$23:$CG$683</c:f>
              <c:numCache>
                <c:formatCode>0.00</c:formatCode>
                <c:ptCount val="661"/>
                <c:pt idx="0">
                  <c:v>133.13741620667696</c:v>
                </c:pt>
                <c:pt idx="1">
                  <c:v>133.13741620667696</c:v>
                </c:pt>
                <c:pt idx="2">
                  <c:v>132.50597396827524</c:v>
                </c:pt>
                <c:pt idx="3">
                  <c:v>132.50597396827524</c:v>
                </c:pt>
                <c:pt idx="4">
                  <c:v>132.71043359933748</c:v>
                </c:pt>
                <c:pt idx="5">
                  <c:v>132.71043359933748</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5"/>
          <c:order val="5"/>
          <c:tx>
            <c:strRef>
              <c:f>PV_Zone_Ranking!$CH$22</c:f>
              <c:strCache>
                <c:ptCount val="1"/>
                <c:pt idx="0">
                  <c:v>0.5-0.4</c:v>
                </c:pt>
              </c:strCache>
            </c:strRef>
          </c:tx>
          <c:spPr>
            <a:solidFill>
              <a:schemeClr val="accent6"/>
            </a:solidFill>
            <a:ln cmpd="sng">
              <a:solidFill>
                <a:schemeClr val="tx2">
                  <a:lumMod val="60000"/>
                  <a:lumOff val="40000"/>
                </a:schemeClr>
              </a:solidFill>
              <a:prstDash val="solid"/>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PV_Zone_Ranking!$CH$23:$CH$683</c:f>
              <c:numCache>
                <c:formatCode>0.00</c:formatCode>
                <c:ptCount val="661"/>
                <c:pt idx="0">
                  <c:v>0</c:v>
                </c:pt>
                <c:pt idx="1">
                  <c:v>0</c:v>
                </c:pt>
                <c:pt idx="2">
                  <c:v>0</c:v>
                </c:pt>
                <c:pt idx="3">
                  <c:v>0</c:v>
                </c:pt>
                <c:pt idx="4">
                  <c:v>0</c:v>
                </c:pt>
                <c:pt idx="5">
                  <c:v>0</c:v>
                </c:pt>
                <c:pt idx="6">
                  <c:v>132.66993697999999</c:v>
                </c:pt>
                <c:pt idx="7">
                  <c:v>132.66993697999999</c:v>
                </c:pt>
                <c:pt idx="8">
                  <c:v>133.90495930540078</c:v>
                </c:pt>
                <c:pt idx="9">
                  <c:v>133.90495930540078</c:v>
                </c:pt>
                <c:pt idx="10">
                  <c:v>133.67641542172765</c:v>
                </c:pt>
                <c:pt idx="11">
                  <c:v>133.67641542172765</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6"/>
          <c:order val="6"/>
          <c:tx>
            <c:strRef>
              <c:f>PV_Zone_Ranking!$CI$22</c:f>
              <c:strCache>
                <c:ptCount val="1"/>
                <c:pt idx="0">
                  <c:v>0.4-0.3</c:v>
                </c:pt>
              </c:strCache>
            </c:strRef>
          </c:tx>
          <c:spPr>
            <a:solidFill>
              <a:schemeClr val="accent1">
                <a:lumMod val="60000"/>
              </a:schemeClr>
            </a:solidFill>
            <a:ln>
              <a:noFill/>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PV_Zone_Ranking!$CI$23:$CI$683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133.90942421799571</c:v>
                </c:pt>
                <c:pt idx="13">
                  <c:v>133.90942421799571</c:v>
                </c:pt>
                <c:pt idx="14">
                  <c:v>134.76326323074844</c:v>
                </c:pt>
                <c:pt idx="15">
                  <c:v>134.76326323074844</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7"/>
          <c:order val="7"/>
          <c:tx>
            <c:strRef>
              <c:f>PV_Zone_Ranking!$CJ$22</c:f>
              <c:strCache>
                <c:ptCount val="1"/>
                <c:pt idx="0">
                  <c:v>0.3-0.2</c:v>
                </c:pt>
              </c:strCache>
            </c:strRef>
          </c:tx>
          <c:spPr>
            <a:solidFill>
              <a:schemeClr val="accent2">
                <a:lumMod val="60000"/>
              </a:schemeClr>
            </a:solidFill>
            <a:ln>
              <a:noFill/>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PV_Zone_Ranking!$CJ$23:$CJ$683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8"/>
          <c:order val="8"/>
          <c:tx>
            <c:strRef>
              <c:f>PV_Zone_Ranking!$CK$22</c:f>
              <c:strCache>
                <c:ptCount val="1"/>
                <c:pt idx="0">
                  <c:v>0.2&gt;</c:v>
                </c:pt>
              </c:strCache>
            </c:strRef>
          </c:tx>
          <c:spPr>
            <a:solidFill>
              <a:schemeClr val="accent3">
                <a:lumMod val="60000"/>
              </a:schemeClr>
            </a:solidFill>
            <a:ln>
              <a:noFill/>
            </a:ln>
            <a:effectLst/>
          </c:spPr>
          <c:cat>
            <c:numRef>
              <c:f>PV_Zone_Ranking!$CB$23:$CB$683</c:f>
              <c:numCache>
                <c:formatCode>m/d/yyyy\ h:mm;@</c:formatCode>
                <c:ptCount val="661"/>
                <c:pt idx="0">
                  <c:v>0</c:v>
                </c:pt>
                <c:pt idx="1">
                  <c:v>171.58429853460001</c:v>
                </c:pt>
                <c:pt idx="2">
                  <c:v>171.58429853460001</c:v>
                </c:pt>
                <c:pt idx="3">
                  <c:v>544.37756694200004</c:v>
                </c:pt>
                <c:pt idx="4">
                  <c:v>544.37756694200004</c:v>
                </c:pt>
                <c:pt idx="5">
                  <c:v>914.11041561850016</c:v>
                </c:pt>
                <c:pt idx="6">
                  <c:v>914.11041561850016</c:v>
                </c:pt>
                <c:pt idx="7">
                  <c:v>1008.7147950439002</c:v>
                </c:pt>
                <c:pt idx="8">
                  <c:v>1008.7147950439002</c:v>
                </c:pt>
                <c:pt idx="9">
                  <c:v>1286.9359957108002</c:v>
                </c:pt>
                <c:pt idx="10">
                  <c:v>1286.9359957108002</c:v>
                </c:pt>
                <c:pt idx="11">
                  <c:v>1395.7519257249003</c:v>
                </c:pt>
                <c:pt idx="12">
                  <c:v>1395.7519257249003</c:v>
                </c:pt>
                <c:pt idx="13">
                  <c:v>1600.4259923125003</c:v>
                </c:pt>
                <c:pt idx="14">
                  <c:v>1600.4259923125003</c:v>
                </c:pt>
                <c:pt idx="15">
                  <c:v>2123.6397625313002</c:v>
                </c:pt>
                <c:pt idx="16">
                  <c:v>2123.6397625313002</c:v>
                </c:pt>
                <c:pt idx="17">
                  <c:v>2202.7345754134003</c:v>
                </c:pt>
                <c:pt idx="18">
                  <c:v>2202.7345754134003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PV_Zone_Ranking!$CK$23:$CK$683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139.81105072681603</c:v>
                </c:pt>
                <c:pt idx="17">
                  <c:v>139.81105072681603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dLbls>
          <c:showLegendKey val="0"/>
          <c:showVal val="0"/>
          <c:showCatName val="0"/>
          <c:showSerName val="0"/>
          <c:showPercent val="0"/>
          <c:showBubbleSize val="0"/>
        </c:dLbls>
        <c:axId val="466862944"/>
        <c:axId val="469193136"/>
      </c:areaChart>
      <c:scatterChart>
        <c:scatterStyle val="smoothMarker"/>
        <c:varyColors val="0"/>
        <c:ser>
          <c:idx val="10"/>
          <c:order val="10"/>
          <c:tx>
            <c:strRef>
              <c:f>PV_Zone_Ranking!$AO$17</c:f>
              <c:strCache>
                <c:ptCount val="1"/>
                <c:pt idx="0">
                  <c:v>PV generation target</c:v>
                </c:pt>
              </c:strCache>
            </c:strRef>
          </c:tx>
          <c:spPr>
            <a:ln w="28575" cap="rnd" cmpd="sng">
              <a:solidFill>
                <a:schemeClr val="accent6">
                  <a:lumMod val="50000"/>
                </a:schemeClr>
              </a:solidFill>
              <a:prstDash val="solid"/>
              <a:round/>
            </a:ln>
            <a:effectLst/>
          </c:spPr>
          <c:marker>
            <c:symbol val="none"/>
          </c:marker>
          <c:dPt>
            <c:idx val="1"/>
            <c:marker>
              <c:symbol val="none"/>
            </c:marker>
            <c:bubble3D val="0"/>
            <c:spPr>
              <a:ln w="28575" cap="rnd" cmpd="sng">
                <a:solidFill>
                  <a:schemeClr val="accent6">
                    <a:lumMod val="50000"/>
                  </a:schemeClr>
                </a:solidFill>
                <a:prstDash val="solid"/>
                <a:round/>
              </a:ln>
              <a:effectLst/>
            </c:spPr>
          </c:dPt>
          <c:xVal>
            <c:numRef>
              <c:f>PV_Zone_Ranking!$AO$18:$AO$19</c:f>
              <c:numCache>
                <c:formatCode>m/d/yyyy\ h:mm;@</c:formatCode>
                <c:ptCount val="2"/>
                <c:pt idx="0">
                  <c:v>150</c:v>
                </c:pt>
                <c:pt idx="1">
                  <c:v>150</c:v>
                </c:pt>
              </c:numCache>
            </c:numRef>
          </c:xVal>
          <c:yVal>
            <c:numRef>
              <c:f>PV_Zone_Ranking!$AL$18:$AL$19</c:f>
              <c:numCache>
                <c:formatCode>General</c:formatCode>
                <c:ptCount val="2"/>
                <c:pt idx="0">
                  <c:v>0</c:v>
                </c:pt>
                <c:pt idx="1">
                  <c:v>150</c:v>
                </c:pt>
              </c:numCache>
            </c:numRef>
          </c:yVal>
          <c:smooth val="1"/>
        </c:ser>
        <c:dLbls>
          <c:showLegendKey val="0"/>
          <c:showVal val="0"/>
          <c:showCatName val="0"/>
          <c:showSerName val="0"/>
          <c:showPercent val="0"/>
          <c:showBubbleSize val="0"/>
        </c:dLbls>
        <c:axId val="466862944"/>
        <c:axId val="469193136"/>
      </c:scatterChart>
      <c:scatterChart>
        <c:scatterStyle val="lineMarker"/>
        <c:varyColors val="0"/>
        <c:ser>
          <c:idx val="9"/>
          <c:order val="9"/>
          <c:tx>
            <c:v>Label</c:v>
          </c:tx>
          <c:spPr>
            <a:ln w="25400" cap="rnd">
              <a:noFill/>
              <a:round/>
            </a:ln>
            <a:effectLst/>
          </c:spPr>
          <c:marker>
            <c:symbol val="circle"/>
            <c:size val="5"/>
            <c:spPr>
              <a:noFill/>
              <a:ln w="9525">
                <a:noFill/>
              </a:ln>
              <a:effectLst/>
            </c:spPr>
          </c:marker>
          <c:dLbls>
            <c:dLbl>
              <c:idx val="0"/>
              <c:tx>
                <c:rich>
                  <a:bodyPr/>
                  <a:lstStyle/>
                  <a:p>
                    <a:fld id="{B20900ED-5F1D-4024-BED0-50162EB226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F54056BC-DF1F-41AE-8B0D-9FB8E992BA5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BD69FDE-A894-4FA7-AF40-75E7ED38688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B2164037-5F0E-47E5-A7D6-DFDDA222518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662C6004-0F9E-46B7-8C98-0C86F4B9341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68FBC52-50A0-4097-920B-FEEAEC52C98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E847DDEB-0452-40FD-BB26-6B6EE81E1E6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24F7B045-09EB-4D20-81AB-78671094A87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557FFCE5-1CFA-4CA0-BCCE-2DB8B0183E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solidFill>
                  <a:srgbClr val="000000">
                    <a:lumMod val="25000"/>
                    <a:lumOff val="75000"/>
                  </a:srgb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PV_Zone_Ranking!$BN$23:$BN$112</c:f>
              <c:numCache>
                <c:formatCode>m/d/yyyy\ h:mm;@</c:formatCode>
                <c:ptCount val="90"/>
                <c:pt idx="0">
                  <c:v>85.792149267300005</c:v>
                </c:pt>
                <c:pt idx="1">
                  <c:v>357.9809327383</c:v>
                </c:pt>
                <c:pt idx="2">
                  <c:v>729.24399128025016</c:v>
                </c:pt>
                <c:pt idx="3">
                  <c:v>961.41260533120021</c:v>
                </c:pt>
                <c:pt idx="4">
                  <c:v>1147.8253953773501</c:v>
                </c:pt>
                <c:pt idx="5">
                  <c:v>1341.3439607178502</c:v>
                </c:pt>
                <c:pt idx="6">
                  <c:v>1498.0889590187003</c:v>
                </c:pt>
                <c:pt idx="7">
                  <c:v>1862.0328774219001</c:v>
                </c:pt>
                <c:pt idx="8">
                  <c:v>2163.1871689723503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xVal>
          <c:yVal>
            <c:numRef>
              <c:f>PV_Zone_Ranking!$BR$23:$BR$112</c:f>
              <c:numCache>
                <c:formatCode>0.00</c:formatCode>
                <c:ptCount val="90"/>
                <c:pt idx="0">
                  <c:v>153.13741620667696</c:v>
                </c:pt>
                <c:pt idx="1">
                  <c:v>132.50597396827524</c:v>
                </c:pt>
                <c:pt idx="2">
                  <c:v>152.71043359933748</c:v>
                </c:pt>
                <c:pt idx="3">
                  <c:v>132.66993697999999</c:v>
                </c:pt>
                <c:pt idx="4">
                  <c:v>153.90495930540078</c:v>
                </c:pt>
                <c:pt idx="5">
                  <c:v>133.67641542172765</c:v>
                </c:pt>
                <c:pt idx="6">
                  <c:v>153.90942421799571</c:v>
                </c:pt>
                <c:pt idx="7">
                  <c:v>134.76326323074844</c:v>
                </c:pt>
                <c:pt idx="8">
                  <c:v>159.81105072681603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yVal>
          <c:smooth val="0"/>
          <c:extLst>
            <c:ext xmlns:c15="http://schemas.microsoft.com/office/drawing/2012/chart" uri="{02D57815-91ED-43cb-92C2-25804820EDAC}">
              <c15:datalabelsRange>
                <c15:f>PV_Zone_Ranking!$BL$23:$BL$353</c15:f>
                <c15:dlblRangeCache>
                  <c:ptCount val="331"/>
                  <c:pt idx="0">
                    <c:v>G</c:v>
                  </c:pt>
                  <c:pt idx="1">
                    <c:v>E</c:v>
                  </c:pt>
                  <c:pt idx="2">
                    <c:v>F</c:v>
                  </c:pt>
                  <c:pt idx="3">
                    <c:v>I</c:v>
                  </c:pt>
                  <c:pt idx="4">
                    <c:v>D</c:v>
                  </c:pt>
                  <c:pt idx="5">
                    <c:v>B</c:v>
                  </c:pt>
                  <c:pt idx="6">
                    <c:v>A</c:v>
                  </c:pt>
                  <c:pt idx="7">
                    <c:v>H</c:v>
                  </c:pt>
                  <c:pt idx="8">
                    <c:v>C</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15:dlblRangeCache>
              </c15:datalabelsRange>
            </c:ext>
          </c:extLst>
        </c:ser>
        <c:dLbls>
          <c:showLegendKey val="0"/>
          <c:showVal val="0"/>
          <c:showCatName val="0"/>
          <c:showSerName val="0"/>
          <c:showPercent val="0"/>
          <c:showBubbleSize val="0"/>
        </c:dLbls>
        <c:axId val="466862944"/>
        <c:axId val="469193136"/>
      </c:scatterChart>
      <c:dateAx>
        <c:axId val="466862944"/>
        <c:scaling>
          <c:orientation val="minMax"/>
          <c:max val="2203"/>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Generation Potential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193136"/>
        <c:crosses val="autoZero"/>
        <c:auto val="0"/>
        <c:lblOffset val="100"/>
        <c:baseTimeUnit val="days"/>
        <c:majorUnit val="500"/>
        <c:majorTimeUnit val="days"/>
      </c:dateAx>
      <c:valAx>
        <c:axId val="469193136"/>
        <c:scaling>
          <c:orientation val="minMax"/>
        </c:scaling>
        <c:delete val="0"/>
        <c:axPos val="l"/>
        <c:majorGridlines>
          <c:spPr>
            <a:ln w="9525" cap="flat" cmpd="sng" algn="ctr">
              <a:solidFill>
                <a:schemeClr val="tx2">
                  <a:lumMod val="20000"/>
                  <a:lumOff val="8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Levelized Cost of</a:t>
                </a:r>
                <a:r>
                  <a:rPr lang="en-US" baseline="0"/>
                  <a:t> Electricity ($ per MWh)</a:t>
                </a:r>
                <a:endParaRPr lang="en-US"/>
              </a:p>
            </c:rich>
          </c:tx>
          <c:layout>
            <c:manualLayout>
              <c:xMode val="edge"/>
              <c:yMode val="edge"/>
              <c:x val="1.9186047389949067E-2"/>
              <c:y val="9.47042783971461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lumMod val="60000"/>
                <a:lumOff val="40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6862944"/>
        <c:crosses val="autoZero"/>
        <c:crossBetween val="between"/>
      </c:valAx>
      <c:spPr>
        <a:noFill/>
        <a:ln>
          <a:noFill/>
        </a:ln>
        <a:effectLst/>
      </c:spPr>
    </c:plotArea>
    <c:legend>
      <c:legendPos val="b"/>
      <c:layout>
        <c:manualLayout>
          <c:xMode val="edge"/>
          <c:yMode val="edge"/>
          <c:x val="0.10501078245485232"/>
          <c:y val="0.84879713370432464"/>
          <c:w val="0.8829570208855988"/>
          <c:h val="0.10499262115494498"/>
        </c:manualLayout>
      </c:layout>
      <c:overlay val="0"/>
      <c:spPr>
        <a:noFill/>
        <a:ln w="1905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each criteria in cumulative zone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7981052346657568"/>
          <c:y val="0.25203057646991206"/>
          <c:w val="0.44394205563198391"/>
          <c:h val="0.53467463647336055"/>
        </c:manualLayout>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Lbls>
            <c:dLbl>
              <c:idx val="0"/>
              <c:layout>
                <c:manualLayout>
                  <c:x val="2.5920978462606156E-2"/>
                  <c:y val="-3.45721018449336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3012940684884884E-2"/>
                  <c:y val="9.33113397321685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4833705527789132E-2"/>
                  <c:y val="0.14465589976435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75896516515675E-2"/>
                  <c:y val="0.180231507557905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0"/>
              <c:layout>
                <c:manualLayout>
                  <c:x val="-0.11994810211369164"/>
                  <c:y val="2.78576929708603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1"/>
              <c:layout>
                <c:manualLayout>
                  <c:x val="-0.11878790146273471"/>
                  <c:y val="1.346077360767860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8420681048651724"/>
                      <c:h val="0.11265001458551487"/>
                    </c:manualLayout>
                  </c15:layout>
                </c:ext>
              </c:extLst>
            </c:dLbl>
            <c:dLbl>
              <c:idx val="12"/>
              <c:layout>
                <c:manualLayout>
                  <c:x val="-6.0323227759899428E-2"/>
                  <c:y val="4.0653763331575336E-3"/>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PV_Data_Calc!$DS$45:$DS$59</c:f>
              <c:strCache>
                <c:ptCount val="15"/>
                <c:pt idx="0">
                  <c:v>Total LCOE</c:v>
                </c:pt>
                <c:pt idx="1">
                  <c:v>Generation LCOE</c:v>
                </c:pt>
                <c:pt idx="2">
                  <c:v>Transmission LCOE</c:v>
                </c:pt>
                <c:pt idx="3">
                  <c:v>Road LCOE</c:v>
                </c:pt>
                <c:pt idx="4">
                  <c:v>Capacity value ratio using </c:v>
                </c:pt>
                <c:pt idx="5">
                  <c:v>Distance to Load Centers</c:v>
                </c:pt>
                <c:pt idx="6">
                  <c:v>Distance to Wind Plant</c:v>
                </c:pt>
                <c:pt idx="7">
                  <c:v>Distance to Geothermal Plant</c:v>
                </c:pt>
                <c:pt idx="8">
                  <c:v>Distance to Any RE Plant</c:v>
                </c:pt>
                <c:pt idx="9">
                  <c:v>Colocation Potential with PV</c:v>
                </c:pt>
                <c:pt idx="10">
                  <c:v>Colocation Potential with CSP</c:v>
                </c:pt>
                <c:pt idx="11">
                  <c:v>Land Use Land Cover</c:v>
                </c:pt>
                <c:pt idx="12">
                  <c:v>Population Density</c:v>
                </c:pt>
                <c:pt idx="13">
                  <c:v>Human footprint</c:v>
                </c:pt>
                <c:pt idx="14">
                  <c:v>Slope</c:v>
                </c:pt>
              </c:strCache>
            </c:strRef>
          </c:cat>
          <c:val>
            <c:numRef>
              <c:f>PV_Data_Calc!$DT$45:$DT$59</c:f>
              <c:numCache>
                <c:formatCode>0%</c:formatCode>
                <c:ptCount val="15"/>
                <c:pt idx="0">
                  <c:v>0.4</c:v>
                </c:pt>
                <c:pt idx="1">
                  <c:v>#N/A</c:v>
                </c:pt>
                <c:pt idx="2">
                  <c:v>#N/A</c:v>
                </c:pt>
                <c:pt idx="3">
                  <c:v>#N/A</c:v>
                </c:pt>
                <c:pt idx="4">
                  <c:v>#N/A</c:v>
                </c:pt>
                <c:pt idx="5">
                  <c:v>0.15</c:v>
                </c:pt>
                <c:pt idx="6">
                  <c:v>0.1</c:v>
                </c:pt>
                <c:pt idx="7">
                  <c:v>0.05</c:v>
                </c:pt>
                <c:pt idx="8">
                  <c:v>#N/A</c:v>
                </c:pt>
                <c:pt idx="9">
                  <c:v>0.05</c:v>
                </c:pt>
                <c:pt idx="10">
                  <c:v>0.05</c:v>
                </c:pt>
                <c:pt idx="11">
                  <c:v>0.05</c:v>
                </c:pt>
                <c:pt idx="12">
                  <c:v>0.05</c:v>
                </c:pt>
                <c:pt idx="13">
                  <c:v>0.05</c:v>
                </c:pt>
                <c:pt idx="14">
                  <c:v>0.05</c:v>
                </c:pt>
              </c:numCache>
            </c:numRef>
          </c:val>
        </c:ser>
        <c:dLbls>
          <c:dLblPos val="bestFit"/>
          <c:showLegendKey val="0"/>
          <c:showVal val="0"/>
          <c:showCatName val="0"/>
          <c:showSerName val="0"/>
          <c:showPercent val="0"/>
          <c:showBubbleSize val="0"/>
          <c:showLeaderLines val="0"/>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JPG"/><Relationship Id="rId5" Type="http://schemas.microsoft.com/office/2007/relationships/hdphoto" Target="../media/hdphoto1.wdp"/><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7200900</xdr:colOff>
      <xdr:row>0</xdr:row>
      <xdr:rowOff>160192</xdr:rowOff>
    </xdr:from>
    <xdr:to>
      <xdr:col>2</xdr:col>
      <xdr:colOff>8865724</xdr:colOff>
      <xdr:row>5</xdr:row>
      <xdr:rowOff>2005</xdr:rowOff>
    </xdr:to>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839075" y="160192"/>
          <a:ext cx="1664824" cy="832413"/>
        </a:xfrm>
        <a:prstGeom prst="rect">
          <a:avLst/>
        </a:prstGeom>
      </xdr:spPr>
    </xdr:pic>
    <xdr:clientData/>
  </xdr:twoCellAnchor>
  <xdr:twoCellAnchor editAs="oneCell">
    <xdr:from>
      <xdr:col>2</xdr:col>
      <xdr:colOff>8836896</xdr:colOff>
      <xdr:row>0</xdr:row>
      <xdr:rowOff>138546</xdr:rowOff>
    </xdr:from>
    <xdr:to>
      <xdr:col>2</xdr:col>
      <xdr:colOff>10392240</xdr:colOff>
      <xdr:row>4</xdr:row>
      <xdr:rowOff>101854</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75071" y="138546"/>
          <a:ext cx="1555344" cy="772933"/>
        </a:xfrm>
        <a:prstGeom prst="rect">
          <a:avLst/>
        </a:prstGeom>
      </xdr:spPr>
    </xdr:pic>
    <xdr:clientData/>
  </xdr:twoCellAnchor>
  <xdr:twoCellAnchor editAs="oneCell">
    <xdr:from>
      <xdr:col>2</xdr:col>
      <xdr:colOff>10534650</xdr:colOff>
      <xdr:row>0</xdr:row>
      <xdr:rowOff>171450</xdr:rowOff>
    </xdr:from>
    <xdr:to>
      <xdr:col>2</xdr:col>
      <xdr:colOff>11649075</xdr:colOff>
      <xdr:row>3</xdr:row>
      <xdr:rowOff>66675</xdr:rowOff>
    </xdr:to>
    <xdr:pic>
      <xdr:nvPicPr>
        <xdr:cNvPr id="4" name="Picture 3" descr="180px-200px-Lbnl_logo.jpg"/>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72825" y="171450"/>
          <a:ext cx="1114425"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34579</xdr:colOff>
      <xdr:row>48</xdr:row>
      <xdr:rowOff>54252</xdr:rowOff>
    </xdr:from>
    <xdr:to>
      <xdr:col>8</xdr:col>
      <xdr:colOff>306552</xdr:colOff>
      <xdr:row>70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85726</xdr:colOff>
      <xdr:row>69</xdr:row>
      <xdr:rowOff>155864</xdr:rowOff>
    </xdr:from>
    <xdr:to>
      <xdr:col>8</xdr:col>
      <xdr:colOff>304800</xdr:colOff>
      <xdr:row>91</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10586</xdr:colOff>
      <xdr:row>22</xdr:row>
      <xdr:rowOff>31750</xdr:rowOff>
    </xdr:from>
    <xdr:to>
      <xdr:col>15</xdr:col>
      <xdr:colOff>740835</xdr:colOff>
      <xdr:row>44</xdr:row>
      <xdr:rowOff>158750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337705</xdr:colOff>
      <xdr:row>2</xdr:row>
      <xdr:rowOff>26842</xdr:rowOff>
    </xdr:from>
    <xdr:to>
      <xdr:col>1</xdr:col>
      <xdr:colOff>1350818</xdr:colOff>
      <xdr:row>5</xdr:row>
      <xdr:rowOff>152399</xdr:rowOff>
    </xdr:to>
    <xdr:pic>
      <xdr:nvPicPr>
        <xdr:cNvPr id="5" name="Picture 4"/>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705" y="417367"/>
          <a:ext cx="1356013" cy="678007"/>
        </a:xfrm>
        <a:prstGeom prst="rect">
          <a:avLst/>
        </a:prstGeom>
      </xdr:spPr>
    </xdr:pic>
    <xdr:clientData/>
  </xdr:twoCellAnchor>
  <xdr:twoCellAnchor editAs="oneCell">
    <xdr:from>
      <xdr:col>1</xdr:col>
      <xdr:colOff>1396909</xdr:colOff>
      <xdr:row>2</xdr:row>
      <xdr:rowOff>64463</xdr:rowOff>
    </xdr:from>
    <xdr:to>
      <xdr:col>1</xdr:col>
      <xdr:colOff>2659795</xdr:colOff>
      <xdr:row>5</xdr:row>
      <xdr:rowOff>141724</xdr:rowOff>
    </xdr:to>
    <xdr:pic>
      <xdr:nvPicPr>
        <xdr:cNvPr id="6" name="Picture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39809" y="454988"/>
          <a:ext cx="1262886" cy="629711"/>
        </a:xfrm>
        <a:prstGeom prst="rect">
          <a:avLst/>
        </a:prstGeom>
      </xdr:spPr>
    </xdr:pic>
    <xdr:clientData/>
  </xdr:twoCellAnchor>
  <xdr:twoCellAnchor editAs="oneCell">
    <xdr:from>
      <xdr:col>1</xdr:col>
      <xdr:colOff>2815165</xdr:colOff>
      <xdr:row>1</xdr:row>
      <xdr:rowOff>222248</xdr:rowOff>
    </xdr:from>
    <xdr:to>
      <xdr:col>1</xdr:col>
      <xdr:colOff>3704166</xdr:colOff>
      <xdr:row>4</xdr:row>
      <xdr:rowOff>143508</xdr:rowOff>
    </xdr:to>
    <xdr:pic>
      <xdr:nvPicPr>
        <xdr:cNvPr id="8" name="Picture 7" descr="180px-200px-Lbnl_logo.jp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8065" y="384173"/>
          <a:ext cx="889001" cy="540385"/>
        </a:xfrm>
        <a:prstGeom prst="rect">
          <a:avLst/>
        </a:prstGeom>
      </xdr:spPr>
    </xdr:pic>
    <xdr:clientData/>
  </xdr:twoCellAnchor>
  <xdr:twoCellAnchor editAs="oneCell">
    <xdr:from>
      <xdr:col>1</xdr:col>
      <xdr:colOff>52916</xdr:colOff>
      <xdr:row>94</xdr:row>
      <xdr:rowOff>31749</xdr:rowOff>
    </xdr:from>
    <xdr:to>
      <xdr:col>7</xdr:col>
      <xdr:colOff>529167</xdr:colOff>
      <xdr:row>135</xdr:row>
      <xdr:rowOff>145761</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1583" y="17547166"/>
          <a:ext cx="8625417" cy="666509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0.83872</cdr:y>
    </cdr:from>
    <cdr:to>
      <cdr:x>0.13877</cdr:x>
      <cdr:y>0.95955</cdr:y>
    </cdr:to>
    <cdr:sp macro="" textlink="">
      <cdr:nvSpPr>
        <cdr:cNvPr id="2" name="TextBox 10"/>
        <cdr:cNvSpPr txBox="1"/>
      </cdr:nvSpPr>
      <cdr:spPr>
        <a:xfrm xmlns:a="http://schemas.openxmlformats.org/drawingml/2006/main">
          <a:off x="0" y="3292064"/>
          <a:ext cx="1243503" cy="4742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solidFill>
                <a:schemeClr val="tx1">
                  <a:lumMod val="65000"/>
                  <a:lumOff val="35000"/>
                </a:schemeClr>
              </a:solidFill>
            </a:rPr>
            <a:t>Cumulative zone score range</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0.81869</cdr:y>
    </cdr:from>
    <cdr:to>
      <cdr:x>0.13961</cdr:x>
      <cdr:y>0.95683</cdr:y>
    </cdr:to>
    <cdr:sp macro="" textlink="">
      <cdr:nvSpPr>
        <cdr:cNvPr id="2" name="TextBox 10"/>
        <cdr:cNvSpPr txBox="1"/>
      </cdr:nvSpPr>
      <cdr:spPr>
        <a:xfrm xmlns:a="http://schemas.openxmlformats.org/drawingml/2006/main">
          <a:off x="0" y="2809638"/>
          <a:ext cx="1243644" cy="47408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solidFill>
                <a:schemeClr val="tx1">
                  <a:lumMod val="65000"/>
                  <a:lumOff val="35000"/>
                </a:schemeClr>
              </a:solidFill>
            </a:rPr>
            <a:t>Cumulative zone score range</a:t>
          </a:r>
        </a:p>
      </cdr:txBody>
    </cdr:sp>
  </cdr:relSizeAnchor>
</c:userShapes>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tabSelected="1" workbookViewId="0"/>
  </sheetViews>
  <sheetFormatPr defaultRowHeight="12.75" x14ac:dyDescent="0.2"/>
  <cols>
    <col min="1" max="1" width="3.85546875" style="171" customWidth="1"/>
    <col min="2" max="2" width="5.7109375" style="171" customWidth="1"/>
    <col min="3" max="3" width="187" style="171" customWidth="1"/>
    <col min="4" max="4" width="9.140625" style="171" customWidth="1"/>
    <col min="5" max="16384" width="9.140625" style="171"/>
  </cols>
  <sheetData>
    <row r="1" spans="1:6" ht="18" x14ac:dyDescent="0.25">
      <c r="A1" s="194" t="s">
        <v>281</v>
      </c>
    </row>
    <row r="2" spans="1:6" ht="18" x14ac:dyDescent="0.25">
      <c r="A2" s="184" t="s">
        <v>244</v>
      </c>
    </row>
    <row r="3" spans="1:6" ht="15" x14ac:dyDescent="0.2">
      <c r="A3" s="185" t="s">
        <v>245</v>
      </c>
    </row>
    <row r="5" spans="1:6" s="186" customFormat="1" ht="14.25" x14ac:dyDescent="0.2"/>
    <row r="6" spans="1:6" s="186" customFormat="1" ht="14.25" x14ac:dyDescent="0.2">
      <c r="B6" s="186" t="s">
        <v>246</v>
      </c>
    </row>
    <row r="7" spans="1:6" s="186" customFormat="1" ht="14.25" x14ac:dyDescent="0.2">
      <c r="B7" s="186" t="s">
        <v>247</v>
      </c>
    </row>
    <row r="8" spans="1:6" s="186" customFormat="1" ht="14.25" x14ac:dyDescent="0.2"/>
    <row r="9" spans="1:6" s="186" customFormat="1" ht="15" x14ac:dyDescent="0.25">
      <c r="B9" s="187" t="s">
        <v>248</v>
      </c>
    </row>
    <row r="10" spans="1:6" s="186" customFormat="1" ht="28.5" x14ac:dyDescent="0.2">
      <c r="B10" s="188" t="s">
        <v>249</v>
      </c>
      <c r="C10" s="189" t="s">
        <v>280</v>
      </c>
    </row>
    <row r="11" spans="1:6" s="186" customFormat="1" ht="14.25" x14ac:dyDescent="0.2">
      <c r="B11" s="188" t="s">
        <v>250</v>
      </c>
      <c r="C11" s="190" t="s">
        <v>251</v>
      </c>
    </row>
    <row r="12" spans="1:6" s="186" customFormat="1" ht="28.5" x14ac:dyDescent="0.2">
      <c r="B12" s="188" t="s">
        <v>252</v>
      </c>
      <c r="C12" s="189" t="s">
        <v>253</v>
      </c>
      <c r="F12" s="191"/>
    </row>
    <row r="13" spans="1:6" s="186" customFormat="1" ht="28.5" x14ac:dyDescent="0.2">
      <c r="B13" s="188" t="s">
        <v>254</v>
      </c>
      <c r="C13" s="189" t="s">
        <v>255</v>
      </c>
      <c r="F13" s="191"/>
    </row>
    <row r="14" spans="1:6" s="186" customFormat="1" ht="14.25" x14ac:dyDescent="0.2">
      <c r="B14" s="188"/>
      <c r="C14" s="189"/>
      <c r="F14" s="191"/>
    </row>
    <row r="15" spans="1:6" s="186" customFormat="1" ht="14.25" x14ac:dyDescent="0.2">
      <c r="B15" s="188" t="s">
        <v>165</v>
      </c>
      <c r="C15" s="189"/>
    </row>
    <row r="16" spans="1:6" s="186" customFormat="1" ht="14.25" x14ac:dyDescent="0.2">
      <c r="B16" s="188" t="s">
        <v>256</v>
      </c>
      <c r="C16" s="189" t="s">
        <v>257</v>
      </c>
    </row>
    <row r="17" spans="2:3" s="186" customFormat="1" ht="28.5" x14ac:dyDescent="0.2">
      <c r="B17" s="188" t="s">
        <v>258</v>
      </c>
      <c r="C17" s="189" t="s">
        <v>259</v>
      </c>
    </row>
    <row r="18" spans="2:3" s="186" customFormat="1" ht="14.25" x14ac:dyDescent="0.2">
      <c r="B18" s="188" t="s">
        <v>260</v>
      </c>
      <c r="C18" s="189" t="s">
        <v>261</v>
      </c>
    </row>
    <row r="19" spans="2:3" s="186" customFormat="1" ht="28.5" x14ac:dyDescent="0.2">
      <c r="B19" s="188" t="s">
        <v>262</v>
      </c>
      <c r="C19" s="189" t="s">
        <v>263</v>
      </c>
    </row>
    <row r="20" spans="2:3" s="186" customFormat="1" ht="28.5" x14ac:dyDescent="0.2">
      <c r="B20" s="188" t="s">
        <v>264</v>
      </c>
      <c r="C20" s="189" t="s">
        <v>265</v>
      </c>
    </row>
    <row r="21" spans="2:3" s="186" customFormat="1" ht="28.5" x14ac:dyDescent="0.2">
      <c r="B21" s="188" t="s">
        <v>266</v>
      </c>
      <c r="C21" s="189" t="s">
        <v>267</v>
      </c>
    </row>
    <row r="22" spans="2:3" s="186" customFormat="1" ht="14.25" x14ac:dyDescent="0.2">
      <c r="B22" s="188"/>
      <c r="C22" s="189"/>
    </row>
    <row r="23" spans="2:3" s="186" customFormat="1" ht="14.25" x14ac:dyDescent="0.2">
      <c r="B23" s="188" t="s">
        <v>166</v>
      </c>
      <c r="C23" s="189"/>
    </row>
    <row r="24" spans="2:3" s="186" customFormat="1" ht="15" x14ac:dyDescent="0.25">
      <c r="B24" s="188" t="s">
        <v>268</v>
      </c>
      <c r="C24" s="189" t="s">
        <v>269</v>
      </c>
    </row>
    <row r="25" spans="2:3" s="186" customFormat="1" ht="14.25" x14ac:dyDescent="0.2">
      <c r="B25" s="188" t="s">
        <v>258</v>
      </c>
      <c r="C25" s="189" t="s">
        <v>270</v>
      </c>
    </row>
    <row r="26" spans="2:3" s="186" customFormat="1" ht="14.25" x14ac:dyDescent="0.2">
      <c r="B26" s="188"/>
      <c r="C26" s="189"/>
    </row>
    <row r="27" spans="2:3" s="186" customFormat="1" ht="14.25" x14ac:dyDescent="0.2">
      <c r="B27" s="188" t="s">
        <v>167</v>
      </c>
      <c r="C27" s="189"/>
    </row>
    <row r="28" spans="2:3" s="186" customFormat="1" ht="28.5" x14ac:dyDescent="0.2">
      <c r="B28" s="188" t="s">
        <v>256</v>
      </c>
      <c r="C28" s="189" t="s">
        <v>271</v>
      </c>
    </row>
    <row r="29" spans="2:3" s="186" customFormat="1" ht="14.25" x14ac:dyDescent="0.2">
      <c r="B29" s="188" t="s">
        <v>258</v>
      </c>
      <c r="C29" s="189" t="s">
        <v>272</v>
      </c>
    </row>
    <row r="30" spans="2:3" s="186" customFormat="1" ht="14.25" x14ac:dyDescent="0.2">
      <c r="B30" s="188" t="s">
        <v>260</v>
      </c>
      <c r="C30" s="189" t="s">
        <v>273</v>
      </c>
    </row>
    <row r="31" spans="2:3" s="186" customFormat="1" ht="14.25" x14ac:dyDescent="0.2">
      <c r="B31" s="188"/>
      <c r="C31" s="189"/>
    </row>
    <row r="32" spans="2:3" s="186" customFormat="1" ht="14.25" x14ac:dyDescent="0.2">
      <c r="C32" s="189"/>
    </row>
    <row r="33" spans="2:3" s="186" customFormat="1" ht="14.25" x14ac:dyDescent="0.2">
      <c r="B33" s="186" t="s">
        <v>274</v>
      </c>
      <c r="C33" s="189"/>
    </row>
    <row r="34" spans="2:3" s="186" customFormat="1" ht="14.25" x14ac:dyDescent="0.2">
      <c r="C34" s="192" t="s">
        <v>275</v>
      </c>
    </row>
    <row r="35" spans="2:3" s="186" customFormat="1" ht="36" x14ac:dyDescent="0.2">
      <c r="C35" s="193" t="s">
        <v>276</v>
      </c>
    </row>
    <row r="36" spans="2:3" s="186" customFormat="1" ht="14.25" x14ac:dyDescent="0.2"/>
    <row r="37" spans="2:3" s="186" customFormat="1" ht="14.25" x14ac:dyDescent="0.2">
      <c r="C37" s="192" t="s">
        <v>277</v>
      </c>
    </row>
    <row r="38" spans="2:3" s="186" customFormat="1" ht="60" x14ac:dyDescent="0.2">
      <c r="C38" s="193" t="s">
        <v>278</v>
      </c>
    </row>
    <row r="39" spans="2:3" s="186" customFormat="1" ht="14.25" x14ac:dyDescent="0.2"/>
    <row r="40" spans="2:3" s="186" customFormat="1" ht="14.25" x14ac:dyDescent="0.2">
      <c r="C40" s="193" t="s">
        <v>279</v>
      </c>
    </row>
    <row r="41" spans="2:3" s="186" customFormat="1" ht="14.25" x14ac:dyDescent="0.2"/>
    <row r="42" spans="2:3" s="186" customFormat="1" ht="14.25" x14ac:dyDescent="0.2"/>
    <row r="43" spans="2:3" s="186" customFormat="1" ht="14.25" x14ac:dyDescent="0.2"/>
    <row r="44" spans="2:3" s="186" customFormat="1" ht="14.25" x14ac:dyDescent="0.2"/>
    <row r="45" spans="2:3" s="186" customFormat="1" ht="14.25" x14ac:dyDescent="0.2"/>
    <row r="46" spans="2:3" s="186" customFormat="1" ht="14.25" x14ac:dyDescent="0.2"/>
    <row r="47" spans="2:3" s="186" customFormat="1" ht="14.25" x14ac:dyDescent="0.2"/>
  </sheetData>
  <sheetProtection sheet="1" objects="1" scenarios="1"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CL685"/>
  <sheetViews>
    <sheetView showGridLines="0" zoomScale="90" zoomScaleNormal="90" workbookViewId="0">
      <selection activeCell="C12" sqref="C12"/>
    </sheetView>
  </sheetViews>
  <sheetFormatPr defaultRowHeight="12.75" x14ac:dyDescent="0.2"/>
  <cols>
    <col min="1" max="1" width="5.140625" style="37" customWidth="1"/>
    <col min="2" max="2" width="57.85546875" customWidth="1"/>
    <col min="3" max="3" width="19.42578125" customWidth="1"/>
    <col min="4" max="4" width="11.85546875" customWidth="1"/>
    <col min="5" max="5" width="10.7109375" customWidth="1"/>
    <col min="6" max="6" width="11" customWidth="1"/>
    <col min="7" max="7" width="11.28515625" customWidth="1"/>
    <col min="8" max="8" width="8.140625" customWidth="1"/>
    <col min="9" max="9" width="7.5703125" customWidth="1"/>
    <col min="13" max="13" width="11.42578125" customWidth="1"/>
    <col min="15" max="15" width="11.7109375" customWidth="1"/>
    <col min="16" max="19" width="11.85546875" customWidth="1"/>
    <col min="20" max="20" width="9.140625" hidden="1" customWidth="1"/>
    <col min="21" max="21" width="16.42578125" hidden="1" customWidth="1"/>
    <col min="22" max="22" width="11.28515625" hidden="1" customWidth="1"/>
    <col min="23" max="23" width="12.5703125" hidden="1" customWidth="1"/>
    <col min="24" max="24" width="15.28515625" hidden="1" customWidth="1"/>
    <col min="25" max="25" width="14.85546875" hidden="1" customWidth="1"/>
    <col min="26" max="28" width="9.140625" hidden="1" customWidth="1"/>
    <col min="29" max="29" width="11.140625" hidden="1" customWidth="1"/>
    <col min="30" max="30" width="10.85546875" hidden="1" customWidth="1"/>
    <col min="31" max="31" width="16.140625" hidden="1" customWidth="1"/>
    <col min="32" max="32" width="17.5703125" hidden="1" customWidth="1"/>
    <col min="33" max="35" width="9.140625" hidden="1" customWidth="1"/>
    <col min="36" max="36" width="16.42578125" hidden="1" customWidth="1"/>
    <col min="37" max="37" width="9.140625" hidden="1" customWidth="1"/>
    <col min="38" max="38" width="16.5703125" hidden="1" customWidth="1"/>
    <col min="39" max="39" width="16.85546875" hidden="1" customWidth="1"/>
    <col min="40" max="40" width="15.28515625" hidden="1" customWidth="1"/>
    <col min="41" max="41" width="20.5703125" hidden="1" customWidth="1"/>
    <col min="42" max="42" width="9.140625" hidden="1" customWidth="1"/>
    <col min="43" max="44" width="14.140625" hidden="1" customWidth="1"/>
    <col min="45" max="45" width="9.140625" hidden="1" customWidth="1"/>
    <col min="46" max="46" width="14.140625" hidden="1" customWidth="1"/>
    <col min="47" max="47" width="14.28515625" hidden="1" customWidth="1"/>
    <col min="48" max="48" width="11.85546875" hidden="1" customWidth="1"/>
    <col min="49" max="51" width="9.140625" hidden="1" customWidth="1"/>
    <col min="52" max="52" width="17.28515625" hidden="1" customWidth="1"/>
    <col min="53" max="61" width="9.140625" hidden="1" customWidth="1"/>
    <col min="62" max="62" width="15" hidden="1" customWidth="1"/>
    <col min="63" max="65" width="9.140625" hidden="1" customWidth="1"/>
    <col min="66" max="66" width="17.28515625" hidden="1" customWidth="1"/>
    <col min="67" max="79" width="9.140625" hidden="1" customWidth="1"/>
    <col min="80" max="80" width="17.28515625" hidden="1" customWidth="1"/>
    <col min="81" max="90" width="9.140625" hidden="1" customWidth="1"/>
  </cols>
  <sheetData>
    <row r="1" spans="1:64" s="37" customFormat="1" x14ac:dyDescent="0.2"/>
    <row r="2" spans="1:64" s="37" customFormat="1" ht="18" x14ac:dyDescent="0.25">
      <c r="B2" s="39" t="s">
        <v>162</v>
      </c>
      <c r="P2" s="41"/>
      <c r="Q2" s="41"/>
      <c r="R2" s="41"/>
      <c r="S2" s="41"/>
    </row>
    <row r="3" spans="1:64" s="37" customFormat="1" ht="18" x14ac:dyDescent="0.25">
      <c r="B3" s="39"/>
      <c r="P3" s="41"/>
      <c r="Q3" s="41"/>
      <c r="R3" s="41"/>
      <c r="S3" s="41"/>
    </row>
    <row r="4" spans="1:64" s="37" customFormat="1" x14ac:dyDescent="0.2">
      <c r="B4" s="40"/>
      <c r="P4" s="61"/>
      <c r="Q4" s="61"/>
      <c r="R4" s="61"/>
      <c r="S4" s="61"/>
    </row>
    <row r="5" spans="1:64" s="37" customFormat="1" x14ac:dyDescent="0.2">
      <c r="B5" s="40"/>
      <c r="P5" s="46"/>
      <c r="Q5" s="46"/>
      <c r="R5" s="46"/>
      <c r="S5" s="46"/>
      <c r="U5" s="41"/>
      <c r="V5" s="41"/>
      <c r="W5" s="41"/>
    </row>
    <row r="6" spans="1:64" s="37" customFormat="1" ht="13.5" thickBot="1" x14ac:dyDescent="0.25">
      <c r="C6" s="42"/>
      <c r="P6" s="41"/>
      <c r="Q6" s="41"/>
      <c r="R6" s="41"/>
      <c r="S6" s="41"/>
      <c r="T6" s="41"/>
      <c r="AZ6" s="43"/>
    </row>
    <row r="7" spans="1:64" s="37" customFormat="1" ht="16.5" thickBot="1" x14ac:dyDescent="0.3">
      <c r="B7" s="69" t="s">
        <v>165</v>
      </c>
      <c r="C7" s="70"/>
      <c r="D7" s="71"/>
      <c r="P7" s="41"/>
      <c r="Q7" s="41"/>
      <c r="R7" s="41"/>
      <c r="S7" s="41"/>
      <c r="T7" s="41"/>
      <c r="AZ7" s="43"/>
    </row>
    <row r="8" spans="1:64" x14ac:dyDescent="0.2">
      <c r="B8" s="115" t="s">
        <v>125</v>
      </c>
      <c r="C8" s="129" t="s">
        <v>84</v>
      </c>
      <c r="D8" s="116"/>
      <c r="E8" s="37"/>
      <c r="F8" s="37"/>
      <c r="G8" s="37"/>
      <c r="H8" s="37"/>
      <c r="I8" s="37"/>
      <c r="J8" s="37"/>
      <c r="K8" s="37"/>
      <c r="L8" s="37"/>
      <c r="M8" s="37"/>
      <c r="N8" s="37"/>
      <c r="O8" s="37"/>
      <c r="P8" s="41"/>
      <c r="Q8" s="41"/>
      <c r="R8" s="41"/>
      <c r="S8" s="41"/>
      <c r="T8" s="37"/>
      <c r="U8" s="37"/>
      <c r="V8" s="37"/>
      <c r="W8" s="37"/>
      <c r="X8" s="37"/>
      <c r="Y8" s="37"/>
      <c r="Z8" s="37"/>
      <c r="AA8" s="37"/>
      <c r="AB8" s="37"/>
      <c r="AC8" s="37"/>
      <c r="AD8" s="37"/>
      <c r="AE8" s="37"/>
      <c r="AF8" s="37"/>
      <c r="AG8" s="37"/>
      <c r="AH8" s="37"/>
      <c r="AI8" s="37"/>
    </row>
    <row r="9" spans="1:64" x14ac:dyDescent="0.2">
      <c r="B9" s="117" t="s">
        <v>136</v>
      </c>
      <c r="C9" s="130" t="s">
        <v>138</v>
      </c>
      <c r="D9" s="118"/>
      <c r="E9" s="41"/>
      <c r="F9" s="38"/>
      <c r="G9" s="41"/>
      <c r="H9" s="37"/>
      <c r="I9" s="37"/>
      <c r="J9" s="37"/>
      <c r="K9" s="37"/>
      <c r="L9" s="37"/>
      <c r="M9" s="37"/>
      <c r="N9" s="37"/>
      <c r="O9" s="37"/>
      <c r="P9" s="41"/>
      <c r="Q9" s="41"/>
      <c r="R9" s="41"/>
      <c r="S9" s="41"/>
      <c r="T9" s="37"/>
      <c r="U9" s="37"/>
      <c r="V9" s="37"/>
      <c r="W9" s="37"/>
      <c r="X9" s="37"/>
      <c r="Y9" s="37"/>
      <c r="Z9" s="37"/>
      <c r="AA9" s="37"/>
      <c r="AB9" s="37"/>
      <c r="AC9" s="37"/>
      <c r="AD9" s="37"/>
      <c r="AE9" s="37"/>
      <c r="AF9" s="37"/>
      <c r="AG9" s="37"/>
      <c r="AH9" s="37"/>
      <c r="AI9" s="37"/>
    </row>
    <row r="10" spans="1:64" x14ac:dyDescent="0.2">
      <c r="B10" s="119" t="s">
        <v>130</v>
      </c>
      <c r="C10" s="120">
        <f>AM18</f>
        <v>622</v>
      </c>
      <c r="D10" s="121" t="s">
        <v>131</v>
      </c>
      <c r="E10" s="37"/>
      <c r="F10" s="37"/>
      <c r="G10" s="37"/>
      <c r="H10" s="37"/>
      <c r="I10" s="37"/>
      <c r="J10" s="37"/>
      <c r="K10" s="37"/>
      <c r="L10" s="37"/>
      <c r="M10" s="37"/>
      <c r="N10" s="37"/>
      <c r="O10" s="37"/>
      <c r="P10" s="41"/>
      <c r="Q10" s="41"/>
      <c r="R10" s="41"/>
      <c r="S10" s="41"/>
      <c r="T10" s="37"/>
      <c r="U10" s="37"/>
      <c r="V10" s="37"/>
      <c r="W10" s="37"/>
      <c r="X10" s="37"/>
      <c r="Y10" s="37"/>
      <c r="Z10" s="37"/>
      <c r="AA10" s="37"/>
      <c r="AB10" s="37"/>
      <c r="AC10" s="37"/>
      <c r="AD10" s="37"/>
      <c r="AE10" s="37"/>
      <c r="AF10" s="37"/>
      <c r="AG10" s="37"/>
      <c r="AH10" s="37"/>
      <c r="AI10" s="37"/>
    </row>
    <row r="11" spans="1:64" x14ac:dyDescent="0.2">
      <c r="B11" s="119" t="str">
        <f>CONCATENATE($C$9, " generation target")</f>
        <v>PV generation target</v>
      </c>
      <c r="C11" s="175">
        <v>150</v>
      </c>
      <c r="D11" s="121" t="s">
        <v>131</v>
      </c>
      <c r="E11" s="37"/>
      <c r="F11" s="37"/>
      <c r="G11" s="37"/>
      <c r="H11" s="37"/>
      <c r="I11" s="37"/>
      <c r="J11" s="37"/>
      <c r="K11" s="37"/>
      <c r="L11" s="37"/>
      <c r="M11" s="37"/>
      <c r="N11" s="37"/>
      <c r="O11" s="37"/>
      <c r="P11" s="41"/>
      <c r="Q11" s="41"/>
      <c r="R11" s="41"/>
      <c r="S11" s="41"/>
      <c r="T11" s="37"/>
      <c r="U11" s="37"/>
      <c r="V11" s="37"/>
      <c r="W11" s="37"/>
      <c r="X11" s="37"/>
      <c r="Y11" s="37"/>
      <c r="Z11" s="37"/>
      <c r="AA11" s="37"/>
      <c r="AB11" s="37"/>
      <c r="AC11" s="37"/>
      <c r="AD11" s="37"/>
      <c r="AE11" s="37"/>
      <c r="AF11" s="37"/>
      <c r="AG11" s="37"/>
      <c r="AH11" s="37"/>
      <c r="AI11" s="37"/>
    </row>
    <row r="12" spans="1:64" x14ac:dyDescent="0.2">
      <c r="B12" s="119" t="s">
        <v>196</v>
      </c>
      <c r="C12" s="176" t="s">
        <v>199</v>
      </c>
      <c r="D12" s="121"/>
      <c r="E12" s="37"/>
      <c r="F12" s="37"/>
      <c r="G12" s="37"/>
      <c r="H12" s="37"/>
      <c r="I12" s="37"/>
      <c r="J12" s="37"/>
      <c r="K12" s="37"/>
      <c r="L12" s="37"/>
      <c r="M12" s="37"/>
      <c r="N12" s="37"/>
      <c r="O12" s="37"/>
      <c r="P12" s="41"/>
      <c r="Q12" s="41"/>
      <c r="R12" s="41"/>
      <c r="S12" s="41"/>
      <c r="T12" s="37"/>
      <c r="U12" s="37"/>
      <c r="V12" s="37"/>
      <c r="W12" s="37"/>
      <c r="X12" s="37"/>
      <c r="Y12" s="37"/>
      <c r="Z12" s="37"/>
      <c r="AA12" s="37"/>
      <c r="AB12" s="37"/>
      <c r="AC12" s="37"/>
      <c r="AD12" s="37"/>
      <c r="AE12" s="37"/>
      <c r="AF12" s="37"/>
      <c r="AG12" s="37"/>
      <c r="AH12" s="37"/>
      <c r="AI12" s="37"/>
    </row>
    <row r="13" spans="1:64" x14ac:dyDescent="0.2">
      <c r="B13" s="119" t="s">
        <v>234</v>
      </c>
      <c r="C13" s="170"/>
      <c r="D13" s="121" t="s">
        <v>131</v>
      </c>
      <c r="E13" s="37"/>
      <c r="F13" s="37"/>
      <c r="G13" s="37"/>
      <c r="H13" s="37"/>
      <c r="I13" s="37"/>
      <c r="J13" s="37"/>
      <c r="K13" s="37"/>
      <c r="L13" s="37"/>
      <c r="M13" s="37"/>
      <c r="N13" s="37"/>
      <c r="O13" s="37"/>
      <c r="P13" s="41"/>
      <c r="Q13" s="41"/>
      <c r="R13" s="41"/>
      <c r="S13" s="41"/>
      <c r="T13" s="37"/>
      <c r="U13" s="37"/>
      <c r="V13" s="37"/>
      <c r="W13" s="37"/>
      <c r="X13" s="37"/>
      <c r="Y13" s="37"/>
      <c r="Z13" s="37"/>
      <c r="AA13" s="37"/>
      <c r="AB13" s="37"/>
      <c r="AC13" s="37"/>
      <c r="AD13" s="37"/>
      <c r="AE13" s="37"/>
      <c r="AF13" s="37"/>
      <c r="AG13" s="37"/>
      <c r="AH13" s="37"/>
      <c r="AI13" s="37"/>
    </row>
    <row r="14" spans="1:64" x14ac:dyDescent="0.2">
      <c r="B14" s="119" t="s">
        <v>148</v>
      </c>
      <c r="C14" s="120"/>
      <c r="D14" s="121"/>
      <c r="E14" s="37"/>
      <c r="F14" s="37"/>
      <c r="G14" s="37"/>
      <c r="H14" s="37"/>
      <c r="I14" s="37"/>
      <c r="J14" s="37"/>
      <c r="K14" s="37"/>
      <c r="L14" s="37"/>
      <c r="M14" s="37"/>
      <c r="N14" s="37"/>
      <c r="O14" s="37"/>
      <c r="P14" s="41"/>
      <c r="Q14" s="41"/>
      <c r="R14" s="41"/>
      <c r="S14" s="41"/>
      <c r="T14" s="37"/>
      <c r="U14" s="37"/>
      <c r="V14" s="37"/>
      <c r="W14" s="37"/>
      <c r="X14" s="37"/>
      <c r="Y14" s="37"/>
      <c r="Z14" s="37"/>
      <c r="AA14" s="37"/>
      <c r="AB14" s="37"/>
      <c r="AC14" s="37"/>
      <c r="AD14" s="37"/>
      <c r="AE14" s="37"/>
      <c r="AF14" s="37"/>
      <c r="AG14" s="37"/>
      <c r="AH14" s="37"/>
      <c r="AI14" s="37"/>
    </row>
    <row r="15" spans="1:64" x14ac:dyDescent="0.2">
      <c r="B15" s="119" t="str">
        <f>CONCATENATE("          ",INDEX(PV_Data_Calc!$DN$15:$DQ$39,MATCH("units1",PV_Data_Calc!$DN$15:$DN$39,0),MATCH(PV_Zone_Ranking!$C$9,PV_Data_Calc!$DN$15:$DQ$15,0)))</f>
        <v xml:space="preserve">          Annual Average GHI</v>
      </c>
      <c r="C15" s="120">
        <f>INDEX(PV_Data_Calc!$DN$15:$DQ$39,MATCH(PV_Zone_Ranking!$C$8,PV_Data_Calc!$DN$15:$DN$39,0),MATCH(PV_Zone_Ranking!$C$9,PV_Data_Calc!$DN$15:$DQ$15,0))</f>
        <v>230</v>
      </c>
      <c r="D15" s="121" t="str">
        <f>INDEX(PV_Data_Calc!$DN$15:$DQ$39,MATCH("units2",PV_Data_Calc!$DN$15:$DN$39,0),MATCH(PV_Zone_Ranking!$C$9,PV_Data_Calc!$DN$15:$DQ$15,0))</f>
        <v>W/m2</v>
      </c>
      <c r="E15" s="37"/>
      <c r="F15" s="37"/>
      <c r="G15" s="37"/>
      <c r="H15" s="37"/>
      <c r="I15" s="37"/>
      <c r="J15" s="37"/>
      <c r="K15" s="37"/>
      <c r="L15" s="37"/>
      <c r="M15" s="37"/>
      <c r="N15" s="37"/>
      <c r="O15" s="37"/>
      <c r="P15" s="41"/>
      <c r="Q15" s="41"/>
      <c r="R15" s="41"/>
      <c r="S15" s="41"/>
      <c r="T15" s="37"/>
      <c r="U15" s="37"/>
      <c r="V15" s="37"/>
      <c r="W15" s="37"/>
      <c r="X15" s="37"/>
      <c r="Y15" s="37"/>
      <c r="Z15" s="37"/>
      <c r="AA15" s="37"/>
      <c r="AB15" s="37"/>
      <c r="AC15" s="37"/>
      <c r="AD15" s="37"/>
      <c r="AE15" s="37"/>
      <c r="AF15" s="37"/>
      <c r="AG15" s="37"/>
      <c r="AH15" s="37"/>
      <c r="AI15" s="37"/>
    </row>
    <row r="16" spans="1:64" x14ac:dyDescent="0.2">
      <c r="A16" s="42"/>
      <c r="B16" s="122" t="str">
        <f>CONCATENATE("          ",INDEX(PV_Data_Calc!$DR$15:$DT$28,MATCH("units1",PV_Data_Calc!$DN$15:$DN$39,0),MATCH(PV_Zone_Ranking!$C$9,PV_Data_Calc!$DR$15:$DT$15,0)))</f>
        <v xml:space="preserve">          Annual Average GHI</v>
      </c>
      <c r="C16" s="123">
        <f>INDEX(PV_Data_Calc!$DR$15:$DT$39,MATCH(PV_Zone_Ranking!$C$8,PV_Data_Calc!$DN$15:$DN$39,0),MATCH(PV_Zone_Ranking!$C$9,PV_Data_Calc!$DR$15:$DT$15,0))</f>
        <v>5.52</v>
      </c>
      <c r="D16" s="121" t="str">
        <f>INDEX(PV_Data_Calc!$DR$15:$DT$28,MATCH("units2",PV_Data_Calc!$DN$15:$DN$39,0),MATCH(PV_Zone_Ranking!$C$9,PV_Data_Calc!$DR$15:$DT$15,0))</f>
        <v>kWh/m2/day</v>
      </c>
      <c r="E16" s="37"/>
      <c r="F16" s="37"/>
      <c r="G16" s="37"/>
      <c r="H16" s="37"/>
      <c r="I16" s="37"/>
      <c r="J16" s="37"/>
      <c r="K16" s="37"/>
      <c r="L16" s="37"/>
      <c r="M16" s="37"/>
      <c r="N16" s="37"/>
      <c r="O16" s="37"/>
      <c r="P16" s="41"/>
      <c r="Q16" s="41"/>
      <c r="R16" s="41"/>
      <c r="S16" s="41"/>
      <c r="T16" s="37"/>
      <c r="U16" s="37"/>
      <c r="V16" s="37"/>
      <c r="W16" s="37"/>
      <c r="X16" s="37"/>
      <c r="Y16" s="37"/>
      <c r="Z16" s="37"/>
      <c r="AA16" s="37"/>
      <c r="AB16" s="37"/>
      <c r="AC16" s="37"/>
      <c r="AD16" s="37"/>
      <c r="AE16" s="37"/>
      <c r="AF16" s="37"/>
      <c r="AG16" s="37"/>
      <c r="AH16" s="37"/>
      <c r="AI16" s="37"/>
      <c r="AJ16" s="11" t="s">
        <v>128</v>
      </c>
      <c r="BL16" s="11" t="s">
        <v>128</v>
      </c>
    </row>
    <row r="17" spans="1:89" s="5" customFormat="1" ht="25.5" x14ac:dyDescent="0.2">
      <c r="A17" s="38"/>
      <c r="B17" s="124" t="s">
        <v>163</v>
      </c>
      <c r="C17" s="177" t="s">
        <v>158</v>
      </c>
      <c r="D17" s="125" t="str">
        <f ca="1">IF(AND($G$26=0,$AK$18="SS"),"Substation data not available",IF(AND($G$26=0,$AK$18="TX"),"Transmission data not available",""))</f>
        <v/>
      </c>
      <c r="E17" s="37"/>
      <c r="F17" s="37"/>
      <c r="G17" s="37"/>
      <c r="H17" s="37"/>
      <c r="I17" s="37"/>
      <c r="J17" s="37"/>
      <c r="K17" s="37"/>
      <c r="L17" s="37"/>
      <c r="M17" s="37"/>
      <c r="N17" s="37"/>
      <c r="O17" s="37"/>
      <c r="P17" s="37"/>
      <c r="Q17" s="37"/>
      <c r="R17" s="45"/>
      <c r="S17" s="45"/>
      <c r="T17" s="45"/>
      <c r="U17" s="38"/>
      <c r="V17" s="38"/>
      <c r="W17" s="38"/>
      <c r="X17" s="38"/>
      <c r="Y17" s="38"/>
      <c r="Z17" s="38"/>
      <c r="AA17" s="38"/>
      <c r="AB17" s="38"/>
      <c r="AC17" s="38"/>
      <c r="AD17" s="38"/>
      <c r="AE17" s="38"/>
      <c r="AF17" s="38"/>
      <c r="AG17" s="38"/>
      <c r="AH17" s="38"/>
      <c r="AI17" s="38"/>
      <c r="AJ17" s="11" t="s">
        <v>139</v>
      </c>
      <c r="AK17" s="11" t="s">
        <v>145</v>
      </c>
      <c r="AL17" s="11" t="str">
        <f>$AJ$18</f>
        <v>burundi_PV</v>
      </c>
      <c r="AM17" s="11" t="s">
        <v>109</v>
      </c>
      <c r="AN17" s="12" t="str">
        <f>PV_Data_Calc!$DW$57</f>
        <v>PV generation target</v>
      </c>
      <c r="AO17" s="8" t="str">
        <f>IF($C$12=PV_Data_Calc!$DW$56,PV_Zone_Ranking!$AM$17,IF(PV_Zone_Ranking!$C$12=PV_Data_Calc!$DW$57,PV_Zone_Ranking!$AN$17,"Error"))</f>
        <v>PV generation target</v>
      </c>
      <c r="CB17"/>
    </row>
    <row r="18" spans="1:89" x14ac:dyDescent="0.2">
      <c r="B18" s="163" t="s">
        <v>233</v>
      </c>
      <c r="C18" s="178" t="s">
        <v>141</v>
      </c>
      <c r="D18" s="149"/>
      <c r="E18" s="37"/>
      <c r="F18" s="37"/>
      <c r="G18" s="37"/>
      <c r="H18" s="37"/>
      <c r="I18" s="37"/>
      <c r="J18" s="37"/>
      <c r="K18" s="37"/>
      <c r="L18" s="37"/>
      <c r="M18" s="37"/>
      <c r="N18" s="37"/>
      <c r="O18" s="37"/>
      <c r="P18" s="37"/>
      <c r="Q18" s="37"/>
      <c r="R18" s="37"/>
      <c r="S18" s="37"/>
      <c r="T18" s="42"/>
      <c r="U18" s="37"/>
      <c r="V18" s="37"/>
      <c r="W18" s="37"/>
      <c r="X18" s="37"/>
      <c r="Y18" s="37"/>
      <c r="Z18" s="37"/>
      <c r="AA18" s="37"/>
      <c r="AB18" s="37"/>
      <c r="AC18" s="37"/>
      <c r="AD18" s="37"/>
      <c r="AE18" s="37"/>
      <c r="AF18" s="37"/>
      <c r="AG18" s="37"/>
      <c r="AH18" s="37"/>
      <c r="AI18" s="37"/>
      <c r="AJ18" s="12" t="str">
        <f>CONCATENATE(C8,"_",C9)</f>
        <v>burundi_PV</v>
      </c>
      <c r="AK18" s="12" t="str">
        <f>IF($C$17=PV_Data_Calc!$DW$44, "TX", IF($C$17=PV_Data_Calc!$DW$45,"SS","Error"))</f>
        <v>TX</v>
      </c>
      <c r="AL18">
        <v>0</v>
      </c>
      <c r="AM18" s="8">
        <f>INDEX(PV_Data_Calc!$DJ$15:$DK$37,MATCH(PV_Zone_Ranking!$C$8,PV_Data_Calc!DJ15:DJ37,0),MATCH(PV_Data_Calc!$DK$15,PV_Data_Calc!$DJ$15:$DK$15,0))</f>
        <v>622</v>
      </c>
      <c r="AN18" s="8">
        <f>$C$11</f>
        <v>150</v>
      </c>
      <c r="AO18" s="8">
        <f>IF($C$12=PV_Data_Calc!$DW$56,PV_Zone_Ranking!$AM$18,IF(PV_Zone_Ranking!$C$12=PV_Data_Calc!$DW$57,PV_Zone_Ranking!$AN$18,"Error"))</f>
        <v>150</v>
      </c>
      <c r="BU18" s="7"/>
      <c r="BV18" s="7"/>
    </row>
    <row r="19" spans="1:89" ht="25.5" x14ac:dyDescent="0.2">
      <c r="A19" s="53"/>
      <c r="B19" s="166" t="s">
        <v>152</v>
      </c>
      <c r="C19" s="179" t="s">
        <v>155</v>
      </c>
      <c r="D19" s="148"/>
      <c r="E19" s="37"/>
      <c r="F19" s="37"/>
      <c r="G19" s="37"/>
      <c r="H19" s="37"/>
      <c r="I19" s="37"/>
      <c r="J19" s="37"/>
      <c r="K19" s="37"/>
      <c r="L19" s="37"/>
      <c r="M19" s="37"/>
      <c r="N19" s="37"/>
      <c r="O19" s="37"/>
      <c r="P19" s="37"/>
      <c r="Q19" s="37"/>
      <c r="R19" s="59"/>
      <c r="S19" s="59"/>
      <c r="T19" s="42"/>
      <c r="U19" s="37"/>
      <c r="V19" s="37"/>
      <c r="W19" s="37"/>
      <c r="X19" s="37"/>
      <c r="Y19" s="37"/>
      <c r="Z19" s="37"/>
      <c r="AA19" s="37"/>
      <c r="AB19" s="37"/>
      <c r="AC19" s="37"/>
      <c r="AD19" s="37"/>
      <c r="AE19" s="37"/>
      <c r="AF19" s="37"/>
      <c r="AG19" s="37"/>
      <c r="AH19" s="37"/>
      <c r="AI19" s="37"/>
      <c r="AL19">
        <v>150</v>
      </c>
      <c r="AM19" s="8">
        <f>INDEX(PV_Data_Calc!$DJ$15:$DK$37,MATCH(PV_Zone_Ranking!$C$8,PV_Data_Calc!DJ15:DJ37,0),MATCH(PV_Data_Calc!$DK$15,PV_Data_Calc!$DJ$15:$DK$15,0))</f>
        <v>622</v>
      </c>
      <c r="AN19" s="8">
        <f>$C$11</f>
        <v>150</v>
      </c>
      <c r="AO19" s="8">
        <f>IF($C$12=PV_Data_Calc!$DW$56,PV_Zone_Ranking!$AM$19,IF(PV_Zone_Ranking!$C$12=PV_Data_Calc!$DW$57,PV_Zone_Ranking!$AN$19,"Error"))</f>
        <v>150</v>
      </c>
      <c r="BV19" s="8"/>
    </row>
    <row r="20" spans="1:89" x14ac:dyDescent="0.2">
      <c r="A20" s="53"/>
      <c r="B20" s="167"/>
      <c r="C20" s="165"/>
      <c r="D20" s="126"/>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M20" s="8"/>
      <c r="BV20" s="8"/>
    </row>
    <row r="21" spans="1:89" ht="13.5" thickBot="1" x14ac:dyDescent="0.25">
      <c r="A21" s="53"/>
      <c r="B21" s="164"/>
      <c r="C21" s="162"/>
      <c r="D21" s="127"/>
      <c r="E21" s="37"/>
      <c r="F21" s="40"/>
      <c r="G21" s="37"/>
      <c r="H21" s="37"/>
      <c r="I21" s="37"/>
      <c r="K21" s="37"/>
      <c r="L21" s="37"/>
      <c r="M21" s="37"/>
      <c r="N21" s="42"/>
      <c r="O21" s="42"/>
      <c r="P21" s="59"/>
      <c r="Q21" s="59"/>
      <c r="R21" s="37"/>
      <c r="S21" s="37"/>
      <c r="AJ21" s="11" t="s">
        <v>126</v>
      </c>
      <c r="AL21" s="7"/>
      <c r="AN21" s="26" t="s">
        <v>161</v>
      </c>
      <c r="AO21">
        <v>8000</v>
      </c>
      <c r="AP21">
        <v>20</v>
      </c>
      <c r="BA21">
        <v>1</v>
      </c>
      <c r="BB21">
        <v>0.9</v>
      </c>
      <c r="BC21">
        <v>0.8</v>
      </c>
      <c r="BD21">
        <v>0.7</v>
      </c>
      <c r="BE21">
        <v>0.6</v>
      </c>
      <c r="BF21">
        <v>0.5</v>
      </c>
      <c r="BG21">
        <v>0.4</v>
      </c>
      <c r="BH21">
        <v>0.3</v>
      </c>
      <c r="BI21">
        <v>0.2</v>
      </c>
      <c r="BL21" s="11" t="s">
        <v>129</v>
      </c>
      <c r="BN21" s="7"/>
      <c r="BP21" s="26" t="s">
        <v>161</v>
      </c>
      <c r="BQ21">
        <v>8000</v>
      </c>
      <c r="BR21">
        <v>20</v>
      </c>
      <c r="BV21" s="8"/>
      <c r="CC21">
        <v>1</v>
      </c>
      <c r="CD21">
        <v>0.9</v>
      </c>
      <c r="CE21">
        <v>0.8</v>
      </c>
      <c r="CF21">
        <v>0.7</v>
      </c>
      <c r="CG21">
        <v>0.6</v>
      </c>
      <c r="CH21">
        <v>0.5</v>
      </c>
      <c r="CI21">
        <v>0.4</v>
      </c>
      <c r="CJ21">
        <v>0.3</v>
      </c>
      <c r="CK21">
        <v>0.2</v>
      </c>
    </row>
    <row r="22" spans="1:89" s="5" customFormat="1" ht="52.5" customHeight="1" thickBot="1" x14ac:dyDescent="0.25">
      <c r="A22" s="38"/>
      <c r="B22" s="45"/>
      <c r="C22" s="72"/>
      <c r="D22" s="42"/>
      <c r="E22" s="37"/>
      <c r="F22" s="40"/>
      <c r="G22" s="37"/>
      <c r="H22" s="37"/>
      <c r="I22" s="37"/>
      <c r="J22" s="37"/>
      <c r="K22" s="37"/>
      <c r="L22" s="37"/>
      <c r="M22" s="37"/>
      <c r="N22" s="42"/>
      <c r="O22" s="42"/>
      <c r="P22" s="63"/>
      <c r="Q22" s="63"/>
      <c r="R22" s="64"/>
      <c r="S22" s="64"/>
      <c r="T22" s="15" t="str">
        <f>PV_Data_Calc!CQ15</f>
        <v>Zone Rank</v>
      </c>
      <c r="U22" s="9" t="str">
        <f>PV_Data_Calc!CR15</f>
        <v>Zone ID</v>
      </c>
      <c r="V22" s="9" t="str">
        <f>PV_Data_Calc!CT15</f>
        <v>Total Score with weights</v>
      </c>
      <c r="W22" s="9" t="str">
        <f>PV_Data_Calc!CU15</f>
        <v>Total LCOE</v>
      </c>
      <c r="X22" s="9" t="str">
        <f>PV_Data_Calc!CV15</f>
        <v>Annual Electricity Generation MWh (discounted)</v>
      </c>
      <c r="Y22" s="9" t="str">
        <f>PV_Data_Calc!CW15</f>
        <v>Cumulative Generation Potential (GWh)</v>
      </c>
      <c r="Z22" s="9"/>
      <c r="AA22" s="9" t="str">
        <f>PV_Data_Calc!CQ15</f>
        <v>Zone Rank</v>
      </c>
      <c r="AB22" s="9" t="str">
        <f>PV_Data_Calc!CR15</f>
        <v>Zone ID</v>
      </c>
      <c r="AC22" s="9" t="str">
        <f>PV_Data_Calc!CT15</f>
        <v>Total Score with weights</v>
      </c>
      <c r="AD22" s="9" t="str">
        <f>PV_Data_Calc!CU15</f>
        <v>Total LCOE</v>
      </c>
      <c r="AE22" s="9" t="str">
        <f>PV_Data_Calc!CV15</f>
        <v>Annual Electricity Generation MWh (discounted)</v>
      </c>
      <c r="AF22" s="9" t="str">
        <f>PV_Data_Calc!CW15</f>
        <v>Cumulative Generation Potential (GWh)</v>
      </c>
      <c r="AG22" s="9"/>
      <c r="AH22" s="9"/>
      <c r="AI22" s="9"/>
      <c r="AK22" s="9"/>
      <c r="AL22" s="9"/>
      <c r="AM22" s="9"/>
      <c r="AN22" s="9"/>
      <c r="AO22" s="9"/>
      <c r="AP22" s="9"/>
      <c r="AQ22" s="9"/>
      <c r="AR22" s="9"/>
      <c r="AS22" s="9" t="str">
        <f t="shared" ref="AS22:AX22" si="0">T22</f>
        <v>Zone Rank</v>
      </c>
      <c r="AT22" s="9" t="str">
        <f t="shared" si="0"/>
        <v>Zone ID</v>
      </c>
      <c r="AU22" s="9" t="str">
        <f t="shared" si="0"/>
        <v>Total Score with weights</v>
      </c>
      <c r="AV22" s="9" t="str">
        <f t="shared" si="0"/>
        <v>Total LCOE</v>
      </c>
      <c r="AW22" s="9" t="str">
        <f t="shared" si="0"/>
        <v>Annual Electricity Generation MWh (discounted)</v>
      </c>
      <c r="AX22" s="9" t="str">
        <f t="shared" si="0"/>
        <v>Cumulative Generation Potential (GWh)</v>
      </c>
      <c r="AY22" s="9"/>
      <c r="AZ22" s="9"/>
      <c r="BA22" s="9" t="s">
        <v>110</v>
      </c>
      <c r="BB22" s="9" t="s">
        <v>118</v>
      </c>
      <c r="BC22" s="9" t="s">
        <v>117</v>
      </c>
      <c r="BD22" s="9" t="s">
        <v>116</v>
      </c>
      <c r="BE22" s="9" t="s">
        <v>115</v>
      </c>
      <c r="BF22" s="9" t="s">
        <v>114</v>
      </c>
      <c r="BG22" s="9" t="s">
        <v>113</v>
      </c>
      <c r="BH22" s="9" t="s">
        <v>112</v>
      </c>
      <c r="BI22" s="9" t="s">
        <v>111</v>
      </c>
      <c r="BM22" s="9"/>
      <c r="BN22" s="9"/>
      <c r="BO22" s="9"/>
      <c r="BP22" s="9"/>
      <c r="BQ22" s="9"/>
      <c r="BR22" s="9"/>
      <c r="BS22" s="9"/>
      <c r="BT22" s="9"/>
      <c r="BU22" s="9" t="str">
        <f t="shared" ref="BU22:BZ22" si="1">AA22</f>
        <v>Zone Rank</v>
      </c>
      <c r="BV22" s="9" t="str">
        <f t="shared" si="1"/>
        <v>Zone ID</v>
      </c>
      <c r="BW22" s="9" t="str">
        <f t="shared" si="1"/>
        <v>Total Score with weights</v>
      </c>
      <c r="BX22" s="9" t="str">
        <f t="shared" si="1"/>
        <v>Total LCOE</v>
      </c>
      <c r="BY22" s="9" t="str">
        <f t="shared" si="1"/>
        <v>Annual Electricity Generation MWh (discounted)</v>
      </c>
      <c r="BZ22" s="9" t="str">
        <f t="shared" si="1"/>
        <v>Cumulative Generation Potential (GWh)</v>
      </c>
      <c r="CA22" s="9"/>
      <c r="CB22" s="9"/>
      <c r="CC22" s="9" t="s">
        <v>110</v>
      </c>
      <c r="CD22" s="9" t="s">
        <v>118</v>
      </c>
      <c r="CE22" s="9" t="s">
        <v>117</v>
      </c>
      <c r="CF22" s="9" t="s">
        <v>116</v>
      </c>
      <c r="CG22" s="9" t="s">
        <v>115</v>
      </c>
      <c r="CH22" s="9" t="s">
        <v>114</v>
      </c>
      <c r="CI22" s="9" t="s">
        <v>113</v>
      </c>
      <c r="CJ22" s="9" t="s">
        <v>112</v>
      </c>
      <c r="CK22" s="9" t="s">
        <v>111</v>
      </c>
    </row>
    <row r="23" spans="1:89" ht="16.5" thickBot="1" x14ac:dyDescent="0.3">
      <c r="B23" s="47" t="s">
        <v>166</v>
      </c>
      <c r="C23" s="48"/>
      <c r="D23" s="48"/>
      <c r="E23" s="48"/>
      <c r="F23" s="50"/>
      <c r="G23" s="48"/>
      <c r="H23" s="131"/>
      <c r="I23" s="32" t="s">
        <v>141</v>
      </c>
      <c r="J23" s="31"/>
      <c r="K23" s="32" t="s">
        <v>142</v>
      </c>
      <c r="L23" s="33"/>
      <c r="M23" s="73"/>
      <c r="N23" s="74"/>
      <c r="O23" s="74"/>
      <c r="P23" s="75"/>
      <c r="Q23" s="22"/>
      <c r="R23" s="42"/>
      <c r="S23" s="42"/>
      <c r="T23">
        <f>PV_Data_Calc!CY16</f>
        <v>1</v>
      </c>
      <c r="U23" s="10" t="str">
        <f ca="1">PV_Data_Calc!CZ16</f>
        <v>E</v>
      </c>
      <c r="V23" s="16">
        <f ca="1">PV_Data_Calc!DB16</f>
        <v>0.55263289936445237</v>
      </c>
      <c r="W23" s="16">
        <f ca="1">PV_Data_Calc!DC16</f>
        <v>132.50597396827524</v>
      </c>
      <c r="X23" s="17">
        <f ca="1">PV_Data_Calc!DD16</f>
        <v>372793.26840740006</v>
      </c>
      <c r="Y23" s="17">
        <f ca="1">PV_Data_Calc!DE16</f>
        <v>372.79326840740003</v>
      </c>
      <c r="AA23" s="9">
        <f>PV_Data_Calc!CQ16</f>
        <v>1</v>
      </c>
      <c r="AB23" s="9" t="str">
        <f ca="1">PV_Data_Calc!CR16</f>
        <v>G</v>
      </c>
      <c r="AC23" s="19">
        <f ca="1">PV_Data_Calc!CT16</f>
        <v>0.57099065732580478</v>
      </c>
      <c r="AD23" s="19">
        <f ca="1">PV_Data_Calc!CU16</f>
        <v>133.13741620667696</v>
      </c>
      <c r="AE23" s="20">
        <f ca="1">PV_Data_Calc!CV16</f>
        <v>171584.29853460001</v>
      </c>
      <c r="AF23" s="20">
        <f ca="1">PV_Data_Calc!CW16</f>
        <v>171.58429853460001</v>
      </c>
      <c r="AJ23" t="str">
        <f ca="1">IF(ISNA(AL23),NA(),U23)</f>
        <v>E</v>
      </c>
      <c r="AK23" s="4">
        <f ca="1">Y23/2</f>
        <v>186.39663420370002</v>
      </c>
      <c r="AL23" s="8">
        <f ca="1">IF(AND($C$13&lt;&gt;0,AK23&gt;$C$13),NA(),AK23)</f>
        <v>186.39663420370002</v>
      </c>
      <c r="AM23" s="3">
        <f t="shared" ref="AM23:AM86" ca="1" si="2">W23</f>
        <v>132.50597396827524</v>
      </c>
      <c r="AN23" s="4">
        <f t="shared" ref="AN23:AN86" ca="1" si="3">IF((AK23-AK22)&lt;$AO$21,1,0)</f>
        <v>1</v>
      </c>
      <c r="AO23" s="4">
        <f ca="1">IF(AN22=0,AN23,(AO22*AN23+AN23))</f>
        <v>1</v>
      </c>
      <c r="AP23" s="3">
        <f t="shared" ref="AP23:AP86" ca="1" si="4">IF(ISODD(AO23),AM23+$AP$21,AM23)</f>
        <v>152.50597396827524</v>
      </c>
      <c r="AS23">
        <v>1</v>
      </c>
      <c r="AT23" t="str">
        <f ca="1">INDEX($T$23:$Y$204,MATCH($AS23,$T$23:$T$204,0),MATCH(AT$22,$T$22:$Y$22,0))</f>
        <v>E</v>
      </c>
      <c r="AU23" s="3">
        <f ca="1">INDEX($T$23:$Y$204,MATCH($AS23,$T$23:$T$204,0),MATCH(AU$22,$T$22:$Y$22,0))</f>
        <v>0.55263289936445237</v>
      </c>
      <c r="AV23" s="3">
        <f ca="1">INDEX($T$23:$Y$204,MATCH($AS23,$T$23:$T$204,0),MATCH(AV$22,$T$22:$Y$22,0))</f>
        <v>132.50597396827524</v>
      </c>
      <c r="AW23" s="4">
        <f ca="1">INDEX($T$23:$Y$204,MATCH($AS23,$T$23:$T$204,0),MATCH(AW$22,$T$22:$Y$22,0))</f>
        <v>372793.26840740006</v>
      </c>
      <c r="AX23" s="4">
        <v>0</v>
      </c>
      <c r="AZ23" s="8">
        <f>IF(AND($C$13&lt;&gt;0,AX23&gt;$C$13),NA(),AX23)</f>
        <v>0</v>
      </c>
      <c r="BA23" s="3">
        <f ca="1">IF(ISNA($AZ23),NA(),IF(AND($AU23&gt;BB$21,$AU23&lt;=BA$21),$AV23,0))</f>
        <v>0</v>
      </c>
      <c r="BB23" s="3">
        <f t="shared" ref="BB23:BI23" ca="1" si="5">IF(ISNA($AZ23),NA(),IF(AND($AU23&gt;BC$21,$AU23&lt;=BB$21),$AV23,0))</f>
        <v>0</v>
      </c>
      <c r="BC23" s="3">
        <f t="shared" ca="1" si="5"/>
        <v>0</v>
      </c>
      <c r="BD23" s="3">
        <f t="shared" ca="1" si="5"/>
        <v>0</v>
      </c>
      <c r="BE23" s="3">
        <f t="shared" ca="1" si="5"/>
        <v>132.50597396827524</v>
      </c>
      <c r="BF23" s="3">
        <f t="shared" ca="1" si="5"/>
        <v>0</v>
      </c>
      <c r="BG23" s="3">
        <f t="shared" ca="1" si="5"/>
        <v>0</v>
      </c>
      <c r="BH23" s="3">
        <f t="shared" ca="1" si="5"/>
        <v>0</v>
      </c>
      <c r="BI23" s="3">
        <f t="shared" ca="1" si="5"/>
        <v>0</v>
      </c>
      <c r="BL23" t="str">
        <f ca="1">IF(ISNA(BN23),NA(),AB23)</f>
        <v>G</v>
      </c>
      <c r="BM23" s="4">
        <f ca="1">AF23/2</f>
        <v>85.792149267300005</v>
      </c>
      <c r="BN23" s="8">
        <f ca="1">IF(AND($C$13&lt;&gt;0,BM23&gt;$C$13),NA(),BM23)</f>
        <v>85.792149267300005</v>
      </c>
      <c r="BO23" s="3">
        <f ca="1">AD23</f>
        <v>133.13741620667696</v>
      </c>
      <c r="BP23" s="4">
        <f t="shared" ref="BP23:BP86" ca="1" si="6">IF((BM23-BM22)&lt;$AO$21,1,0)</f>
        <v>1</v>
      </c>
      <c r="BQ23" s="4">
        <f ca="1">IF(BP22=0,BP23,(BQ22*BP23+BP23))</f>
        <v>1</v>
      </c>
      <c r="BR23" s="3">
        <f t="shared" ref="BR23:BR86" ca="1" si="7">IF(ISODD(BQ23),BO23+$AP$21,BO23)</f>
        <v>153.13741620667696</v>
      </c>
      <c r="BU23">
        <v>1</v>
      </c>
      <c r="BV23" t="str">
        <f t="shared" ref="BV23:BY42" ca="1" si="8">INDEX($AA$23:$AF$204,MATCH($BU23,$AA$23:$AA$204,0),MATCH(BV$22,$AA$22:$AF$22,0))</f>
        <v>G</v>
      </c>
      <c r="BW23" s="3">
        <f t="shared" ca="1" si="8"/>
        <v>0.57099065732580478</v>
      </c>
      <c r="BX23" s="3">
        <f t="shared" ca="1" si="8"/>
        <v>133.13741620667696</v>
      </c>
      <c r="BY23" s="4">
        <f t="shared" ca="1" si="8"/>
        <v>171584.29853460001</v>
      </c>
      <c r="BZ23" s="4">
        <v>0</v>
      </c>
      <c r="CB23" s="8">
        <f>IF(AND($C$13&lt;&gt;0,BZ23&gt;$C$13),NA(),BZ23)</f>
        <v>0</v>
      </c>
      <c r="CC23" s="3">
        <f ca="1">IF(ISNA($CB23),NA(),IF(AND($BW23&gt;CD$21,$BW23&lt;=CC$21),$BX23,0))</f>
        <v>0</v>
      </c>
      <c r="CD23" s="3">
        <f t="shared" ref="CD23:CK23" ca="1" si="9">IF(ISNA($CB23),NA(),IF(AND($BW23&gt;CE$21,$BW23&lt;=CD$21),$BX23,0))</f>
        <v>0</v>
      </c>
      <c r="CE23" s="3">
        <f t="shared" ca="1" si="9"/>
        <v>0</v>
      </c>
      <c r="CF23" s="3">
        <f t="shared" ca="1" si="9"/>
        <v>0</v>
      </c>
      <c r="CG23" s="3">
        <f t="shared" ca="1" si="9"/>
        <v>133.13741620667696</v>
      </c>
      <c r="CH23" s="3">
        <f t="shared" ca="1" si="9"/>
        <v>0</v>
      </c>
      <c r="CI23" s="3">
        <f t="shared" ca="1" si="9"/>
        <v>0</v>
      </c>
      <c r="CJ23" s="3">
        <f t="shared" ca="1" si="9"/>
        <v>0</v>
      </c>
      <c r="CK23" s="3">
        <f t="shared" ca="1" si="9"/>
        <v>0</v>
      </c>
    </row>
    <row r="24" spans="1:89" ht="51" x14ac:dyDescent="0.2">
      <c r="B24" s="95" t="s">
        <v>124</v>
      </c>
      <c r="C24" s="96" t="s">
        <v>119</v>
      </c>
      <c r="D24" s="96" t="s">
        <v>224</v>
      </c>
      <c r="E24" s="96" t="s">
        <v>151</v>
      </c>
      <c r="F24" s="96" t="s">
        <v>168</v>
      </c>
      <c r="G24" s="96" t="s">
        <v>169</v>
      </c>
      <c r="H24" s="97" t="s">
        <v>164</v>
      </c>
      <c r="I24" s="34" t="s">
        <v>63</v>
      </c>
      <c r="J24" s="27" t="s">
        <v>64</v>
      </c>
      <c r="K24" s="27" t="s">
        <v>63</v>
      </c>
      <c r="L24" s="28" t="s">
        <v>64</v>
      </c>
      <c r="M24" s="68"/>
      <c r="N24" s="64"/>
      <c r="O24" s="64"/>
      <c r="P24" s="60"/>
      <c r="Q24" s="64"/>
      <c r="R24" s="42"/>
      <c r="S24" s="42"/>
      <c r="T24">
        <f>PV_Data_Calc!CY17</f>
        <v>2</v>
      </c>
      <c r="U24" s="10" t="str">
        <f ca="1">PV_Data_Calc!CZ17</f>
        <v>I</v>
      </c>
      <c r="V24" s="16">
        <f ca="1">PV_Data_Calc!DB17</f>
        <v>0.48507823105512687</v>
      </c>
      <c r="W24" s="16">
        <f ca="1">PV_Data_Calc!DC17</f>
        <v>132.66993697999999</v>
      </c>
      <c r="X24" s="17">
        <f ca="1">PV_Data_Calc!DD17</f>
        <v>94604.379425399995</v>
      </c>
      <c r="Y24" s="17">
        <f ca="1">PV_Data_Calc!DE17</f>
        <v>467.39764783280003</v>
      </c>
      <c r="AA24" s="9">
        <f>PV_Data_Calc!CQ17</f>
        <v>2</v>
      </c>
      <c r="AB24" s="9" t="str">
        <f ca="1">PV_Data_Calc!CR17</f>
        <v>E</v>
      </c>
      <c r="AC24" s="19">
        <f ca="1">PV_Data_Calc!CT17</f>
        <v>0.55263289936445237</v>
      </c>
      <c r="AD24" s="19">
        <f ca="1">PV_Data_Calc!CU17</f>
        <v>132.50597396827524</v>
      </c>
      <c r="AE24" s="20">
        <f ca="1">PV_Data_Calc!CV17</f>
        <v>372793.26840740006</v>
      </c>
      <c r="AF24" s="20">
        <f ca="1">PV_Data_Calc!CW17</f>
        <v>544.37756694200004</v>
      </c>
      <c r="AJ24" t="str">
        <f t="shared" ref="AJ24:AJ87" ca="1" si="10">IF(ISNA(AL24),NA(),U24)</f>
        <v>I</v>
      </c>
      <c r="AK24" s="4">
        <f t="shared" ref="AK24:AK87" ca="1" si="11">AVERAGE(Y23:Y24)</f>
        <v>420.09545812010003</v>
      </c>
      <c r="AL24" s="8">
        <f t="shared" ref="AL24:AL87" ca="1" si="12">IF(AND($C$13&lt;&gt;0,AK24&gt;$C$13),NA(),AK24)</f>
        <v>420.09545812010003</v>
      </c>
      <c r="AM24" s="3">
        <f t="shared" ca="1" si="2"/>
        <v>132.66993697999999</v>
      </c>
      <c r="AN24" s="4">
        <f t="shared" ca="1" si="3"/>
        <v>1</v>
      </c>
      <c r="AO24" s="4">
        <f t="shared" ref="AO24:AO87" ca="1" si="13">IF(AN23=0,AN24,(AO23*AN24+AN24))</f>
        <v>2</v>
      </c>
      <c r="AP24" s="3">
        <f t="shared" ca="1" si="4"/>
        <v>132.66993697999999</v>
      </c>
      <c r="AS24">
        <v>1</v>
      </c>
      <c r="AT24" t="str">
        <f t="shared" ref="AT24:AT87" ca="1" si="14">INDEX($T$23:$Y$204,MATCH($AS24,$T$23:$T$204,0),MATCH(AT$22,$T$22:$Y$22,0))</f>
        <v>E</v>
      </c>
      <c r="AU24" s="3">
        <f t="shared" ref="AU24:AU87" ca="1" si="15">INDEX($T$23:$Y$204,MATCH(AS24,$T$23:$T$204,0),MATCH($AU$22,$T$22:$Y$22,0))</f>
        <v>0.55263289936445237</v>
      </c>
      <c r="AV24" s="3">
        <f ca="1">INDEX($T$23:$Y$204,MATCH($AS24,$T$23:$T$204,0),MATCH(AV$22,$T$22:$Y$22,0))</f>
        <v>132.50597396827524</v>
      </c>
      <c r="AW24" s="4">
        <f ca="1">INDEX($T$23:$Y$204,MATCH($AS24,$T$23:$T$204,0),MATCH(AW$22,$T$22:$Y$22,0))</f>
        <v>372793.26840740006</v>
      </c>
      <c r="AX24" s="4">
        <f ca="1">INDEX($T$23:$Y$204,MATCH($AS24,$T$23:$T$204,0),MATCH(AX$22,$T$22:$Y$22,0))</f>
        <v>372.79326840740003</v>
      </c>
      <c r="AZ24" s="8">
        <f t="shared" ref="AZ24:AZ87" ca="1" si="16">IF(AND($C$13&lt;&gt;0,AX24&gt;$C$13),NA(),AX24)</f>
        <v>372.79326840740003</v>
      </c>
      <c r="BA24" s="3">
        <f t="shared" ref="BA24:BI39" ca="1" si="17">IF(ISNA($AZ24),NA(),IF(AND($AU24&gt;BB$21,$AU24&lt;=BA$21),$AV24,0))</f>
        <v>0</v>
      </c>
      <c r="BB24" s="3">
        <f t="shared" ca="1" si="17"/>
        <v>0</v>
      </c>
      <c r="BC24" s="3">
        <f t="shared" ca="1" si="17"/>
        <v>0</v>
      </c>
      <c r="BD24" s="3">
        <f t="shared" ca="1" si="17"/>
        <v>0</v>
      </c>
      <c r="BE24" s="3">
        <f t="shared" ca="1" si="17"/>
        <v>132.50597396827524</v>
      </c>
      <c r="BF24" s="3">
        <f t="shared" ca="1" si="17"/>
        <v>0</v>
      </c>
      <c r="BG24" s="3">
        <f t="shared" ca="1" si="17"/>
        <v>0</v>
      </c>
      <c r="BH24" s="3">
        <f t="shared" ca="1" si="17"/>
        <v>0</v>
      </c>
      <c r="BI24" s="3">
        <f t="shared" ca="1" si="17"/>
        <v>0</v>
      </c>
      <c r="BL24" t="str">
        <f t="shared" ref="BL24:BL87" ca="1" si="18">IF(ISNA(BN24),NA(),AB24)</f>
        <v>E</v>
      </c>
      <c r="BM24" s="4">
        <f ca="1">AVERAGE(AF23:AF24)</f>
        <v>357.9809327383</v>
      </c>
      <c r="BN24" s="8">
        <f t="shared" ref="BN24:BN87" ca="1" si="19">IF(AND($C$13&lt;&gt;0,BM24&gt;$C$13),NA(),BM24)</f>
        <v>357.9809327383</v>
      </c>
      <c r="BO24" s="3">
        <f t="shared" ref="BO24:BO87" ca="1" si="20">AD24</f>
        <v>132.50597396827524</v>
      </c>
      <c r="BP24" s="4">
        <f t="shared" ca="1" si="6"/>
        <v>1</v>
      </c>
      <c r="BQ24" s="4">
        <f t="shared" ref="BQ24:BQ87" ca="1" si="21">IF(BP23=0,BP24,(BQ23*BP24+BP24))</f>
        <v>2</v>
      </c>
      <c r="BR24" s="3">
        <f t="shared" ca="1" si="7"/>
        <v>132.50597396827524</v>
      </c>
      <c r="BU24">
        <v>1</v>
      </c>
      <c r="BV24" t="str">
        <f t="shared" ca="1" si="8"/>
        <v>G</v>
      </c>
      <c r="BW24" s="3">
        <f t="shared" ca="1" si="8"/>
        <v>0.57099065732580478</v>
      </c>
      <c r="BX24" s="3">
        <f t="shared" ca="1" si="8"/>
        <v>133.13741620667696</v>
      </c>
      <c r="BY24" s="4">
        <f t="shared" ca="1" si="8"/>
        <v>171584.29853460001</v>
      </c>
      <c r="BZ24" s="4">
        <f ca="1">INDEX($AA$23:$AF$204,MATCH($BU24,$AA$23:$AA$204,0),MATCH(BZ$22,$AA$22:$AF$22,0))</f>
        <v>171.58429853460001</v>
      </c>
      <c r="CB24" s="8">
        <f t="shared" ref="CB24:CB87" ca="1" si="22">IF(AND($C$13&lt;&gt;0,BZ24&gt;$C$13),NA(),BZ24)</f>
        <v>171.58429853460001</v>
      </c>
      <c r="CC24" s="3">
        <f t="shared" ref="CC24:CK39" ca="1" si="23">IF(ISNA($CB24),NA(),IF(AND($BW24&gt;CD$21,$BW24&lt;=CC$21),$BX24,0))</f>
        <v>0</v>
      </c>
      <c r="CD24" s="3">
        <f t="shared" ca="1" si="23"/>
        <v>0</v>
      </c>
      <c r="CE24" s="3">
        <f t="shared" ca="1" si="23"/>
        <v>0</v>
      </c>
      <c r="CF24" s="3">
        <f t="shared" ca="1" si="23"/>
        <v>0</v>
      </c>
      <c r="CG24" s="3">
        <f t="shared" ca="1" si="23"/>
        <v>133.13741620667696</v>
      </c>
      <c r="CH24" s="3">
        <f t="shared" ca="1" si="23"/>
        <v>0</v>
      </c>
      <c r="CI24" s="3">
        <f t="shared" ca="1" si="23"/>
        <v>0</v>
      </c>
      <c r="CJ24" s="3">
        <f t="shared" ca="1" si="23"/>
        <v>0</v>
      </c>
      <c r="CK24" s="3">
        <f t="shared" ca="1" si="23"/>
        <v>0</v>
      </c>
    </row>
    <row r="25" spans="1:89" x14ac:dyDescent="0.2">
      <c r="B25" s="140" t="s">
        <v>123</v>
      </c>
      <c r="C25" s="141"/>
      <c r="D25" s="141"/>
      <c r="E25" s="141"/>
      <c r="F25" s="141"/>
      <c r="G25" s="141"/>
      <c r="H25" s="142"/>
      <c r="I25" s="30"/>
      <c r="J25" s="14"/>
      <c r="K25" s="14"/>
      <c r="L25" s="29"/>
      <c r="M25" s="14"/>
      <c r="N25" s="42"/>
      <c r="O25" s="42"/>
      <c r="P25" s="53"/>
      <c r="Q25" s="42"/>
      <c r="R25" s="42"/>
      <c r="S25" s="42"/>
      <c r="T25">
        <f>PV_Data_Calc!CY18</f>
        <v>3</v>
      </c>
      <c r="U25" s="10" t="str">
        <f ca="1">PV_Data_Calc!CZ18</f>
        <v>F</v>
      </c>
      <c r="V25" s="16">
        <f ca="1">PV_Data_Calc!DB18</f>
        <v>0.54896552240686713</v>
      </c>
      <c r="W25" s="16">
        <f ca="1">PV_Data_Calc!DC18</f>
        <v>132.71043359933748</v>
      </c>
      <c r="X25" s="17">
        <f ca="1">PV_Data_Calc!DD18</f>
        <v>369732.84867650003</v>
      </c>
      <c r="Y25" s="17">
        <f ca="1">PV_Data_Calc!DE18</f>
        <v>837.13049650930009</v>
      </c>
      <c r="AA25" s="9">
        <f>PV_Data_Calc!CQ18</f>
        <v>3</v>
      </c>
      <c r="AB25" s="9" t="str">
        <f ca="1">PV_Data_Calc!CR18</f>
        <v>F</v>
      </c>
      <c r="AC25" s="19">
        <f ca="1">PV_Data_Calc!CT18</f>
        <v>0.54896552240686713</v>
      </c>
      <c r="AD25" s="19">
        <f ca="1">PV_Data_Calc!CU18</f>
        <v>132.71043359933748</v>
      </c>
      <c r="AE25" s="20">
        <f ca="1">PV_Data_Calc!CV18</f>
        <v>369732.84867650003</v>
      </c>
      <c r="AF25" s="20">
        <f ca="1">PV_Data_Calc!CW18</f>
        <v>914.11041561850016</v>
      </c>
      <c r="AJ25" t="str">
        <f t="shared" ca="1" si="10"/>
        <v>F</v>
      </c>
      <c r="AK25" s="4">
        <f t="shared" ca="1" si="11"/>
        <v>652.26407217105009</v>
      </c>
      <c r="AL25" s="8">
        <f t="shared" ca="1" si="12"/>
        <v>652.26407217105009</v>
      </c>
      <c r="AM25" s="3">
        <f t="shared" ca="1" si="2"/>
        <v>132.71043359933748</v>
      </c>
      <c r="AN25" s="4">
        <f t="shared" ca="1" si="3"/>
        <v>1</v>
      </c>
      <c r="AO25" s="4">
        <f t="shared" ca="1" si="13"/>
        <v>3</v>
      </c>
      <c r="AP25" s="3">
        <f t="shared" ca="1" si="4"/>
        <v>152.71043359933748</v>
      </c>
      <c r="AS25">
        <f>AS23+1</f>
        <v>2</v>
      </c>
      <c r="AT25" t="str">
        <f t="shared" ca="1" si="14"/>
        <v>I</v>
      </c>
      <c r="AU25" s="3">
        <f t="shared" ca="1" si="15"/>
        <v>0.48507823105512687</v>
      </c>
      <c r="AV25" s="3">
        <f t="shared" ref="AV25:AW44" ca="1" si="24">INDEX($T$23:$Y$204,MATCH($AS25,$T$23:$T$204,0),MATCH(AV$22,$T$22:$Y$22,0))</f>
        <v>132.66993697999999</v>
      </c>
      <c r="AW25" s="4">
        <f t="shared" ca="1" si="24"/>
        <v>94604.379425399995</v>
      </c>
      <c r="AX25" s="4">
        <f ca="1">AX24</f>
        <v>372.79326840740003</v>
      </c>
      <c r="AZ25" s="8">
        <f t="shared" ca="1" si="16"/>
        <v>372.79326840740003</v>
      </c>
      <c r="BA25" s="3">
        <f t="shared" ca="1" si="17"/>
        <v>0</v>
      </c>
      <c r="BB25" s="3">
        <f t="shared" ca="1" si="17"/>
        <v>0</v>
      </c>
      <c r="BC25" s="3">
        <f t="shared" ca="1" si="17"/>
        <v>0</v>
      </c>
      <c r="BD25" s="3">
        <f t="shared" ca="1" si="17"/>
        <v>0</v>
      </c>
      <c r="BE25" s="3">
        <f t="shared" ca="1" si="17"/>
        <v>0</v>
      </c>
      <c r="BF25" s="3">
        <f t="shared" ca="1" si="17"/>
        <v>132.66993697999999</v>
      </c>
      <c r="BG25" s="3">
        <f t="shared" ca="1" si="17"/>
        <v>0</v>
      </c>
      <c r="BH25" s="3">
        <f t="shared" ca="1" si="17"/>
        <v>0</v>
      </c>
      <c r="BI25" s="3">
        <f t="shared" ca="1" si="17"/>
        <v>0</v>
      </c>
      <c r="BL25" t="str">
        <f t="shared" ca="1" si="18"/>
        <v>F</v>
      </c>
      <c r="BM25" s="4">
        <f ca="1">AVERAGE(AF24:AF25)</f>
        <v>729.24399128025016</v>
      </c>
      <c r="BN25" s="8">
        <f t="shared" ca="1" si="19"/>
        <v>729.24399128025016</v>
      </c>
      <c r="BO25" s="3">
        <f t="shared" ca="1" si="20"/>
        <v>132.71043359933748</v>
      </c>
      <c r="BP25" s="4">
        <f t="shared" ca="1" si="6"/>
        <v>1</v>
      </c>
      <c r="BQ25" s="4">
        <f t="shared" ca="1" si="21"/>
        <v>3</v>
      </c>
      <c r="BR25" s="3">
        <f t="shared" ca="1" si="7"/>
        <v>152.71043359933748</v>
      </c>
      <c r="BU25">
        <f>BU23+1</f>
        <v>2</v>
      </c>
      <c r="BV25" t="str">
        <f t="shared" ca="1" si="8"/>
        <v>E</v>
      </c>
      <c r="BW25" s="3">
        <f t="shared" ca="1" si="8"/>
        <v>0.55263289936445237</v>
      </c>
      <c r="BX25" s="3">
        <f t="shared" ca="1" si="8"/>
        <v>132.50597396827524</v>
      </c>
      <c r="BY25" s="4">
        <f t="shared" ca="1" si="8"/>
        <v>372793.26840740006</v>
      </c>
      <c r="BZ25" s="4">
        <f ca="1">BZ24</f>
        <v>171.58429853460001</v>
      </c>
      <c r="CB25" s="8">
        <f t="shared" ca="1" si="22"/>
        <v>171.58429853460001</v>
      </c>
      <c r="CC25" s="3">
        <f t="shared" ca="1" si="23"/>
        <v>0</v>
      </c>
      <c r="CD25" s="3">
        <f t="shared" ca="1" si="23"/>
        <v>0</v>
      </c>
      <c r="CE25" s="3">
        <f t="shared" ca="1" si="23"/>
        <v>0</v>
      </c>
      <c r="CF25" s="3">
        <f t="shared" ca="1" si="23"/>
        <v>0</v>
      </c>
      <c r="CG25" s="3">
        <f t="shared" ca="1" si="23"/>
        <v>132.50597396827524</v>
      </c>
      <c r="CH25" s="3">
        <f t="shared" ca="1" si="23"/>
        <v>0</v>
      </c>
      <c r="CI25" s="3">
        <f t="shared" ca="1" si="23"/>
        <v>0</v>
      </c>
      <c r="CJ25" s="3">
        <f t="shared" ca="1" si="23"/>
        <v>0</v>
      </c>
      <c r="CK25" s="3">
        <f t="shared" ca="1" si="23"/>
        <v>0</v>
      </c>
    </row>
    <row r="26" spans="1:89" x14ac:dyDescent="0.2">
      <c r="B26" s="100" t="str">
        <f>CONCATENATE("Total LCOE (using ",$C$17,")")</f>
        <v>Total LCOE (using transmission line)</v>
      </c>
      <c r="C26" s="180">
        <v>0.4</v>
      </c>
      <c r="D26" s="132">
        <v>0.4</v>
      </c>
      <c r="E26" s="133">
        <f>IF($C$19=PV_Data_Calc!$DW$52,$C$26,IF($C$19=PV_Data_Calc!$DW$53,0,"Error"))</f>
        <v>0.4</v>
      </c>
      <c r="F26" s="102">
        <f ca="1">IF($C$18=PV_Data_Calc!$DW$48,PV_Zone_Ranking!I26,PV_Zone_Ranking!K26)</f>
        <v>132.50597396827524</v>
      </c>
      <c r="G26" s="102">
        <f ca="1">IF($C$18=PV_Data_Calc!$DW$48,PV_Zone_Ranking!J26,PV_Zone_Ranking!L26)</f>
        <v>139.81105072681603</v>
      </c>
      <c r="H26" s="99" t="s">
        <v>69</v>
      </c>
      <c r="I26" s="35">
        <f ca="1">IF($AK$18="SS",INDEX(PV_Data_Calc!$X$10:$AS$12,MATCH("Min",PV_Data_Calc!$X$10:$X$12,0),MATCH(PV_Data_Calc!X3,PV_Data_Calc!$X$15:$AS$15,0)),IF($AK$18="TX",INDEX(PV_Data_Calc!$X$10:$AS$12,MATCH("Min",PV_Data_Calc!$X$10:$X$12,0),MATCH(PV_Data_Calc!X4,PV_Data_Calc!$X$15:$AS$15,0)),"Error"))</f>
        <v>132.50597396827524</v>
      </c>
      <c r="J26" s="25">
        <f ca="1">IF($AK$18="SS",INDEX(PV_Data_Calc!$X$10:$AS$12,MATCH("Max",PV_Data_Calc!$X$10:$X$12,0),MATCH(PV_Data_Calc!X3,PV_Data_Calc!$X$15:$AS$15,0)),IF($AK$18="TX",INDEX(PV_Data_Calc!$X$10:$AS$12,MATCH("Max",PV_Data_Calc!$X$10:$X$12,0),MATCH(PV_Data_Calc!X4,PV_Data_Calc!$X$15:$AS$15,0)),"Error"))</f>
        <v>139.81105072681603</v>
      </c>
      <c r="K26" s="25">
        <f>INDEX(PV_Data_Calc!$DN$51:$DQ$57,MATCH(PV_Zone_Ranking!$B26,PV_Data_Calc!$DN$51:$DN$57,0),MATCH(PV_Zone_Ranking!$C$9,PV_Data_Calc!$DN$44:$DQ$44,0))</f>
        <v>117</v>
      </c>
      <c r="L26" s="36">
        <f>INDEX(PV_Data_Calc!$DN$44:$DQ$50,MATCH(PV_Zone_Ranking!$B26,PV_Data_Calc!$DN$44:$DN$50,0),MATCH(PV_Zone_Ranking!$C$9,PV_Data_Calc!$DN$44:$DQ$44,0))</f>
        <v>174</v>
      </c>
      <c r="M26" s="25"/>
      <c r="N26" s="42"/>
      <c r="O26" s="42"/>
      <c r="P26" s="53"/>
      <c r="Q26" s="42"/>
      <c r="R26" s="42"/>
      <c r="S26" s="42"/>
      <c r="T26">
        <f>PV_Data_Calc!CY19</f>
        <v>4</v>
      </c>
      <c r="U26" s="10" t="str">
        <f ca="1">PV_Data_Calc!CZ19</f>
        <v>G</v>
      </c>
      <c r="V26" s="16">
        <f ca="1">PV_Data_Calc!DB19</f>
        <v>0.57099065732580478</v>
      </c>
      <c r="W26" s="16">
        <f ca="1">PV_Data_Calc!DC19</f>
        <v>133.13741620667696</v>
      </c>
      <c r="X26" s="17">
        <f ca="1">PV_Data_Calc!DD19</f>
        <v>171584.29853460001</v>
      </c>
      <c r="Y26" s="17">
        <f ca="1">PV_Data_Calc!DE19</f>
        <v>1008.7147950439</v>
      </c>
      <c r="AA26" s="9">
        <f>PV_Data_Calc!CQ19</f>
        <v>4</v>
      </c>
      <c r="AB26" s="9" t="str">
        <f ca="1">PV_Data_Calc!CR19</f>
        <v>I</v>
      </c>
      <c r="AC26" s="19">
        <f ca="1">PV_Data_Calc!CT19</f>
        <v>0.48507823105512687</v>
      </c>
      <c r="AD26" s="19">
        <f ca="1">PV_Data_Calc!CU19</f>
        <v>132.66993697999999</v>
      </c>
      <c r="AE26" s="20">
        <f ca="1">PV_Data_Calc!CV19</f>
        <v>94604.379425399995</v>
      </c>
      <c r="AF26" s="20">
        <f ca="1">PV_Data_Calc!CW19</f>
        <v>1008.7147950439002</v>
      </c>
      <c r="AJ26" t="str">
        <f t="shared" ca="1" si="10"/>
        <v>G</v>
      </c>
      <c r="AK26" s="4">
        <f t="shared" ca="1" si="11"/>
        <v>922.92264577660012</v>
      </c>
      <c r="AL26" s="8">
        <f t="shared" ca="1" si="12"/>
        <v>922.92264577660012</v>
      </c>
      <c r="AM26" s="3">
        <f t="shared" ca="1" si="2"/>
        <v>133.13741620667696</v>
      </c>
      <c r="AN26" s="4">
        <f t="shared" ca="1" si="3"/>
        <v>1</v>
      </c>
      <c r="AO26" s="4">
        <f t="shared" ca="1" si="13"/>
        <v>4</v>
      </c>
      <c r="AP26" s="3">
        <f t="shared" ca="1" si="4"/>
        <v>133.13741620667696</v>
      </c>
      <c r="AS26">
        <f t="shared" ref="AS26:AS89" si="25">AS24+1</f>
        <v>2</v>
      </c>
      <c r="AT26" t="str">
        <f t="shared" ca="1" si="14"/>
        <v>I</v>
      </c>
      <c r="AU26" s="3">
        <f t="shared" ca="1" si="15"/>
        <v>0.48507823105512687</v>
      </c>
      <c r="AV26" s="3">
        <f t="shared" ca="1" si="24"/>
        <v>132.66993697999999</v>
      </c>
      <c r="AW26" s="4">
        <f t="shared" ca="1" si="24"/>
        <v>94604.379425399995</v>
      </c>
      <c r="AX26" s="4">
        <f ca="1">INDEX($T$23:$Y$204,MATCH($AS26,$T$23:$T$204,0),MATCH(AX$22,$T$22:$Y$22,0))</f>
        <v>467.39764783280003</v>
      </c>
      <c r="AZ26" s="8">
        <f t="shared" ca="1" si="16"/>
        <v>467.39764783280003</v>
      </c>
      <c r="BA26" s="3">
        <f t="shared" ca="1" si="17"/>
        <v>0</v>
      </c>
      <c r="BB26" s="3">
        <f t="shared" ca="1" si="17"/>
        <v>0</v>
      </c>
      <c r="BC26" s="3">
        <f t="shared" ca="1" si="17"/>
        <v>0</v>
      </c>
      <c r="BD26" s="3">
        <f t="shared" ca="1" si="17"/>
        <v>0</v>
      </c>
      <c r="BE26" s="3">
        <f t="shared" ca="1" si="17"/>
        <v>0</v>
      </c>
      <c r="BF26" s="3">
        <f t="shared" ca="1" si="17"/>
        <v>132.66993697999999</v>
      </c>
      <c r="BG26" s="3">
        <f t="shared" ca="1" si="17"/>
        <v>0</v>
      </c>
      <c r="BH26" s="3">
        <f t="shared" ca="1" si="17"/>
        <v>0</v>
      </c>
      <c r="BI26" s="3">
        <f t="shared" ca="1" si="17"/>
        <v>0</v>
      </c>
      <c r="BL26" t="str">
        <f t="shared" ca="1" si="18"/>
        <v>I</v>
      </c>
      <c r="BM26" s="4">
        <f t="shared" ref="BM26:BM89" ca="1" si="26">AVERAGE(AF25:AF26)</f>
        <v>961.41260533120021</v>
      </c>
      <c r="BN26" s="8">
        <f t="shared" ca="1" si="19"/>
        <v>961.41260533120021</v>
      </c>
      <c r="BO26" s="3">
        <f t="shared" ca="1" si="20"/>
        <v>132.66993697999999</v>
      </c>
      <c r="BP26" s="4">
        <f t="shared" ca="1" si="6"/>
        <v>1</v>
      </c>
      <c r="BQ26" s="4">
        <f t="shared" ca="1" si="21"/>
        <v>4</v>
      </c>
      <c r="BR26" s="3">
        <f t="shared" ca="1" si="7"/>
        <v>132.66993697999999</v>
      </c>
      <c r="BU26">
        <f t="shared" ref="BU26:BU89" si="27">BU24+1</f>
        <v>2</v>
      </c>
      <c r="BV26" t="str">
        <f t="shared" ca="1" si="8"/>
        <v>E</v>
      </c>
      <c r="BW26" s="3">
        <f t="shared" ca="1" si="8"/>
        <v>0.55263289936445237</v>
      </c>
      <c r="BX26" s="3">
        <f t="shared" ca="1" si="8"/>
        <v>132.50597396827524</v>
      </c>
      <c r="BY26" s="4">
        <f t="shared" ca="1" si="8"/>
        <v>372793.26840740006</v>
      </c>
      <c r="BZ26" s="4">
        <f ca="1">INDEX($AA$23:$AF$204,MATCH($BU26,$AA$23:$AA$204,0),MATCH(BZ$22,$AA$22:$AF$22,0))</f>
        <v>544.37756694200004</v>
      </c>
      <c r="CB26" s="8">
        <f t="shared" ca="1" si="22"/>
        <v>544.37756694200004</v>
      </c>
      <c r="CC26" s="3">
        <f t="shared" ca="1" si="23"/>
        <v>0</v>
      </c>
      <c r="CD26" s="3">
        <f t="shared" ca="1" si="23"/>
        <v>0</v>
      </c>
      <c r="CE26" s="3">
        <f t="shared" ca="1" si="23"/>
        <v>0</v>
      </c>
      <c r="CF26" s="3">
        <f t="shared" ca="1" si="23"/>
        <v>0</v>
      </c>
      <c r="CG26" s="3">
        <f t="shared" ca="1" si="23"/>
        <v>132.50597396827524</v>
      </c>
      <c r="CH26" s="3">
        <f t="shared" ca="1" si="23"/>
        <v>0</v>
      </c>
      <c r="CI26" s="3">
        <f t="shared" ca="1" si="23"/>
        <v>0</v>
      </c>
      <c r="CJ26" s="3">
        <f t="shared" ca="1" si="23"/>
        <v>0</v>
      </c>
      <c r="CK26" s="3">
        <f t="shared" ca="1" si="23"/>
        <v>0</v>
      </c>
    </row>
    <row r="27" spans="1:89" x14ac:dyDescent="0.2">
      <c r="B27" s="103" t="s">
        <v>121</v>
      </c>
      <c r="C27" s="104" t="s">
        <v>121</v>
      </c>
      <c r="D27" s="132"/>
      <c r="E27" s="98"/>
      <c r="F27" s="102"/>
      <c r="G27" s="102"/>
      <c r="H27" s="99"/>
      <c r="I27" s="35"/>
      <c r="J27" s="25"/>
      <c r="K27" s="25"/>
      <c r="L27" s="36"/>
      <c r="M27" s="25"/>
      <c r="N27" s="42"/>
      <c r="O27" s="42"/>
      <c r="P27" s="53"/>
      <c r="Q27" s="42"/>
      <c r="R27" s="42"/>
      <c r="S27" s="42"/>
      <c r="T27">
        <f>PV_Data_Calc!CY20</f>
        <v>5</v>
      </c>
      <c r="U27" s="10" t="str">
        <f ca="1">PV_Data_Calc!CZ20</f>
        <v>B</v>
      </c>
      <c r="V27" s="16">
        <f ca="1">PV_Data_Calc!DB20</f>
        <v>0.44170885745009797</v>
      </c>
      <c r="W27" s="16">
        <f ca="1">PV_Data_Calc!DC20</f>
        <v>133.67641542172765</v>
      </c>
      <c r="X27" s="17">
        <f ca="1">PV_Data_Calc!DD20</f>
        <v>108815.93001410001</v>
      </c>
      <c r="Y27" s="17">
        <f ca="1">PV_Data_Calc!DE20</f>
        <v>1117.5307250580001</v>
      </c>
      <c r="AA27" s="9">
        <f>PV_Data_Calc!CQ20</f>
        <v>5</v>
      </c>
      <c r="AB27" s="9" t="str">
        <f ca="1">PV_Data_Calc!CR20</f>
        <v>D</v>
      </c>
      <c r="AC27" s="19">
        <f ca="1">PV_Data_Calc!CT20</f>
        <v>0.45059262552770379</v>
      </c>
      <c r="AD27" s="19">
        <f ca="1">PV_Data_Calc!CU20</f>
        <v>133.90495930540078</v>
      </c>
      <c r="AE27" s="20">
        <f ca="1">PV_Data_Calc!CV20</f>
        <v>278221.20066690003</v>
      </c>
      <c r="AF27" s="20">
        <f ca="1">PV_Data_Calc!CW20</f>
        <v>1286.9359957108002</v>
      </c>
      <c r="AJ27" t="str">
        <f t="shared" ca="1" si="10"/>
        <v>B</v>
      </c>
      <c r="AK27" s="4">
        <f t="shared" ca="1" si="11"/>
        <v>1063.1227600509501</v>
      </c>
      <c r="AL27" s="8">
        <f t="shared" ca="1" si="12"/>
        <v>1063.1227600509501</v>
      </c>
      <c r="AM27" s="3">
        <f t="shared" ca="1" si="2"/>
        <v>133.67641542172765</v>
      </c>
      <c r="AN27" s="4">
        <f t="shared" ca="1" si="3"/>
        <v>1</v>
      </c>
      <c r="AO27" s="4">
        <f t="shared" ca="1" si="13"/>
        <v>5</v>
      </c>
      <c r="AP27" s="3">
        <f t="shared" ca="1" si="4"/>
        <v>153.67641542172765</v>
      </c>
      <c r="AS27">
        <f t="shared" si="25"/>
        <v>3</v>
      </c>
      <c r="AT27" t="str">
        <f t="shared" ca="1" si="14"/>
        <v>F</v>
      </c>
      <c r="AU27" s="3">
        <f t="shared" ca="1" si="15"/>
        <v>0.54896552240686713</v>
      </c>
      <c r="AV27" s="3">
        <f t="shared" ca="1" si="24"/>
        <v>132.71043359933748</v>
      </c>
      <c r="AW27" s="4">
        <f t="shared" ca="1" si="24"/>
        <v>369732.84867650003</v>
      </c>
      <c r="AX27" s="4">
        <f ca="1">AX26</f>
        <v>467.39764783280003</v>
      </c>
      <c r="AZ27" s="8">
        <f t="shared" ca="1" si="16"/>
        <v>467.39764783280003</v>
      </c>
      <c r="BA27" s="3">
        <f t="shared" ca="1" si="17"/>
        <v>0</v>
      </c>
      <c r="BB27" s="3">
        <f t="shared" ca="1" si="17"/>
        <v>0</v>
      </c>
      <c r="BC27" s="3">
        <f t="shared" ca="1" si="17"/>
        <v>0</v>
      </c>
      <c r="BD27" s="3">
        <f t="shared" ca="1" si="17"/>
        <v>0</v>
      </c>
      <c r="BE27" s="3">
        <f t="shared" ca="1" si="17"/>
        <v>132.71043359933748</v>
      </c>
      <c r="BF27" s="3">
        <f t="shared" ca="1" si="17"/>
        <v>0</v>
      </c>
      <c r="BG27" s="3">
        <f t="shared" ca="1" si="17"/>
        <v>0</v>
      </c>
      <c r="BH27" s="3">
        <f t="shared" ca="1" si="17"/>
        <v>0</v>
      </c>
      <c r="BI27" s="3">
        <f t="shared" ca="1" si="17"/>
        <v>0</v>
      </c>
      <c r="BL27" t="str">
        <f t="shared" ca="1" si="18"/>
        <v>D</v>
      </c>
      <c r="BM27" s="4">
        <f t="shared" ca="1" si="26"/>
        <v>1147.8253953773501</v>
      </c>
      <c r="BN27" s="8">
        <f t="shared" ca="1" si="19"/>
        <v>1147.8253953773501</v>
      </c>
      <c r="BO27" s="3">
        <f t="shared" ca="1" si="20"/>
        <v>133.90495930540078</v>
      </c>
      <c r="BP27" s="4">
        <f t="shared" ca="1" si="6"/>
        <v>1</v>
      </c>
      <c r="BQ27" s="4">
        <f t="shared" ca="1" si="21"/>
        <v>5</v>
      </c>
      <c r="BR27" s="3">
        <f t="shared" ca="1" si="7"/>
        <v>153.90495930540078</v>
      </c>
      <c r="BU27">
        <f t="shared" si="27"/>
        <v>3</v>
      </c>
      <c r="BV27" t="str">
        <f t="shared" ca="1" si="8"/>
        <v>F</v>
      </c>
      <c r="BW27" s="3">
        <f t="shared" ca="1" si="8"/>
        <v>0.54896552240686713</v>
      </c>
      <c r="BX27" s="3">
        <f t="shared" ca="1" si="8"/>
        <v>132.71043359933748</v>
      </c>
      <c r="BY27" s="4">
        <f t="shared" ca="1" si="8"/>
        <v>369732.84867650003</v>
      </c>
      <c r="BZ27" s="4">
        <f ca="1">BZ26</f>
        <v>544.37756694200004</v>
      </c>
      <c r="CB27" s="8">
        <f t="shared" ca="1" si="22"/>
        <v>544.37756694200004</v>
      </c>
      <c r="CC27" s="3">
        <f t="shared" ca="1" si="23"/>
        <v>0</v>
      </c>
      <c r="CD27" s="3">
        <f t="shared" ca="1" si="23"/>
        <v>0</v>
      </c>
      <c r="CE27" s="3">
        <f t="shared" ca="1" si="23"/>
        <v>0</v>
      </c>
      <c r="CF27" s="3">
        <f t="shared" ca="1" si="23"/>
        <v>0</v>
      </c>
      <c r="CG27" s="3">
        <f t="shared" ca="1" si="23"/>
        <v>132.71043359933748</v>
      </c>
      <c r="CH27" s="3">
        <f t="shared" ca="1" si="23"/>
        <v>0</v>
      </c>
      <c r="CI27" s="3">
        <f t="shared" ca="1" si="23"/>
        <v>0</v>
      </c>
      <c r="CJ27" s="3">
        <f t="shared" ca="1" si="23"/>
        <v>0</v>
      </c>
      <c r="CK27" s="3">
        <f t="shared" ca="1" si="23"/>
        <v>0</v>
      </c>
    </row>
    <row r="28" spans="1:89" x14ac:dyDescent="0.2">
      <c r="B28" s="100" t="s">
        <v>50</v>
      </c>
      <c r="C28" s="180">
        <v>0.25</v>
      </c>
      <c r="D28" s="132">
        <f>0.85*D26</f>
        <v>0.34</v>
      </c>
      <c r="E28" s="133">
        <f>IF($C$19=PV_Data_Calc!$DW$52,0,IF($C$19=PV_Data_Calc!$DW$53,PV_Zone_Ranking!$C28,"Error"))</f>
        <v>0</v>
      </c>
      <c r="F28" s="102">
        <f ca="1">IF($C$18=PV_Data_Calc!$DW$48,PV_Zone_Ranking!I28,PV_Zone_Ranking!K28)</f>
        <v>127.7733058412</v>
      </c>
      <c r="G28" s="102">
        <f ca="1">IF($C$18=PV_Data_Calc!$DW$48,PV_Zone_Ranking!J28,PV_Zone_Ranking!L28)</f>
        <v>135.86054601944684</v>
      </c>
      <c r="H28" s="99" t="s">
        <v>69</v>
      </c>
      <c r="I28" s="35">
        <f ca="1">INDEX(PV_Data_Calc!$X$10:$AS$12,MATCH("Min",PV_Data_Calc!$X$10:$X$12,0),MATCH(PV_Data_Calc!X5,PV_Data_Calc!$X$15:$AS$15,0))</f>
        <v>127.7733058412</v>
      </c>
      <c r="J28" s="25">
        <f ca="1">INDEX(PV_Data_Calc!$X$10:$AS$12,MATCH("Max",PV_Data_Calc!$X$10:$X$12,0),MATCH(PV_Data_Calc!X5,PV_Data_Calc!$X$15:$AS$15,0))</f>
        <v>135.86054601944684</v>
      </c>
      <c r="K28" s="25">
        <f>INDEX(PV_Data_Calc!$DN$51:$DQ$57,MATCH(PV_Zone_Ranking!$B28,PV_Data_Calc!$DN$51:$DN$57,0),MATCH(PV_Zone_Ranking!$C$9,PV_Data_Calc!$DN$44:$DQ$44,0))</f>
        <v>112</v>
      </c>
      <c r="L28" s="36">
        <f>INDEX(PV_Data_Calc!$DN$44:$DQ$50,MATCH(PV_Zone_Ranking!$B28,PV_Data_Calc!$DN$44:$DN$50,0),MATCH(PV_Zone_Ranking!$C$9,PV_Data_Calc!$DN$44:$DQ$44,0))</f>
        <v>155</v>
      </c>
      <c r="M28" s="25"/>
      <c r="N28" s="42"/>
      <c r="O28" s="42"/>
      <c r="P28" s="53"/>
      <c r="Q28" s="42"/>
      <c r="R28" s="42"/>
      <c r="S28" s="42"/>
      <c r="T28">
        <f>PV_Data_Calc!CY21</f>
        <v>6</v>
      </c>
      <c r="U28" s="10" t="str">
        <f ca="1">PV_Data_Calc!CZ21</f>
        <v>D</v>
      </c>
      <c r="V28" s="16">
        <f ca="1">PV_Data_Calc!DB21</f>
        <v>0.45059262552770379</v>
      </c>
      <c r="W28" s="16">
        <f ca="1">PV_Data_Calc!DC21</f>
        <v>133.90495930540078</v>
      </c>
      <c r="X28" s="17">
        <f ca="1">PV_Data_Calc!DD21</f>
        <v>278221.20066690003</v>
      </c>
      <c r="Y28" s="17">
        <f ca="1">PV_Data_Calc!DE21</f>
        <v>1395.7519257249</v>
      </c>
      <c r="AA28" s="9">
        <f>PV_Data_Calc!CQ21</f>
        <v>6</v>
      </c>
      <c r="AB28" s="9" t="str">
        <f ca="1">PV_Data_Calc!CR21</f>
        <v>B</v>
      </c>
      <c r="AC28" s="19">
        <f ca="1">PV_Data_Calc!CT21</f>
        <v>0.44170885745009797</v>
      </c>
      <c r="AD28" s="19">
        <f ca="1">PV_Data_Calc!CU21</f>
        <v>133.67641542172765</v>
      </c>
      <c r="AE28" s="20">
        <f ca="1">PV_Data_Calc!CV21</f>
        <v>108815.93001410001</v>
      </c>
      <c r="AF28" s="20">
        <f ca="1">PV_Data_Calc!CW21</f>
        <v>1395.7519257249003</v>
      </c>
      <c r="AJ28" t="str">
        <f t="shared" ca="1" si="10"/>
        <v>D</v>
      </c>
      <c r="AK28" s="4">
        <f t="shared" ca="1" si="11"/>
        <v>1256.6413253914502</v>
      </c>
      <c r="AL28" s="8">
        <f t="shared" ca="1" si="12"/>
        <v>1256.6413253914502</v>
      </c>
      <c r="AM28" s="3">
        <f t="shared" ca="1" si="2"/>
        <v>133.90495930540078</v>
      </c>
      <c r="AN28" s="4">
        <f t="shared" ca="1" si="3"/>
        <v>1</v>
      </c>
      <c r="AO28" s="4">
        <f t="shared" ca="1" si="13"/>
        <v>6</v>
      </c>
      <c r="AP28" s="3">
        <f t="shared" ca="1" si="4"/>
        <v>133.90495930540078</v>
      </c>
      <c r="AS28">
        <f t="shared" si="25"/>
        <v>3</v>
      </c>
      <c r="AT28" t="str">
        <f t="shared" ca="1" si="14"/>
        <v>F</v>
      </c>
      <c r="AU28" s="3">
        <f t="shared" ca="1" si="15"/>
        <v>0.54896552240686713</v>
      </c>
      <c r="AV28" s="3">
        <f t="shared" ca="1" si="24"/>
        <v>132.71043359933748</v>
      </c>
      <c r="AW28" s="4">
        <f t="shared" ca="1" si="24"/>
        <v>369732.84867650003</v>
      </c>
      <c r="AX28" s="4">
        <f ca="1">INDEX($T$23:$Y$204,MATCH($AS28,$T$23:$T$204,0),MATCH(AX$22,$T$22:$Y$22,0))</f>
        <v>837.13049650930009</v>
      </c>
      <c r="AZ28" s="8">
        <f t="shared" ca="1" si="16"/>
        <v>837.13049650930009</v>
      </c>
      <c r="BA28" s="3">
        <f t="shared" ca="1" si="17"/>
        <v>0</v>
      </c>
      <c r="BB28" s="3">
        <f t="shared" ca="1" si="17"/>
        <v>0</v>
      </c>
      <c r="BC28" s="3">
        <f t="shared" ca="1" si="17"/>
        <v>0</v>
      </c>
      <c r="BD28" s="3">
        <f t="shared" ca="1" si="17"/>
        <v>0</v>
      </c>
      <c r="BE28" s="3">
        <f t="shared" ca="1" si="17"/>
        <v>132.71043359933748</v>
      </c>
      <c r="BF28" s="3">
        <f t="shared" ca="1" si="17"/>
        <v>0</v>
      </c>
      <c r="BG28" s="3">
        <f t="shared" ca="1" si="17"/>
        <v>0</v>
      </c>
      <c r="BH28" s="3">
        <f t="shared" ca="1" si="17"/>
        <v>0</v>
      </c>
      <c r="BI28" s="3">
        <f t="shared" ca="1" si="17"/>
        <v>0</v>
      </c>
      <c r="BL28" t="str">
        <f t="shared" ca="1" si="18"/>
        <v>B</v>
      </c>
      <c r="BM28" s="4">
        <f t="shared" ca="1" si="26"/>
        <v>1341.3439607178502</v>
      </c>
      <c r="BN28" s="8">
        <f t="shared" ca="1" si="19"/>
        <v>1341.3439607178502</v>
      </c>
      <c r="BO28" s="3">
        <f t="shared" ca="1" si="20"/>
        <v>133.67641542172765</v>
      </c>
      <c r="BP28" s="4">
        <f t="shared" ca="1" si="6"/>
        <v>1</v>
      </c>
      <c r="BQ28" s="4">
        <f t="shared" ca="1" si="21"/>
        <v>6</v>
      </c>
      <c r="BR28" s="3">
        <f t="shared" ca="1" si="7"/>
        <v>133.67641542172765</v>
      </c>
      <c r="BU28">
        <f t="shared" si="27"/>
        <v>3</v>
      </c>
      <c r="BV28" t="str">
        <f t="shared" ca="1" si="8"/>
        <v>F</v>
      </c>
      <c r="BW28" s="3">
        <f t="shared" ca="1" si="8"/>
        <v>0.54896552240686713</v>
      </c>
      <c r="BX28" s="3">
        <f t="shared" ca="1" si="8"/>
        <v>132.71043359933748</v>
      </c>
      <c r="BY28" s="4">
        <f t="shared" ca="1" si="8"/>
        <v>369732.84867650003</v>
      </c>
      <c r="BZ28" s="4">
        <f ca="1">INDEX($AA$23:$AF$204,MATCH($BU28,$AA$23:$AA$204,0),MATCH(BZ$22,$AA$22:$AF$22,0))</f>
        <v>914.11041561850016</v>
      </c>
      <c r="CB28" s="8">
        <f t="shared" ca="1" si="22"/>
        <v>914.11041561850016</v>
      </c>
      <c r="CC28" s="3">
        <f t="shared" ca="1" si="23"/>
        <v>0</v>
      </c>
      <c r="CD28" s="3">
        <f t="shared" ca="1" si="23"/>
        <v>0</v>
      </c>
      <c r="CE28" s="3">
        <f t="shared" ca="1" si="23"/>
        <v>0</v>
      </c>
      <c r="CF28" s="3">
        <f t="shared" ca="1" si="23"/>
        <v>0</v>
      </c>
      <c r="CG28" s="3">
        <f t="shared" ca="1" si="23"/>
        <v>132.71043359933748</v>
      </c>
      <c r="CH28" s="3">
        <f t="shared" ca="1" si="23"/>
        <v>0</v>
      </c>
      <c r="CI28" s="3">
        <f t="shared" ca="1" si="23"/>
        <v>0</v>
      </c>
      <c r="CJ28" s="3">
        <f t="shared" ca="1" si="23"/>
        <v>0</v>
      </c>
      <c r="CK28" s="3">
        <f t="shared" ca="1" si="23"/>
        <v>0</v>
      </c>
    </row>
    <row r="29" spans="1:89" x14ac:dyDescent="0.2">
      <c r="B29" s="105" t="str">
        <f>CONCATENATE("Transmission LCOE (using ",$C$17,")")</f>
        <v>Transmission LCOE (using transmission line)</v>
      </c>
      <c r="C29" s="180">
        <v>0.1</v>
      </c>
      <c r="D29" s="132">
        <f>0.1*D26</f>
        <v>4.0000000000000008E-2</v>
      </c>
      <c r="E29" s="133">
        <f>IF($C$19=PV_Data_Calc!$DW$52,0,IF($C$19=PV_Data_Calc!$DW$53,PV_Zone_Ranking!$C29,"Error"))</f>
        <v>0</v>
      </c>
      <c r="F29" s="102">
        <f ca="1">IF($C$18=PV_Data_Calc!$DW$48,PV_Zone_Ranking!I29,PV_Zone_Ranking!K29)</f>
        <v>3.9505047079304836</v>
      </c>
      <c r="G29" s="102">
        <f ca="1">IF($C$18=PV_Data_Calc!$DW$48,PV_Zone_Ranking!J29,PV_Zone_Ranking!L29)</f>
        <v>5.3329892311102984</v>
      </c>
      <c r="H29" s="99" t="s">
        <v>69</v>
      </c>
      <c r="I29" s="35">
        <f ca="1">IF($AK$18="SS",INDEX(PV_Data_Calc!$X$10:$AS$12,MATCH("Min",PV_Data_Calc!$X$10:$X$12,0),MATCH(PV_Data_Calc!X6,PV_Data_Calc!$X$15:$AS$15,0)),IF($AK$18="TX",INDEX(PV_Data_Calc!$X$10:$AS$12,MATCH("Min",PV_Data_Calc!$X$10:$X$12,0),MATCH(PV_Data_Calc!X7,PV_Data_Calc!$X$15:$AS$15,0)),"Error"))</f>
        <v>3.9505047079304836</v>
      </c>
      <c r="J29" s="25">
        <f ca="1">IF($AK$18="SS",INDEX(PV_Data_Calc!$X$10:$AS$12,MATCH("Max",PV_Data_Calc!$X$10:$X$12,0),MATCH(PV_Data_Calc!X6,PV_Data_Calc!$X$15:$AS$15,0)),IF($AK$18="TX",INDEX(PV_Data_Calc!$X$10:$AS$12,MATCH("Max",PV_Data_Calc!$X$10:$X$12,0),MATCH(PV_Data_Calc!X7,PV_Data_Calc!$X$15:$AS$15,0)),"Error"))</f>
        <v>5.3329892311102984</v>
      </c>
      <c r="K29" s="25">
        <f>INDEX(PV_Data_Calc!$DN$51:$DQ$57,MATCH(PV_Zone_Ranking!$B29,PV_Data_Calc!$DN$51:$DN$57,0),MATCH(PV_Zone_Ranking!$C$9,PV_Data_Calc!$DN$44:$DQ$44,0))</f>
        <v>3</v>
      </c>
      <c r="L29" s="36">
        <f>INDEX(PV_Data_Calc!$DN$44:$DQ$50,MATCH(PV_Zone_Ranking!$B29,PV_Data_Calc!$DN$44:$DN$50,0),MATCH(PV_Zone_Ranking!$C$9,PV_Data_Calc!$DN$44:$DQ$44,0))</f>
        <v>39</v>
      </c>
      <c r="M29" s="25"/>
      <c r="N29" s="42"/>
      <c r="O29" s="42"/>
      <c r="P29" s="53"/>
      <c r="Q29" s="42"/>
      <c r="R29" s="42"/>
      <c r="S29" s="42"/>
      <c r="T29">
        <f>PV_Data_Calc!CY22</f>
        <v>7</v>
      </c>
      <c r="U29" s="10" t="str">
        <f ca="1">PV_Data_Calc!CZ22</f>
        <v>A</v>
      </c>
      <c r="V29" s="16">
        <f ca="1">PV_Data_Calc!DB22</f>
        <v>0.3913875607919447</v>
      </c>
      <c r="W29" s="16">
        <f ca="1">PV_Data_Calc!DC22</f>
        <v>133.90942421799571</v>
      </c>
      <c r="X29" s="17">
        <f ca="1">PV_Data_Calc!DD22</f>
        <v>204674.06658760001</v>
      </c>
      <c r="Y29" s="17">
        <f ca="1">PV_Data_Calc!DE22</f>
        <v>1600.4259923125001</v>
      </c>
      <c r="AA29" s="9">
        <f>PV_Data_Calc!CQ22</f>
        <v>7</v>
      </c>
      <c r="AB29" s="9" t="str">
        <f ca="1">PV_Data_Calc!CR22</f>
        <v>A</v>
      </c>
      <c r="AC29" s="19">
        <f ca="1">PV_Data_Calc!CT22</f>
        <v>0.3913875607919447</v>
      </c>
      <c r="AD29" s="19">
        <f ca="1">PV_Data_Calc!CU22</f>
        <v>133.90942421799571</v>
      </c>
      <c r="AE29" s="20">
        <f ca="1">PV_Data_Calc!CV22</f>
        <v>204674.06658760001</v>
      </c>
      <c r="AF29" s="20">
        <f ca="1">PV_Data_Calc!CW22</f>
        <v>1600.4259923125003</v>
      </c>
      <c r="AJ29" t="str">
        <f t="shared" ca="1" si="10"/>
        <v>A</v>
      </c>
      <c r="AK29" s="4">
        <f t="shared" ca="1" si="11"/>
        <v>1498.0889590187001</v>
      </c>
      <c r="AL29" s="8">
        <f t="shared" ca="1" si="12"/>
        <v>1498.0889590187001</v>
      </c>
      <c r="AM29" s="3">
        <f t="shared" ca="1" si="2"/>
        <v>133.90942421799571</v>
      </c>
      <c r="AN29" s="4">
        <f t="shared" ca="1" si="3"/>
        <v>1</v>
      </c>
      <c r="AO29" s="4">
        <f t="shared" ca="1" si="13"/>
        <v>7</v>
      </c>
      <c r="AP29" s="3">
        <f t="shared" ca="1" si="4"/>
        <v>153.90942421799571</v>
      </c>
      <c r="AS29">
        <f t="shared" si="25"/>
        <v>4</v>
      </c>
      <c r="AT29" t="str">
        <f t="shared" ca="1" si="14"/>
        <v>G</v>
      </c>
      <c r="AU29" s="3">
        <f t="shared" ca="1" si="15"/>
        <v>0.57099065732580478</v>
      </c>
      <c r="AV29" s="3">
        <f t="shared" ca="1" si="24"/>
        <v>133.13741620667696</v>
      </c>
      <c r="AW29" s="4">
        <f t="shared" ca="1" si="24"/>
        <v>171584.29853460001</v>
      </c>
      <c r="AX29" s="4">
        <f ca="1">AX28</f>
        <v>837.13049650930009</v>
      </c>
      <c r="AZ29" s="8">
        <f t="shared" ca="1" si="16"/>
        <v>837.13049650930009</v>
      </c>
      <c r="BA29" s="3">
        <f t="shared" ca="1" si="17"/>
        <v>0</v>
      </c>
      <c r="BB29" s="3">
        <f t="shared" ca="1" si="17"/>
        <v>0</v>
      </c>
      <c r="BC29" s="3">
        <f t="shared" ca="1" si="17"/>
        <v>0</v>
      </c>
      <c r="BD29" s="3">
        <f t="shared" ca="1" si="17"/>
        <v>0</v>
      </c>
      <c r="BE29" s="3">
        <f t="shared" ca="1" si="17"/>
        <v>133.13741620667696</v>
      </c>
      <c r="BF29" s="3">
        <f t="shared" ca="1" si="17"/>
        <v>0</v>
      </c>
      <c r="BG29" s="3">
        <f t="shared" ca="1" si="17"/>
        <v>0</v>
      </c>
      <c r="BH29" s="3">
        <f t="shared" ca="1" si="17"/>
        <v>0</v>
      </c>
      <c r="BI29" s="3">
        <f t="shared" ca="1" si="17"/>
        <v>0</v>
      </c>
      <c r="BL29" t="str">
        <f t="shared" ca="1" si="18"/>
        <v>A</v>
      </c>
      <c r="BM29" s="4">
        <f t="shared" ca="1" si="26"/>
        <v>1498.0889590187003</v>
      </c>
      <c r="BN29" s="8">
        <f t="shared" ca="1" si="19"/>
        <v>1498.0889590187003</v>
      </c>
      <c r="BO29" s="3">
        <f t="shared" ca="1" si="20"/>
        <v>133.90942421799571</v>
      </c>
      <c r="BP29" s="4">
        <f t="shared" ca="1" si="6"/>
        <v>1</v>
      </c>
      <c r="BQ29" s="4">
        <f t="shared" ca="1" si="21"/>
        <v>7</v>
      </c>
      <c r="BR29" s="3">
        <f t="shared" ca="1" si="7"/>
        <v>153.90942421799571</v>
      </c>
      <c r="BU29">
        <f t="shared" si="27"/>
        <v>4</v>
      </c>
      <c r="BV29" t="str">
        <f t="shared" ca="1" si="8"/>
        <v>I</v>
      </c>
      <c r="BW29" s="3">
        <f t="shared" ca="1" si="8"/>
        <v>0.48507823105512687</v>
      </c>
      <c r="BX29" s="3">
        <f t="shared" ca="1" si="8"/>
        <v>132.66993697999999</v>
      </c>
      <c r="BY29" s="4">
        <f t="shared" ca="1" si="8"/>
        <v>94604.379425399995</v>
      </c>
      <c r="BZ29" s="4">
        <f ca="1">BZ28</f>
        <v>914.11041561850016</v>
      </c>
      <c r="CB29" s="8">
        <f t="shared" ca="1" si="22"/>
        <v>914.11041561850016</v>
      </c>
      <c r="CC29" s="3">
        <f t="shared" ca="1" si="23"/>
        <v>0</v>
      </c>
      <c r="CD29" s="3">
        <f t="shared" ca="1" si="23"/>
        <v>0</v>
      </c>
      <c r="CE29" s="3">
        <f t="shared" ca="1" si="23"/>
        <v>0</v>
      </c>
      <c r="CF29" s="3">
        <f t="shared" ca="1" si="23"/>
        <v>0</v>
      </c>
      <c r="CG29" s="3">
        <f t="shared" ca="1" si="23"/>
        <v>0</v>
      </c>
      <c r="CH29" s="3">
        <f t="shared" ca="1" si="23"/>
        <v>132.66993697999999</v>
      </c>
      <c r="CI29" s="3">
        <f t="shared" ca="1" si="23"/>
        <v>0</v>
      </c>
      <c r="CJ29" s="3">
        <f t="shared" ca="1" si="23"/>
        <v>0</v>
      </c>
      <c r="CK29" s="3">
        <f t="shared" ca="1" si="23"/>
        <v>0</v>
      </c>
    </row>
    <row r="30" spans="1:89" x14ac:dyDescent="0.2">
      <c r="B30" s="106" t="s">
        <v>176</v>
      </c>
      <c r="C30" s="180">
        <v>0.05</v>
      </c>
      <c r="D30" s="132">
        <f>0.05*D26</f>
        <v>2.0000000000000004E-2</v>
      </c>
      <c r="E30" s="133">
        <f>IF($C$19=PV_Data_Calc!$DW$52,0,IF($C$19=PV_Data_Calc!$DW$53,PV_Zone_Ranking!$C30,"Error"))</f>
        <v>0</v>
      </c>
      <c r="F30" s="102">
        <f ca="1">IF($C$18=PV_Data_Calc!$DW$48,PV_Zone_Ranking!I30,PV_Zone_Ranking!K30)</f>
        <v>3.2659499227872977E-3</v>
      </c>
      <c r="G30" s="102">
        <f ca="1">IF($C$18=PV_Data_Calc!$DW$48,PV_Zone_Ranking!J30,PV_Zone_Ranking!L30)</f>
        <v>4.5450364780058226E-2</v>
      </c>
      <c r="H30" s="99" t="s">
        <v>69</v>
      </c>
      <c r="I30" s="25">
        <f ca="1">INDEX(PV_Data_Calc!$X$10:$AS$12,MATCH("Min",PV_Data_Calc!$X$10:$X$12,0),MATCH(PV_Data_Calc!X8,PV_Data_Calc!$X$15:$AS$15,0))</f>
        <v>3.2659499227872977E-3</v>
      </c>
      <c r="J30" s="25">
        <f ca="1">INDEX(PV_Data_Calc!$X$10:$AS$12,MATCH("Max",PV_Data_Calc!$X$10:$X$12,0),MATCH(PV_Data_Calc!X8,PV_Data_Calc!$X$15:$AS$15,0))</f>
        <v>4.5450364780058226E-2</v>
      </c>
      <c r="K30" s="25">
        <f>INDEX(PV_Data_Calc!$DN$51:$DQ$57,MATCH(PV_Zone_Ranking!$B30,PV_Data_Calc!$DN$51:$DN$57,0),MATCH(PV_Zone_Ranking!$C$9,PV_Data_Calc!$DN$44:$DQ$44,0))</f>
        <v>0</v>
      </c>
      <c r="L30" s="36">
        <f>INDEX(PV_Data_Calc!$DN$44:$DQ$50,MATCH(PV_Zone_Ranking!$B30,PV_Data_Calc!$DN$44:$DN$50,0),MATCH(PV_Zone_Ranking!$C$9,PV_Data_Calc!$DN$44:$DQ$44,0))</f>
        <v>24</v>
      </c>
      <c r="M30" s="25"/>
      <c r="N30" s="42"/>
      <c r="O30" s="42"/>
      <c r="P30" s="53"/>
      <c r="Q30" s="42"/>
      <c r="R30" s="42"/>
      <c r="S30" s="42"/>
      <c r="T30">
        <f>PV_Data_Calc!CY23</f>
        <v>8</v>
      </c>
      <c r="U30" s="10" t="str">
        <f ca="1">PV_Data_Calc!CZ23</f>
        <v>H</v>
      </c>
      <c r="V30" s="16">
        <f ca="1">PV_Data_Calc!DB23</f>
        <v>0.35593660447198694</v>
      </c>
      <c r="W30" s="16">
        <f ca="1">PV_Data_Calc!DC23</f>
        <v>134.76326323074844</v>
      </c>
      <c r="X30" s="17">
        <f ca="1">PV_Data_Calc!DD23</f>
        <v>523213.7702188</v>
      </c>
      <c r="Y30" s="17">
        <f ca="1">PV_Data_Calc!DE23</f>
        <v>2123.6397625313002</v>
      </c>
      <c r="AA30" s="9">
        <f>PV_Data_Calc!CQ23</f>
        <v>8</v>
      </c>
      <c r="AB30" s="9" t="str">
        <f ca="1">PV_Data_Calc!CR23</f>
        <v>H</v>
      </c>
      <c r="AC30" s="19">
        <f ca="1">PV_Data_Calc!CT23</f>
        <v>0.35593660447198694</v>
      </c>
      <c r="AD30" s="19">
        <f ca="1">PV_Data_Calc!CU23</f>
        <v>134.76326323074844</v>
      </c>
      <c r="AE30" s="20">
        <f ca="1">PV_Data_Calc!CV23</f>
        <v>523213.7702188</v>
      </c>
      <c r="AF30" s="20">
        <f ca="1">PV_Data_Calc!CW23</f>
        <v>2123.6397625313002</v>
      </c>
      <c r="AJ30" t="str">
        <f t="shared" ca="1" si="10"/>
        <v>H</v>
      </c>
      <c r="AK30" s="4">
        <f t="shared" ca="1" si="11"/>
        <v>1862.0328774219001</v>
      </c>
      <c r="AL30" s="8">
        <f t="shared" ca="1" si="12"/>
        <v>1862.0328774219001</v>
      </c>
      <c r="AM30" s="3">
        <f t="shared" ca="1" si="2"/>
        <v>134.76326323074844</v>
      </c>
      <c r="AN30" s="4">
        <f t="shared" ca="1" si="3"/>
        <v>1</v>
      </c>
      <c r="AO30" s="4">
        <f t="shared" ca="1" si="13"/>
        <v>8</v>
      </c>
      <c r="AP30" s="3">
        <f t="shared" ca="1" si="4"/>
        <v>134.76326323074844</v>
      </c>
      <c r="AS30">
        <f t="shared" si="25"/>
        <v>4</v>
      </c>
      <c r="AT30" t="str">
        <f t="shared" ca="1" si="14"/>
        <v>G</v>
      </c>
      <c r="AU30" s="3">
        <f t="shared" ca="1" si="15"/>
        <v>0.57099065732580478</v>
      </c>
      <c r="AV30" s="3">
        <f t="shared" ca="1" si="24"/>
        <v>133.13741620667696</v>
      </c>
      <c r="AW30" s="4">
        <f t="shared" ca="1" si="24"/>
        <v>171584.29853460001</v>
      </c>
      <c r="AX30" s="4">
        <f ca="1">INDEX($T$23:$Y$204,MATCH($AS30,$T$23:$T$204,0),MATCH(AX$22,$T$22:$Y$22,0))</f>
        <v>1008.7147950439</v>
      </c>
      <c r="AZ30" s="8">
        <f t="shared" ca="1" si="16"/>
        <v>1008.7147950439</v>
      </c>
      <c r="BA30" s="3">
        <f t="shared" ca="1" si="17"/>
        <v>0</v>
      </c>
      <c r="BB30" s="3">
        <f t="shared" ca="1" si="17"/>
        <v>0</v>
      </c>
      <c r="BC30" s="3">
        <f t="shared" ca="1" si="17"/>
        <v>0</v>
      </c>
      <c r="BD30" s="3">
        <f t="shared" ca="1" si="17"/>
        <v>0</v>
      </c>
      <c r="BE30" s="3">
        <f t="shared" ca="1" si="17"/>
        <v>133.13741620667696</v>
      </c>
      <c r="BF30" s="3">
        <f t="shared" ca="1" si="17"/>
        <v>0</v>
      </c>
      <c r="BG30" s="3">
        <f t="shared" ca="1" si="17"/>
        <v>0</v>
      </c>
      <c r="BH30" s="3">
        <f t="shared" ca="1" si="17"/>
        <v>0</v>
      </c>
      <c r="BI30" s="3">
        <f t="shared" ca="1" si="17"/>
        <v>0</v>
      </c>
      <c r="BL30" t="str">
        <f t="shared" ca="1" si="18"/>
        <v>H</v>
      </c>
      <c r="BM30" s="4">
        <f t="shared" ca="1" si="26"/>
        <v>1862.0328774219001</v>
      </c>
      <c r="BN30" s="8">
        <f t="shared" ca="1" si="19"/>
        <v>1862.0328774219001</v>
      </c>
      <c r="BO30" s="3">
        <f t="shared" ca="1" si="20"/>
        <v>134.76326323074844</v>
      </c>
      <c r="BP30" s="4">
        <f t="shared" ca="1" si="6"/>
        <v>1</v>
      </c>
      <c r="BQ30" s="4">
        <f t="shared" ca="1" si="21"/>
        <v>8</v>
      </c>
      <c r="BR30" s="3">
        <f t="shared" ca="1" si="7"/>
        <v>134.76326323074844</v>
      </c>
      <c r="BU30">
        <f t="shared" si="27"/>
        <v>4</v>
      </c>
      <c r="BV30" t="str">
        <f t="shared" ca="1" si="8"/>
        <v>I</v>
      </c>
      <c r="BW30" s="3">
        <f t="shared" ca="1" si="8"/>
        <v>0.48507823105512687</v>
      </c>
      <c r="BX30" s="3">
        <f t="shared" ca="1" si="8"/>
        <v>132.66993697999999</v>
      </c>
      <c r="BY30" s="4">
        <f t="shared" ca="1" si="8"/>
        <v>94604.379425399995</v>
      </c>
      <c r="BZ30" s="4">
        <f ca="1">INDEX($AA$23:$AF$204,MATCH($BU30,$AA$23:$AA$204,0),MATCH(BZ$22,$AA$22:$AF$22,0))</f>
        <v>1008.7147950439002</v>
      </c>
      <c r="CB30" s="8">
        <f t="shared" ca="1" si="22"/>
        <v>1008.7147950439002</v>
      </c>
      <c r="CC30" s="3">
        <f t="shared" ca="1" si="23"/>
        <v>0</v>
      </c>
      <c r="CD30" s="3">
        <f t="shared" ca="1" si="23"/>
        <v>0</v>
      </c>
      <c r="CE30" s="3">
        <f t="shared" ca="1" si="23"/>
        <v>0</v>
      </c>
      <c r="CF30" s="3">
        <f t="shared" ca="1" si="23"/>
        <v>0</v>
      </c>
      <c r="CG30" s="3">
        <f t="shared" ca="1" si="23"/>
        <v>0</v>
      </c>
      <c r="CH30" s="3">
        <f t="shared" ca="1" si="23"/>
        <v>132.66993697999999</v>
      </c>
      <c r="CI30" s="3">
        <f t="shared" ca="1" si="23"/>
        <v>0</v>
      </c>
      <c r="CJ30" s="3">
        <f t="shared" ca="1" si="23"/>
        <v>0</v>
      </c>
      <c r="CK30" s="3">
        <f t="shared" ca="1" si="23"/>
        <v>0</v>
      </c>
    </row>
    <row r="31" spans="1:89" x14ac:dyDescent="0.2">
      <c r="B31" s="140" t="s">
        <v>122</v>
      </c>
      <c r="C31" s="141"/>
      <c r="D31" s="151"/>
      <c r="E31" s="151"/>
      <c r="F31" s="141"/>
      <c r="G31" s="141"/>
      <c r="H31" s="142"/>
      <c r="I31" s="42"/>
      <c r="J31" s="42"/>
      <c r="K31" s="42"/>
      <c r="L31" s="53"/>
      <c r="M31" s="42"/>
      <c r="N31" s="42"/>
      <c r="O31" s="42"/>
      <c r="P31" s="53"/>
      <c r="Q31" s="42"/>
      <c r="R31" s="42"/>
      <c r="S31" s="42"/>
      <c r="T31">
        <f>PV_Data_Calc!CY24</f>
        <v>9</v>
      </c>
      <c r="U31" s="10" t="str">
        <f ca="1">PV_Data_Calc!CZ24</f>
        <v>C</v>
      </c>
      <c r="V31" s="16">
        <f ca="1">PV_Data_Calc!DB24</f>
        <v>0.18070716458986</v>
      </c>
      <c r="W31" s="16">
        <f ca="1">PV_Data_Calc!DC24</f>
        <v>139.81105072681603</v>
      </c>
      <c r="X31" s="17">
        <f ca="1">PV_Data_Calc!DD24</f>
        <v>79094.812882099999</v>
      </c>
      <c r="Y31" s="17">
        <f ca="1">PV_Data_Calc!DE24</f>
        <v>2202.7345754134003</v>
      </c>
      <c r="AA31" s="9">
        <f>PV_Data_Calc!CQ24</f>
        <v>9</v>
      </c>
      <c r="AB31" s="9" t="str">
        <f ca="1">PV_Data_Calc!CR24</f>
        <v>C</v>
      </c>
      <c r="AC31" s="19">
        <f ca="1">PV_Data_Calc!CT24</f>
        <v>0.18070716458986</v>
      </c>
      <c r="AD31" s="19">
        <f ca="1">PV_Data_Calc!CU24</f>
        <v>139.81105072681603</v>
      </c>
      <c r="AE31" s="20">
        <f ca="1">PV_Data_Calc!CV24</f>
        <v>79094.812882099999</v>
      </c>
      <c r="AF31" s="20">
        <f ca="1">PV_Data_Calc!CW24</f>
        <v>2202.7345754134003</v>
      </c>
      <c r="AJ31" t="str">
        <f t="shared" ca="1" si="10"/>
        <v>C</v>
      </c>
      <c r="AK31" s="4">
        <f t="shared" ca="1" si="11"/>
        <v>2163.1871689723503</v>
      </c>
      <c r="AL31" s="8">
        <f t="shared" ca="1" si="12"/>
        <v>2163.1871689723503</v>
      </c>
      <c r="AM31" s="3">
        <f t="shared" ca="1" si="2"/>
        <v>139.81105072681603</v>
      </c>
      <c r="AN31" s="4">
        <f t="shared" ca="1" si="3"/>
        <v>1</v>
      </c>
      <c r="AO31" s="4">
        <f t="shared" ca="1" si="13"/>
        <v>9</v>
      </c>
      <c r="AP31" s="3">
        <f t="shared" ca="1" si="4"/>
        <v>159.81105072681603</v>
      </c>
      <c r="AS31">
        <f t="shared" si="25"/>
        <v>5</v>
      </c>
      <c r="AT31" t="str">
        <f t="shared" ca="1" si="14"/>
        <v>B</v>
      </c>
      <c r="AU31" s="3">
        <f t="shared" ca="1" si="15"/>
        <v>0.44170885745009797</v>
      </c>
      <c r="AV31" s="3">
        <f t="shared" ca="1" si="24"/>
        <v>133.67641542172765</v>
      </c>
      <c r="AW31" s="4">
        <f t="shared" ca="1" si="24"/>
        <v>108815.93001410001</v>
      </c>
      <c r="AX31" s="4">
        <f ca="1">AX30</f>
        <v>1008.7147950439</v>
      </c>
      <c r="AZ31" s="8">
        <f t="shared" ca="1" si="16"/>
        <v>1008.7147950439</v>
      </c>
      <c r="BA31" s="3">
        <f t="shared" ca="1" si="17"/>
        <v>0</v>
      </c>
      <c r="BB31" s="3">
        <f t="shared" ca="1" si="17"/>
        <v>0</v>
      </c>
      <c r="BC31" s="3">
        <f t="shared" ca="1" si="17"/>
        <v>0</v>
      </c>
      <c r="BD31" s="3">
        <f t="shared" ca="1" si="17"/>
        <v>0</v>
      </c>
      <c r="BE31" s="3">
        <f t="shared" ca="1" si="17"/>
        <v>0</v>
      </c>
      <c r="BF31" s="3">
        <f t="shared" ca="1" si="17"/>
        <v>133.67641542172765</v>
      </c>
      <c r="BG31" s="3">
        <f t="shared" ca="1" si="17"/>
        <v>0</v>
      </c>
      <c r="BH31" s="3">
        <f t="shared" ca="1" si="17"/>
        <v>0</v>
      </c>
      <c r="BI31" s="3">
        <f t="shared" ca="1" si="17"/>
        <v>0</v>
      </c>
      <c r="BL31" t="str">
        <f t="shared" ca="1" si="18"/>
        <v>C</v>
      </c>
      <c r="BM31" s="4">
        <f t="shared" ca="1" si="26"/>
        <v>2163.1871689723503</v>
      </c>
      <c r="BN31" s="8">
        <f t="shared" ca="1" si="19"/>
        <v>2163.1871689723503</v>
      </c>
      <c r="BO31" s="3">
        <f t="shared" ca="1" si="20"/>
        <v>139.81105072681603</v>
      </c>
      <c r="BP31" s="4">
        <f t="shared" ca="1" si="6"/>
        <v>1</v>
      </c>
      <c r="BQ31" s="4">
        <f t="shared" ca="1" si="21"/>
        <v>9</v>
      </c>
      <c r="BR31" s="3">
        <f t="shared" ca="1" si="7"/>
        <v>159.81105072681603</v>
      </c>
      <c r="BU31">
        <f t="shared" si="27"/>
        <v>5</v>
      </c>
      <c r="BV31" t="str">
        <f t="shared" ca="1" si="8"/>
        <v>D</v>
      </c>
      <c r="BW31" s="3">
        <f t="shared" ca="1" si="8"/>
        <v>0.45059262552770379</v>
      </c>
      <c r="BX31" s="3">
        <f t="shared" ca="1" si="8"/>
        <v>133.90495930540078</v>
      </c>
      <c r="BY31" s="4">
        <f t="shared" ca="1" si="8"/>
        <v>278221.20066690003</v>
      </c>
      <c r="BZ31" s="4">
        <f ca="1">BZ30</f>
        <v>1008.7147950439002</v>
      </c>
      <c r="CB31" s="8">
        <f t="shared" ca="1" si="22"/>
        <v>1008.7147950439002</v>
      </c>
      <c r="CC31" s="3">
        <f t="shared" ca="1" si="23"/>
        <v>0</v>
      </c>
      <c r="CD31" s="3">
        <f t="shared" ca="1" si="23"/>
        <v>0</v>
      </c>
      <c r="CE31" s="3">
        <f t="shared" ca="1" si="23"/>
        <v>0</v>
      </c>
      <c r="CF31" s="3">
        <f t="shared" ca="1" si="23"/>
        <v>0</v>
      </c>
      <c r="CG31" s="3">
        <f t="shared" ca="1" si="23"/>
        <v>0</v>
      </c>
      <c r="CH31" s="3">
        <f t="shared" ca="1" si="23"/>
        <v>133.90495930540078</v>
      </c>
      <c r="CI31" s="3">
        <f t="shared" ca="1" si="23"/>
        <v>0</v>
      </c>
      <c r="CJ31" s="3">
        <f t="shared" ca="1" si="23"/>
        <v>0</v>
      </c>
      <c r="CK31" s="3">
        <f t="shared" ca="1" si="23"/>
        <v>0</v>
      </c>
    </row>
    <row r="32" spans="1:89" ht="13.5" thickBot="1" x14ac:dyDescent="0.25">
      <c r="B32" s="140"/>
      <c r="C32" s="141"/>
      <c r="D32" s="141"/>
      <c r="E32" s="141"/>
      <c r="F32" s="141"/>
      <c r="G32" s="141"/>
      <c r="H32" s="142"/>
      <c r="I32" s="44">
        <f ca="1">INDEX(PV_Data_Calc!$X$10:$BK$12,MATCH("Min",PV_Data_Calc!$X$10:$X$12,0),MATCH(PV_Data_Calc!X9,PV_Data_Calc!$X$15:$BK$15,0))</f>
        <v>0</v>
      </c>
      <c r="J32" s="44">
        <f ca="1">INDEX(PV_Data_Calc!$X$10:$BK$12,MATCH("Max",PV_Data_Calc!$X$10:$X$12,0),MATCH(PV_Data_Calc!X9,PV_Data_Calc!$X$15:$BK$15,0))</f>
        <v>0</v>
      </c>
      <c r="K32" s="44"/>
      <c r="L32" s="58"/>
      <c r="M32" s="42"/>
      <c r="N32" s="42"/>
      <c r="O32" s="42"/>
      <c r="P32" s="53"/>
      <c r="Q32" s="42"/>
      <c r="R32" s="42"/>
      <c r="S32" s="42"/>
      <c r="T32">
        <f>PV_Data_Calc!CY25</f>
        <v>10</v>
      </c>
      <c r="U32" s="10" t="e">
        <f ca="1">PV_Data_Calc!CZ25</f>
        <v>#N/A</v>
      </c>
      <c r="V32" s="16" t="e">
        <f ca="1">PV_Data_Calc!DB25</f>
        <v>#N/A</v>
      </c>
      <c r="W32" s="16" t="e">
        <f ca="1">PV_Data_Calc!DC25</f>
        <v>#N/A</v>
      </c>
      <c r="X32" s="17" t="e">
        <f ca="1">PV_Data_Calc!DD25</f>
        <v>#N/A</v>
      </c>
      <c r="Y32" s="17" t="e">
        <f ca="1">PV_Data_Calc!DE25</f>
        <v>#N/A</v>
      </c>
      <c r="AA32" s="9">
        <f>PV_Data_Calc!CQ25</f>
        <v>10</v>
      </c>
      <c r="AB32" s="9" t="e">
        <f ca="1">PV_Data_Calc!CR25</f>
        <v>#N/A</v>
      </c>
      <c r="AC32" s="19" t="e">
        <f ca="1">PV_Data_Calc!CT25</f>
        <v>#N/A</v>
      </c>
      <c r="AD32" s="19" t="e">
        <f ca="1">PV_Data_Calc!CU25</f>
        <v>#N/A</v>
      </c>
      <c r="AE32" s="20" t="e">
        <f ca="1">PV_Data_Calc!CV25</f>
        <v>#N/A</v>
      </c>
      <c r="AF32" s="20" t="e">
        <f ca="1">PV_Data_Calc!CW25</f>
        <v>#N/A</v>
      </c>
      <c r="AJ32" t="e">
        <f t="shared" ca="1" si="10"/>
        <v>#N/A</v>
      </c>
      <c r="AK32" s="4" t="e">
        <f t="shared" ca="1" si="11"/>
        <v>#N/A</v>
      </c>
      <c r="AL32" s="8" t="e">
        <f t="shared" ca="1" si="12"/>
        <v>#N/A</v>
      </c>
      <c r="AM32" s="3" t="e">
        <f t="shared" ca="1" si="2"/>
        <v>#N/A</v>
      </c>
      <c r="AN32" s="4" t="e">
        <f t="shared" ca="1" si="3"/>
        <v>#N/A</v>
      </c>
      <c r="AO32" s="4" t="e">
        <f t="shared" ca="1" si="13"/>
        <v>#N/A</v>
      </c>
      <c r="AP32" s="3" t="e">
        <f t="shared" ca="1" si="4"/>
        <v>#N/A</v>
      </c>
      <c r="AS32">
        <f t="shared" si="25"/>
        <v>5</v>
      </c>
      <c r="AT32" t="str">
        <f t="shared" ca="1" si="14"/>
        <v>B</v>
      </c>
      <c r="AU32" s="3">
        <f t="shared" ca="1" si="15"/>
        <v>0.44170885745009797</v>
      </c>
      <c r="AV32" s="3">
        <f t="shared" ca="1" si="24"/>
        <v>133.67641542172765</v>
      </c>
      <c r="AW32" s="4">
        <f t="shared" ca="1" si="24"/>
        <v>108815.93001410001</v>
      </c>
      <c r="AX32" s="4">
        <f ca="1">INDEX($T$23:$Y$204,MATCH($AS32,$T$23:$T$204,0),MATCH(AX$22,$T$22:$Y$22,0))</f>
        <v>1117.5307250580001</v>
      </c>
      <c r="AZ32" s="8">
        <f t="shared" ca="1" si="16"/>
        <v>1117.5307250580001</v>
      </c>
      <c r="BA32" s="3">
        <f t="shared" ca="1" si="17"/>
        <v>0</v>
      </c>
      <c r="BB32" s="3">
        <f t="shared" ca="1" si="17"/>
        <v>0</v>
      </c>
      <c r="BC32" s="3">
        <f t="shared" ca="1" si="17"/>
        <v>0</v>
      </c>
      <c r="BD32" s="3">
        <f t="shared" ca="1" si="17"/>
        <v>0</v>
      </c>
      <c r="BE32" s="3">
        <f t="shared" ca="1" si="17"/>
        <v>0</v>
      </c>
      <c r="BF32" s="3">
        <f t="shared" ca="1" si="17"/>
        <v>133.67641542172765</v>
      </c>
      <c r="BG32" s="3">
        <f t="shared" ca="1" si="17"/>
        <v>0</v>
      </c>
      <c r="BH32" s="3">
        <f t="shared" ca="1" si="17"/>
        <v>0</v>
      </c>
      <c r="BI32" s="3">
        <f t="shared" ca="1" si="17"/>
        <v>0</v>
      </c>
      <c r="BL32" t="e">
        <f t="shared" ca="1" si="18"/>
        <v>#N/A</v>
      </c>
      <c r="BM32" s="4" t="e">
        <f t="shared" ca="1" si="26"/>
        <v>#N/A</v>
      </c>
      <c r="BN32" s="8" t="e">
        <f t="shared" ca="1" si="19"/>
        <v>#N/A</v>
      </c>
      <c r="BO32" s="3" t="e">
        <f t="shared" ca="1" si="20"/>
        <v>#N/A</v>
      </c>
      <c r="BP32" s="4" t="e">
        <f t="shared" ca="1" si="6"/>
        <v>#N/A</v>
      </c>
      <c r="BQ32" s="4" t="e">
        <f t="shared" ca="1" si="21"/>
        <v>#N/A</v>
      </c>
      <c r="BR32" s="3" t="e">
        <f t="shared" ca="1" si="7"/>
        <v>#N/A</v>
      </c>
      <c r="BU32">
        <f t="shared" si="27"/>
        <v>5</v>
      </c>
      <c r="BV32" t="str">
        <f t="shared" ca="1" si="8"/>
        <v>D</v>
      </c>
      <c r="BW32" s="3">
        <f t="shared" ca="1" si="8"/>
        <v>0.45059262552770379</v>
      </c>
      <c r="BX32" s="3">
        <f t="shared" ca="1" si="8"/>
        <v>133.90495930540078</v>
      </c>
      <c r="BY32" s="4">
        <f t="shared" ca="1" si="8"/>
        <v>278221.20066690003</v>
      </c>
      <c r="BZ32" s="4">
        <f ca="1">INDEX($AA$23:$AF$204,MATCH($BU32,$AA$23:$AA$204,0),MATCH(BZ$22,$AA$22:$AF$22,0))</f>
        <v>1286.9359957108002</v>
      </c>
      <c r="CB32" s="8">
        <f t="shared" ca="1" si="22"/>
        <v>1286.9359957108002</v>
      </c>
      <c r="CC32" s="3">
        <f t="shared" ca="1" si="23"/>
        <v>0</v>
      </c>
      <c r="CD32" s="3">
        <f t="shared" ca="1" si="23"/>
        <v>0</v>
      </c>
      <c r="CE32" s="3">
        <f t="shared" ca="1" si="23"/>
        <v>0</v>
      </c>
      <c r="CF32" s="3">
        <f t="shared" ca="1" si="23"/>
        <v>0</v>
      </c>
      <c r="CG32" s="3">
        <f t="shared" ca="1" si="23"/>
        <v>0</v>
      </c>
      <c r="CH32" s="3">
        <f t="shared" ca="1" si="23"/>
        <v>133.90495930540078</v>
      </c>
      <c r="CI32" s="3">
        <f t="shared" ca="1" si="23"/>
        <v>0</v>
      </c>
      <c r="CJ32" s="3">
        <f t="shared" ca="1" si="23"/>
        <v>0</v>
      </c>
      <c r="CK32" s="3">
        <f t="shared" ca="1" si="23"/>
        <v>0</v>
      </c>
    </row>
    <row r="33" spans="1:89" x14ac:dyDescent="0.2">
      <c r="B33" s="100" t="s">
        <v>51</v>
      </c>
      <c r="C33" s="181">
        <v>0.15</v>
      </c>
      <c r="D33" s="101">
        <v>0.15</v>
      </c>
      <c r="E33" s="133">
        <f t="shared" ref="E33:E42" si="28">C33</f>
        <v>0.15</v>
      </c>
      <c r="F33" s="107">
        <v>0</v>
      </c>
      <c r="G33" s="104" t="s">
        <v>156</v>
      </c>
      <c r="H33" s="99" t="s">
        <v>65</v>
      </c>
      <c r="I33" s="42"/>
      <c r="J33" s="42"/>
      <c r="K33" s="42"/>
      <c r="L33" s="42"/>
      <c r="M33" s="42"/>
      <c r="N33" s="42"/>
      <c r="O33" s="42"/>
      <c r="P33" s="53"/>
      <c r="Q33" s="42"/>
      <c r="R33" s="42"/>
      <c r="S33" s="42"/>
      <c r="T33">
        <f>PV_Data_Calc!CY26</f>
        <v>11</v>
      </c>
      <c r="U33" s="10" t="e">
        <f ca="1">PV_Data_Calc!CZ26</f>
        <v>#N/A</v>
      </c>
      <c r="V33" s="16" t="e">
        <f ca="1">PV_Data_Calc!DB26</f>
        <v>#N/A</v>
      </c>
      <c r="W33" s="16" t="e">
        <f ca="1">PV_Data_Calc!DC26</f>
        <v>#N/A</v>
      </c>
      <c r="X33" s="17" t="e">
        <f ca="1">PV_Data_Calc!DD26</f>
        <v>#N/A</v>
      </c>
      <c r="Y33" s="17" t="e">
        <f ca="1">PV_Data_Calc!DE26</f>
        <v>#N/A</v>
      </c>
      <c r="AA33" s="9">
        <f>PV_Data_Calc!CQ26</f>
        <v>11</v>
      </c>
      <c r="AB33" s="9" t="e">
        <f ca="1">PV_Data_Calc!CR26</f>
        <v>#N/A</v>
      </c>
      <c r="AC33" s="19" t="e">
        <f ca="1">PV_Data_Calc!CT26</f>
        <v>#N/A</v>
      </c>
      <c r="AD33" s="19" t="e">
        <f ca="1">PV_Data_Calc!CU26</f>
        <v>#N/A</v>
      </c>
      <c r="AE33" s="20" t="e">
        <f ca="1">PV_Data_Calc!CV26</f>
        <v>#N/A</v>
      </c>
      <c r="AF33" s="20" t="e">
        <f ca="1">PV_Data_Calc!CW26</f>
        <v>#N/A</v>
      </c>
      <c r="AJ33" t="e">
        <f t="shared" ca="1" si="10"/>
        <v>#N/A</v>
      </c>
      <c r="AK33" s="4" t="e">
        <f t="shared" ca="1" si="11"/>
        <v>#N/A</v>
      </c>
      <c r="AL33" s="8" t="e">
        <f t="shared" ca="1" si="12"/>
        <v>#N/A</v>
      </c>
      <c r="AM33" s="3" t="e">
        <f t="shared" ca="1" si="2"/>
        <v>#N/A</v>
      </c>
      <c r="AN33" s="4" t="e">
        <f t="shared" ca="1" si="3"/>
        <v>#N/A</v>
      </c>
      <c r="AO33" s="4" t="e">
        <f t="shared" ca="1" si="13"/>
        <v>#N/A</v>
      </c>
      <c r="AP33" s="3" t="e">
        <f t="shared" ca="1" si="4"/>
        <v>#N/A</v>
      </c>
      <c r="AS33">
        <f t="shared" si="25"/>
        <v>6</v>
      </c>
      <c r="AT33" t="str">
        <f t="shared" ca="1" si="14"/>
        <v>D</v>
      </c>
      <c r="AU33" s="3">
        <f t="shared" ca="1" si="15"/>
        <v>0.45059262552770379</v>
      </c>
      <c r="AV33" s="3">
        <f t="shared" ca="1" si="24"/>
        <v>133.90495930540078</v>
      </c>
      <c r="AW33" s="4">
        <f t="shared" ca="1" si="24"/>
        <v>278221.20066690003</v>
      </c>
      <c r="AX33" s="4">
        <f ca="1">AX32</f>
        <v>1117.5307250580001</v>
      </c>
      <c r="AZ33" s="8">
        <f t="shared" ca="1" si="16"/>
        <v>1117.5307250580001</v>
      </c>
      <c r="BA33" s="3">
        <f t="shared" ca="1" si="17"/>
        <v>0</v>
      </c>
      <c r="BB33" s="3">
        <f t="shared" ca="1" si="17"/>
        <v>0</v>
      </c>
      <c r="BC33" s="3">
        <f t="shared" ca="1" si="17"/>
        <v>0</v>
      </c>
      <c r="BD33" s="3">
        <f t="shared" ca="1" si="17"/>
        <v>0</v>
      </c>
      <c r="BE33" s="3">
        <f t="shared" ca="1" si="17"/>
        <v>0</v>
      </c>
      <c r="BF33" s="3">
        <f t="shared" ca="1" si="17"/>
        <v>133.90495930540078</v>
      </c>
      <c r="BG33" s="3">
        <f t="shared" ca="1" si="17"/>
        <v>0</v>
      </c>
      <c r="BH33" s="3">
        <f t="shared" ca="1" si="17"/>
        <v>0</v>
      </c>
      <c r="BI33" s="3">
        <f t="shared" ca="1" si="17"/>
        <v>0</v>
      </c>
      <c r="BL33" t="e">
        <f t="shared" ca="1" si="18"/>
        <v>#N/A</v>
      </c>
      <c r="BM33" s="4" t="e">
        <f t="shared" ca="1" si="26"/>
        <v>#N/A</v>
      </c>
      <c r="BN33" s="8" t="e">
        <f t="shared" ca="1" si="19"/>
        <v>#N/A</v>
      </c>
      <c r="BO33" s="3" t="e">
        <f t="shared" ca="1" si="20"/>
        <v>#N/A</v>
      </c>
      <c r="BP33" s="4" t="e">
        <f t="shared" ca="1" si="6"/>
        <v>#N/A</v>
      </c>
      <c r="BQ33" s="4" t="e">
        <f t="shared" ca="1" si="21"/>
        <v>#N/A</v>
      </c>
      <c r="BR33" s="3" t="e">
        <f t="shared" ca="1" si="7"/>
        <v>#N/A</v>
      </c>
      <c r="BU33">
        <f t="shared" si="27"/>
        <v>6</v>
      </c>
      <c r="BV33" t="str">
        <f t="shared" ca="1" si="8"/>
        <v>B</v>
      </c>
      <c r="BW33" s="3">
        <f t="shared" ca="1" si="8"/>
        <v>0.44170885745009797</v>
      </c>
      <c r="BX33" s="3">
        <f t="shared" ca="1" si="8"/>
        <v>133.67641542172765</v>
      </c>
      <c r="BY33" s="4">
        <f t="shared" ca="1" si="8"/>
        <v>108815.93001410001</v>
      </c>
      <c r="BZ33" s="4">
        <f ca="1">BZ32</f>
        <v>1286.9359957108002</v>
      </c>
      <c r="CB33" s="8">
        <f t="shared" ca="1" si="22"/>
        <v>1286.9359957108002</v>
      </c>
      <c r="CC33" s="3">
        <f t="shared" ca="1" si="23"/>
        <v>0</v>
      </c>
      <c r="CD33" s="3">
        <f t="shared" ca="1" si="23"/>
        <v>0</v>
      </c>
      <c r="CE33" s="3">
        <f t="shared" ca="1" si="23"/>
        <v>0</v>
      </c>
      <c r="CF33" s="3">
        <f t="shared" ca="1" si="23"/>
        <v>0</v>
      </c>
      <c r="CG33" s="3">
        <f t="shared" ca="1" si="23"/>
        <v>0</v>
      </c>
      <c r="CH33" s="3">
        <f t="shared" ca="1" si="23"/>
        <v>133.67641542172765</v>
      </c>
      <c r="CI33" s="3">
        <f t="shared" ca="1" si="23"/>
        <v>0</v>
      </c>
      <c r="CJ33" s="3">
        <f t="shared" ca="1" si="23"/>
        <v>0</v>
      </c>
      <c r="CK33" s="3">
        <f t="shared" ca="1" si="23"/>
        <v>0</v>
      </c>
    </row>
    <row r="34" spans="1:89" x14ac:dyDescent="0.2">
      <c r="B34" s="100" t="str">
        <f>CONCATENATE("Distance to existing or proposed ",$C$9," plant")</f>
        <v>Distance to existing or proposed PV plant</v>
      </c>
      <c r="C34" s="182">
        <v>0.1</v>
      </c>
      <c r="D34" s="101">
        <v>0.1</v>
      </c>
      <c r="E34" s="133">
        <f t="shared" si="28"/>
        <v>0.1</v>
      </c>
      <c r="F34" s="107">
        <v>0</v>
      </c>
      <c r="G34" s="104" t="s">
        <v>157</v>
      </c>
      <c r="H34" s="99" t="s">
        <v>65</v>
      </c>
      <c r="I34" s="42"/>
      <c r="K34" s="42"/>
      <c r="L34" s="42"/>
      <c r="M34" s="42"/>
      <c r="N34" s="42"/>
      <c r="O34" s="42"/>
      <c r="P34" s="53"/>
      <c r="Q34" s="42"/>
      <c r="R34" s="42"/>
      <c r="S34" s="42"/>
      <c r="T34">
        <f>PV_Data_Calc!CY27</f>
        <v>12</v>
      </c>
      <c r="U34" s="10" t="e">
        <f ca="1">PV_Data_Calc!CZ27</f>
        <v>#N/A</v>
      </c>
      <c r="V34" s="16" t="e">
        <f ca="1">PV_Data_Calc!DB27</f>
        <v>#N/A</v>
      </c>
      <c r="W34" s="16" t="e">
        <f ca="1">PV_Data_Calc!DC27</f>
        <v>#N/A</v>
      </c>
      <c r="X34" s="17" t="e">
        <f ca="1">PV_Data_Calc!DD27</f>
        <v>#N/A</v>
      </c>
      <c r="Y34" s="17" t="e">
        <f ca="1">PV_Data_Calc!DE27</f>
        <v>#N/A</v>
      </c>
      <c r="AA34" s="9">
        <f>PV_Data_Calc!CQ27</f>
        <v>12</v>
      </c>
      <c r="AB34" s="9" t="e">
        <f ca="1">PV_Data_Calc!CR27</f>
        <v>#N/A</v>
      </c>
      <c r="AC34" s="19" t="e">
        <f ca="1">PV_Data_Calc!CT27</f>
        <v>#N/A</v>
      </c>
      <c r="AD34" s="19" t="e">
        <f ca="1">PV_Data_Calc!CU27</f>
        <v>#N/A</v>
      </c>
      <c r="AE34" s="20" t="e">
        <f ca="1">PV_Data_Calc!CV27</f>
        <v>#N/A</v>
      </c>
      <c r="AF34" s="20" t="e">
        <f ca="1">PV_Data_Calc!CW27</f>
        <v>#N/A</v>
      </c>
      <c r="AJ34" t="e">
        <f t="shared" ca="1" si="10"/>
        <v>#N/A</v>
      </c>
      <c r="AK34" s="4" t="e">
        <f t="shared" ca="1" si="11"/>
        <v>#N/A</v>
      </c>
      <c r="AL34" s="8" t="e">
        <f t="shared" ca="1" si="12"/>
        <v>#N/A</v>
      </c>
      <c r="AM34" s="3" t="e">
        <f t="shared" ca="1" si="2"/>
        <v>#N/A</v>
      </c>
      <c r="AN34" s="4" t="e">
        <f t="shared" ca="1" si="3"/>
        <v>#N/A</v>
      </c>
      <c r="AO34" s="4" t="e">
        <f t="shared" ca="1" si="13"/>
        <v>#N/A</v>
      </c>
      <c r="AP34" s="3" t="e">
        <f t="shared" ca="1" si="4"/>
        <v>#N/A</v>
      </c>
      <c r="AS34">
        <f t="shared" si="25"/>
        <v>6</v>
      </c>
      <c r="AT34" t="str">
        <f t="shared" ca="1" si="14"/>
        <v>D</v>
      </c>
      <c r="AU34" s="3">
        <f t="shared" ca="1" si="15"/>
        <v>0.45059262552770379</v>
      </c>
      <c r="AV34" s="3">
        <f t="shared" ca="1" si="24"/>
        <v>133.90495930540078</v>
      </c>
      <c r="AW34" s="4">
        <f t="shared" ca="1" si="24"/>
        <v>278221.20066690003</v>
      </c>
      <c r="AX34" s="4">
        <f ca="1">INDEX($T$23:$Y$204,MATCH($AS34,$T$23:$T$204,0),MATCH(AX$22,$T$22:$Y$22,0))</f>
        <v>1395.7519257249</v>
      </c>
      <c r="AZ34" s="8">
        <f t="shared" ca="1" si="16"/>
        <v>1395.7519257249</v>
      </c>
      <c r="BA34" s="3">
        <f t="shared" ca="1" si="17"/>
        <v>0</v>
      </c>
      <c r="BB34" s="3">
        <f t="shared" ca="1" si="17"/>
        <v>0</v>
      </c>
      <c r="BC34" s="3">
        <f t="shared" ca="1" si="17"/>
        <v>0</v>
      </c>
      <c r="BD34" s="3">
        <f t="shared" ca="1" si="17"/>
        <v>0</v>
      </c>
      <c r="BE34" s="3">
        <f t="shared" ca="1" si="17"/>
        <v>0</v>
      </c>
      <c r="BF34" s="3">
        <f t="shared" ca="1" si="17"/>
        <v>133.90495930540078</v>
      </c>
      <c r="BG34" s="3">
        <f t="shared" ca="1" si="17"/>
        <v>0</v>
      </c>
      <c r="BH34" s="3">
        <f t="shared" ca="1" si="17"/>
        <v>0</v>
      </c>
      <c r="BI34" s="3">
        <f t="shared" ca="1" si="17"/>
        <v>0</v>
      </c>
      <c r="BL34" t="e">
        <f t="shared" ca="1" si="18"/>
        <v>#N/A</v>
      </c>
      <c r="BM34" s="4" t="e">
        <f t="shared" ca="1" si="26"/>
        <v>#N/A</v>
      </c>
      <c r="BN34" s="8" t="e">
        <f t="shared" ca="1" si="19"/>
        <v>#N/A</v>
      </c>
      <c r="BO34" s="3" t="e">
        <f t="shared" ca="1" si="20"/>
        <v>#N/A</v>
      </c>
      <c r="BP34" s="4" t="e">
        <f t="shared" ca="1" si="6"/>
        <v>#N/A</v>
      </c>
      <c r="BQ34" s="4" t="e">
        <f t="shared" ca="1" si="21"/>
        <v>#N/A</v>
      </c>
      <c r="BR34" s="3" t="e">
        <f t="shared" ca="1" si="7"/>
        <v>#N/A</v>
      </c>
      <c r="BU34">
        <f t="shared" si="27"/>
        <v>6</v>
      </c>
      <c r="BV34" t="str">
        <f t="shared" ca="1" si="8"/>
        <v>B</v>
      </c>
      <c r="BW34" s="3">
        <f t="shared" ca="1" si="8"/>
        <v>0.44170885745009797</v>
      </c>
      <c r="BX34" s="3">
        <f t="shared" ca="1" si="8"/>
        <v>133.67641542172765</v>
      </c>
      <c r="BY34" s="4">
        <f t="shared" ca="1" si="8"/>
        <v>108815.93001410001</v>
      </c>
      <c r="BZ34" s="4">
        <f ca="1">INDEX($AA$23:$AF$204,MATCH($BU34,$AA$23:$AA$204,0),MATCH(BZ$22,$AA$22:$AF$22,0))</f>
        <v>1395.7519257249003</v>
      </c>
      <c r="CB34" s="8">
        <f t="shared" ca="1" si="22"/>
        <v>1395.7519257249003</v>
      </c>
      <c r="CC34" s="3">
        <f t="shared" ca="1" si="23"/>
        <v>0</v>
      </c>
      <c r="CD34" s="3">
        <f t="shared" ca="1" si="23"/>
        <v>0</v>
      </c>
      <c r="CE34" s="3">
        <f t="shared" ca="1" si="23"/>
        <v>0</v>
      </c>
      <c r="CF34" s="3">
        <f t="shared" ca="1" si="23"/>
        <v>0</v>
      </c>
      <c r="CG34" s="3">
        <f t="shared" ca="1" si="23"/>
        <v>0</v>
      </c>
      <c r="CH34" s="3">
        <f t="shared" ca="1" si="23"/>
        <v>133.67641542172765</v>
      </c>
      <c r="CI34" s="3">
        <f t="shared" ca="1" si="23"/>
        <v>0</v>
      </c>
      <c r="CJ34" s="3">
        <f t="shared" ca="1" si="23"/>
        <v>0</v>
      </c>
      <c r="CK34" s="3">
        <f t="shared" ca="1" si="23"/>
        <v>0</v>
      </c>
    </row>
    <row r="35" spans="1:89" x14ac:dyDescent="0.2">
      <c r="B35" s="100" t="s">
        <v>146</v>
      </c>
      <c r="C35" s="181">
        <v>0.05</v>
      </c>
      <c r="D35" s="101">
        <v>0.05</v>
      </c>
      <c r="E35" s="133">
        <f t="shared" si="28"/>
        <v>0.05</v>
      </c>
      <c r="F35" s="107">
        <v>0</v>
      </c>
      <c r="G35" s="104" t="s">
        <v>157</v>
      </c>
      <c r="H35" s="99" t="s">
        <v>65</v>
      </c>
      <c r="I35" s="42"/>
      <c r="J35" s="42"/>
      <c r="K35" s="42"/>
      <c r="L35" s="42"/>
      <c r="M35" s="42"/>
      <c r="N35" s="42"/>
      <c r="O35" s="42"/>
      <c r="P35" s="53"/>
      <c r="Q35" s="42"/>
      <c r="R35" s="42"/>
      <c r="S35" s="42"/>
      <c r="T35">
        <f>PV_Data_Calc!CY28</f>
        <v>13</v>
      </c>
      <c r="U35" s="10" t="e">
        <f ca="1">PV_Data_Calc!CZ28</f>
        <v>#N/A</v>
      </c>
      <c r="V35" s="16" t="e">
        <f ca="1">PV_Data_Calc!DB28</f>
        <v>#N/A</v>
      </c>
      <c r="W35" s="16" t="e">
        <f ca="1">PV_Data_Calc!DC28</f>
        <v>#N/A</v>
      </c>
      <c r="X35" s="17" t="e">
        <f ca="1">PV_Data_Calc!DD28</f>
        <v>#N/A</v>
      </c>
      <c r="Y35" s="17" t="e">
        <f ca="1">PV_Data_Calc!DE28</f>
        <v>#N/A</v>
      </c>
      <c r="AA35" s="9">
        <f>PV_Data_Calc!CQ28</f>
        <v>13</v>
      </c>
      <c r="AB35" s="9" t="e">
        <f ca="1">PV_Data_Calc!CR28</f>
        <v>#N/A</v>
      </c>
      <c r="AC35" s="19" t="e">
        <f ca="1">PV_Data_Calc!CT28</f>
        <v>#N/A</v>
      </c>
      <c r="AD35" s="19" t="e">
        <f ca="1">PV_Data_Calc!CU28</f>
        <v>#N/A</v>
      </c>
      <c r="AE35" s="20" t="e">
        <f ca="1">PV_Data_Calc!CV28</f>
        <v>#N/A</v>
      </c>
      <c r="AF35" s="20" t="e">
        <f ca="1">PV_Data_Calc!CW28</f>
        <v>#N/A</v>
      </c>
      <c r="AJ35" t="e">
        <f t="shared" ca="1" si="10"/>
        <v>#N/A</v>
      </c>
      <c r="AK35" s="4" t="e">
        <f t="shared" ca="1" si="11"/>
        <v>#N/A</v>
      </c>
      <c r="AL35" s="8" t="e">
        <f t="shared" ca="1" si="12"/>
        <v>#N/A</v>
      </c>
      <c r="AM35" s="3" t="e">
        <f t="shared" ca="1" si="2"/>
        <v>#N/A</v>
      </c>
      <c r="AN35" s="4" t="e">
        <f t="shared" ca="1" si="3"/>
        <v>#N/A</v>
      </c>
      <c r="AO35" s="4" t="e">
        <f t="shared" ca="1" si="13"/>
        <v>#N/A</v>
      </c>
      <c r="AP35" s="3" t="e">
        <f t="shared" ca="1" si="4"/>
        <v>#N/A</v>
      </c>
      <c r="AS35">
        <f t="shared" si="25"/>
        <v>7</v>
      </c>
      <c r="AT35" t="str">
        <f t="shared" ca="1" si="14"/>
        <v>A</v>
      </c>
      <c r="AU35" s="3">
        <f t="shared" ca="1" si="15"/>
        <v>0.3913875607919447</v>
      </c>
      <c r="AV35" s="3">
        <f t="shared" ca="1" si="24"/>
        <v>133.90942421799571</v>
      </c>
      <c r="AW35" s="4">
        <f t="shared" ca="1" si="24"/>
        <v>204674.06658760001</v>
      </c>
      <c r="AX35" s="4">
        <f ca="1">AX34</f>
        <v>1395.7519257249</v>
      </c>
      <c r="AZ35" s="8">
        <f t="shared" ca="1" si="16"/>
        <v>1395.7519257249</v>
      </c>
      <c r="BA35" s="3">
        <f t="shared" ca="1" si="17"/>
        <v>0</v>
      </c>
      <c r="BB35" s="3">
        <f t="shared" ca="1" si="17"/>
        <v>0</v>
      </c>
      <c r="BC35" s="3">
        <f t="shared" ca="1" si="17"/>
        <v>0</v>
      </c>
      <c r="BD35" s="3">
        <f t="shared" ca="1" si="17"/>
        <v>0</v>
      </c>
      <c r="BE35" s="3">
        <f t="shared" ca="1" si="17"/>
        <v>0</v>
      </c>
      <c r="BF35" s="3">
        <f t="shared" ca="1" si="17"/>
        <v>0</v>
      </c>
      <c r="BG35" s="3">
        <f t="shared" ca="1" si="17"/>
        <v>133.90942421799571</v>
      </c>
      <c r="BH35" s="3">
        <f t="shared" ca="1" si="17"/>
        <v>0</v>
      </c>
      <c r="BI35" s="3">
        <f t="shared" ca="1" si="17"/>
        <v>0</v>
      </c>
      <c r="BL35" t="e">
        <f t="shared" ca="1" si="18"/>
        <v>#N/A</v>
      </c>
      <c r="BM35" s="4" t="e">
        <f t="shared" ca="1" si="26"/>
        <v>#N/A</v>
      </c>
      <c r="BN35" s="8" t="e">
        <f t="shared" ca="1" si="19"/>
        <v>#N/A</v>
      </c>
      <c r="BO35" s="3" t="e">
        <f t="shared" ca="1" si="20"/>
        <v>#N/A</v>
      </c>
      <c r="BP35" s="4" t="e">
        <f t="shared" ca="1" si="6"/>
        <v>#N/A</v>
      </c>
      <c r="BQ35" s="4" t="e">
        <f t="shared" ca="1" si="21"/>
        <v>#N/A</v>
      </c>
      <c r="BR35" s="3" t="e">
        <f t="shared" ca="1" si="7"/>
        <v>#N/A</v>
      </c>
      <c r="BU35">
        <f t="shared" si="27"/>
        <v>7</v>
      </c>
      <c r="BV35" t="str">
        <f t="shared" ca="1" si="8"/>
        <v>A</v>
      </c>
      <c r="BW35" s="3">
        <f t="shared" ca="1" si="8"/>
        <v>0.3913875607919447</v>
      </c>
      <c r="BX35" s="3">
        <f t="shared" ca="1" si="8"/>
        <v>133.90942421799571</v>
      </c>
      <c r="BY35" s="4">
        <f t="shared" ca="1" si="8"/>
        <v>204674.06658760001</v>
      </c>
      <c r="BZ35" s="4">
        <f ca="1">BZ34</f>
        <v>1395.7519257249003</v>
      </c>
      <c r="CB35" s="8">
        <f t="shared" ca="1" si="22"/>
        <v>1395.7519257249003</v>
      </c>
      <c r="CC35" s="3">
        <f t="shared" ca="1" si="23"/>
        <v>0</v>
      </c>
      <c r="CD35" s="3">
        <f t="shared" ca="1" si="23"/>
        <v>0</v>
      </c>
      <c r="CE35" s="3">
        <f t="shared" ca="1" si="23"/>
        <v>0</v>
      </c>
      <c r="CF35" s="3">
        <f t="shared" ca="1" si="23"/>
        <v>0</v>
      </c>
      <c r="CG35" s="3">
        <f t="shared" ca="1" si="23"/>
        <v>0</v>
      </c>
      <c r="CH35" s="3">
        <f t="shared" ca="1" si="23"/>
        <v>0</v>
      </c>
      <c r="CI35" s="3">
        <f t="shared" ca="1" si="23"/>
        <v>133.90942421799571</v>
      </c>
      <c r="CJ35" s="3">
        <f t="shared" ca="1" si="23"/>
        <v>0</v>
      </c>
      <c r="CK35" s="3">
        <f t="shared" ca="1" si="23"/>
        <v>0</v>
      </c>
    </row>
    <row r="36" spans="1:89" ht="25.5" x14ac:dyDescent="0.2">
      <c r="B36" s="105" t="s">
        <v>147</v>
      </c>
      <c r="C36" s="181">
        <v>0</v>
      </c>
      <c r="D36" s="101">
        <v>0</v>
      </c>
      <c r="E36" s="133">
        <f t="shared" si="28"/>
        <v>0</v>
      </c>
      <c r="F36" s="107">
        <v>0</v>
      </c>
      <c r="G36" s="104" t="s">
        <v>157</v>
      </c>
      <c r="H36" s="99" t="s">
        <v>65</v>
      </c>
      <c r="I36" s="42"/>
      <c r="J36" s="42"/>
      <c r="K36" s="42"/>
      <c r="L36" s="42"/>
      <c r="M36" s="42"/>
      <c r="N36" s="42"/>
      <c r="O36" s="42"/>
      <c r="P36" s="53"/>
      <c r="Q36" s="42"/>
      <c r="R36" s="42"/>
      <c r="S36" s="42"/>
      <c r="T36">
        <f>PV_Data_Calc!CY29</f>
        <v>14</v>
      </c>
      <c r="U36" s="10" t="e">
        <f ca="1">PV_Data_Calc!CZ29</f>
        <v>#N/A</v>
      </c>
      <c r="V36" s="16" t="e">
        <f ca="1">PV_Data_Calc!DB29</f>
        <v>#N/A</v>
      </c>
      <c r="W36" s="16" t="e">
        <f ca="1">PV_Data_Calc!DC29</f>
        <v>#N/A</v>
      </c>
      <c r="X36" s="17" t="e">
        <f ca="1">PV_Data_Calc!DD29</f>
        <v>#N/A</v>
      </c>
      <c r="Y36" s="17" t="e">
        <f ca="1">PV_Data_Calc!DE29</f>
        <v>#N/A</v>
      </c>
      <c r="AA36" s="9">
        <f>PV_Data_Calc!CQ29</f>
        <v>14</v>
      </c>
      <c r="AB36" s="9" t="e">
        <f ca="1">PV_Data_Calc!CR29</f>
        <v>#N/A</v>
      </c>
      <c r="AC36" s="19" t="e">
        <f ca="1">PV_Data_Calc!CT29</f>
        <v>#N/A</v>
      </c>
      <c r="AD36" s="19" t="e">
        <f ca="1">PV_Data_Calc!CU29</f>
        <v>#N/A</v>
      </c>
      <c r="AE36" s="20" t="e">
        <f ca="1">PV_Data_Calc!CV29</f>
        <v>#N/A</v>
      </c>
      <c r="AF36" s="20" t="e">
        <f ca="1">PV_Data_Calc!CW29</f>
        <v>#N/A</v>
      </c>
      <c r="AJ36" t="e">
        <f t="shared" ca="1" si="10"/>
        <v>#N/A</v>
      </c>
      <c r="AK36" s="4" t="e">
        <f t="shared" ca="1" si="11"/>
        <v>#N/A</v>
      </c>
      <c r="AL36" s="8" t="e">
        <f t="shared" ca="1" si="12"/>
        <v>#N/A</v>
      </c>
      <c r="AM36" s="3" t="e">
        <f t="shared" ca="1" si="2"/>
        <v>#N/A</v>
      </c>
      <c r="AN36" s="4" t="e">
        <f t="shared" ca="1" si="3"/>
        <v>#N/A</v>
      </c>
      <c r="AO36" s="4" t="e">
        <f t="shared" ca="1" si="13"/>
        <v>#N/A</v>
      </c>
      <c r="AP36" s="3" t="e">
        <f t="shared" ca="1" si="4"/>
        <v>#N/A</v>
      </c>
      <c r="AS36">
        <f t="shared" si="25"/>
        <v>7</v>
      </c>
      <c r="AT36" t="str">
        <f t="shared" ca="1" si="14"/>
        <v>A</v>
      </c>
      <c r="AU36" s="3">
        <f t="shared" ca="1" si="15"/>
        <v>0.3913875607919447</v>
      </c>
      <c r="AV36" s="3">
        <f t="shared" ca="1" si="24"/>
        <v>133.90942421799571</v>
      </c>
      <c r="AW36" s="4">
        <f t="shared" ca="1" si="24"/>
        <v>204674.06658760001</v>
      </c>
      <c r="AX36" s="4">
        <f ca="1">INDEX($T$23:$Y$204,MATCH($AS36,$T$23:$T$204,0),MATCH(AX$22,$T$22:$Y$22,0))</f>
        <v>1600.4259923125001</v>
      </c>
      <c r="AZ36" s="8">
        <f t="shared" ca="1" si="16"/>
        <v>1600.4259923125001</v>
      </c>
      <c r="BA36" s="3">
        <f t="shared" ca="1" si="17"/>
        <v>0</v>
      </c>
      <c r="BB36" s="3">
        <f t="shared" ca="1" si="17"/>
        <v>0</v>
      </c>
      <c r="BC36" s="3">
        <f t="shared" ca="1" si="17"/>
        <v>0</v>
      </c>
      <c r="BD36" s="3">
        <f t="shared" ca="1" si="17"/>
        <v>0</v>
      </c>
      <c r="BE36" s="3">
        <f t="shared" ca="1" si="17"/>
        <v>0</v>
      </c>
      <c r="BF36" s="3">
        <f t="shared" ca="1" si="17"/>
        <v>0</v>
      </c>
      <c r="BG36" s="3">
        <f t="shared" ca="1" si="17"/>
        <v>133.90942421799571</v>
      </c>
      <c r="BH36" s="3">
        <f t="shared" ca="1" si="17"/>
        <v>0</v>
      </c>
      <c r="BI36" s="3">
        <f t="shared" ca="1" si="17"/>
        <v>0</v>
      </c>
      <c r="BL36" t="e">
        <f t="shared" ca="1" si="18"/>
        <v>#N/A</v>
      </c>
      <c r="BM36" s="4" t="e">
        <f t="shared" ca="1" si="26"/>
        <v>#N/A</v>
      </c>
      <c r="BN36" s="8" t="e">
        <f t="shared" ca="1" si="19"/>
        <v>#N/A</v>
      </c>
      <c r="BO36" s="3" t="e">
        <f t="shared" ca="1" si="20"/>
        <v>#N/A</v>
      </c>
      <c r="BP36" s="4" t="e">
        <f t="shared" ca="1" si="6"/>
        <v>#N/A</v>
      </c>
      <c r="BQ36" s="4" t="e">
        <f t="shared" ca="1" si="21"/>
        <v>#N/A</v>
      </c>
      <c r="BR36" s="3" t="e">
        <f t="shared" ca="1" si="7"/>
        <v>#N/A</v>
      </c>
      <c r="BU36">
        <f t="shared" si="27"/>
        <v>7</v>
      </c>
      <c r="BV36" t="str">
        <f t="shared" ca="1" si="8"/>
        <v>A</v>
      </c>
      <c r="BW36" s="3">
        <f t="shared" ca="1" si="8"/>
        <v>0.3913875607919447</v>
      </c>
      <c r="BX36" s="3">
        <f t="shared" ca="1" si="8"/>
        <v>133.90942421799571</v>
      </c>
      <c r="BY36" s="4">
        <f t="shared" ca="1" si="8"/>
        <v>204674.06658760001</v>
      </c>
      <c r="BZ36" s="4">
        <f ca="1">INDEX($AA$23:$AF$204,MATCH($BU36,$AA$23:$AA$204,0),MATCH(BZ$22,$AA$22:$AF$22,0))</f>
        <v>1600.4259923125003</v>
      </c>
      <c r="CB36" s="8">
        <f t="shared" ca="1" si="22"/>
        <v>1600.4259923125003</v>
      </c>
      <c r="CC36" s="3">
        <f t="shared" ca="1" si="23"/>
        <v>0</v>
      </c>
      <c r="CD36" s="3">
        <f t="shared" ca="1" si="23"/>
        <v>0</v>
      </c>
      <c r="CE36" s="3">
        <f t="shared" ca="1" si="23"/>
        <v>0</v>
      </c>
      <c r="CF36" s="3">
        <f t="shared" ca="1" si="23"/>
        <v>0</v>
      </c>
      <c r="CG36" s="3">
        <f t="shared" ca="1" si="23"/>
        <v>0</v>
      </c>
      <c r="CH36" s="3">
        <f t="shared" ca="1" si="23"/>
        <v>0</v>
      </c>
      <c r="CI36" s="3">
        <f t="shared" ca="1" si="23"/>
        <v>133.90942421799571</v>
      </c>
      <c r="CJ36" s="3">
        <f t="shared" ca="1" si="23"/>
        <v>0</v>
      </c>
      <c r="CK36" s="3">
        <f t="shared" ca="1" si="23"/>
        <v>0</v>
      </c>
    </row>
    <row r="37" spans="1:89" x14ac:dyDescent="0.2">
      <c r="B37" s="100" t="str">
        <f>CONCATENATE("Co-location Potential with ",INDEX(PV_Data_Calc!$DZ$17:$EB$19,2,MATCH(PV_Zone_Ranking!$C$9,PV_Data_Calc!$DZ$17:$EB$17,0)))</f>
        <v>Co-location Potential with CSP</v>
      </c>
      <c r="C37" s="181">
        <v>0.05</v>
      </c>
      <c r="D37" s="101">
        <v>0.05</v>
      </c>
      <c r="E37" s="133">
        <f t="shared" si="28"/>
        <v>0.05</v>
      </c>
      <c r="F37" s="107">
        <v>1</v>
      </c>
      <c r="G37" s="107">
        <v>0</v>
      </c>
      <c r="H37" s="99" t="s">
        <v>66</v>
      </c>
      <c r="I37" s="42"/>
      <c r="J37" s="42"/>
      <c r="K37" s="42"/>
      <c r="L37" s="42"/>
      <c r="M37" s="42"/>
      <c r="N37" s="42"/>
      <c r="O37" s="42"/>
      <c r="P37" s="53"/>
      <c r="Q37" s="42"/>
      <c r="R37" s="42"/>
      <c r="S37" s="42"/>
      <c r="T37">
        <f>PV_Data_Calc!CY30</f>
        <v>15</v>
      </c>
      <c r="U37" s="10" t="e">
        <f ca="1">PV_Data_Calc!CZ30</f>
        <v>#N/A</v>
      </c>
      <c r="V37" s="16" t="e">
        <f ca="1">PV_Data_Calc!DB30</f>
        <v>#N/A</v>
      </c>
      <c r="W37" s="16" t="e">
        <f ca="1">PV_Data_Calc!DC30</f>
        <v>#N/A</v>
      </c>
      <c r="X37" s="17" t="e">
        <f ca="1">PV_Data_Calc!DD30</f>
        <v>#N/A</v>
      </c>
      <c r="Y37" s="17" t="e">
        <f ca="1">PV_Data_Calc!DE30</f>
        <v>#N/A</v>
      </c>
      <c r="AA37" s="9">
        <f>PV_Data_Calc!CQ30</f>
        <v>15</v>
      </c>
      <c r="AB37" s="9" t="e">
        <f ca="1">PV_Data_Calc!CR30</f>
        <v>#N/A</v>
      </c>
      <c r="AC37" s="19" t="e">
        <f ca="1">PV_Data_Calc!CT30</f>
        <v>#N/A</v>
      </c>
      <c r="AD37" s="19" t="e">
        <f ca="1">PV_Data_Calc!CU30</f>
        <v>#N/A</v>
      </c>
      <c r="AE37" s="20" t="e">
        <f ca="1">PV_Data_Calc!CV30</f>
        <v>#N/A</v>
      </c>
      <c r="AF37" s="20" t="e">
        <f ca="1">PV_Data_Calc!CW30</f>
        <v>#N/A</v>
      </c>
      <c r="AJ37" t="e">
        <f t="shared" ca="1" si="10"/>
        <v>#N/A</v>
      </c>
      <c r="AK37" s="4" t="e">
        <f t="shared" ca="1" si="11"/>
        <v>#N/A</v>
      </c>
      <c r="AL37" s="8" t="e">
        <f t="shared" ca="1" si="12"/>
        <v>#N/A</v>
      </c>
      <c r="AM37" s="3" t="e">
        <f t="shared" ca="1" si="2"/>
        <v>#N/A</v>
      </c>
      <c r="AN37" s="4" t="e">
        <f t="shared" ca="1" si="3"/>
        <v>#N/A</v>
      </c>
      <c r="AO37" s="4" t="e">
        <f t="shared" ca="1" si="13"/>
        <v>#N/A</v>
      </c>
      <c r="AP37" s="3" t="e">
        <f t="shared" ca="1" si="4"/>
        <v>#N/A</v>
      </c>
      <c r="AS37">
        <f t="shared" si="25"/>
        <v>8</v>
      </c>
      <c r="AT37" t="str">
        <f t="shared" ca="1" si="14"/>
        <v>H</v>
      </c>
      <c r="AU37" s="3">
        <f t="shared" ca="1" si="15"/>
        <v>0.35593660447198694</v>
      </c>
      <c r="AV37" s="3">
        <f t="shared" ca="1" si="24"/>
        <v>134.76326323074844</v>
      </c>
      <c r="AW37" s="4">
        <f t="shared" ca="1" si="24"/>
        <v>523213.7702188</v>
      </c>
      <c r="AX37" s="4">
        <f ca="1">AX36</f>
        <v>1600.4259923125001</v>
      </c>
      <c r="AZ37" s="8">
        <f t="shared" ca="1" si="16"/>
        <v>1600.4259923125001</v>
      </c>
      <c r="BA37" s="3">
        <f t="shared" ca="1" si="17"/>
        <v>0</v>
      </c>
      <c r="BB37" s="3">
        <f t="shared" ca="1" si="17"/>
        <v>0</v>
      </c>
      <c r="BC37" s="3">
        <f t="shared" ca="1" si="17"/>
        <v>0</v>
      </c>
      <c r="BD37" s="3">
        <f t="shared" ca="1" si="17"/>
        <v>0</v>
      </c>
      <c r="BE37" s="3">
        <f t="shared" ca="1" si="17"/>
        <v>0</v>
      </c>
      <c r="BF37" s="3">
        <f t="shared" ca="1" si="17"/>
        <v>0</v>
      </c>
      <c r="BG37" s="3">
        <f t="shared" ca="1" si="17"/>
        <v>134.76326323074844</v>
      </c>
      <c r="BH37" s="3">
        <f t="shared" ca="1" si="17"/>
        <v>0</v>
      </c>
      <c r="BI37" s="3">
        <f t="shared" ca="1" si="17"/>
        <v>0</v>
      </c>
      <c r="BL37" t="e">
        <f t="shared" ca="1" si="18"/>
        <v>#N/A</v>
      </c>
      <c r="BM37" s="4" t="e">
        <f t="shared" ca="1" si="26"/>
        <v>#N/A</v>
      </c>
      <c r="BN37" s="8" t="e">
        <f t="shared" ca="1" si="19"/>
        <v>#N/A</v>
      </c>
      <c r="BO37" s="3" t="e">
        <f t="shared" ca="1" si="20"/>
        <v>#N/A</v>
      </c>
      <c r="BP37" s="4" t="e">
        <f t="shared" ca="1" si="6"/>
        <v>#N/A</v>
      </c>
      <c r="BQ37" s="4" t="e">
        <f t="shared" ca="1" si="21"/>
        <v>#N/A</v>
      </c>
      <c r="BR37" s="3" t="e">
        <f t="shared" ca="1" si="7"/>
        <v>#N/A</v>
      </c>
      <c r="BU37">
        <f t="shared" si="27"/>
        <v>8</v>
      </c>
      <c r="BV37" t="str">
        <f t="shared" ca="1" si="8"/>
        <v>H</v>
      </c>
      <c r="BW37" s="3">
        <f t="shared" ca="1" si="8"/>
        <v>0.35593660447198694</v>
      </c>
      <c r="BX37" s="3">
        <f t="shared" ca="1" si="8"/>
        <v>134.76326323074844</v>
      </c>
      <c r="BY37" s="4">
        <f t="shared" ca="1" si="8"/>
        <v>523213.7702188</v>
      </c>
      <c r="BZ37" s="4">
        <f ca="1">BZ36</f>
        <v>1600.4259923125003</v>
      </c>
      <c r="CB37" s="8">
        <f t="shared" ca="1" si="22"/>
        <v>1600.4259923125003</v>
      </c>
      <c r="CC37" s="3">
        <f t="shared" ca="1" si="23"/>
        <v>0</v>
      </c>
      <c r="CD37" s="3">
        <f t="shared" ca="1" si="23"/>
        <v>0</v>
      </c>
      <c r="CE37" s="3">
        <f t="shared" ca="1" si="23"/>
        <v>0</v>
      </c>
      <c r="CF37" s="3">
        <f t="shared" ca="1" si="23"/>
        <v>0</v>
      </c>
      <c r="CG37" s="3">
        <f t="shared" ca="1" si="23"/>
        <v>0</v>
      </c>
      <c r="CH37" s="3">
        <f t="shared" ca="1" si="23"/>
        <v>0</v>
      </c>
      <c r="CI37" s="3">
        <f t="shared" ca="1" si="23"/>
        <v>134.76326323074844</v>
      </c>
      <c r="CJ37" s="3">
        <f t="shared" ca="1" si="23"/>
        <v>0</v>
      </c>
      <c r="CK37" s="3">
        <f t="shared" ca="1" si="23"/>
        <v>0</v>
      </c>
    </row>
    <row r="38" spans="1:89" x14ac:dyDescent="0.2">
      <c r="B38" s="100" t="str">
        <f>CONCATENATE("Co-location Potential with ",INDEX(PV_Data_Calc!$DZ$17:$EB$19,3,MATCH(PV_Zone_Ranking!$C$9,PV_Data_Calc!$DZ$17:$EB$17,0)))</f>
        <v>Co-location Potential with wind</v>
      </c>
      <c r="C38" s="181">
        <v>0.05</v>
      </c>
      <c r="D38" s="101">
        <v>0.05</v>
      </c>
      <c r="E38" s="133">
        <f t="shared" si="28"/>
        <v>0.05</v>
      </c>
      <c r="F38" s="107">
        <v>1</v>
      </c>
      <c r="G38" s="107">
        <v>0</v>
      </c>
      <c r="H38" s="99" t="s">
        <v>66</v>
      </c>
      <c r="I38" s="42"/>
      <c r="J38" s="42"/>
      <c r="K38" s="42"/>
      <c r="L38" s="42"/>
      <c r="M38" s="42"/>
      <c r="N38" s="42"/>
      <c r="O38" s="42"/>
      <c r="P38" s="53"/>
      <c r="Q38" s="42"/>
      <c r="R38" s="42"/>
      <c r="S38" s="42"/>
      <c r="T38">
        <f>PV_Data_Calc!CY31</f>
        <v>16</v>
      </c>
      <c r="U38" s="10" t="e">
        <f ca="1">PV_Data_Calc!CZ31</f>
        <v>#N/A</v>
      </c>
      <c r="V38" s="16" t="e">
        <f ca="1">PV_Data_Calc!DB31</f>
        <v>#N/A</v>
      </c>
      <c r="W38" s="16" t="e">
        <f ca="1">PV_Data_Calc!DC31</f>
        <v>#N/A</v>
      </c>
      <c r="X38" s="17" t="e">
        <f ca="1">PV_Data_Calc!DD31</f>
        <v>#N/A</v>
      </c>
      <c r="Y38" s="17" t="e">
        <f ca="1">PV_Data_Calc!DE31</f>
        <v>#N/A</v>
      </c>
      <c r="AA38" s="9">
        <f>PV_Data_Calc!CQ31</f>
        <v>16</v>
      </c>
      <c r="AB38" s="9" t="e">
        <f ca="1">PV_Data_Calc!CR31</f>
        <v>#N/A</v>
      </c>
      <c r="AC38" s="19" t="e">
        <f ca="1">PV_Data_Calc!CT31</f>
        <v>#N/A</v>
      </c>
      <c r="AD38" s="19" t="e">
        <f ca="1">PV_Data_Calc!CU31</f>
        <v>#N/A</v>
      </c>
      <c r="AE38" s="20" t="e">
        <f ca="1">PV_Data_Calc!CV31</f>
        <v>#N/A</v>
      </c>
      <c r="AF38" s="20" t="e">
        <f ca="1">PV_Data_Calc!CW31</f>
        <v>#N/A</v>
      </c>
      <c r="AJ38" t="e">
        <f t="shared" ca="1" si="10"/>
        <v>#N/A</v>
      </c>
      <c r="AK38" s="4" t="e">
        <f t="shared" ca="1" si="11"/>
        <v>#N/A</v>
      </c>
      <c r="AL38" s="8" t="e">
        <f t="shared" ca="1" si="12"/>
        <v>#N/A</v>
      </c>
      <c r="AM38" s="3" t="e">
        <f t="shared" ca="1" si="2"/>
        <v>#N/A</v>
      </c>
      <c r="AN38" s="4" t="e">
        <f t="shared" ca="1" si="3"/>
        <v>#N/A</v>
      </c>
      <c r="AO38" s="4" t="e">
        <f t="shared" ca="1" si="13"/>
        <v>#N/A</v>
      </c>
      <c r="AP38" s="3" t="e">
        <f t="shared" ca="1" si="4"/>
        <v>#N/A</v>
      </c>
      <c r="AS38">
        <f t="shared" si="25"/>
        <v>8</v>
      </c>
      <c r="AT38" t="str">
        <f t="shared" ca="1" si="14"/>
        <v>H</v>
      </c>
      <c r="AU38" s="3">
        <f t="shared" ca="1" si="15"/>
        <v>0.35593660447198694</v>
      </c>
      <c r="AV38" s="3">
        <f t="shared" ca="1" si="24"/>
        <v>134.76326323074844</v>
      </c>
      <c r="AW38" s="4">
        <f t="shared" ca="1" si="24"/>
        <v>523213.7702188</v>
      </c>
      <c r="AX38" s="4">
        <f ca="1">INDEX($T$23:$Y$204,MATCH($AS38,$T$23:$T$204,0),MATCH(AX$22,$T$22:$Y$22,0))</f>
        <v>2123.6397625313002</v>
      </c>
      <c r="AZ38" s="8">
        <f t="shared" ca="1" si="16"/>
        <v>2123.6397625313002</v>
      </c>
      <c r="BA38" s="3">
        <f t="shared" ca="1" si="17"/>
        <v>0</v>
      </c>
      <c r="BB38" s="3">
        <f t="shared" ca="1" si="17"/>
        <v>0</v>
      </c>
      <c r="BC38" s="3">
        <f t="shared" ca="1" si="17"/>
        <v>0</v>
      </c>
      <c r="BD38" s="3">
        <f t="shared" ca="1" si="17"/>
        <v>0</v>
      </c>
      <c r="BE38" s="3">
        <f t="shared" ca="1" si="17"/>
        <v>0</v>
      </c>
      <c r="BF38" s="3">
        <f t="shared" ca="1" si="17"/>
        <v>0</v>
      </c>
      <c r="BG38" s="3">
        <f t="shared" ca="1" si="17"/>
        <v>134.76326323074844</v>
      </c>
      <c r="BH38" s="3">
        <f t="shared" ca="1" si="17"/>
        <v>0</v>
      </c>
      <c r="BI38" s="3">
        <f t="shared" ca="1" si="17"/>
        <v>0</v>
      </c>
      <c r="BL38" t="e">
        <f t="shared" ca="1" si="18"/>
        <v>#N/A</v>
      </c>
      <c r="BM38" s="4" t="e">
        <f t="shared" ca="1" si="26"/>
        <v>#N/A</v>
      </c>
      <c r="BN38" s="8" t="e">
        <f t="shared" ca="1" si="19"/>
        <v>#N/A</v>
      </c>
      <c r="BO38" s="3" t="e">
        <f t="shared" ca="1" si="20"/>
        <v>#N/A</v>
      </c>
      <c r="BP38" s="4" t="e">
        <f t="shared" ca="1" si="6"/>
        <v>#N/A</v>
      </c>
      <c r="BQ38" s="4" t="e">
        <f t="shared" ca="1" si="21"/>
        <v>#N/A</v>
      </c>
      <c r="BR38" s="3" t="e">
        <f t="shared" ca="1" si="7"/>
        <v>#N/A</v>
      </c>
      <c r="BU38">
        <f t="shared" si="27"/>
        <v>8</v>
      </c>
      <c r="BV38" t="str">
        <f t="shared" ca="1" si="8"/>
        <v>H</v>
      </c>
      <c r="BW38" s="3">
        <f t="shared" ca="1" si="8"/>
        <v>0.35593660447198694</v>
      </c>
      <c r="BX38" s="3">
        <f t="shared" ca="1" si="8"/>
        <v>134.76326323074844</v>
      </c>
      <c r="BY38" s="4">
        <f t="shared" ca="1" si="8"/>
        <v>523213.7702188</v>
      </c>
      <c r="BZ38" s="4">
        <f ca="1">INDEX($AA$23:$AF$204,MATCH($BU38,$AA$23:$AA$204,0),MATCH(BZ$22,$AA$22:$AF$22,0))</f>
        <v>2123.6397625313002</v>
      </c>
      <c r="CB38" s="8">
        <f t="shared" ca="1" si="22"/>
        <v>2123.6397625313002</v>
      </c>
      <c r="CC38" s="3">
        <f t="shared" ca="1" si="23"/>
        <v>0</v>
      </c>
      <c r="CD38" s="3">
        <f t="shared" ca="1" si="23"/>
        <v>0</v>
      </c>
      <c r="CE38" s="3">
        <f t="shared" ca="1" si="23"/>
        <v>0</v>
      </c>
      <c r="CF38" s="3">
        <f t="shared" ca="1" si="23"/>
        <v>0</v>
      </c>
      <c r="CG38" s="3">
        <f t="shared" ca="1" si="23"/>
        <v>0</v>
      </c>
      <c r="CH38" s="3">
        <f t="shared" ca="1" si="23"/>
        <v>0</v>
      </c>
      <c r="CI38" s="3">
        <f t="shared" ca="1" si="23"/>
        <v>134.76326323074844</v>
      </c>
      <c r="CJ38" s="3">
        <f t="shared" ca="1" si="23"/>
        <v>0</v>
      </c>
      <c r="CK38" s="3">
        <f t="shared" ca="1" si="23"/>
        <v>0</v>
      </c>
    </row>
    <row r="39" spans="1:89" x14ac:dyDescent="0.2">
      <c r="B39" s="106" t="s">
        <v>225</v>
      </c>
      <c r="C39" s="181">
        <v>0.05</v>
      </c>
      <c r="D39" s="101">
        <v>0.05</v>
      </c>
      <c r="E39" s="132">
        <f t="shared" si="28"/>
        <v>0.05</v>
      </c>
      <c r="F39" s="107">
        <v>5</v>
      </c>
      <c r="G39" s="107">
        <v>1</v>
      </c>
      <c r="H39" s="99" t="s">
        <v>66</v>
      </c>
      <c r="P39" s="29"/>
      <c r="Q39" s="42"/>
      <c r="R39" s="42"/>
      <c r="S39" s="42"/>
      <c r="T39">
        <f>PV_Data_Calc!CY32</f>
        <v>17</v>
      </c>
      <c r="U39" s="10" t="e">
        <f ca="1">PV_Data_Calc!CZ32</f>
        <v>#N/A</v>
      </c>
      <c r="V39" s="16" t="e">
        <f ca="1">PV_Data_Calc!DB32</f>
        <v>#N/A</v>
      </c>
      <c r="W39" s="16" t="e">
        <f ca="1">PV_Data_Calc!DC32</f>
        <v>#N/A</v>
      </c>
      <c r="X39" s="17" t="e">
        <f ca="1">PV_Data_Calc!DD32</f>
        <v>#N/A</v>
      </c>
      <c r="Y39" s="17" t="e">
        <f ca="1">PV_Data_Calc!DE32</f>
        <v>#N/A</v>
      </c>
      <c r="AA39" s="9">
        <f>PV_Data_Calc!CQ32</f>
        <v>17</v>
      </c>
      <c r="AB39" s="9" t="e">
        <f ca="1">PV_Data_Calc!CR32</f>
        <v>#N/A</v>
      </c>
      <c r="AC39" s="19" t="e">
        <f ca="1">PV_Data_Calc!CT32</f>
        <v>#N/A</v>
      </c>
      <c r="AD39" s="19" t="e">
        <f ca="1">PV_Data_Calc!CU32</f>
        <v>#N/A</v>
      </c>
      <c r="AE39" s="20" t="e">
        <f ca="1">PV_Data_Calc!CV32</f>
        <v>#N/A</v>
      </c>
      <c r="AF39" s="20" t="e">
        <f ca="1">PV_Data_Calc!CW32</f>
        <v>#N/A</v>
      </c>
      <c r="AJ39" t="e">
        <f t="shared" ca="1" si="10"/>
        <v>#N/A</v>
      </c>
      <c r="AK39" s="4" t="e">
        <f t="shared" ca="1" si="11"/>
        <v>#N/A</v>
      </c>
      <c r="AL39" s="8" t="e">
        <f t="shared" ca="1" si="12"/>
        <v>#N/A</v>
      </c>
      <c r="AM39" s="3" t="e">
        <f t="shared" ca="1" si="2"/>
        <v>#N/A</v>
      </c>
      <c r="AN39" s="4" t="e">
        <f t="shared" ca="1" si="3"/>
        <v>#N/A</v>
      </c>
      <c r="AO39" s="4" t="e">
        <f t="shared" ca="1" si="13"/>
        <v>#N/A</v>
      </c>
      <c r="AP39" s="3" t="e">
        <f t="shared" ca="1" si="4"/>
        <v>#N/A</v>
      </c>
      <c r="AS39">
        <f t="shared" si="25"/>
        <v>9</v>
      </c>
      <c r="AT39" t="str">
        <f t="shared" ca="1" si="14"/>
        <v>C</v>
      </c>
      <c r="AU39" s="3">
        <f t="shared" ca="1" si="15"/>
        <v>0.18070716458986</v>
      </c>
      <c r="AV39" s="3">
        <f t="shared" ca="1" si="24"/>
        <v>139.81105072681603</v>
      </c>
      <c r="AW39" s="4">
        <f t="shared" ca="1" si="24"/>
        <v>79094.812882099999</v>
      </c>
      <c r="AX39" s="4">
        <f ca="1">AX38</f>
        <v>2123.6397625313002</v>
      </c>
      <c r="AZ39" s="8">
        <f t="shared" ca="1" si="16"/>
        <v>2123.6397625313002</v>
      </c>
      <c r="BA39" s="3">
        <f t="shared" ca="1" si="17"/>
        <v>0</v>
      </c>
      <c r="BB39" s="3">
        <f t="shared" ca="1" si="17"/>
        <v>0</v>
      </c>
      <c r="BC39" s="3">
        <f t="shared" ca="1" si="17"/>
        <v>0</v>
      </c>
      <c r="BD39" s="3">
        <f t="shared" ca="1" si="17"/>
        <v>0</v>
      </c>
      <c r="BE39" s="3">
        <f t="shared" ca="1" si="17"/>
        <v>0</v>
      </c>
      <c r="BF39" s="3">
        <f t="shared" ca="1" si="17"/>
        <v>0</v>
      </c>
      <c r="BG39" s="3">
        <f t="shared" ca="1" si="17"/>
        <v>0</v>
      </c>
      <c r="BH39" s="3">
        <f t="shared" ca="1" si="17"/>
        <v>0</v>
      </c>
      <c r="BI39" s="3">
        <f t="shared" ca="1" si="17"/>
        <v>139.81105072681603</v>
      </c>
      <c r="BL39" t="e">
        <f t="shared" ca="1" si="18"/>
        <v>#N/A</v>
      </c>
      <c r="BM39" s="4" t="e">
        <f t="shared" ca="1" si="26"/>
        <v>#N/A</v>
      </c>
      <c r="BN39" s="8" t="e">
        <f t="shared" ca="1" si="19"/>
        <v>#N/A</v>
      </c>
      <c r="BO39" s="3" t="e">
        <f t="shared" ca="1" si="20"/>
        <v>#N/A</v>
      </c>
      <c r="BP39" s="4" t="e">
        <f t="shared" ca="1" si="6"/>
        <v>#N/A</v>
      </c>
      <c r="BQ39" s="4" t="e">
        <f t="shared" ca="1" si="21"/>
        <v>#N/A</v>
      </c>
      <c r="BR39" s="3" t="e">
        <f t="shared" ca="1" si="7"/>
        <v>#N/A</v>
      </c>
      <c r="BU39">
        <f t="shared" si="27"/>
        <v>9</v>
      </c>
      <c r="BV39" t="str">
        <f t="shared" ca="1" si="8"/>
        <v>C</v>
      </c>
      <c r="BW39" s="3">
        <f t="shared" ca="1" si="8"/>
        <v>0.18070716458986</v>
      </c>
      <c r="BX39" s="3">
        <f t="shared" ca="1" si="8"/>
        <v>139.81105072681603</v>
      </c>
      <c r="BY39" s="4">
        <f t="shared" ca="1" si="8"/>
        <v>79094.812882099999</v>
      </c>
      <c r="BZ39" s="4">
        <f ca="1">BZ38</f>
        <v>2123.6397625313002</v>
      </c>
      <c r="CB39" s="8">
        <f t="shared" ca="1" si="22"/>
        <v>2123.6397625313002</v>
      </c>
      <c r="CC39" s="3">
        <f t="shared" ca="1" si="23"/>
        <v>0</v>
      </c>
      <c r="CD39" s="3">
        <f t="shared" ca="1" si="23"/>
        <v>0</v>
      </c>
      <c r="CE39" s="3">
        <f t="shared" ca="1" si="23"/>
        <v>0</v>
      </c>
      <c r="CF39" s="3">
        <f t="shared" ca="1" si="23"/>
        <v>0</v>
      </c>
      <c r="CG39" s="3">
        <f t="shared" ca="1" si="23"/>
        <v>0</v>
      </c>
      <c r="CH39" s="3">
        <f t="shared" ca="1" si="23"/>
        <v>0</v>
      </c>
      <c r="CI39" s="3">
        <f t="shared" ca="1" si="23"/>
        <v>0</v>
      </c>
      <c r="CJ39" s="3">
        <f t="shared" ca="1" si="23"/>
        <v>0</v>
      </c>
      <c r="CK39" s="3">
        <f t="shared" ca="1" si="23"/>
        <v>139.81105072681603</v>
      </c>
    </row>
    <row r="40" spans="1:89" x14ac:dyDescent="0.2">
      <c r="B40" s="100" t="s">
        <v>52</v>
      </c>
      <c r="C40" s="181">
        <v>0.05</v>
      </c>
      <c r="D40" s="101">
        <v>0.05</v>
      </c>
      <c r="E40" s="133">
        <f t="shared" si="28"/>
        <v>0.05</v>
      </c>
      <c r="F40" s="107">
        <v>0</v>
      </c>
      <c r="G40" s="104" t="s">
        <v>156</v>
      </c>
      <c r="H40" s="99" t="s">
        <v>67</v>
      </c>
      <c r="P40" s="29"/>
      <c r="Q40" s="42"/>
      <c r="R40" s="42"/>
      <c r="S40" s="42"/>
      <c r="T40">
        <f>PV_Data_Calc!CY33</f>
        <v>18</v>
      </c>
      <c r="U40" s="10" t="e">
        <f ca="1">PV_Data_Calc!CZ33</f>
        <v>#N/A</v>
      </c>
      <c r="V40" s="16" t="e">
        <f ca="1">PV_Data_Calc!DB33</f>
        <v>#N/A</v>
      </c>
      <c r="W40" s="16" t="e">
        <f ca="1">PV_Data_Calc!DC33</f>
        <v>#N/A</v>
      </c>
      <c r="X40" s="17" t="e">
        <f ca="1">PV_Data_Calc!DD33</f>
        <v>#N/A</v>
      </c>
      <c r="Y40" s="17" t="e">
        <f ca="1">PV_Data_Calc!DE33</f>
        <v>#N/A</v>
      </c>
      <c r="AA40" s="9">
        <f>PV_Data_Calc!CQ33</f>
        <v>18</v>
      </c>
      <c r="AB40" s="9" t="e">
        <f ca="1">PV_Data_Calc!CR33</f>
        <v>#N/A</v>
      </c>
      <c r="AC40" s="19" t="e">
        <f ca="1">PV_Data_Calc!CT33</f>
        <v>#N/A</v>
      </c>
      <c r="AD40" s="19" t="e">
        <f ca="1">PV_Data_Calc!CU33</f>
        <v>#N/A</v>
      </c>
      <c r="AE40" s="20" t="e">
        <f ca="1">PV_Data_Calc!CV33</f>
        <v>#N/A</v>
      </c>
      <c r="AF40" s="20" t="e">
        <f ca="1">PV_Data_Calc!CW33</f>
        <v>#N/A</v>
      </c>
      <c r="AJ40" t="e">
        <f t="shared" ca="1" si="10"/>
        <v>#N/A</v>
      </c>
      <c r="AK40" s="4" t="e">
        <f ca="1">AVERAGE(Y39:Y40)</f>
        <v>#N/A</v>
      </c>
      <c r="AL40" s="8" t="e">
        <f t="shared" ca="1" si="12"/>
        <v>#N/A</v>
      </c>
      <c r="AM40" s="3" t="e">
        <f t="shared" ca="1" si="2"/>
        <v>#N/A</v>
      </c>
      <c r="AN40" s="4" t="e">
        <f t="shared" ca="1" si="3"/>
        <v>#N/A</v>
      </c>
      <c r="AO40" s="4" t="e">
        <f ca="1">IF(AN39=0,AN40,(AO39*AN40+AN40))</f>
        <v>#N/A</v>
      </c>
      <c r="AP40" s="3" t="e">
        <f t="shared" ca="1" si="4"/>
        <v>#N/A</v>
      </c>
      <c r="AS40">
        <f>AS38+1</f>
        <v>9</v>
      </c>
      <c r="AT40" t="str">
        <f t="shared" ca="1" si="14"/>
        <v>C</v>
      </c>
      <c r="AU40" s="3">
        <f t="shared" ca="1" si="15"/>
        <v>0.18070716458986</v>
      </c>
      <c r="AV40" s="3">
        <f t="shared" ca="1" si="24"/>
        <v>139.81105072681603</v>
      </c>
      <c r="AW40" s="4">
        <f t="shared" ca="1" si="24"/>
        <v>79094.812882099999</v>
      </c>
      <c r="AX40" s="4">
        <f ca="1">INDEX($T$23:$Y$204,MATCH($AS40,$T$23:$T$204,0),MATCH(AX$22,$T$22:$Y$22,0))</f>
        <v>2202.7345754134003</v>
      </c>
      <c r="AZ40" s="8">
        <f t="shared" ca="1" si="16"/>
        <v>2202.7345754134003</v>
      </c>
      <c r="BA40" s="3">
        <f t="shared" ref="BA40:BI55" ca="1" si="29">IF(ISNA($AZ40),NA(),IF(AND($AU40&gt;BB$21,$AU40&lt;=BA$21),$AV40,0))</f>
        <v>0</v>
      </c>
      <c r="BB40" s="3">
        <f t="shared" ca="1" si="29"/>
        <v>0</v>
      </c>
      <c r="BC40" s="3">
        <f t="shared" ca="1" si="29"/>
        <v>0</v>
      </c>
      <c r="BD40" s="3">
        <f t="shared" ca="1" si="29"/>
        <v>0</v>
      </c>
      <c r="BE40" s="3">
        <f t="shared" ca="1" si="29"/>
        <v>0</v>
      </c>
      <c r="BF40" s="3">
        <f t="shared" ca="1" si="29"/>
        <v>0</v>
      </c>
      <c r="BG40" s="3">
        <f t="shared" ca="1" si="29"/>
        <v>0</v>
      </c>
      <c r="BH40" s="3">
        <f t="shared" ca="1" si="29"/>
        <v>0</v>
      </c>
      <c r="BI40" s="3">
        <f t="shared" ca="1" si="29"/>
        <v>139.81105072681603</v>
      </c>
      <c r="BL40" t="e">
        <f t="shared" ca="1" si="18"/>
        <v>#N/A</v>
      </c>
      <c r="BM40" s="4" t="e">
        <f t="shared" ca="1" si="26"/>
        <v>#N/A</v>
      </c>
      <c r="BN40" s="8" t="e">
        <f t="shared" ca="1" si="19"/>
        <v>#N/A</v>
      </c>
      <c r="BO40" s="3" t="e">
        <f t="shared" ca="1" si="20"/>
        <v>#N/A</v>
      </c>
      <c r="BP40" s="4" t="e">
        <f t="shared" ca="1" si="6"/>
        <v>#N/A</v>
      </c>
      <c r="BQ40" s="4" t="e">
        <f ca="1">IF(BP39=0,BP40,(BQ39*BP40+BP40))</f>
        <v>#N/A</v>
      </c>
      <c r="BR40" s="3" t="e">
        <f t="shared" ca="1" si="7"/>
        <v>#N/A</v>
      </c>
      <c r="BU40">
        <f>BU38+1</f>
        <v>9</v>
      </c>
      <c r="BV40" t="str">
        <f t="shared" ca="1" si="8"/>
        <v>C</v>
      </c>
      <c r="BW40" s="3">
        <f t="shared" ca="1" si="8"/>
        <v>0.18070716458986</v>
      </c>
      <c r="BX40" s="3">
        <f t="shared" ca="1" si="8"/>
        <v>139.81105072681603</v>
      </c>
      <c r="BY40" s="4">
        <f t="shared" ca="1" si="8"/>
        <v>79094.812882099999</v>
      </c>
      <c r="BZ40" s="4">
        <f ca="1">INDEX($AA$23:$AF$204,MATCH($BU40,$AA$23:$AA$204,0),MATCH(BZ$22,$AA$22:$AF$22,0))</f>
        <v>2202.7345754134003</v>
      </c>
      <c r="CB40" s="8">
        <f t="shared" ca="1" si="22"/>
        <v>2202.7345754134003</v>
      </c>
      <c r="CC40" s="3">
        <f t="shared" ref="CC40:CK55" ca="1" si="30">IF(ISNA($CB40),NA(),IF(AND($BW40&gt;CD$21,$BW40&lt;=CC$21),$BX40,0))</f>
        <v>0</v>
      </c>
      <c r="CD40" s="3">
        <f t="shared" ca="1" si="30"/>
        <v>0</v>
      </c>
      <c r="CE40" s="3">
        <f t="shared" ca="1" si="30"/>
        <v>0</v>
      </c>
      <c r="CF40" s="3">
        <f t="shared" ca="1" si="30"/>
        <v>0</v>
      </c>
      <c r="CG40" s="3">
        <f t="shared" ca="1" si="30"/>
        <v>0</v>
      </c>
      <c r="CH40" s="3">
        <f t="shared" ca="1" si="30"/>
        <v>0</v>
      </c>
      <c r="CI40" s="3">
        <f t="shared" ca="1" si="30"/>
        <v>0</v>
      </c>
      <c r="CJ40" s="3">
        <f t="shared" ca="1" si="30"/>
        <v>0</v>
      </c>
      <c r="CK40" s="3">
        <f t="shared" ca="1" si="30"/>
        <v>139.81105072681603</v>
      </c>
    </row>
    <row r="41" spans="1:89" x14ac:dyDescent="0.2">
      <c r="B41" s="137" t="s">
        <v>211</v>
      </c>
      <c r="C41" s="181">
        <v>0.05</v>
      </c>
      <c r="D41" s="101">
        <v>0.05</v>
      </c>
      <c r="E41" s="133">
        <f t="shared" si="28"/>
        <v>0.05</v>
      </c>
      <c r="F41" s="161">
        <v>100</v>
      </c>
      <c r="G41" s="161">
        <v>0</v>
      </c>
      <c r="H41" s="147"/>
      <c r="P41" s="29"/>
      <c r="Q41" s="42"/>
      <c r="R41" s="42"/>
      <c r="S41" s="42"/>
      <c r="T41">
        <f>PV_Data_Calc!CY34</f>
        <v>19</v>
      </c>
      <c r="U41" s="10" t="e">
        <f ca="1">PV_Data_Calc!CZ34</f>
        <v>#N/A</v>
      </c>
      <c r="V41" s="16" t="e">
        <f ca="1">PV_Data_Calc!DB34</f>
        <v>#N/A</v>
      </c>
      <c r="W41" s="16" t="e">
        <f ca="1">PV_Data_Calc!DC34</f>
        <v>#N/A</v>
      </c>
      <c r="X41" s="17" t="e">
        <f ca="1">PV_Data_Calc!DD34</f>
        <v>#N/A</v>
      </c>
      <c r="Y41" s="17" t="e">
        <f ca="1">PV_Data_Calc!DE34</f>
        <v>#N/A</v>
      </c>
      <c r="AA41" s="9">
        <f>PV_Data_Calc!CQ34</f>
        <v>19</v>
      </c>
      <c r="AB41" s="9" t="e">
        <f ca="1">PV_Data_Calc!CR34</f>
        <v>#N/A</v>
      </c>
      <c r="AC41" s="19" t="e">
        <f ca="1">PV_Data_Calc!CT34</f>
        <v>#N/A</v>
      </c>
      <c r="AD41" s="19" t="e">
        <f ca="1">PV_Data_Calc!CU34</f>
        <v>#N/A</v>
      </c>
      <c r="AE41" s="20" t="e">
        <f ca="1">PV_Data_Calc!CV34</f>
        <v>#N/A</v>
      </c>
      <c r="AF41" s="20" t="e">
        <f ca="1">PV_Data_Calc!CW34</f>
        <v>#N/A</v>
      </c>
      <c r="AJ41" t="e">
        <f t="shared" ca="1" si="10"/>
        <v>#N/A</v>
      </c>
      <c r="AK41" s="4" t="e">
        <f t="shared" ca="1" si="11"/>
        <v>#N/A</v>
      </c>
      <c r="AL41" s="8" t="e">
        <f t="shared" ca="1" si="12"/>
        <v>#N/A</v>
      </c>
      <c r="AM41" s="3" t="e">
        <f t="shared" ca="1" si="2"/>
        <v>#N/A</v>
      </c>
      <c r="AN41" s="4" t="e">
        <f t="shared" ca="1" si="3"/>
        <v>#N/A</v>
      </c>
      <c r="AO41" s="4" t="e">
        <f t="shared" ca="1" si="13"/>
        <v>#N/A</v>
      </c>
      <c r="AP41" s="3" t="e">
        <f t="shared" ca="1" si="4"/>
        <v>#N/A</v>
      </c>
      <c r="AS41">
        <f>AS39+1</f>
        <v>10</v>
      </c>
      <c r="AT41" t="e">
        <f t="shared" ca="1" si="14"/>
        <v>#N/A</v>
      </c>
      <c r="AU41" s="3" t="e">
        <f t="shared" ca="1" si="15"/>
        <v>#N/A</v>
      </c>
      <c r="AV41" s="3" t="e">
        <f t="shared" ca="1" si="24"/>
        <v>#N/A</v>
      </c>
      <c r="AW41" s="4" t="e">
        <f t="shared" ca="1" si="24"/>
        <v>#N/A</v>
      </c>
      <c r="AX41" s="4">
        <f ca="1">AX40</f>
        <v>2202.7345754134003</v>
      </c>
      <c r="AZ41" s="8">
        <f t="shared" ca="1" si="16"/>
        <v>2202.7345754134003</v>
      </c>
      <c r="BA41" s="3" t="e">
        <f t="shared" ca="1" si="29"/>
        <v>#N/A</v>
      </c>
      <c r="BB41" s="3" t="e">
        <f t="shared" ca="1" si="29"/>
        <v>#N/A</v>
      </c>
      <c r="BC41" s="3" t="e">
        <f t="shared" ca="1" si="29"/>
        <v>#N/A</v>
      </c>
      <c r="BD41" s="3" t="e">
        <f t="shared" ca="1" si="29"/>
        <v>#N/A</v>
      </c>
      <c r="BE41" s="3" t="e">
        <f t="shared" ca="1" si="29"/>
        <v>#N/A</v>
      </c>
      <c r="BF41" s="3" t="e">
        <f t="shared" ca="1" si="29"/>
        <v>#N/A</v>
      </c>
      <c r="BG41" s="3" t="e">
        <f t="shared" ca="1" si="29"/>
        <v>#N/A</v>
      </c>
      <c r="BH41" s="3" t="e">
        <f t="shared" ca="1" si="29"/>
        <v>#N/A</v>
      </c>
      <c r="BI41" s="3" t="e">
        <f t="shared" ca="1" si="29"/>
        <v>#N/A</v>
      </c>
      <c r="BL41" t="e">
        <f t="shared" ca="1" si="18"/>
        <v>#N/A</v>
      </c>
      <c r="BM41" s="4" t="e">
        <f t="shared" ca="1" si="26"/>
        <v>#N/A</v>
      </c>
      <c r="BN41" s="8" t="e">
        <f t="shared" ca="1" si="19"/>
        <v>#N/A</v>
      </c>
      <c r="BO41" s="3" t="e">
        <f t="shared" ca="1" si="20"/>
        <v>#N/A</v>
      </c>
      <c r="BP41" s="4" t="e">
        <f t="shared" ca="1" si="6"/>
        <v>#N/A</v>
      </c>
      <c r="BQ41" s="4" t="e">
        <f t="shared" ca="1" si="21"/>
        <v>#N/A</v>
      </c>
      <c r="BR41" s="3" t="e">
        <f t="shared" ca="1" si="7"/>
        <v>#N/A</v>
      </c>
      <c r="BU41">
        <f>BU39+1</f>
        <v>10</v>
      </c>
      <c r="BV41" t="e">
        <f t="shared" ca="1" si="8"/>
        <v>#N/A</v>
      </c>
      <c r="BW41" s="3" t="e">
        <f t="shared" ca="1" si="8"/>
        <v>#N/A</v>
      </c>
      <c r="BX41" s="3" t="e">
        <f t="shared" ca="1" si="8"/>
        <v>#N/A</v>
      </c>
      <c r="BY41" s="4" t="e">
        <f t="shared" ca="1" si="8"/>
        <v>#N/A</v>
      </c>
      <c r="BZ41" s="4">
        <f ca="1">BZ40</f>
        <v>2202.7345754134003</v>
      </c>
      <c r="CB41" s="8">
        <f t="shared" ca="1" si="22"/>
        <v>2202.7345754134003</v>
      </c>
      <c r="CC41" s="3" t="e">
        <f t="shared" ca="1" si="30"/>
        <v>#N/A</v>
      </c>
      <c r="CD41" s="3" t="e">
        <f t="shared" ca="1" si="30"/>
        <v>#N/A</v>
      </c>
      <c r="CE41" s="3" t="e">
        <f t="shared" ca="1" si="30"/>
        <v>#N/A</v>
      </c>
      <c r="CF41" s="3" t="e">
        <f t="shared" ca="1" si="30"/>
        <v>#N/A</v>
      </c>
      <c r="CG41" s="3" t="e">
        <f t="shared" ca="1" si="30"/>
        <v>#N/A</v>
      </c>
      <c r="CH41" s="3" t="e">
        <f t="shared" ca="1" si="30"/>
        <v>#N/A</v>
      </c>
      <c r="CI41" s="3" t="e">
        <f t="shared" ca="1" si="30"/>
        <v>#N/A</v>
      </c>
      <c r="CJ41" s="3" t="e">
        <f t="shared" ca="1" si="30"/>
        <v>#N/A</v>
      </c>
      <c r="CK41" s="3" t="e">
        <f t="shared" ca="1" si="30"/>
        <v>#N/A</v>
      </c>
    </row>
    <row r="42" spans="1:89" x14ac:dyDescent="0.2">
      <c r="B42" s="100" t="s">
        <v>53</v>
      </c>
      <c r="C42" s="181">
        <v>0.05</v>
      </c>
      <c r="D42" s="101">
        <v>0.05</v>
      </c>
      <c r="E42" s="133">
        <f t="shared" si="28"/>
        <v>0.05</v>
      </c>
      <c r="F42" s="108">
        <v>0</v>
      </c>
      <c r="G42" s="108">
        <f>IF($C$9="wind",20%,5%)</f>
        <v>0.05</v>
      </c>
      <c r="H42" s="109" t="s">
        <v>68</v>
      </c>
      <c r="I42" s="9"/>
      <c r="J42" s="9"/>
      <c r="K42" s="9"/>
      <c r="L42" s="9"/>
      <c r="M42" s="9"/>
      <c r="N42" s="9"/>
      <c r="O42" s="9"/>
      <c r="P42" s="145"/>
      <c r="Q42" s="42"/>
      <c r="R42" s="42"/>
      <c r="S42" s="42"/>
      <c r="T42">
        <f>PV_Data_Calc!CY35</f>
        <v>20</v>
      </c>
      <c r="U42" s="10" t="e">
        <f ca="1">PV_Data_Calc!CZ35</f>
        <v>#N/A</v>
      </c>
      <c r="V42" s="16" t="e">
        <f ca="1">PV_Data_Calc!DB35</f>
        <v>#N/A</v>
      </c>
      <c r="W42" s="16" t="e">
        <f ca="1">PV_Data_Calc!DC35</f>
        <v>#N/A</v>
      </c>
      <c r="X42" s="17" t="e">
        <f ca="1">PV_Data_Calc!DD35</f>
        <v>#N/A</v>
      </c>
      <c r="Y42" s="17" t="e">
        <f ca="1">PV_Data_Calc!DE35</f>
        <v>#N/A</v>
      </c>
      <c r="AA42" s="9">
        <f>PV_Data_Calc!CQ35</f>
        <v>20</v>
      </c>
      <c r="AB42" s="9" t="e">
        <f ca="1">PV_Data_Calc!CR35</f>
        <v>#N/A</v>
      </c>
      <c r="AC42" s="19" t="e">
        <f ca="1">PV_Data_Calc!CT35</f>
        <v>#N/A</v>
      </c>
      <c r="AD42" s="19" t="e">
        <f ca="1">PV_Data_Calc!CU35</f>
        <v>#N/A</v>
      </c>
      <c r="AE42" s="20" t="e">
        <f ca="1">PV_Data_Calc!CV35</f>
        <v>#N/A</v>
      </c>
      <c r="AF42" s="20" t="e">
        <f ca="1">PV_Data_Calc!CW35</f>
        <v>#N/A</v>
      </c>
      <c r="AJ42" t="e">
        <f t="shared" ca="1" si="10"/>
        <v>#N/A</v>
      </c>
      <c r="AK42" s="4" t="e">
        <f ca="1">AVERAGE(Y41:Y42)</f>
        <v>#N/A</v>
      </c>
      <c r="AL42" s="8" t="e">
        <f t="shared" ca="1" si="12"/>
        <v>#N/A</v>
      </c>
      <c r="AM42" s="3" t="e">
        <f t="shared" ca="1" si="2"/>
        <v>#N/A</v>
      </c>
      <c r="AN42" s="4" t="e">
        <f t="shared" ca="1" si="3"/>
        <v>#N/A</v>
      </c>
      <c r="AO42" s="4" t="e">
        <f ca="1">IF(AN41=0,AN42,(AO41*AN42+AN42))</f>
        <v>#N/A</v>
      </c>
      <c r="AP42" s="3" t="e">
        <f t="shared" ca="1" si="4"/>
        <v>#N/A</v>
      </c>
      <c r="AS42">
        <f>AS40+1</f>
        <v>10</v>
      </c>
      <c r="AT42" t="e">
        <f t="shared" ca="1" si="14"/>
        <v>#N/A</v>
      </c>
      <c r="AU42" s="3" t="e">
        <f t="shared" ca="1" si="15"/>
        <v>#N/A</v>
      </c>
      <c r="AV42" s="3" t="e">
        <f t="shared" ca="1" si="24"/>
        <v>#N/A</v>
      </c>
      <c r="AW42" s="4" t="e">
        <f t="shared" ca="1" si="24"/>
        <v>#N/A</v>
      </c>
      <c r="AX42" s="4" t="e">
        <f ca="1">INDEX($T$23:$Y$204,MATCH($AS42,$T$23:$T$204,0),MATCH(AX$22,$T$22:$Y$22,0))</f>
        <v>#N/A</v>
      </c>
      <c r="AZ42" s="8" t="e">
        <f t="shared" ca="1" si="16"/>
        <v>#N/A</v>
      </c>
      <c r="BA42" s="3" t="e">
        <f t="shared" ca="1" si="29"/>
        <v>#N/A</v>
      </c>
      <c r="BB42" s="3" t="e">
        <f t="shared" ca="1" si="29"/>
        <v>#N/A</v>
      </c>
      <c r="BC42" s="3" t="e">
        <f t="shared" ca="1" si="29"/>
        <v>#N/A</v>
      </c>
      <c r="BD42" s="3" t="e">
        <f t="shared" ca="1" si="29"/>
        <v>#N/A</v>
      </c>
      <c r="BE42" s="3" t="e">
        <f t="shared" ca="1" si="29"/>
        <v>#N/A</v>
      </c>
      <c r="BF42" s="3" t="e">
        <f t="shared" ca="1" si="29"/>
        <v>#N/A</v>
      </c>
      <c r="BG42" s="3" t="e">
        <f t="shared" ca="1" si="29"/>
        <v>#N/A</v>
      </c>
      <c r="BH42" s="3" t="e">
        <f t="shared" ca="1" si="29"/>
        <v>#N/A</v>
      </c>
      <c r="BI42" s="3" t="e">
        <f t="shared" ca="1" si="29"/>
        <v>#N/A</v>
      </c>
      <c r="BL42" t="e">
        <f t="shared" ca="1" si="18"/>
        <v>#N/A</v>
      </c>
      <c r="BM42" s="4" t="e">
        <f t="shared" ca="1" si="26"/>
        <v>#N/A</v>
      </c>
      <c r="BN42" s="8" t="e">
        <f t="shared" ca="1" si="19"/>
        <v>#N/A</v>
      </c>
      <c r="BO42" s="3" t="e">
        <f t="shared" ca="1" si="20"/>
        <v>#N/A</v>
      </c>
      <c r="BP42" s="4" t="e">
        <f t="shared" ca="1" si="6"/>
        <v>#N/A</v>
      </c>
      <c r="BQ42" s="4" t="e">
        <f ca="1">IF(BP41=0,BP42,(BQ41*BP42+BP42))</f>
        <v>#N/A</v>
      </c>
      <c r="BR42" s="3" t="e">
        <f t="shared" ca="1" si="7"/>
        <v>#N/A</v>
      </c>
      <c r="BU42">
        <f>BU40+1</f>
        <v>10</v>
      </c>
      <c r="BV42" t="e">
        <f t="shared" ca="1" si="8"/>
        <v>#N/A</v>
      </c>
      <c r="BW42" s="3" t="e">
        <f t="shared" ca="1" si="8"/>
        <v>#N/A</v>
      </c>
      <c r="BX42" s="3" t="e">
        <f t="shared" ca="1" si="8"/>
        <v>#N/A</v>
      </c>
      <c r="BY42" s="4" t="e">
        <f t="shared" ca="1" si="8"/>
        <v>#N/A</v>
      </c>
      <c r="BZ42" s="4" t="e">
        <f ca="1">INDEX($AA$23:$AF$204,MATCH($BU42,$AA$23:$AA$204,0),MATCH(BZ$22,$AA$22:$AF$22,0))</f>
        <v>#N/A</v>
      </c>
      <c r="CB42" s="8" t="e">
        <f t="shared" ca="1" si="22"/>
        <v>#N/A</v>
      </c>
      <c r="CC42" s="3" t="e">
        <f t="shared" ca="1" si="30"/>
        <v>#N/A</v>
      </c>
      <c r="CD42" s="3" t="e">
        <f t="shared" ca="1" si="30"/>
        <v>#N/A</v>
      </c>
      <c r="CE42" s="3" t="e">
        <f t="shared" ca="1" si="30"/>
        <v>#N/A</v>
      </c>
      <c r="CF42" s="3" t="e">
        <f t="shared" ca="1" si="30"/>
        <v>#N/A</v>
      </c>
      <c r="CG42" s="3" t="e">
        <f t="shared" ca="1" si="30"/>
        <v>#N/A</v>
      </c>
      <c r="CH42" s="3" t="e">
        <f t="shared" ca="1" si="30"/>
        <v>#N/A</v>
      </c>
      <c r="CI42" s="3" t="e">
        <f t="shared" ca="1" si="30"/>
        <v>#N/A</v>
      </c>
      <c r="CJ42" s="3" t="e">
        <f t="shared" ca="1" si="30"/>
        <v>#N/A</v>
      </c>
      <c r="CK42" s="3" t="e">
        <f t="shared" ca="1" si="30"/>
        <v>#N/A</v>
      </c>
    </row>
    <row r="43" spans="1:89" ht="13.5" thickBot="1" x14ac:dyDescent="0.25">
      <c r="B43" s="110" t="s">
        <v>149</v>
      </c>
      <c r="C43" s="111">
        <f>$E$43</f>
        <v>1.0000000000000002</v>
      </c>
      <c r="D43" s="112"/>
      <c r="E43" s="134">
        <f>SUM(E26:E42)</f>
        <v>1.0000000000000002</v>
      </c>
      <c r="F43" s="113" t="str">
        <f>IF(E43&lt;&gt;1,"ERROR: Total score not equal to 100%","")</f>
        <v/>
      </c>
      <c r="G43" s="112"/>
      <c r="H43" s="114"/>
      <c r="I43" s="52"/>
      <c r="J43" s="42"/>
      <c r="K43" s="42"/>
      <c r="L43" s="42"/>
      <c r="M43" s="42"/>
      <c r="N43" s="42"/>
      <c r="O43" s="42"/>
      <c r="P43" s="53"/>
      <c r="Q43" s="42"/>
      <c r="R43" s="65"/>
      <c r="S43" s="65"/>
      <c r="T43">
        <f>PV_Data_Calc!CY36</f>
        <v>21</v>
      </c>
      <c r="U43" s="10" t="e">
        <f ca="1">PV_Data_Calc!CZ36</f>
        <v>#N/A</v>
      </c>
      <c r="V43" s="16" t="e">
        <f ca="1">PV_Data_Calc!DB36</f>
        <v>#N/A</v>
      </c>
      <c r="W43" s="16" t="e">
        <f ca="1">PV_Data_Calc!DC36</f>
        <v>#N/A</v>
      </c>
      <c r="X43" s="17" t="e">
        <f ca="1">PV_Data_Calc!DD36</f>
        <v>#N/A</v>
      </c>
      <c r="Y43" s="17" t="e">
        <f ca="1">PV_Data_Calc!DE36</f>
        <v>#N/A</v>
      </c>
      <c r="AA43" s="9">
        <f>PV_Data_Calc!CQ36</f>
        <v>21</v>
      </c>
      <c r="AB43" s="9" t="e">
        <f ca="1">PV_Data_Calc!CR36</f>
        <v>#N/A</v>
      </c>
      <c r="AC43" s="19" t="e">
        <f ca="1">PV_Data_Calc!CT36</f>
        <v>#N/A</v>
      </c>
      <c r="AD43" s="19" t="e">
        <f ca="1">PV_Data_Calc!CU36</f>
        <v>#N/A</v>
      </c>
      <c r="AE43" s="20" t="e">
        <f ca="1">PV_Data_Calc!CV36</f>
        <v>#N/A</v>
      </c>
      <c r="AF43" s="20" t="e">
        <f ca="1">PV_Data_Calc!CW36</f>
        <v>#N/A</v>
      </c>
      <c r="AJ43" t="e">
        <f t="shared" ca="1" si="10"/>
        <v>#N/A</v>
      </c>
      <c r="AK43" s="4" t="e">
        <f ca="1">AVERAGE(Y42:Y43)</f>
        <v>#N/A</v>
      </c>
      <c r="AL43" s="8" t="e">
        <f t="shared" ca="1" si="12"/>
        <v>#N/A</v>
      </c>
      <c r="AM43" s="3" t="e">
        <f t="shared" ca="1" si="2"/>
        <v>#N/A</v>
      </c>
      <c r="AN43" s="4" t="e">
        <f t="shared" ca="1" si="3"/>
        <v>#N/A</v>
      </c>
      <c r="AO43" s="4" t="e">
        <f ca="1">IF(AN42=0,AN43,(AO42*AN43+AN43))</f>
        <v>#N/A</v>
      </c>
      <c r="AP43" s="3" t="e">
        <f t="shared" ca="1" si="4"/>
        <v>#N/A</v>
      </c>
      <c r="AS43">
        <f>AS41+1</f>
        <v>11</v>
      </c>
      <c r="AT43" t="e">
        <f t="shared" ca="1" si="14"/>
        <v>#N/A</v>
      </c>
      <c r="AU43" s="3" t="e">
        <f t="shared" ca="1" si="15"/>
        <v>#N/A</v>
      </c>
      <c r="AV43" s="3" t="e">
        <f t="shared" ca="1" si="24"/>
        <v>#N/A</v>
      </c>
      <c r="AW43" s="4" t="e">
        <f t="shared" ca="1" si="24"/>
        <v>#N/A</v>
      </c>
      <c r="AX43" s="4" t="e">
        <f ca="1">AX42</f>
        <v>#N/A</v>
      </c>
      <c r="AZ43" s="8" t="e">
        <f t="shared" ca="1" si="16"/>
        <v>#N/A</v>
      </c>
      <c r="BA43" s="3" t="e">
        <f t="shared" ca="1" si="29"/>
        <v>#N/A</v>
      </c>
      <c r="BB43" s="3" t="e">
        <f t="shared" ca="1" si="29"/>
        <v>#N/A</v>
      </c>
      <c r="BC43" s="3" t="e">
        <f t="shared" ca="1" si="29"/>
        <v>#N/A</v>
      </c>
      <c r="BD43" s="3" t="e">
        <f t="shared" ca="1" si="29"/>
        <v>#N/A</v>
      </c>
      <c r="BE43" s="3" t="e">
        <f t="shared" ca="1" si="29"/>
        <v>#N/A</v>
      </c>
      <c r="BF43" s="3" t="e">
        <f t="shared" ca="1" si="29"/>
        <v>#N/A</v>
      </c>
      <c r="BG43" s="3" t="e">
        <f t="shared" ca="1" si="29"/>
        <v>#N/A</v>
      </c>
      <c r="BH43" s="3" t="e">
        <f t="shared" ca="1" si="29"/>
        <v>#N/A</v>
      </c>
      <c r="BI43" s="3" t="e">
        <f t="shared" ca="1" si="29"/>
        <v>#N/A</v>
      </c>
      <c r="BL43" t="e">
        <f t="shared" ca="1" si="18"/>
        <v>#N/A</v>
      </c>
      <c r="BM43" s="4" t="e">
        <f t="shared" ca="1" si="26"/>
        <v>#N/A</v>
      </c>
      <c r="BN43" s="8" t="e">
        <f t="shared" ca="1" si="19"/>
        <v>#N/A</v>
      </c>
      <c r="BO43" s="3" t="e">
        <f t="shared" ca="1" si="20"/>
        <v>#N/A</v>
      </c>
      <c r="BP43" s="4" t="e">
        <f t="shared" ca="1" si="6"/>
        <v>#N/A</v>
      </c>
      <c r="BQ43" s="4" t="e">
        <f ca="1">IF(BP42=0,BP43,(BQ42*BP43+BP43))</f>
        <v>#N/A</v>
      </c>
      <c r="BR43" s="3" t="e">
        <f t="shared" ca="1" si="7"/>
        <v>#N/A</v>
      </c>
      <c r="BU43">
        <f>BU41+1</f>
        <v>11</v>
      </c>
      <c r="BV43" t="e">
        <f t="shared" ref="BV43:BY62" ca="1" si="31">INDEX($AA$23:$AF$204,MATCH($BU43,$AA$23:$AA$204,0),MATCH(BV$22,$AA$22:$AF$22,0))</f>
        <v>#N/A</v>
      </c>
      <c r="BW43" s="3" t="e">
        <f t="shared" ca="1" si="31"/>
        <v>#N/A</v>
      </c>
      <c r="BX43" s="3" t="e">
        <f t="shared" ca="1" si="31"/>
        <v>#N/A</v>
      </c>
      <c r="BY43" s="4" t="e">
        <f t="shared" ca="1" si="31"/>
        <v>#N/A</v>
      </c>
      <c r="BZ43" s="4" t="e">
        <f ca="1">BZ42</f>
        <v>#N/A</v>
      </c>
      <c r="CB43" s="8" t="e">
        <f t="shared" ca="1" si="22"/>
        <v>#N/A</v>
      </c>
      <c r="CC43" s="3" t="e">
        <f t="shared" ca="1" si="30"/>
        <v>#N/A</v>
      </c>
      <c r="CD43" s="3" t="e">
        <f t="shared" ca="1" si="30"/>
        <v>#N/A</v>
      </c>
      <c r="CE43" s="3" t="e">
        <f t="shared" ca="1" si="30"/>
        <v>#N/A</v>
      </c>
      <c r="CF43" s="3" t="e">
        <f t="shared" ca="1" si="30"/>
        <v>#N/A</v>
      </c>
      <c r="CG43" s="3" t="e">
        <f t="shared" ca="1" si="30"/>
        <v>#N/A</v>
      </c>
      <c r="CH43" s="3" t="e">
        <f t="shared" ca="1" si="30"/>
        <v>#N/A</v>
      </c>
      <c r="CI43" s="3" t="e">
        <f t="shared" ca="1" si="30"/>
        <v>#N/A</v>
      </c>
      <c r="CJ43" s="3" t="e">
        <f t="shared" ca="1" si="30"/>
        <v>#N/A</v>
      </c>
      <c r="CK43" s="3" t="e">
        <f t="shared" ca="1" si="30"/>
        <v>#N/A</v>
      </c>
    </row>
    <row r="44" spans="1:89" s="9" customFormat="1" x14ac:dyDescent="0.2">
      <c r="A44" s="145"/>
      <c r="B44" s="168" t="s">
        <v>216</v>
      </c>
      <c r="C44" s="169"/>
      <c r="D44" s="143"/>
      <c r="E44" s="143"/>
      <c r="F44" s="143"/>
      <c r="G44" s="143"/>
      <c r="H44" s="150"/>
      <c r="I44"/>
      <c r="J44"/>
      <c r="K44"/>
      <c r="L44"/>
      <c r="M44"/>
      <c r="N44"/>
      <c r="O44"/>
      <c r="P44" s="29"/>
      <c r="Q44" s="42"/>
      <c r="R44" s="66"/>
      <c r="S44" s="66"/>
      <c r="T44">
        <f>PV_Data_Calc!CY37</f>
        <v>22</v>
      </c>
      <c r="U44" s="10" t="e">
        <f ca="1">PV_Data_Calc!CZ37</f>
        <v>#N/A</v>
      </c>
      <c r="V44" s="16" t="e">
        <f ca="1">PV_Data_Calc!DB37</f>
        <v>#N/A</v>
      </c>
      <c r="W44" s="16" t="e">
        <f ca="1">PV_Data_Calc!DC37</f>
        <v>#N/A</v>
      </c>
      <c r="X44" s="17" t="e">
        <f ca="1">PV_Data_Calc!DD37</f>
        <v>#N/A</v>
      </c>
      <c r="Y44" s="17" t="e">
        <f ca="1">PV_Data_Calc!DE37</f>
        <v>#N/A</v>
      </c>
      <c r="Z44"/>
      <c r="AA44" s="9">
        <f>PV_Data_Calc!CQ37</f>
        <v>22</v>
      </c>
      <c r="AB44" s="9" t="e">
        <f ca="1">PV_Data_Calc!CR37</f>
        <v>#N/A</v>
      </c>
      <c r="AC44" s="19" t="e">
        <f ca="1">PV_Data_Calc!CT37</f>
        <v>#N/A</v>
      </c>
      <c r="AD44" s="19" t="e">
        <f ca="1">PV_Data_Calc!CU37</f>
        <v>#N/A</v>
      </c>
      <c r="AE44" s="20" t="e">
        <f ca="1">PV_Data_Calc!CV37</f>
        <v>#N/A</v>
      </c>
      <c r="AF44" s="20" t="e">
        <f ca="1">PV_Data_Calc!CW37</f>
        <v>#N/A</v>
      </c>
      <c r="AG44"/>
      <c r="AH44"/>
      <c r="AI44"/>
      <c r="AJ44" t="e">
        <f t="shared" ca="1" si="10"/>
        <v>#N/A</v>
      </c>
      <c r="AK44" s="4" t="e">
        <f t="shared" ca="1" si="11"/>
        <v>#N/A</v>
      </c>
      <c r="AL44" s="8" t="e">
        <f t="shared" ca="1" si="12"/>
        <v>#N/A</v>
      </c>
      <c r="AM44" s="3" t="e">
        <f t="shared" ca="1" si="2"/>
        <v>#N/A</v>
      </c>
      <c r="AN44" s="4" t="e">
        <f t="shared" ca="1" si="3"/>
        <v>#N/A</v>
      </c>
      <c r="AO44" s="4" t="e">
        <f t="shared" ca="1" si="13"/>
        <v>#N/A</v>
      </c>
      <c r="AP44" s="3" t="e">
        <f t="shared" ca="1" si="4"/>
        <v>#N/A</v>
      </c>
      <c r="AQ44"/>
      <c r="AR44"/>
      <c r="AS44">
        <f>AS42+1</f>
        <v>11</v>
      </c>
      <c r="AT44" t="e">
        <f t="shared" ca="1" si="14"/>
        <v>#N/A</v>
      </c>
      <c r="AU44" s="3" t="e">
        <f t="shared" ca="1" si="15"/>
        <v>#N/A</v>
      </c>
      <c r="AV44" s="3" t="e">
        <f t="shared" ca="1" si="24"/>
        <v>#N/A</v>
      </c>
      <c r="AW44" s="4" t="e">
        <f t="shared" ca="1" si="24"/>
        <v>#N/A</v>
      </c>
      <c r="AX44" s="4" t="e">
        <f ca="1">INDEX($T$23:$Y$204,MATCH($AS44,$T$23:$T$204,0),MATCH(AX$22,$T$22:$Y$22,0))</f>
        <v>#N/A</v>
      </c>
      <c r="AY44"/>
      <c r="AZ44" s="8" t="e">
        <f t="shared" ca="1" si="16"/>
        <v>#N/A</v>
      </c>
      <c r="BA44" s="3" t="e">
        <f t="shared" ca="1" si="29"/>
        <v>#N/A</v>
      </c>
      <c r="BB44" s="3" t="e">
        <f t="shared" ca="1" si="29"/>
        <v>#N/A</v>
      </c>
      <c r="BC44" s="3" t="e">
        <f t="shared" ca="1" si="29"/>
        <v>#N/A</v>
      </c>
      <c r="BD44" s="3" t="e">
        <f t="shared" ca="1" si="29"/>
        <v>#N/A</v>
      </c>
      <c r="BE44" s="3" t="e">
        <f t="shared" ca="1" si="29"/>
        <v>#N/A</v>
      </c>
      <c r="BF44" s="3" t="e">
        <f t="shared" ca="1" si="29"/>
        <v>#N/A</v>
      </c>
      <c r="BG44" s="3" t="e">
        <f t="shared" ca="1" si="29"/>
        <v>#N/A</v>
      </c>
      <c r="BH44" s="3" t="e">
        <f t="shared" ca="1" si="29"/>
        <v>#N/A</v>
      </c>
      <c r="BI44" s="3" t="e">
        <f t="shared" ca="1" si="29"/>
        <v>#N/A</v>
      </c>
      <c r="BL44" t="e">
        <f t="shared" ca="1" si="18"/>
        <v>#N/A</v>
      </c>
      <c r="BM44" s="4" t="e">
        <f t="shared" ca="1" si="26"/>
        <v>#N/A</v>
      </c>
      <c r="BN44" s="8" t="e">
        <f t="shared" ca="1" si="19"/>
        <v>#N/A</v>
      </c>
      <c r="BO44" s="3" t="e">
        <f t="shared" ca="1" si="20"/>
        <v>#N/A</v>
      </c>
      <c r="BP44" s="4" t="e">
        <f t="shared" ca="1" si="6"/>
        <v>#N/A</v>
      </c>
      <c r="BQ44" s="4" t="e">
        <f t="shared" ca="1" si="21"/>
        <v>#N/A</v>
      </c>
      <c r="BR44" s="3" t="e">
        <f t="shared" ca="1" si="7"/>
        <v>#N/A</v>
      </c>
      <c r="BS44"/>
      <c r="BT44"/>
      <c r="BU44">
        <f>BU42+1</f>
        <v>11</v>
      </c>
      <c r="BV44" t="e">
        <f t="shared" ca="1" si="31"/>
        <v>#N/A</v>
      </c>
      <c r="BW44" s="3" t="e">
        <f t="shared" ca="1" si="31"/>
        <v>#N/A</v>
      </c>
      <c r="BX44" s="3" t="e">
        <f t="shared" ca="1" si="31"/>
        <v>#N/A</v>
      </c>
      <c r="BY44" s="4" t="e">
        <f t="shared" ca="1" si="31"/>
        <v>#N/A</v>
      </c>
      <c r="BZ44" s="4" t="e">
        <f ca="1">INDEX($AA$23:$AF$204,MATCH($BU44,$AA$23:$AA$204,0),MATCH(BZ$22,$AA$22:$AF$22,0))</f>
        <v>#N/A</v>
      </c>
      <c r="CA44"/>
      <c r="CB44" s="8" t="e">
        <f t="shared" ca="1" si="22"/>
        <v>#N/A</v>
      </c>
      <c r="CC44" s="3" t="e">
        <f t="shared" ca="1" si="30"/>
        <v>#N/A</v>
      </c>
      <c r="CD44" s="3" t="e">
        <f t="shared" ca="1" si="30"/>
        <v>#N/A</v>
      </c>
      <c r="CE44" s="3" t="e">
        <f t="shared" ca="1" si="30"/>
        <v>#N/A</v>
      </c>
      <c r="CF44" s="3" t="e">
        <f t="shared" ca="1" si="30"/>
        <v>#N/A</v>
      </c>
      <c r="CG44" s="3" t="e">
        <f t="shared" ca="1" si="30"/>
        <v>#N/A</v>
      </c>
      <c r="CH44" s="3" t="e">
        <f t="shared" ca="1" si="30"/>
        <v>#N/A</v>
      </c>
      <c r="CI44" s="3" t="e">
        <f t="shared" ca="1" si="30"/>
        <v>#N/A</v>
      </c>
      <c r="CJ44" s="3" t="e">
        <f t="shared" ca="1" si="30"/>
        <v>#N/A</v>
      </c>
      <c r="CK44" s="3" t="e">
        <f t="shared" ca="1" si="30"/>
        <v>#N/A</v>
      </c>
    </row>
    <row r="45" spans="1:89" ht="26.25" thickBot="1" x14ac:dyDescent="0.25">
      <c r="B45" s="160" t="s">
        <v>226</v>
      </c>
      <c r="C45" s="183">
        <v>0</v>
      </c>
      <c r="D45" s="44"/>
      <c r="E45" s="44"/>
      <c r="F45" s="146"/>
      <c r="G45" s="44"/>
      <c r="H45" s="58"/>
      <c r="I45" s="44"/>
      <c r="J45" s="44"/>
      <c r="K45" s="44"/>
      <c r="L45" s="44"/>
      <c r="M45" s="44"/>
      <c r="N45" s="44"/>
      <c r="O45" s="44"/>
      <c r="P45" s="58"/>
      <c r="Q45" s="65"/>
      <c r="R45" s="67"/>
      <c r="S45" s="67"/>
      <c r="T45">
        <f>PV_Data_Calc!CY38</f>
        <v>23</v>
      </c>
      <c r="U45" s="10" t="e">
        <f ca="1">PV_Data_Calc!CZ38</f>
        <v>#N/A</v>
      </c>
      <c r="V45" s="16" t="e">
        <f ca="1">PV_Data_Calc!DB38</f>
        <v>#N/A</v>
      </c>
      <c r="W45" s="16" t="e">
        <f ca="1">PV_Data_Calc!DC38</f>
        <v>#N/A</v>
      </c>
      <c r="X45" s="17" t="e">
        <f ca="1">PV_Data_Calc!DD38</f>
        <v>#N/A</v>
      </c>
      <c r="Y45" s="17" t="e">
        <f ca="1">PV_Data_Calc!DE38</f>
        <v>#N/A</v>
      </c>
      <c r="AA45" s="9">
        <f>PV_Data_Calc!CQ38</f>
        <v>23</v>
      </c>
      <c r="AB45" s="9" t="e">
        <f ca="1">PV_Data_Calc!CR38</f>
        <v>#N/A</v>
      </c>
      <c r="AC45" s="19" t="e">
        <f ca="1">PV_Data_Calc!CT38</f>
        <v>#N/A</v>
      </c>
      <c r="AD45" s="19" t="e">
        <f ca="1">PV_Data_Calc!CU38</f>
        <v>#N/A</v>
      </c>
      <c r="AE45" s="20" t="e">
        <f ca="1">PV_Data_Calc!CV38</f>
        <v>#N/A</v>
      </c>
      <c r="AF45" s="20" t="e">
        <f ca="1">PV_Data_Calc!CW38</f>
        <v>#N/A</v>
      </c>
      <c r="AJ45" t="e">
        <f t="shared" ca="1" si="10"/>
        <v>#N/A</v>
      </c>
      <c r="AK45" s="4" t="e">
        <f t="shared" ca="1" si="11"/>
        <v>#N/A</v>
      </c>
      <c r="AL45" s="8" t="e">
        <f t="shared" ca="1" si="12"/>
        <v>#N/A</v>
      </c>
      <c r="AM45" s="3" t="e">
        <f t="shared" ca="1" si="2"/>
        <v>#N/A</v>
      </c>
      <c r="AN45" s="4" t="e">
        <f t="shared" ca="1" si="3"/>
        <v>#N/A</v>
      </c>
      <c r="AO45" s="4" t="e">
        <f t="shared" ca="1" si="13"/>
        <v>#N/A</v>
      </c>
      <c r="AP45" s="3" t="e">
        <f t="shared" ca="1" si="4"/>
        <v>#N/A</v>
      </c>
      <c r="AS45">
        <f t="shared" si="25"/>
        <v>12</v>
      </c>
      <c r="AT45" t="e">
        <f t="shared" ca="1" si="14"/>
        <v>#N/A</v>
      </c>
      <c r="AU45" s="3" t="e">
        <f t="shared" ca="1" si="15"/>
        <v>#N/A</v>
      </c>
      <c r="AV45" s="3" t="e">
        <f t="shared" ref="AV45:AW64" ca="1" si="32">INDEX($T$23:$Y$204,MATCH($AS45,$T$23:$T$204,0),MATCH(AV$22,$T$22:$Y$22,0))</f>
        <v>#N/A</v>
      </c>
      <c r="AW45" s="4" t="e">
        <f t="shared" ca="1" si="32"/>
        <v>#N/A</v>
      </c>
      <c r="AX45" s="4" t="e">
        <f ca="1">AX44</f>
        <v>#N/A</v>
      </c>
      <c r="AZ45" s="8" t="e">
        <f t="shared" ca="1" si="16"/>
        <v>#N/A</v>
      </c>
      <c r="BA45" s="3" t="e">
        <f t="shared" ca="1" si="29"/>
        <v>#N/A</v>
      </c>
      <c r="BB45" s="3" t="e">
        <f t="shared" ca="1" si="29"/>
        <v>#N/A</v>
      </c>
      <c r="BC45" s="3" t="e">
        <f t="shared" ca="1" si="29"/>
        <v>#N/A</v>
      </c>
      <c r="BD45" s="3" t="e">
        <f t="shared" ca="1" si="29"/>
        <v>#N/A</v>
      </c>
      <c r="BE45" s="3" t="e">
        <f t="shared" ca="1" si="29"/>
        <v>#N/A</v>
      </c>
      <c r="BF45" s="3" t="e">
        <f t="shared" ca="1" si="29"/>
        <v>#N/A</v>
      </c>
      <c r="BG45" s="3" t="e">
        <f t="shared" ca="1" si="29"/>
        <v>#N/A</v>
      </c>
      <c r="BH45" s="3" t="e">
        <f t="shared" ca="1" si="29"/>
        <v>#N/A</v>
      </c>
      <c r="BI45" s="3" t="e">
        <f t="shared" ca="1" si="29"/>
        <v>#N/A</v>
      </c>
      <c r="BL45" t="e">
        <f t="shared" ca="1" si="18"/>
        <v>#N/A</v>
      </c>
      <c r="BM45" s="4" t="e">
        <f t="shared" ca="1" si="26"/>
        <v>#N/A</v>
      </c>
      <c r="BN45" s="8" t="e">
        <f t="shared" ca="1" si="19"/>
        <v>#N/A</v>
      </c>
      <c r="BO45" s="3" t="e">
        <f t="shared" ca="1" si="20"/>
        <v>#N/A</v>
      </c>
      <c r="BP45" s="4" t="e">
        <f t="shared" ca="1" si="6"/>
        <v>#N/A</v>
      </c>
      <c r="BQ45" s="4" t="e">
        <f t="shared" ca="1" si="21"/>
        <v>#N/A</v>
      </c>
      <c r="BR45" s="3" t="e">
        <f t="shared" ca="1" si="7"/>
        <v>#N/A</v>
      </c>
      <c r="BU45">
        <f t="shared" si="27"/>
        <v>12</v>
      </c>
      <c r="BV45" t="e">
        <f t="shared" ca="1" si="31"/>
        <v>#N/A</v>
      </c>
      <c r="BW45" s="3" t="e">
        <f t="shared" ca="1" si="31"/>
        <v>#N/A</v>
      </c>
      <c r="BX45" s="3" t="e">
        <f t="shared" ca="1" si="31"/>
        <v>#N/A</v>
      </c>
      <c r="BY45" s="4" t="e">
        <f t="shared" ca="1" si="31"/>
        <v>#N/A</v>
      </c>
      <c r="BZ45" s="4" t="e">
        <f ca="1">BZ44</f>
        <v>#N/A</v>
      </c>
      <c r="CB45" s="8" t="e">
        <f t="shared" ca="1" si="22"/>
        <v>#N/A</v>
      </c>
      <c r="CC45" s="3" t="e">
        <f t="shared" ca="1" si="30"/>
        <v>#N/A</v>
      </c>
      <c r="CD45" s="3" t="e">
        <f t="shared" ca="1" si="30"/>
        <v>#N/A</v>
      </c>
      <c r="CE45" s="3" t="e">
        <f t="shared" ca="1" si="30"/>
        <v>#N/A</v>
      </c>
      <c r="CF45" s="3" t="e">
        <f t="shared" ca="1" si="30"/>
        <v>#N/A</v>
      </c>
      <c r="CG45" s="3" t="e">
        <f t="shared" ca="1" si="30"/>
        <v>#N/A</v>
      </c>
      <c r="CH45" s="3" t="e">
        <f t="shared" ca="1" si="30"/>
        <v>#N/A</v>
      </c>
      <c r="CI45" s="3" t="e">
        <f t="shared" ca="1" si="30"/>
        <v>#N/A</v>
      </c>
      <c r="CJ45" s="3" t="e">
        <f t="shared" ca="1" si="30"/>
        <v>#N/A</v>
      </c>
      <c r="CK45" s="3" t="e">
        <f t="shared" ca="1" si="30"/>
        <v>#N/A</v>
      </c>
    </row>
    <row r="46" spans="1:89" ht="13.5" thickBot="1" x14ac:dyDescent="0.25">
      <c r="P46" s="73"/>
      <c r="Q46" s="66"/>
      <c r="R46" s="67"/>
      <c r="S46" s="67"/>
      <c r="T46">
        <f>PV_Data_Calc!CY39</f>
        <v>24</v>
      </c>
      <c r="U46" s="10" t="e">
        <f ca="1">PV_Data_Calc!CZ39</f>
        <v>#N/A</v>
      </c>
      <c r="V46" s="16" t="e">
        <f ca="1">PV_Data_Calc!DB39</f>
        <v>#N/A</v>
      </c>
      <c r="W46" s="16" t="e">
        <f ca="1">PV_Data_Calc!DC39</f>
        <v>#N/A</v>
      </c>
      <c r="X46" s="17" t="e">
        <f ca="1">PV_Data_Calc!DD39</f>
        <v>#N/A</v>
      </c>
      <c r="Y46" s="17" t="e">
        <f ca="1">PV_Data_Calc!DE39</f>
        <v>#N/A</v>
      </c>
      <c r="AA46" s="9">
        <f>PV_Data_Calc!CQ39</f>
        <v>24</v>
      </c>
      <c r="AB46" s="9" t="e">
        <f ca="1">PV_Data_Calc!CR39</f>
        <v>#N/A</v>
      </c>
      <c r="AC46" s="19" t="e">
        <f ca="1">PV_Data_Calc!CT39</f>
        <v>#N/A</v>
      </c>
      <c r="AD46" s="19" t="e">
        <f ca="1">PV_Data_Calc!CU39</f>
        <v>#N/A</v>
      </c>
      <c r="AE46" s="20" t="e">
        <f ca="1">PV_Data_Calc!CV39</f>
        <v>#N/A</v>
      </c>
      <c r="AF46" s="20" t="e">
        <f ca="1">PV_Data_Calc!CW39</f>
        <v>#N/A</v>
      </c>
      <c r="AJ46" t="e">
        <f t="shared" ca="1" si="10"/>
        <v>#N/A</v>
      </c>
      <c r="AK46" s="4" t="e">
        <f t="shared" ca="1" si="11"/>
        <v>#N/A</v>
      </c>
      <c r="AL46" s="8" t="e">
        <f t="shared" ca="1" si="12"/>
        <v>#N/A</v>
      </c>
      <c r="AM46" s="3" t="e">
        <f t="shared" ca="1" si="2"/>
        <v>#N/A</v>
      </c>
      <c r="AN46" s="4" t="e">
        <f t="shared" ca="1" si="3"/>
        <v>#N/A</v>
      </c>
      <c r="AO46" s="4" t="e">
        <f t="shared" ca="1" si="13"/>
        <v>#N/A</v>
      </c>
      <c r="AP46" s="3" t="e">
        <f t="shared" ca="1" si="4"/>
        <v>#N/A</v>
      </c>
      <c r="AS46">
        <f t="shared" si="25"/>
        <v>12</v>
      </c>
      <c r="AT46" t="e">
        <f t="shared" ca="1" si="14"/>
        <v>#N/A</v>
      </c>
      <c r="AU46" s="3" t="e">
        <f t="shared" ca="1" si="15"/>
        <v>#N/A</v>
      </c>
      <c r="AV46" s="3" t="e">
        <f t="shared" ca="1" si="32"/>
        <v>#N/A</v>
      </c>
      <c r="AW46" s="4" t="e">
        <f t="shared" ca="1" si="32"/>
        <v>#N/A</v>
      </c>
      <c r="AX46" s="4" t="e">
        <f ca="1">INDEX($T$23:$Y$204,MATCH($AS46,$T$23:$T$204,0),MATCH(AX$22,$T$22:$Y$22,0))</f>
        <v>#N/A</v>
      </c>
      <c r="AZ46" s="8" t="e">
        <f t="shared" ca="1" si="16"/>
        <v>#N/A</v>
      </c>
      <c r="BA46" s="3" t="e">
        <f t="shared" ca="1" si="29"/>
        <v>#N/A</v>
      </c>
      <c r="BB46" s="3" t="e">
        <f t="shared" ca="1" si="29"/>
        <v>#N/A</v>
      </c>
      <c r="BC46" s="3" t="e">
        <f t="shared" ca="1" si="29"/>
        <v>#N/A</v>
      </c>
      <c r="BD46" s="3" t="e">
        <f t="shared" ca="1" si="29"/>
        <v>#N/A</v>
      </c>
      <c r="BE46" s="3" t="e">
        <f t="shared" ca="1" si="29"/>
        <v>#N/A</v>
      </c>
      <c r="BF46" s="3" t="e">
        <f t="shared" ca="1" si="29"/>
        <v>#N/A</v>
      </c>
      <c r="BG46" s="3" t="e">
        <f t="shared" ca="1" si="29"/>
        <v>#N/A</v>
      </c>
      <c r="BH46" s="3" t="e">
        <f t="shared" ca="1" si="29"/>
        <v>#N/A</v>
      </c>
      <c r="BI46" s="3" t="e">
        <f t="shared" ca="1" si="29"/>
        <v>#N/A</v>
      </c>
      <c r="BL46" t="e">
        <f t="shared" ca="1" si="18"/>
        <v>#N/A</v>
      </c>
      <c r="BM46" s="4" t="e">
        <f t="shared" ca="1" si="26"/>
        <v>#N/A</v>
      </c>
      <c r="BN46" s="8" t="e">
        <f t="shared" ca="1" si="19"/>
        <v>#N/A</v>
      </c>
      <c r="BO46" s="3" t="e">
        <f t="shared" ca="1" si="20"/>
        <v>#N/A</v>
      </c>
      <c r="BP46" s="4" t="e">
        <f t="shared" ca="1" si="6"/>
        <v>#N/A</v>
      </c>
      <c r="BQ46" s="4" t="e">
        <f t="shared" ca="1" si="21"/>
        <v>#N/A</v>
      </c>
      <c r="BR46" s="3" t="e">
        <f t="shared" ca="1" si="7"/>
        <v>#N/A</v>
      </c>
      <c r="BU46">
        <f t="shared" si="27"/>
        <v>12</v>
      </c>
      <c r="BV46" t="e">
        <f t="shared" ca="1" si="31"/>
        <v>#N/A</v>
      </c>
      <c r="BW46" s="3" t="e">
        <f t="shared" ca="1" si="31"/>
        <v>#N/A</v>
      </c>
      <c r="BX46" s="3" t="e">
        <f t="shared" ca="1" si="31"/>
        <v>#N/A</v>
      </c>
      <c r="BY46" s="4" t="e">
        <f t="shared" ca="1" si="31"/>
        <v>#N/A</v>
      </c>
      <c r="BZ46" s="4" t="e">
        <f ca="1">INDEX($AA$23:$AF$204,MATCH($BU46,$AA$23:$AA$204,0),MATCH(BZ$22,$AA$22:$AF$22,0))</f>
        <v>#N/A</v>
      </c>
      <c r="CB46" s="8" t="e">
        <f t="shared" ca="1" si="22"/>
        <v>#N/A</v>
      </c>
      <c r="CC46" s="3" t="e">
        <f t="shared" ca="1" si="30"/>
        <v>#N/A</v>
      </c>
      <c r="CD46" s="3" t="e">
        <f t="shared" ca="1" si="30"/>
        <v>#N/A</v>
      </c>
      <c r="CE46" s="3" t="e">
        <f t="shared" ca="1" si="30"/>
        <v>#N/A</v>
      </c>
      <c r="CF46" s="3" t="e">
        <f t="shared" ca="1" si="30"/>
        <v>#N/A</v>
      </c>
      <c r="CG46" s="3" t="e">
        <f t="shared" ca="1" si="30"/>
        <v>#N/A</v>
      </c>
      <c r="CH46" s="3" t="e">
        <f t="shared" ca="1" si="30"/>
        <v>#N/A</v>
      </c>
      <c r="CI46" s="3" t="e">
        <f t="shared" ca="1" si="30"/>
        <v>#N/A</v>
      </c>
      <c r="CJ46" s="3" t="e">
        <f t="shared" ca="1" si="30"/>
        <v>#N/A</v>
      </c>
      <c r="CK46" s="3" t="e">
        <f t="shared" ca="1" si="30"/>
        <v>#N/A</v>
      </c>
    </row>
    <row r="47" spans="1:89" ht="16.5" thickBot="1" x14ac:dyDescent="0.3">
      <c r="B47" s="47" t="s">
        <v>167</v>
      </c>
      <c r="C47" s="48"/>
      <c r="D47" s="48"/>
      <c r="E47" s="48"/>
      <c r="F47" s="48"/>
      <c r="G47" s="48"/>
      <c r="H47" s="48"/>
      <c r="I47" s="49"/>
      <c r="J47" s="76" t="s">
        <v>170</v>
      </c>
      <c r="K47" s="74"/>
      <c r="L47" s="74"/>
      <c r="M47" s="74"/>
      <c r="N47" s="74"/>
      <c r="O47" s="74"/>
      <c r="P47" s="77"/>
      <c r="Q47" s="67"/>
      <c r="R47" s="67"/>
      <c r="S47" s="67"/>
      <c r="T47">
        <f>PV_Data_Calc!CY40</f>
        <v>25</v>
      </c>
      <c r="U47" s="10" t="e">
        <f ca="1">PV_Data_Calc!CZ40</f>
        <v>#N/A</v>
      </c>
      <c r="V47" s="16" t="e">
        <f ca="1">PV_Data_Calc!DB40</f>
        <v>#N/A</v>
      </c>
      <c r="W47" s="16" t="e">
        <f ca="1">PV_Data_Calc!DC40</f>
        <v>#N/A</v>
      </c>
      <c r="X47" s="17" t="e">
        <f ca="1">PV_Data_Calc!DD40</f>
        <v>#N/A</v>
      </c>
      <c r="Y47" s="17" t="e">
        <f ca="1">PV_Data_Calc!DE40</f>
        <v>#N/A</v>
      </c>
      <c r="AA47" s="9">
        <f>PV_Data_Calc!CQ40</f>
        <v>25</v>
      </c>
      <c r="AB47" s="9" t="e">
        <f ca="1">PV_Data_Calc!CR40</f>
        <v>#N/A</v>
      </c>
      <c r="AC47" s="19" t="e">
        <f ca="1">PV_Data_Calc!CT40</f>
        <v>#N/A</v>
      </c>
      <c r="AD47" s="19" t="e">
        <f ca="1">PV_Data_Calc!CU40</f>
        <v>#N/A</v>
      </c>
      <c r="AE47" s="20" t="e">
        <f ca="1">PV_Data_Calc!CV40</f>
        <v>#N/A</v>
      </c>
      <c r="AF47" s="20" t="e">
        <f ca="1">PV_Data_Calc!CW40</f>
        <v>#N/A</v>
      </c>
      <c r="AJ47" t="e">
        <f t="shared" ca="1" si="10"/>
        <v>#N/A</v>
      </c>
      <c r="AK47" s="4" t="e">
        <f t="shared" ca="1" si="11"/>
        <v>#N/A</v>
      </c>
      <c r="AL47" s="8" t="e">
        <f t="shared" ca="1" si="12"/>
        <v>#N/A</v>
      </c>
      <c r="AM47" s="3" t="e">
        <f t="shared" ca="1" si="2"/>
        <v>#N/A</v>
      </c>
      <c r="AN47" s="4" t="e">
        <f t="shared" ca="1" si="3"/>
        <v>#N/A</v>
      </c>
      <c r="AO47" s="4" t="e">
        <f t="shared" ca="1" si="13"/>
        <v>#N/A</v>
      </c>
      <c r="AP47" s="3" t="e">
        <f t="shared" ca="1" si="4"/>
        <v>#N/A</v>
      </c>
      <c r="AS47">
        <f t="shared" si="25"/>
        <v>13</v>
      </c>
      <c r="AT47" t="e">
        <f t="shared" ca="1" si="14"/>
        <v>#N/A</v>
      </c>
      <c r="AU47" s="3" t="e">
        <f t="shared" ca="1" si="15"/>
        <v>#N/A</v>
      </c>
      <c r="AV47" s="3" t="e">
        <f t="shared" ca="1" si="32"/>
        <v>#N/A</v>
      </c>
      <c r="AW47" s="4" t="e">
        <f t="shared" ca="1" si="32"/>
        <v>#N/A</v>
      </c>
      <c r="AX47" s="4" t="e">
        <f ca="1">AX46</f>
        <v>#N/A</v>
      </c>
      <c r="AZ47" s="8" t="e">
        <f t="shared" ca="1" si="16"/>
        <v>#N/A</v>
      </c>
      <c r="BA47" s="3" t="e">
        <f t="shared" ca="1" si="29"/>
        <v>#N/A</v>
      </c>
      <c r="BB47" s="3" t="e">
        <f t="shared" ca="1" si="29"/>
        <v>#N/A</v>
      </c>
      <c r="BC47" s="3" t="e">
        <f t="shared" ca="1" si="29"/>
        <v>#N/A</v>
      </c>
      <c r="BD47" s="3" t="e">
        <f t="shared" ca="1" si="29"/>
        <v>#N/A</v>
      </c>
      <c r="BE47" s="3" t="e">
        <f t="shared" ca="1" si="29"/>
        <v>#N/A</v>
      </c>
      <c r="BF47" s="3" t="e">
        <f t="shared" ca="1" si="29"/>
        <v>#N/A</v>
      </c>
      <c r="BG47" s="3" t="e">
        <f t="shared" ca="1" si="29"/>
        <v>#N/A</v>
      </c>
      <c r="BH47" s="3" t="e">
        <f t="shared" ca="1" si="29"/>
        <v>#N/A</v>
      </c>
      <c r="BI47" s="3" t="e">
        <f t="shared" ca="1" si="29"/>
        <v>#N/A</v>
      </c>
      <c r="BL47" t="e">
        <f t="shared" ca="1" si="18"/>
        <v>#N/A</v>
      </c>
      <c r="BM47" s="4" t="e">
        <f t="shared" ca="1" si="26"/>
        <v>#N/A</v>
      </c>
      <c r="BN47" s="8" t="e">
        <f t="shared" ca="1" si="19"/>
        <v>#N/A</v>
      </c>
      <c r="BO47" s="3" t="e">
        <f t="shared" ca="1" si="20"/>
        <v>#N/A</v>
      </c>
      <c r="BP47" s="4" t="e">
        <f t="shared" ca="1" si="6"/>
        <v>#N/A</v>
      </c>
      <c r="BQ47" s="4" t="e">
        <f t="shared" ca="1" si="21"/>
        <v>#N/A</v>
      </c>
      <c r="BR47" s="3" t="e">
        <f t="shared" ca="1" si="7"/>
        <v>#N/A</v>
      </c>
      <c r="BU47">
        <f t="shared" si="27"/>
        <v>13</v>
      </c>
      <c r="BV47" t="e">
        <f t="shared" ca="1" si="31"/>
        <v>#N/A</v>
      </c>
      <c r="BW47" s="3" t="e">
        <f t="shared" ca="1" si="31"/>
        <v>#N/A</v>
      </c>
      <c r="BX47" s="3" t="e">
        <f t="shared" ca="1" si="31"/>
        <v>#N/A</v>
      </c>
      <c r="BY47" s="4" t="e">
        <f t="shared" ca="1" si="31"/>
        <v>#N/A</v>
      </c>
      <c r="BZ47" s="4" t="e">
        <f ca="1">BZ46</f>
        <v>#N/A</v>
      </c>
      <c r="CB47" s="8" t="e">
        <f t="shared" ca="1" si="22"/>
        <v>#N/A</v>
      </c>
      <c r="CC47" s="3" t="e">
        <f t="shared" ca="1" si="30"/>
        <v>#N/A</v>
      </c>
      <c r="CD47" s="3" t="e">
        <f t="shared" ca="1" si="30"/>
        <v>#N/A</v>
      </c>
      <c r="CE47" s="3" t="e">
        <f t="shared" ca="1" si="30"/>
        <v>#N/A</v>
      </c>
      <c r="CF47" s="3" t="e">
        <f t="shared" ca="1" si="30"/>
        <v>#N/A</v>
      </c>
      <c r="CG47" s="3" t="e">
        <f t="shared" ca="1" si="30"/>
        <v>#N/A</v>
      </c>
      <c r="CH47" s="3" t="e">
        <f t="shared" ca="1" si="30"/>
        <v>#N/A</v>
      </c>
      <c r="CI47" s="3" t="e">
        <f t="shared" ca="1" si="30"/>
        <v>#N/A</v>
      </c>
      <c r="CJ47" s="3" t="e">
        <f t="shared" ca="1" si="30"/>
        <v>#N/A</v>
      </c>
      <c r="CK47" s="3" t="e">
        <f t="shared" ca="1" si="30"/>
        <v>#N/A</v>
      </c>
    </row>
    <row r="48" spans="1:89" x14ac:dyDescent="0.2">
      <c r="B48" s="52"/>
      <c r="C48" s="42"/>
      <c r="D48" s="42"/>
      <c r="E48" s="42"/>
      <c r="F48" s="42"/>
      <c r="G48" s="42"/>
      <c r="H48" s="42"/>
      <c r="I48" s="53"/>
      <c r="J48" s="89" t="s">
        <v>171</v>
      </c>
      <c r="K48" s="92" t="s">
        <v>172</v>
      </c>
      <c r="L48" s="78"/>
      <c r="M48" s="79"/>
      <c r="N48" s="85" t="s">
        <v>173</v>
      </c>
      <c r="O48" s="78"/>
      <c r="P48" s="79"/>
      <c r="Q48" s="67"/>
      <c r="R48" s="67"/>
      <c r="S48" s="67"/>
      <c r="T48">
        <f>PV_Data_Calc!CY41</f>
        <v>26</v>
      </c>
      <c r="U48" s="10" t="e">
        <f ca="1">PV_Data_Calc!CZ41</f>
        <v>#N/A</v>
      </c>
      <c r="V48" s="16" t="e">
        <f ca="1">PV_Data_Calc!DB41</f>
        <v>#N/A</v>
      </c>
      <c r="W48" s="16" t="e">
        <f ca="1">PV_Data_Calc!DC41</f>
        <v>#N/A</v>
      </c>
      <c r="X48" s="17" t="e">
        <f ca="1">PV_Data_Calc!DD41</f>
        <v>#N/A</v>
      </c>
      <c r="Y48" s="17" t="e">
        <f ca="1">PV_Data_Calc!DE41</f>
        <v>#N/A</v>
      </c>
      <c r="AA48" s="9">
        <f>PV_Data_Calc!CQ41</f>
        <v>26</v>
      </c>
      <c r="AB48" s="9" t="e">
        <f ca="1">PV_Data_Calc!CR41</f>
        <v>#N/A</v>
      </c>
      <c r="AC48" s="19" t="e">
        <f ca="1">PV_Data_Calc!CT41</f>
        <v>#N/A</v>
      </c>
      <c r="AD48" s="19" t="e">
        <f ca="1">PV_Data_Calc!CU41</f>
        <v>#N/A</v>
      </c>
      <c r="AE48" s="20" t="e">
        <f ca="1">PV_Data_Calc!CV41</f>
        <v>#N/A</v>
      </c>
      <c r="AF48" s="20" t="e">
        <f ca="1">PV_Data_Calc!CW41</f>
        <v>#N/A</v>
      </c>
      <c r="AJ48" t="e">
        <f t="shared" ca="1" si="10"/>
        <v>#N/A</v>
      </c>
      <c r="AK48" s="4" t="e">
        <f t="shared" ca="1" si="11"/>
        <v>#N/A</v>
      </c>
      <c r="AL48" s="8" t="e">
        <f t="shared" ca="1" si="12"/>
        <v>#N/A</v>
      </c>
      <c r="AM48" s="3" t="e">
        <f t="shared" ca="1" si="2"/>
        <v>#N/A</v>
      </c>
      <c r="AN48" s="4" t="e">
        <f t="shared" ca="1" si="3"/>
        <v>#N/A</v>
      </c>
      <c r="AO48" s="4" t="e">
        <f t="shared" ca="1" si="13"/>
        <v>#N/A</v>
      </c>
      <c r="AP48" s="3" t="e">
        <f t="shared" ca="1" si="4"/>
        <v>#N/A</v>
      </c>
      <c r="AS48">
        <f t="shared" si="25"/>
        <v>13</v>
      </c>
      <c r="AT48" t="e">
        <f t="shared" ca="1" si="14"/>
        <v>#N/A</v>
      </c>
      <c r="AU48" s="3" t="e">
        <f t="shared" ca="1" si="15"/>
        <v>#N/A</v>
      </c>
      <c r="AV48" s="3" t="e">
        <f t="shared" ca="1" si="32"/>
        <v>#N/A</v>
      </c>
      <c r="AW48" s="4" t="e">
        <f t="shared" ca="1" si="32"/>
        <v>#N/A</v>
      </c>
      <c r="AX48" s="4" t="e">
        <f ca="1">INDEX($T$23:$Y$204,MATCH($AS48,$T$23:$T$204,0),MATCH(AX$22,$T$22:$Y$22,0))</f>
        <v>#N/A</v>
      </c>
      <c r="AZ48" s="8" t="e">
        <f t="shared" ca="1" si="16"/>
        <v>#N/A</v>
      </c>
      <c r="BA48" s="3" t="e">
        <f t="shared" ca="1" si="29"/>
        <v>#N/A</v>
      </c>
      <c r="BB48" s="3" t="e">
        <f t="shared" ca="1" si="29"/>
        <v>#N/A</v>
      </c>
      <c r="BC48" s="3" t="e">
        <f t="shared" ca="1" si="29"/>
        <v>#N/A</v>
      </c>
      <c r="BD48" s="3" t="e">
        <f t="shared" ca="1" si="29"/>
        <v>#N/A</v>
      </c>
      <c r="BE48" s="3" t="e">
        <f t="shared" ca="1" si="29"/>
        <v>#N/A</v>
      </c>
      <c r="BF48" s="3" t="e">
        <f t="shared" ca="1" si="29"/>
        <v>#N/A</v>
      </c>
      <c r="BG48" s="3" t="e">
        <f t="shared" ca="1" si="29"/>
        <v>#N/A</v>
      </c>
      <c r="BH48" s="3" t="e">
        <f t="shared" ca="1" si="29"/>
        <v>#N/A</v>
      </c>
      <c r="BI48" s="3" t="e">
        <f t="shared" ca="1" si="29"/>
        <v>#N/A</v>
      </c>
      <c r="BL48" t="e">
        <f t="shared" ca="1" si="18"/>
        <v>#N/A</v>
      </c>
      <c r="BM48" s="4" t="e">
        <f t="shared" ca="1" si="26"/>
        <v>#N/A</v>
      </c>
      <c r="BN48" s="8" t="e">
        <f t="shared" ca="1" si="19"/>
        <v>#N/A</v>
      </c>
      <c r="BO48" s="3" t="e">
        <f t="shared" ca="1" si="20"/>
        <v>#N/A</v>
      </c>
      <c r="BP48" s="4" t="e">
        <f t="shared" ca="1" si="6"/>
        <v>#N/A</v>
      </c>
      <c r="BQ48" s="4" t="e">
        <f t="shared" ca="1" si="21"/>
        <v>#N/A</v>
      </c>
      <c r="BR48" s="3" t="e">
        <f t="shared" ca="1" si="7"/>
        <v>#N/A</v>
      </c>
      <c r="BU48">
        <f t="shared" si="27"/>
        <v>13</v>
      </c>
      <c r="BV48" t="e">
        <f t="shared" ca="1" si="31"/>
        <v>#N/A</v>
      </c>
      <c r="BW48" s="3" t="e">
        <f t="shared" ca="1" si="31"/>
        <v>#N/A</v>
      </c>
      <c r="BX48" s="3" t="e">
        <f t="shared" ca="1" si="31"/>
        <v>#N/A</v>
      </c>
      <c r="BY48" s="4" t="e">
        <f t="shared" ca="1" si="31"/>
        <v>#N/A</v>
      </c>
      <c r="BZ48" s="4" t="e">
        <f ca="1">INDEX($AA$23:$AF$204,MATCH($BU48,$AA$23:$AA$204,0),MATCH(BZ$22,$AA$22:$AF$22,0))</f>
        <v>#N/A</v>
      </c>
      <c r="CB48" s="8" t="e">
        <f t="shared" ca="1" si="22"/>
        <v>#N/A</v>
      </c>
      <c r="CC48" s="3" t="e">
        <f t="shared" ca="1" si="30"/>
        <v>#N/A</v>
      </c>
      <c r="CD48" s="3" t="e">
        <f t="shared" ca="1" si="30"/>
        <v>#N/A</v>
      </c>
      <c r="CE48" s="3" t="e">
        <f t="shared" ca="1" si="30"/>
        <v>#N/A</v>
      </c>
      <c r="CF48" s="3" t="e">
        <f t="shared" ca="1" si="30"/>
        <v>#N/A</v>
      </c>
      <c r="CG48" s="3" t="e">
        <f t="shared" ca="1" si="30"/>
        <v>#N/A</v>
      </c>
      <c r="CH48" s="3" t="e">
        <f t="shared" ca="1" si="30"/>
        <v>#N/A</v>
      </c>
      <c r="CI48" s="3" t="e">
        <f t="shared" ca="1" si="30"/>
        <v>#N/A</v>
      </c>
      <c r="CJ48" s="3" t="e">
        <f t="shared" ca="1" si="30"/>
        <v>#N/A</v>
      </c>
      <c r="CK48" s="3" t="e">
        <f t="shared" ca="1" si="30"/>
        <v>#N/A</v>
      </c>
    </row>
    <row r="49" spans="2:89" ht="51" x14ac:dyDescent="0.2">
      <c r="B49" s="54"/>
      <c r="C49" s="55"/>
      <c r="D49" s="55"/>
      <c r="E49" s="55"/>
      <c r="F49" s="55"/>
      <c r="G49" s="55"/>
      <c r="H49" s="55"/>
      <c r="I49" s="56"/>
      <c r="J49" s="90"/>
      <c r="K49" s="93" t="s">
        <v>73</v>
      </c>
      <c r="L49" s="80" t="s">
        <v>194</v>
      </c>
      <c r="M49" s="81" t="s">
        <v>223</v>
      </c>
      <c r="N49" s="86" t="s">
        <v>73</v>
      </c>
      <c r="O49" s="80" t="s">
        <v>222</v>
      </c>
      <c r="P49" s="81" t="s">
        <v>223</v>
      </c>
      <c r="Q49" s="67"/>
      <c r="R49" s="67"/>
      <c r="S49" s="67"/>
      <c r="T49">
        <f>PV_Data_Calc!CY42</f>
        <v>27</v>
      </c>
      <c r="U49" s="10" t="e">
        <f ca="1">PV_Data_Calc!CZ42</f>
        <v>#N/A</v>
      </c>
      <c r="V49" s="16" t="e">
        <f ca="1">PV_Data_Calc!DB42</f>
        <v>#N/A</v>
      </c>
      <c r="W49" s="16" t="e">
        <f ca="1">PV_Data_Calc!DC42</f>
        <v>#N/A</v>
      </c>
      <c r="X49" s="17" t="e">
        <f ca="1">PV_Data_Calc!DD42</f>
        <v>#N/A</v>
      </c>
      <c r="Y49" s="17" t="e">
        <f ca="1">PV_Data_Calc!DE42</f>
        <v>#N/A</v>
      </c>
      <c r="AA49" s="9">
        <f>PV_Data_Calc!CQ42</f>
        <v>27</v>
      </c>
      <c r="AB49" s="9" t="e">
        <f ca="1">PV_Data_Calc!CR42</f>
        <v>#N/A</v>
      </c>
      <c r="AC49" s="19" t="e">
        <f ca="1">PV_Data_Calc!CT42</f>
        <v>#N/A</v>
      </c>
      <c r="AD49" s="19" t="e">
        <f ca="1">PV_Data_Calc!CU42</f>
        <v>#N/A</v>
      </c>
      <c r="AE49" s="20" t="e">
        <f ca="1">PV_Data_Calc!CV42</f>
        <v>#N/A</v>
      </c>
      <c r="AF49" s="20" t="e">
        <f ca="1">PV_Data_Calc!CW42</f>
        <v>#N/A</v>
      </c>
      <c r="AJ49" t="e">
        <f t="shared" ca="1" si="10"/>
        <v>#N/A</v>
      </c>
      <c r="AK49" s="4" t="e">
        <f t="shared" ca="1" si="11"/>
        <v>#N/A</v>
      </c>
      <c r="AL49" s="8" t="e">
        <f t="shared" ca="1" si="12"/>
        <v>#N/A</v>
      </c>
      <c r="AM49" s="3" t="e">
        <f t="shared" ca="1" si="2"/>
        <v>#N/A</v>
      </c>
      <c r="AN49" s="4" t="e">
        <f t="shared" ca="1" si="3"/>
        <v>#N/A</v>
      </c>
      <c r="AO49" s="4" t="e">
        <f t="shared" ca="1" si="13"/>
        <v>#N/A</v>
      </c>
      <c r="AP49" s="3" t="e">
        <f t="shared" ca="1" si="4"/>
        <v>#N/A</v>
      </c>
      <c r="AS49">
        <f t="shared" si="25"/>
        <v>14</v>
      </c>
      <c r="AT49" t="e">
        <f t="shared" ca="1" si="14"/>
        <v>#N/A</v>
      </c>
      <c r="AU49" s="3" t="e">
        <f t="shared" ca="1" si="15"/>
        <v>#N/A</v>
      </c>
      <c r="AV49" s="3" t="e">
        <f t="shared" ca="1" si="32"/>
        <v>#N/A</v>
      </c>
      <c r="AW49" s="4" t="e">
        <f t="shared" ca="1" si="32"/>
        <v>#N/A</v>
      </c>
      <c r="AX49" s="4" t="e">
        <f ca="1">AX48</f>
        <v>#N/A</v>
      </c>
      <c r="AZ49" s="8" t="e">
        <f t="shared" ca="1" si="16"/>
        <v>#N/A</v>
      </c>
      <c r="BA49" s="3" t="e">
        <f t="shared" ca="1" si="29"/>
        <v>#N/A</v>
      </c>
      <c r="BB49" s="3" t="e">
        <f t="shared" ca="1" si="29"/>
        <v>#N/A</v>
      </c>
      <c r="BC49" s="3" t="e">
        <f t="shared" ca="1" si="29"/>
        <v>#N/A</v>
      </c>
      <c r="BD49" s="3" t="e">
        <f t="shared" ca="1" si="29"/>
        <v>#N/A</v>
      </c>
      <c r="BE49" s="3" t="e">
        <f t="shared" ca="1" si="29"/>
        <v>#N/A</v>
      </c>
      <c r="BF49" s="3" t="e">
        <f t="shared" ca="1" si="29"/>
        <v>#N/A</v>
      </c>
      <c r="BG49" s="3" t="e">
        <f t="shared" ca="1" si="29"/>
        <v>#N/A</v>
      </c>
      <c r="BH49" s="3" t="e">
        <f t="shared" ca="1" si="29"/>
        <v>#N/A</v>
      </c>
      <c r="BI49" s="3" t="e">
        <f t="shared" ca="1" si="29"/>
        <v>#N/A</v>
      </c>
      <c r="BL49" t="e">
        <f t="shared" ca="1" si="18"/>
        <v>#N/A</v>
      </c>
      <c r="BM49" s="4" t="e">
        <f t="shared" ca="1" si="26"/>
        <v>#N/A</v>
      </c>
      <c r="BN49" s="8" t="e">
        <f t="shared" ca="1" si="19"/>
        <v>#N/A</v>
      </c>
      <c r="BO49" s="3" t="e">
        <f t="shared" ca="1" si="20"/>
        <v>#N/A</v>
      </c>
      <c r="BP49" s="4" t="e">
        <f t="shared" ca="1" si="6"/>
        <v>#N/A</v>
      </c>
      <c r="BQ49" s="4" t="e">
        <f t="shared" ca="1" si="21"/>
        <v>#N/A</v>
      </c>
      <c r="BR49" s="3" t="e">
        <f t="shared" ca="1" si="7"/>
        <v>#N/A</v>
      </c>
      <c r="BU49">
        <f t="shared" si="27"/>
        <v>14</v>
      </c>
      <c r="BV49" t="e">
        <f t="shared" ca="1" si="31"/>
        <v>#N/A</v>
      </c>
      <c r="BW49" s="3" t="e">
        <f t="shared" ca="1" si="31"/>
        <v>#N/A</v>
      </c>
      <c r="BX49" s="3" t="e">
        <f t="shared" ca="1" si="31"/>
        <v>#N/A</v>
      </c>
      <c r="BY49" s="4" t="e">
        <f t="shared" ca="1" si="31"/>
        <v>#N/A</v>
      </c>
      <c r="BZ49" s="4" t="e">
        <f ca="1">BZ48</f>
        <v>#N/A</v>
      </c>
      <c r="CB49" s="8" t="e">
        <f t="shared" ca="1" si="22"/>
        <v>#N/A</v>
      </c>
      <c r="CC49" s="3" t="e">
        <f t="shared" ca="1" si="30"/>
        <v>#N/A</v>
      </c>
      <c r="CD49" s="3" t="e">
        <f t="shared" ca="1" si="30"/>
        <v>#N/A</v>
      </c>
      <c r="CE49" s="3" t="e">
        <f t="shared" ca="1" si="30"/>
        <v>#N/A</v>
      </c>
      <c r="CF49" s="3" t="e">
        <f t="shared" ca="1" si="30"/>
        <v>#N/A</v>
      </c>
      <c r="CG49" s="3" t="e">
        <f t="shared" ca="1" si="30"/>
        <v>#N/A</v>
      </c>
      <c r="CH49" s="3" t="e">
        <f t="shared" ca="1" si="30"/>
        <v>#N/A</v>
      </c>
      <c r="CI49" s="3" t="e">
        <f t="shared" ca="1" si="30"/>
        <v>#N/A</v>
      </c>
      <c r="CJ49" s="3" t="e">
        <f t="shared" ca="1" si="30"/>
        <v>#N/A</v>
      </c>
      <c r="CK49" s="3" t="e">
        <f t="shared" ca="1" si="30"/>
        <v>#N/A</v>
      </c>
    </row>
    <row r="50" spans="2:89" x14ac:dyDescent="0.2">
      <c r="B50" s="52"/>
      <c r="C50" s="42"/>
      <c r="D50" s="42"/>
      <c r="E50" s="42"/>
      <c r="F50" s="42"/>
      <c r="G50" s="42"/>
      <c r="H50" s="42"/>
      <c r="I50" s="53"/>
      <c r="J50" s="91">
        <f t="shared" ref="J50:J113" si="33">T23</f>
        <v>1</v>
      </c>
      <c r="K50" s="94" t="str">
        <f ca="1">IF(ISNA(U23),"",U23)</f>
        <v>E</v>
      </c>
      <c r="L50" s="82">
        <f ca="1">IF(ISNA(W23),"",W23)</f>
        <v>132.50597396827524</v>
      </c>
      <c r="M50" s="88">
        <f ca="1">IF(ISNA(X23),"",X23/1000)</f>
        <v>372.79326840740003</v>
      </c>
      <c r="N50" s="87" t="str">
        <f ca="1">IF(ISNA(AB23),"",AB23)</f>
        <v>G</v>
      </c>
      <c r="O50" s="83">
        <f ca="1">IF(ISNA(AC23),"",AC23)</f>
        <v>0.57099065732580478</v>
      </c>
      <c r="P50" s="84">
        <f ca="1">IF(ISNA(AE23),"",AE23/1000)</f>
        <v>171.58429853460001</v>
      </c>
      <c r="Q50" s="67"/>
      <c r="R50" s="67"/>
      <c r="S50" s="67"/>
      <c r="T50">
        <f>PV_Data_Calc!CY43</f>
        <v>28</v>
      </c>
      <c r="U50" s="10" t="e">
        <f ca="1">PV_Data_Calc!CZ43</f>
        <v>#N/A</v>
      </c>
      <c r="V50" s="16" t="e">
        <f ca="1">PV_Data_Calc!DB43</f>
        <v>#N/A</v>
      </c>
      <c r="W50" s="16" t="e">
        <f ca="1">PV_Data_Calc!DC43</f>
        <v>#N/A</v>
      </c>
      <c r="X50" s="17" t="e">
        <f ca="1">PV_Data_Calc!DD43</f>
        <v>#N/A</v>
      </c>
      <c r="Y50" s="17" t="e">
        <f ca="1">PV_Data_Calc!DE43</f>
        <v>#N/A</v>
      </c>
      <c r="AA50" s="9">
        <f>PV_Data_Calc!CQ43</f>
        <v>28</v>
      </c>
      <c r="AB50" s="9" t="e">
        <f ca="1">PV_Data_Calc!CR43</f>
        <v>#N/A</v>
      </c>
      <c r="AC50" s="19" t="e">
        <f ca="1">PV_Data_Calc!CT43</f>
        <v>#N/A</v>
      </c>
      <c r="AD50" s="19" t="e">
        <f ca="1">PV_Data_Calc!CU43</f>
        <v>#N/A</v>
      </c>
      <c r="AE50" s="20" t="e">
        <f ca="1">PV_Data_Calc!CV43</f>
        <v>#N/A</v>
      </c>
      <c r="AF50" s="20" t="e">
        <f ca="1">PV_Data_Calc!CW43</f>
        <v>#N/A</v>
      </c>
      <c r="AJ50" t="e">
        <f t="shared" ca="1" si="10"/>
        <v>#N/A</v>
      </c>
      <c r="AK50" s="4" t="e">
        <f t="shared" ca="1" si="11"/>
        <v>#N/A</v>
      </c>
      <c r="AL50" s="8" t="e">
        <f t="shared" ca="1" si="12"/>
        <v>#N/A</v>
      </c>
      <c r="AM50" s="3" t="e">
        <f t="shared" ca="1" si="2"/>
        <v>#N/A</v>
      </c>
      <c r="AN50" s="4" t="e">
        <f t="shared" ca="1" si="3"/>
        <v>#N/A</v>
      </c>
      <c r="AO50" s="4" t="e">
        <f t="shared" ca="1" si="13"/>
        <v>#N/A</v>
      </c>
      <c r="AP50" s="3" t="e">
        <f t="shared" ca="1" si="4"/>
        <v>#N/A</v>
      </c>
      <c r="AS50">
        <f t="shared" si="25"/>
        <v>14</v>
      </c>
      <c r="AT50" t="e">
        <f t="shared" ca="1" si="14"/>
        <v>#N/A</v>
      </c>
      <c r="AU50" s="3" t="e">
        <f t="shared" ca="1" si="15"/>
        <v>#N/A</v>
      </c>
      <c r="AV50" s="3" t="e">
        <f t="shared" ca="1" si="32"/>
        <v>#N/A</v>
      </c>
      <c r="AW50" s="4" t="e">
        <f t="shared" ca="1" si="32"/>
        <v>#N/A</v>
      </c>
      <c r="AX50" s="4" t="e">
        <f ca="1">INDEX($T$23:$Y$204,MATCH($AS50,$T$23:$T$204,0),MATCH(AX$22,$T$22:$Y$22,0))</f>
        <v>#N/A</v>
      </c>
      <c r="AZ50" s="8" t="e">
        <f t="shared" ca="1" si="16"/>
        <v>#N/A</v>
      </c>
      <c r="BA50" s="3" t="e">
        <f t="shared" ca="1" si="29"/>
        <v>#N/A</v>
      </c>
      <c r="BB50" s="3" t="e">
        <f t="shared" ca="1" si="29"/>
        <v>#N/A</v>
      </c>
      <c r="BC50" s="3" t="e">
        <f t="shared" ca="1" si="29"/>
        <v>#N/A</v>
      </c>
      <c r="BD50" s="3" t="e">
        <f t="shared" ca="1" si="29"/>
        <v>#N/A</v>
      </c>
      <c r="BE50" s="3" t="e">
        <f t="shared" ca="1" si="29"/>
        <v>#N/A</v>
      </c>
      <c r="BF50" s="3" t="e">
        <f t="shared" ca="1" si="29"/>
        <v>#N/A</v>
      </c>
      <c r="BG50" s="3" t="e">
        <f t="shared" ca="1" si="29"/>
        <v>#N/A</v>
      </c>
      <c r="BH50" s="3" t="e">
        <f t="shared" ca="1" si="29"/>
        <v>#N/A</v>
      </c>
      <c r="BI50" s="3" t="e">
        <f t="shared" ca="1" si="29"/>
        <v>#N/A</v>
      </c>
      <c r="BL50" t="e">
        <f t="shared" ca="1" si="18"/>
        <v>#N/A</v>
      </c>
      <c r="BM50" s="4" t="e">
        <f t="shared" ca="1" si="26"/>
        <v>#N/A</v>
      </c>
      <c r="BN50" s="8" t="e">
        <f t="shared" ca="1" si="19"/>
        <v>#N/A</v>
      </c>
      <c r="BO50" s="3" t="e">
        <f t="shared" ca="1" si="20"/>
        <v>#N/A</v>
      </c>
      <c r="BP50" s="4" t="e">
        <f t="shared" ca="1" si="6"/>
        <v>#N/A</v>
      </c>
      <c r="BQ50" s="4" t="e">
        <f t="shared" ca="1" si="21"/>
        <v>#N/A</v>
      </c>
      <c r="BR50" s="3" t="e">
        <f t="shared" ca="1" si="7"/>
        <v>#N/A</v>
      </c>
      <c r="BU50">
        <f t="shared" si="27"/>
        <v>14</v>
      </c>
      <c r="BV50" t="e">
        <f t="shared" ca="1" si="31"/>
        <v>#N/A</v>
      </c>
      <c r="BW50" s="3" t="e">
        <f t="shared" ca="1" si="31"/>
        <v>#N/A</v>
      </c>
      <c r="BX50" s="3" t="e">
        <f t="shared" ca="1" si="31"/>
        <v>#N/A</v>
      </c>
      <c r="BY50" s="4" t="e">
        <f t="shared" ca="1" si="31"/>
        <v>#N/A</v>
      </c>
      <c r="BZ50" s="4" t="e">
        <f ca="1">INDEX($AA$23:$AF$204,MATCH($BU50,$AA$23:$AA$204,0),MATCH(BZ$22,$AA$22:$AF$22,0))</f>
        <v>#N/A</v>
      </c>
      <c r="CB50" s="8" t="e">
        <f t="shared" ca="1" si="22"/>
        <v>#N/A</v>
      </c>
      <c r="CC50" s="3" t="e">
        <f t="shared" ca="1" si="30"/>
        <v>#N/A</v>
      </c>
      <c r="CD50" s="3" t="e">
        <f t="shared" ca="1" si="30"/>
        <v>#N/A</v>
      </c>
      <c r="CE50" s="3" t="e">
        <f t="shared" ca="1" si="30"/>
        <v>#N/A</v>
      </c>
      <c r="CF50" s="3" t="e">
        <f t="shared" ca="1" si="30"/>
        <v>#N/A</v>
      </c>
      <c r="CG50" s="3" t="e">
        <f t="shared" ca="1" si="30"/>
        <v>#N/A</v>
      </c>
      <c r="CH50" s="3" t="e">
        <f t="shared" ca="1" si="30"/>
        <v>#N/A</v>
      </c>
      <c r="CI50" s="3" t="e">
        <f t="shared" ca="1" si="30"/>
        <v>#N/A</v>
      </c>
      <c r="CJ50" s="3" t="e">
        <f t="shared" ca="1" si="30"/>
        <v>#N/A</v>
      </c>
      <c r="CK50" s="3" t="e">
        <f t="shared" ca="1" si="30"/>
        <v>#N/A</v>
      </c>
    </row>
    <row r="51" spans="2:89" x14ac:dyDescent="0.2">
      <c r="B51" s="52"/>
      <c r="C51" s="42"/>
      <c r="D51" s="42"/>
      <c r="E51" s="42"/>
      <c r="F51" s="42"/>
      <c r="G51" s="42"/>
      <c r="H51" s="42"/>
      <c r="I51" s="53"/>
      <c r="J51" s="91">
        <f t="shared" si="33"/>
        <v>2</v>
      </c>
      <c r="K51" s="94" t="str">
        <f t="shared" ref="K51:K114" ca="1" si="34">IF(ISNA(U24),"",U24)</f>
        <v>I</v>
      </c>
      <c r="L51" s="82">
        <f t="shared" ref="L51:L114" ca="1" si="35">IF(ISNA(W24),"",W24)</f>
        <v>132.66993697999999</v>
      </c>
      <c r="M51" s="88">
        <f t="shared" ref="M51:M114" ca="1" si="36">IF(ISNA(X24),"",X24/1000)</f>
        <v>94.604379425399998</v>
      </c>
      <c r="N51" s="87" t="str">
        <f t="shared" ref="N51:O114" ca="1" si="37">IF(ISNA(AB24),"",AB24)</f>
        <v>E</v>
      </c>
      <c r="O51" s="83">
        <f t="shared" ca="1" si="37"/>
        <v>0.55263289936445237</v>
      </c>
      <c r="P51" s="84">
        <f t="shared" ref="P51:P114" ca="1" si="38">IF(ISNA(AE24),"",AE24/1000)</f>
        <v>372.79326840740003</v>
      </c>
      <c r="Q51" s="67"/>
      <c r="R51" s="67"/>
      <c r="S51" s="67"/>
      <c r="T51">
        <f>PV_Data_Calc!CY44</f>
        <v>29</v>
      </c>
      <c r="U51" s="10" t="e">
        <f ca="1">PV_Data_Calc!CZ44</f>
        <v>#N/A</v>
      </c>
      <c r="V51" s="16" t="e">
        <f ca="1">PV_Data_Calc!DB44</f>
        <v>#N/A</v>
      </c>
      <c r="W51" s="16" t="e">
        <f ca="1">PV_Data_Calc!DC44</f>
        <v>#N/A</v>
      </c>
      <c r="X51" s="17" t="e">
        <f ca="1">PV_Data_Calc!DD44</f>
        <v>#N/A</v>
      </c>
      <c r="Y51" s="17" t="e">
        <f ca="1">PV_Data_Calc!DE44</f>
        <v>#N/A</v>
      </c>
      <c r="AA51" s="9">
        <f>PV_Data_Calc!CQ44</f>
        <v>29</v>
      </c>
      <c r="AB51" s="9" t="e">
        <f ca="1">PV_Data_Calc!CR44</f>
        <v>#N/A</v>
      </c>
      <c r="AC51" s="19" t="e">
        <f ca="1">PV_Data_Calc!CT44</f>
        <v>#N/A</v>
      </c>
      <c r="AD51" s="19" t="e">
        <f ca="1">PV_Data_Calc!CU44</f>
        <v>#N/A</v>
      </c>
      <c r="AE51" s="20" t="e">
        <f ca="1">PV_Data_Calc!CV44</f>
        <v>#N/A</v>
      </c>
      <c r="AF51" s="20" t="e">
        <f ca="1">PV_Data_Calc!CW44</f>
        <v>#N/A</v>
      </c>
      <c r="AJ51" t="e">
        <f t="shared" ca="1" si="10"/>
        <v>#N/A</v>
      </c>
      <c r="AK51" s="4" t="e">
        <f t="shared" ca="1" si="11"/>
        <v>#N/A</v>
      </c>
      <c r="AL51" s="8" t="e">
        <f t="shared" ca="1" si="12"/>
        <v>#N/A</v>
      </c>
      <c r="AM51" s="3" t="e">
        <f t="shared" ca="1" si="2"/>
        <v>#N/A</v>
      </c>
      <c r="AN51" s="4" t="e">
        <f t="shared" ca="1" si="3"/>
        <v>#N/A</v>
      </c>
      <c r="AO51" s="4" t="e">
        <f t="shared" ca="1" si="13"/>
        <v>#N/A</v>
      </c>
      <c r="AP51" s="3" t="e">
        <f t="shared" ca="1" si="4"/>
        <v>#N/A</v>
      </c>
      <c r="AS51">
        <f t="shared" si="25"/>
        <v>15</v>
      </c>
      <c r="AT51" t="e">
        <f t="shared" ca="1" si="14"/>
        <v>#N/A</v>
      </c>
      <c r="AU51" s="3" t="e">
        <f t="shared" ca="1" si="15"/>
        <v>#N/A</v>
      </c>
      <c r="AV51" s="3" t="e">
        <f t="shared" ca="1" si="32"/>
        <v>#N/A</v>
      </c>
      <c r="AW51" s="4" t="e">
        <f t="shared" ca="1" si="32"/>
        <v>#N/A</v>
      </c>
      <c r="AX51" s="4" t="e">
        <f ca="1">AX50</f>
        <v>#N/A</v>
      </c>
      <c r="AZ51" s="8" t="e">
        <f t="shared" ca="1" si="16"/>
        <v>#N/A</v>
      </c>
      <c r="BA51" s="3" t="e">
        <f t="shared" ca="1" si="29"/>
        <v>#N/A</v>
      </c>
      <c r="BB51" s="3" t="e">
        <f t="shared" ca="1" si="29"/>
        <v>#N/A</v>
      </c>
      <c r="BC51" s="3" t="e">
        <f t="shared" ca="1" si="29"/>
        <v>#N/A</v>
      </c>
      <c r="BD51" s="3" t="e">
        <f t="shared" ca="1" si="29"/>
        <v>#N/A</v>
      </c>
      <c r="BE51" s="3" t="e">
        <f t="shared" ca="1" si="29"/>
        <v>#N/A</v>
      </c>
      <c r="BF51" s="3" t="e">
        <f t="shared" ca="1" si="29"/>
        <v>#N/A</v>
      </c>
      <c r="BG51" s="3" t="e">
        <f t="shared" ca="1" si="29"/>
        <v>#N/A</v>
      </c>
      <c r="BH51" s="3" t="e">
        <f t="shared" ca="1" si="29"/>
        <v>#N/A</v>
      </c>
      <c r="BI51" s="3" t="e">
        <f t="shared" ca="1" si="29"/>
        <v>#N/A</v>
      </c>
      <c r="BL51" t="e">
        <f t="shared" ca="1" si="18"/>
        <v>#N/A</v>
      </c>
      <c r="BM51" s="4" t="e">
        <f t="shared" ca="1" si="26"/>
        <v>#N/A</v>
      </c>
      <c r="BN51" s="8" t="e">
        <f t="shared" ca="1" si="19"/>
        <v>#N/A</v>
      </c>
      <c r="BO51" s="3" t="e">
        <f t="shared" ca="1" si="20"/>
        <v>#N/A</v>
      </c>
      <c r="BP51" s="4" t="e">
        <f t="shared" ca="1" si="6"/>
        <v>#N/A</v>
      </c>
      <c r="BQ51" s="4" t="e">
        <f t="shared" ca="1" si="21"/>
        <v>#N/A</v>
      </c>
      <c r="BR51" s="3" t="e">
        <f t="shared" ca="1" si="7"/>
        <v>#N/A</v>
      </c>
      <c r="BU51">
        <f t="shared" si="27"/>
        <v>15</v>
      </c>
      <c r="BV51" t="e">
        <f t="shared" ca="1" si="31"/>
        <v>#N/A</v>
      </c>
      <c r="BW51" s="3" t="e">
        <f t="shared" ca="1" si="31"/>
        <v>#N/A</v>
      </c>
      <c r="BX51" s="3" t="e">
        <f t="shared" ca="1" si="31"/>
        <v>#N/A</v>
      </c>
      <c r="BY51" s="4" t="e">
        <f t="shared" ca="1" si="31"/>
        <v>#N/A</v>
      </c>
      <c r="BZ51" s="4" t="e">
        <f ca="1">BZ50</f>
        <v>#N/A</v>
      </c>
      <c r="CB51" s="8" t="e">
        <f t="shared" ca="1" si="22"/>
        <v>#N/A</v>
      </c>
      <c r="CC51" s="3" t="e">
        <f t="shared" ca="1" si="30"/>
        <v>#N/A</v>
      </c>
      <c r="CD51" s="3" t="e">
        <f t="shared" ca="1" si="30"/>
        <v>#N/A</v>
      </c>
      <c r="CE51" s="3" t="e">
        <f t="shared" ca="1" si="30"/>
        <v>#N/A</v>
      </c>
      <c r="CF51" s="3" t="e">
        <f t="shared" ca="1" si="30"/>
        <v>#N/A</v>
      </c>
      <c r="CG51" s="3" t="e">
        <f t="shared" ca="1" si="30"/>
        <v>#N/A</v>
      </c>
      <c r="CH51" s="3" t="e">
        <f t="shared" ca="1" si="30"/>
        <v>#N/A</v>
      </c>
      <c r="CI51" s="3" t="e">
        <f t="shared" ca="1" si="30"/>
        <v>#N/A</v>
      </c>
      <c r="CJ51" s="3" t="e">
        <f t="shared" ca="1" si="30"/>
        <v>#N/A</v>
      </c>
      <c r="CK51" s="3" t="e">
        <f t="shared" ca="1" si="30"/>
        <v>#N/A</v>
      </c>
    </row>
    <row r="52" spans="2:89" x14ac:dyDescent="0.2">
      <c r="B52" s="52"/>
      <c r="C52" s="42"/>
      <c r="D52" s="42"/>
      <c r="E52" s="42"/>
      <c r="F52" s="42"/>
      <c r="G52" s="42"/>
      <c r="H52" s="42"/>
      <c r="I52" s="53"/>
      <c r="J52" s="91">
        <f t="shared" si="33"/>
        <v>3</v>
      </c>
      <c r="K52" s="94" t="str">
        <f t="shared" ca="1" si="34"/>
        <v>F</v>
      </c>
      <c r="L52" s="82">
        <f t="shared" ca="1" si="35"/>
        <v>132.71043359933748</v>
      </c>
      <c r="M52" s="88">
        <f t="shared" ca="1" si="36"/>
        <v>369.73284867650005</v>
      </c>
      <c r="N52" s="87" t="str">
        <f t="shared" ca="1" si="37"/>
        <v>F</v>
      </c>
      <c r="O52" s="83">
        <f t="shared" ca="1" si="37"/>
        <v>0.54896552240686713</v>
      </c>
      <c r="P52" s="84">
        <f t="shared" ca="1" si="38"/>
        <v>369.73284867650005</v>
      </c>
      <c r="Q52" s="67"/>
      <c r="R52" s="67"/>
      <c r="S52" s="67"/>
      <c r="T52">
        <f>PV_Data_Calc!CY45</f>
        <v>30</v>
      </c>
      <c r="U52" s="10" t="e">
        <f ca="1">PV_Data_Calc!CZ45</f>
        <v>#N/A</v>
      </c>
      <c r="V52" s="16" t="e">
        <f ca="1">PV_Data_Calc!DB45</f>
        <v>#N/A</v>
      </c>
      <c r="W52" s="16" t="e">
        <f ca="1">PV_Data_Calc!DC45</f>
        <v>#N/A</v>
      </c>
      <c r="X52" s="17" t="e">
        <f ca="1">PV_Data_Calc!DD45</f>
        <v>#N/A</v>
      </c>
      <c r="Y52" s="17" t="e">
        <f ca="1">PV_Data_Calc!DE45</f>
        <v>#N/A</v>
      </c>
      <c r="AA52" s="9">
        <f>PV_Data_Calc!CQ45</f>
        <v>30</v>
      </c>
      <c r="AB52" s="9" t="e">
        <f ca="1">PV_Data_Calc!CR45</f>
        <v>#N/A</v>
      </c>
      <c r="AC52" s="19" t="e">
        <f ca="1">PV_Data_Calc!CT45</f>
        <v>#N/A</v>
      </c>
      <c r="AD52" s="19" t="e">
        <f ca="1">PV_Data_Calc!CU45</f>
        <v>#N/A</v>
      </c>
      <c r="AE52" s="20" t="e">
        <f ca="1">PV_Data_Calc!CV45</f>
        <v>#N/A</v>
      </c>
      <c r="AF52" s="20" t="e">
        <f ca="1">PV_Data_Calc!CW45</f>
        <v>#N/A</v>
      </c>
      <c r="AJ52" t="e">
        <f t="shared" ca="1" si="10"/>
        <v>#N/A</v>
      </c>
      <c r="AK52" s="4" t="e">
        <f t="shared" ca="1" si="11"/>
        <v>#N/A</v>
      </c>
      <c r="AL52" s="8" t="e">
        <f t="shared" ca="1" si="12"/>
        <v>#N/A</v>
      </c>
      <c r="AM52" s="3" t="e">
        <f t="shared" ca="1" si="2"/>
        <v>#N/A</v>
      </c>
      <c r="AN52" s="4" t="e">
        <f t="shared" ca="1" si="3"/>
        <v>#N/A</v>
      </c>
      <c r="AO52" s="4" t="e">
        <f t="shared" ca="1" si="13"/>
        <v>#N/A</v>
      </c>
      <c r="AP52" s="3" t="e">
        <f t="shared" ca="1" si="4"/>
        <v>#N/A</v>
      </c>
      <c r="AS52">
        <f t="shared" si="25"/>
        <v>15</v>
      </c>
      <c r="AT52" t="e">
        <f t="shared" ca="1" si="14"/>
        <v>#N/A</v>
      </c>
      <c r="AU52" s="3" t="e">
        <f t="shared" ca="1" si="15"/>
        <v>#N/A</v>
      </c>
      <c r="AV52" s="3" t="e">
        <f t="shared" ca="1" si="32"/>
        <v>#N/A</v>
      </c>
      <c r="AW52" s="4" t="e">
        <f t="shared" ca="1" si="32"/>
        <v>#N/A</v>
      </c>
      <c r="AX52" s="4" t="e">
        <f ca="1">INDEX($T$23:$Y$204,MATCH($AS52,$T$23:$T$204,0),MATCH(AX$22,$T$22:$Y$22,0))</f>
        <v>#N/A</v>
      </c>
      <c r="AZ52" s="8" t="e">
        <f t="shared" ca="1" si="16"/>
        <v>#N/A</v>
      </c>
      <c r="BA52" s="3" t="e">
        <f t="shared" ca="1" si="29"/>
        <v>#N/A</v>
      </c>
      <c r="BB52" s="3" t="e">
        <f t="shared" ca="1" si="29"/>
        <v>#N/A</v>
      </c>
      <c r="BC52" s="3" t="e">
        <f t="shared" ca="1" si="29"/>
        <v>#N/A</v>
      </c>
      <c r="BD52" s="3" t="e">
        <f t="shared" ca="1" si="29"/>
        <v>#N/A</v>
      </c>
      <c r="BE52" s="3" t="e">
        <f t="shared" ca="1" si="29"/>
        <v>#N/A</v>
      </c>
      <c r="BF52" s="3" t="e">
        <f t="shared" ca="1" si="29"/>
        <v>#N/A</v>
      </c>
      <c r="BG52" s="3" t="e">
        <f t="shared" ca="1" si="29"/>
        <v>#N/A</v>
      </c>
      <c r="BH52" s="3" t="e">
        <f t="shared" ca="1" si="29"/>
        <v>#N/A</v>
      </c>
      <c r="BI52" s="3" t="e">
        <f t="shared" ca="1" si="29"/>
        <v>#N/A</v>
      </c>
      <c r="BL52" t="e">
        <f t="shared" ca="1" si="18"/>
        <v>#N/A</v>
      </c>
      <c r="BM52" s="4" t="e">
        <f t="shared" ca="1" si="26"/>
        <v>#N/A</v>
      </c>
      <c r="BN52" s="8" t="e">
        <f t="shared" ca="1" si="19"/>
        <v>#N/A</v>
      </c>
      <c r="BO52" s="3" t="e">
        <f t="shared" ca="1" si="20"/>
        <v>#N/A</v>
      </c>
      <c r="BP52" s="4" t="e">
        <f t="shared" ca="1" si="6"/>
        <v>#N/A</v>
      </c>
      <c r="BQ52" s="4" t="e">
        <f t="shared" ca="1" si="21"/>
        <v>#N/A</v>
      </c>
      <c r="BR52" s="3" t="e">
        <f t="shared" ca="1" si="7"/>
        <v>#N/A</v>
      </c>
      <c r="BU52">
        <f t="shared" si="27"/>
        <v>15</v>
      </c>
      <c r="BV52" t="e">
        <f t="shared" ca="1" si="31"/>
        <v>#N/A</v>
      </c>
      <c r="BW52" s="3" t="e">
        <f t="shared" ca="1" si="31"/>
        <v>#N/A</v>
      </c>
      <c r="BX52" s="3" t="e">
        <f t="shared" ca="1" si="31"/>
        <v>#N/A</v>
      </c>
      <c r="BY52" s="4" t="e">
        <f t="shared" ca="1" si="31"/>
        <v>#N/A</v>
      </c>
      <c r="BZ52" s="4" t="e">
        <f ca="1">INDEX($AA$23:$AF$204,MATCH($BU52,$AA$23:$AA$204,0),MATCH(BZ$22,$AA$22:$AF$22,0))</f>
        <v>#N/A</v>
      </c>
      <c r="CB52" s="8" t="e">
        <f t="shared" ca="1" si="22"/>
        <v>#N/A</v>
      </c>
      <c r="CC52" s="3" t="e">
        <f t="shared" ca="1" si="30"/>
        <v>#N/A</v>
      </c>
      <c r="CD52" s="3" t="e">
        <f t="shared" ca="1" si="30"/>
        <v>#N/A</v>
      </c>
      <c r="CE52" s="3" t="e">
        <f t="shared" ca="1" si="30"/>
        <v>#N/A</v>
      </c>
      <c r="CF52" s="3" t="e">
        <f t="shared" ca="1" si="30"/>
        <v>#N/A</v>
      </c>
      <c r="CG52" s="3" t="e">
        <f t="shared" ca="1" si="30"/>
        <v>#N/A</v>
      </c>
      <c r="CH52" s="3" t="e">
        <f t="shared" ca="1" si="30"/>
        <v>#N/A</v>
      </c>
      <c r="CI52" s="3" t="e">
        <f t="shared" ca="1" si="30"/>
        <v>#N/A</v>
      </c>
      <c r="CJ52" s="3" t="e">
        <f t="shared" ca="1" si="30"/>
        <v>#N/A</v>
      </c>
      <c r="CK52" s="3" t="e">
        <f t="shared" ca="1" si="30"/>
        <v>#N/A</v>
      </c>
    </row>
    <row r="53" spans="2:89" x14ac:dyDescent="0.2">
      <c r="B53" s="52"/>
      <c r="C53" s="42"/>
      <c r="D53" s="42"/>
      <c r="E53" s="42"/>
      <c r="F53" s="42"/>
      <c r="G53" s="42"/>
      <c r="H53" s="42"/>
      <c r="I53" s="53"/>
      <c r="J53" s="91">
        <f t="shared" si="33"/>
        <v>4</v>
      </c>
      <c r="K53" s="94" t="str">
        <f t="shared" ca="1" si="34"/>
        <v>G</v>
      </c>
      <c r="L53" s="82">
        <f t="shared" ca="1" si="35"/>
        <v>133.13741620667696</v>
      </c>
      <c r="M53" s="88">
        <f t="shared" ca="1" si="36"/>
        <v>171.58429853460001</v>
      </c>
      <c r="N53" s="87" t="str">
        <f t="shared" ca="1" si="37"/>
        <v>I</v>
      </c>
      <c r="O53" s="83">
        <f t="shared" ca="1" si="37"/>
        <v>0.48507823105512687</v>
      </c>
      <c r="P53" s="84">
        <f t="shared" ca="1" si="38"/>
        <v>94.604379425399998</v>
      </c>
      <c r="Q53" s="67"/>
      <c r="R53" s="67"/>
      <c r="S53" s="67"/>
      <c r="T53">
        <f>PV_Data_Calc!CY46</f>
        <v>31</v>
      </c>
      <c r="U53" s="10" t="e">
        <f ca="1">PV_Data_Calc!CZ46</f>
        <v>#N/A</v>
      </c>
      <c r="V53" s="16" t="e">
        <f ca="1">PV_Data_Calc!DB46</f>
        <v>#N/A</v>
      </c>
      <c r="W53" s="16" t="e">
        <f ca="1">PV_Data_Calc!DC46</f>
        <v>#N/A</v>
      </c>
      <c r="X53" s="17" t="e">
        <f ca="1">PV_Data_Calc!DD46</f>
        <v>#N/A</v>
      </c>
      <c r="Y53" s="17" t="e">
        <f ca="1">PV_Data_Calc!DE46</f>
        <v>#N/A</v>
      </c>
      <c r="AA53" s="9">
        <f>PV_Data_Calc!CQ46</f>
        <v>31</v>
      </c>
      <c r="AB53" s="9" t="e">
        <f ca="1">PV_Data_Calc!CR46</f>
        <v>#N/A</v>
      </c>
      <c r="AC53" s="19" t="e">
        <f ca="1">PV_Data_Calc!CT46</f>
        <v>#N/A</v>
      </c>
      <c r="AD53" s="19" t="e">
        <f ca="1">PV_Data_Calc!CU46</f>
        <v>#N/A</v>
      </c>
      <c r="AE53" s="20" t="e">
        <f ca="1">PV_Data_Calc!CV46</f>
        <v>#N/A</v>
      </c>
      <c r="AF53" s="20" t="e">
        <f ca="1">PV_Data_Calc!CW46</f>
        <v>#N/A</v>
      </c>
      <c r="AJ53" t="e">
        <f t="shared" ca="1" si="10"/>
        <v>#N/A</v>
      </c>
      <c r="AK53" s="4" t="e">
        <f t="shared" ca="1" si="11"/>
        <v>#N/A</v>
      </c>
      <c r="AL53" s="8" t="e">
        <f t="shared" ca="1" si="12"/>
        <v>#N/A</v>
      </c>
      <c r="AM53" s="3" t="e">
        <f t="shared" ca="1" si="2"/>
        <v>#N/A</v>
      </c>
      <c r="AN53" s="4" t="e">
        <f t="shared" ca="1" si="3"/>
        <v>#N/A</v>
      </c>
      <c r="AO53" s="4" t="e">
        <f t="shared" ca="1" si="13"/>
        <v>#N/A</v>
      </c>
      <c r="AP53" s="3" t="e">
        <f t="shared" ca="1" si="4"/>
        <v>#N/A</v>
      </c>
      <c r="AS53">
        <f t="shared" si="25"/>
        <v>16</v>
      </c>
      <c r="AT53" t="e">
        <f t="shared" ca="1" si="14"/>
        <v>#N/A</v>
      </c>
      <c r="AU53" s="3" t="e">
        <f t="shared" ca="1" si="15"/>
        <v>#N/A</v>
      </c>
      <c r="AV53" s="3" t="e">
        <f t="shared" ca="1" si="32"/>
        <v>#N/A</v>
      </c>
      <c r="AW53" s="4" t="e">
        <f t="shared" ca="1" si="32"/>
        <v>#N/A</v>
      </c>
      <c r="AX53" s="4" t="e">
        <f ca="1">AX52</f>
        <v>#N/A</v>
      </c>
      <c r="AZ53" s="8" t="e">
        <f t="shared" ca="1" si="16"/>
        <v>#N/A</v>
      </c>
      <c r="BA53" s="3" t="e">
        <f t="shared" ca="1" si="29"/>
        <v>#N/A</v>
      </c>
      <c r="BB53" s="3" t="e">
        <f t="shared" ca="1" si="29"/>
        <v>#N/A</v>
      </c>
      <c r="BC53" s="3" t="e">
        <f t="shared" ca="1" si="29"/>
        <v>#N/A</v>
      </c>
      <c r="BD53" s="3" t="e">
        <f t="shared" ca="1" si="29"/>
        <v>#N/A</v>
      </c>
      <c r="BE53" s="3" t="e">
        <f t="shared" ca="1" si="29"/>
        <v>#N/A</v>
      </c>
      <c r="BF53" s="3" t="e">
        <f t="shared" ca="1" si="29"/>
        <v>#N/A</v>
      </c>
      <c r="BG53" s="3" t="e">
        <f t="shared" ca="1" si="29"/>
        <v>#N/A</v>
      </c>
      <c r="BH53" s="3" t="e">
        <f t="shared" ca="1" si="29"/>
        <v>#N/A</v>
      </c>
      <c r="BI53" s="3" t="e">
        <f t="shared" ca="1" si="29"/>
        <v>#N/A</v>
      </c>
      <c r="BL53" t="e">
        <f t="shared" ca="1" si="18"/>
        <v>#N/A</v>
      </c>
      <c r="BM53" s="4" t="e">
        <f t="shared" ca="1" si="26"/>
        <v>#N/A</v>
      </c>
      <c r="BN53" s="8" t="e">
        <f t="shared" ca="1" si="19"/>
        <v>#N/A</v>
      </c>
      <c r="BO53" s="3" t="e">
        <f t="shared" ca="1" si="20"/>
        <v>#N/A</v>
      </c>
      <c r="BP53" s="4" t="e">
        <f t="shared" ca="1" si="6"/>
        <v>#N/A</v>
      </c>
      <c r="BQ53" s="4" t="e">
        <f t="shared" ca="1" si="21"/>
        <v>#N/A</v>
      </c>
      <c r="BR53" s="3" t="e">
        <f t="shared" ca="1" si="7"/>
        <v>#N/A</v>
      </c>
      <c r="BU53">
        <f t="shared" si="27"/>
        <v>16</v>
      </c>
      <c r="BV53" t="e">
        <f t="shared" ca="1" si="31"/>
        <v>#N/A</v>
      </c>
      <c r="BW53" s="3" t="e">
        <f t="shared" ca="1" si="31"/>
        <v>#N/A</v>
      </c>
      <c r="BX53" s="3" t="e">
        <f t="shared" ca="1" si="31"/>
        <v>#N/A</v>
      </c>
      <c r="BY53" s="4" t="e">
        <f t="shared" ca="1" si="31"/>
        <v>#N/A</v>
      </c>
      <c r="BZ53" s="4" t="e">
        <f ca="1">BZ52</f>
        <v>#N/A</v>
      </c>
      <c r="CB53" s="8" t="e">
        <f t="shared" ca="1" si="22"/>
        <v>#N/A</v>
      </c>
      <c r="CC53" s="3" t="e">
        <f t="shared" ca="1" si="30"/>
        <v>#N/A</v>
      </c>
      <c r="CD53" s="3" t="e">
        <f t="shared" ca="1" si="30"/>
        <v>#N/A</v>
      </c>
      <c r="CE53" s="3" t="e">
        <f t="shared" ca="1" si="30"/>
        <v>#N/A</v>
      </c>
      <c r="CF53" s="3" t="e">
        <f t="shared" ca="1" si="30"/>
        <v>#N/A</v>
      </c>
      <c r="CG53" s="3" t="e">
        <f t="shared" ca="1" si="30"/>
        <v>#N/A</v>
      </c>
      <c r="CH53" s="3" t="e">
        <f t="shared" ca="1" si="30"/>
        <v>#N/A</v>
      </c>
      <c r="CI53" s="3" t="e">
        <f t="shared" ca="1" si="30"/>
        <v>#N/A</v>
      </c>
      <c r="CJ53" s="3" t="e">
        <f t="shared" ca="1" si="30"/>
        <v>#N/A</v>
      </c>
      <c r="CK53" s="3" t="e">
        <f t="shared" ca="1" si="30"/>
        <v>#N/A</v>
      </c>
    </row>
    <row r="54" spans="2:89" x14ac:dyDescent="0.2">
      <c r="B54" s="52"/>
      <c r="C54" s="42"/>
      <c r="D54" s="42"/>
      <c r="E54" s="42"/>
      <c r="F54" s="42"/>
      <c r="G54" s="42"/>
      <c r="H54" s="42"/>
      <c r="I54" s="53"/>
      <c r="J54" s="91">
        <f t="shared" si="33"/>
        <v>5</v>
      </c>
      <c r="K54" s="94" t="str">
        <f t="shared" ca="1" si="34"/>
        <v>B</v>
      </c>
      <c r="L54" s="82">
        <f t="shared" ca="1" si="35"/>
        <v>133.67641542172765</v>
      </c>
      <c r="M54" s="88">
        <f t="shared" ca="1" si="36"/>
        <v>108.81593001410002</v>
      </c>
      <c r="N54" s="87" t="str">
        <f t="shared" ca="1" si="37"/>
        <v>D</v>
      </c>
      <c r="O54" s="83">
        <f t="shared" ca="1" si="37"/>
        <v>0.45059262552770379</v>
      </c>
      <c r="P54" s="84">
        <f t="shared" ca="1" si="38"/>
        <v>278.22120066690002</v>
      </c>
      <c r="Q54" s="67"/>
      <c r="R54" s="67"/>
      <c r="S54" s="67"/>
      <c r="T54">
        <f>PV_Data_Calc!CY47</f>
        <v>32</v>
      </c>
      <c r="U54" s="10" t="e">
        <f ca="1">PV_Data_Calc!CZ47</f>
        <v>#N/A</v>
      </c>
      <c r="V54" s="16" t="e">
        <f ca="1">PV_Data_Calc!DB47</f>
        <v>#N/A</v>
      </c>
      <c r="W54" s="16" t="e">
        <f ca="1">PV_Data_Calc!DC47</f>
        <v>#N/A</v>
      </c>
      <c r="X54" s="17" t="e">
        <f ca="1">PV_Data_Calc!DD47</f>
        <v>#N/A</v>
      </c>
      <c r="Y54" s="17" t="e">
        <f ca="1">PV_Data_Calc!DE47</f>
        <v>#N/A</v>
      </c>
      <c r="AA54" s="9">
        <f>PV_Data_Calc!CQ47</f>
        <v>32</v>
      </c>
      <c r="AB54" s="9" t="e">
        <f ca="1">PV_Data_Calc!CR47</f>
        <v>#N/A</v>
      </c>
      <c r="AC54" s="19" t="e">
        <f ca="1">PV_Data_Calc!CT47</f>
        <v>#N/A</v>
      </c>
      <c r="AD54" s="19" t="e">
        <f ca="1">PV_Data_Calc!CU47</f>
        <v>#N/A</v>
      </c>
      <c r="AE54" s="20" t="e">
        <f ca="1">PV_Data_Calc!CV47</f>
        <v>#N/A</v>
      </c>
      <c r="AF54" s="20" t="e">
        <f ca="1">PV_Data_Calc!CW47</f>
        <v>#N/A</v>
      </c>
      <c r="AJ54" t="e">
        <f t="shared" ca="1" si="10"/>
        <v>#N/A</v>
      </c>
      <c r="AK54" s="4" t="e">
        <f t="shared" ca="1" si="11"/>
        <v>#N/A</v>
      </c>
      <c r="AL54" s="8" t="e">
        <f t="shared" ca="1" si="12"/>
        <v>#N/A</v>
      </c>
      <c r="AM54" s="3" t="e">
        <f t="shared" ca="1" si="2"/>
        <v>#N/A</v>
      </c>
      <c r="AN54" s="4" t="e">
        <f t="shared" ca="1" si="3"/>
        <v>#N/A</v>
      </c>
      <c r="AO54" s="4" t="e">
        <f t="shared" ca="1" si="13"/>
        <v>#N/A</v>
      </c>
      <c r="AP54" s="3" t="e">
        <f t="shared" ca="1" si="4"/>
        <v>#N/A</v>
      </c>
      <c r="AS54">
        <f t="shared" si="25"/>
        <v>16</v>
      </c>
      <c r="AT54" t="e">
        <f t="shared" ca="1" si="14"/>
        <v>#N/A</v>
      </c>
      <c r="AU54" s="3" t="e">
        <f t="shared" ca="1" si="15"/>
        <v>#N/A</v>
      </c>
      <c r="AV54" s="3" t="e">
        <f t="shared" ca="1" si="32"/>
        <v>#N/A</v>
      </c>
      <c r="AW54" s="4" t="e">
        <f t="shared" ca="1" si="32"/>
        <v>#N/A</v>
      </c>
      <c r="AX54" s="4" t="e">
        <f ca="1">INDEX($T$23:$Y$204,MATCH($AS54,$T$23:$T$204,0),MATCH(AX$22,$T$22:$Y$22,0))</f>
        <v>#N/A</v>
      </c>
      <c r="AZ54" s="8" t="e">
        <f t="shared" ca="1" si="16"/>
        <v>#N/A</v>
      </c>
      <c r="BA54" s="3" t="e">
        <f t="shared" ca="1" si="29"/>
        <v>#N/A</v>
      </c>
      <c r="BB54" s="3" t="e">
        <f t="shared" ca="1" si="29"/>
        <v>#N/A</v>
      </c>
      <c r="BC54" s="3" t="e">
        <f t="shared" ca="1" si="29"/>
        <v>#N/A</v>
      </c>
      <c r="BD54" s="3" t="e">
        <f t="shared" ca="1" si="29"/>
        <v>#N/A</v>
      </c>
      <c r="BE54" s="3" t="e">
        <f t="shared" ca="1" si="29"/>
        <v>#N/A</v>
      </c>
      <c r="BF54" s="3" t="e">
        <f t="shared" ca="1" si="29"/>
        <v>#N/A</v>
      </c>
      <c r="BG54" s="3" t="e">
        <f t="shared" ca="1" si="29"/>
        <v>#N/A</v>
      </c>
      <c r="BH54" s="3" t="e">
        <f t="shared" ca="1" si="29"/>
        <v>#N/A</v>
      </c>
      <c r="BI54" s="3" t="e">
        <f t="shared" ca="1" si="29"/>
        <v>#N/A</v>
      </c>
      <c r="BL54" t="e">
        <f t="shared" ca="1" si="18"/>
        <v>#N/A</v>
      </c>
      <c r="BM54" s="4" t="e">
        <f t="shared" ca="1" si="26"/>
        <v>#N/A</v>
      </c>
      <c r="BN54" s="8" t="e">
        <f t="shared" ca="1" si="19"/>
        <v>#N/A</v>
      </c>
      <c r="BO54" s="3" t="e">
        <f t="shared" ca="1" si="20"/>
        <v>#N/A</v>
      </c>
      <c r="BP54" s="4" t="e">
        <f t="shared" ca="1" si="6"/>
        <v>#N/A</v>
      </c>
      <c r="BQ54" s="4" t="e">
        <f t="shared" ca="1" si="21"/>
        <v>#N/A</v>
      </c>
      <c r="BR54" s="3" t="e">
        <f t="shared" ca="1" si="7"/>
        <v>#N/A</v>
      </c>
      <c r="BU54">
        <f t="shared" si="27"/>
        <v>16</v>
      </c>
      <c r="BV54" t="e">
        <f t="shared" ca="1" si="31"/>
        <v>#N/A</v>
      </c>
      <c r="BW54" s="3" t="e">
        <f t="shared" ca="1" si="31"/>
        <v>#N/A</v>
      </c>
      <c r="BX54" s="3" t="e">
        <f t="shared" ca="1" si="31"/>
        <v>#N/A</v>
      </c>
      <c r="BY54" s="4" t="e">
        <f t="shared" ca="1" si="31"/>
        <v>#N/A</v>
      </c>
      <c r="BZ54" s="4" t="e">
        <f ca="1">INDEX($AA$23:$AF$204,MATCH($BU54,$AA$23:$AA$204,0),MATCH(BZ$22,$AA$22:$AF$22,0))</f>
        <v>#N/A</v>
      </c>
      <c r="CB54" s="8" t="e">
        <f t="shared" ca="1" si="22"/>
        <v>#N/A</v>
      </c>
      <c r="CC54" s="3" t="e">
        <f t="shared" ca="1" si="30"/>
        <v>#N/A</v>
      </c>
      <c r="CD54" s="3" t="e">
        <f t="shared" ca="1" si="30"/>
        <v>#N/A</v>
      </c>
      <c r="CE54" s="3" t="e">
        <f t="shared" ca="1" si="30"/>
        <v>#N/A</v>
      </c>
      <c r="CF54" s="3" t="e">
        <f t="shared" ca="1" si="30"/>
        <v>#N/A</v>
      </c>
      <c r="CG54" s="3" t="e">
        <f t="shared" ca="1" si="30"/>
        <v>#N/A</v>
      </c>
      <c r="CH54" s="3" t="e">
        <f t="shared" ca="1" si="30"/>
        <v>#N/A</v>
      </c>
      <c r="CI54" s="3" t="e">
        <f t="shared" ca="1" si="30"/>
        <v>#N/A</v>
      </c>
      <c r="CJ54" s="3" t="e">
        <f t="shared" ca="1" si="30"/>
        <v>#N/A</v>
      </c>
      <c r="CK54" s="3" t="e">
        <f t="shared" ca="1" si="30"/>
        <v>#N/A</v>
      </c>
    </row>
    <row r="55" spans="2:89" x14ac:dyDescent="0.2">
      <c r="B55" s="52"/>
      <c r="C55" s="42"/>
      <c r="D55" s="42"/>
      <c r="E55" s="42"/>
      <c r="F55" s="42"/>
      <c r="G55" s="42"/>
      <c r="H55" s="42"/>
      <c r="I55" s="53"/>
      <c r="J55" s="91">
        <f t="shared" si="33"/>
        <v>6</v>
      </c>
      <c r="K55" s="94" t="str">
        <f t="shared" ca="1" si="34"/>
        <v>D</v>
      </c>
      <c r="L55" s="82">
        <f t="shared" ca="1" si="35"/>
        <v>133.90495930540078</v>
      </c>
      <c r="M55" s="88">
        <f t="shared" ca="1" si="36"/>
        <v>278.22120066690002</v>
      </c>
      <c r="N55" s="87" t="str">
        <f t="shared" ca="1" si="37"/>
        <v>B</v>
      </c>
      <c r="O55" s="83">
        <f t="shared" ca="1" si="37"/>
        <v>0.44170885745009797</v>
      </c>
      <c r="P55" s="84">
        <f t="shared" ca="1" si="38"/>
        <v>108.81593001410002</v>
      </c>
      <c r="Q55" s="67"/>
      <c r="R55" s="67"/>
      <c r="S55" s="67"/>
      <c r="T55">
        <f>PV_Data_Calc!CY48</f>
        <v>33</v>
      </c>
      <c r="U55" s="10" t="e">
        <f ca="1">PV_Data_Calc!CZ48</f>
        <v>#N/A</v>
      </c>
      <c r="V55" s="16" t="e">
        <f ca="1">PV_Data_Calc!DB48</f>
        <v>#N/A</v>
      </c>
      <c r="W55" s="16" t="e">
        <f ca="1">PV_Data_Calc!DC48</f>
        <v>#N/A</v>
      </c>
      <c r="X55" s="17" t="e">
        <f ca="1">PV_Data_Calc!DD48</f>
        <v>#N/A</v>
      </c>
      <c r="Y55" s="17" t="e">
        <f ca="1">PV_Data_Calc!DE48</f>
        <v>#N/A</v>
      </c>
      <c r="AA55" s="9">
        <f>PV_Data_Calc!CQ48</f>
        <v>33</v>
      </c>
      <c r="AB55" s="9" t="e">
        <f ca="1">PV_Data_Calc!CR48</f>
        <v>#N/A</v>
      </c>
      <c r="AC55" s="19" t="e">
        <f ca="1">PV_Data_Calc!CT48</f>
        <v>#N/A</v>
      </c>
      <c r="AD55" s="19" t="e">
        <f ca="1">PV_Data_Calc!CU48</f>
        <v>#N/A</v>
      </c>
      <c r="AE55" s="20" t="e">
        <f ca="1">PV_Data_Calc!CV48</f>
        <v>#N/A</v>
      </c>
      <c r="AF55" s="20" t="e">
        <f ca="1">PV_Data_Calc!CW48</f>
        <v>#N/A</v>
      </c>
      <c r="AJ55" t="e">
        <f t="shared" ca="1" si="10"/>
        <v>#N/A</v>
      </c>
      <c r="AK55" s="4" t="e">
        <f t="shared" ca="1" si="11"/>
        <v>#N/A</v>
      </c>
      <c r="AL55" s="8" t="e">
        <f t="shared" ca="1" si="12"/>
        <v>#N/A</v>
      </c>
      <c r="AM55" s="3" t="e">
        <f t="shared" ca="1" si="2"/>
        <v>#N/A</v>
      </c>
      <c r="AN55" s="4" t="e">
        <f t="shared" ca="1" si="3"/>
        <v>#N/A</v>
      </c>
      <c r="AO55" s="4" t="e">
        <f t="shared" ca="1" si="13"/>
        <v>#N/A</v>
      </c>
      <c r="AP55" s="3" t="e">
        <f t="shared" ca="1" si="4"/>
        <v>#N/A</v>
      </c>
      <c r="AS55">
        <f t="shared" si="25"/>
        <v>17</v>
      </c>
      <c r="AT55" t="e">
        <f t="shared" ca="1" si="14"/>
        <v>#N/A</v>
      </c>
      <c r="AU55" s="3" t="e">
        <f t="shared" ca="1" si="15"/>
        <v>#N/A</v>
      </c>
      <c r="AV55" s="3" t="e">
        <f t="shared" ca="1" si="32"/>
        <v>#N/A</v>
      </c>
      <c r="AW55" s="4" t="e">
        <f t="shared" ca="1" si="32"/>
        <v>#N/A</v>
      </c>
      <c r="AX55" s="4" t="e">
        <f ca="1">AX54</f>
        <v>#N/A</v>
      </c>
      <c r="AZ55" s="8" t="e">
        <f t="shared" ca="1" si="16"/>
        <v>#N/A</v>
      </c>
      <c r="BA55" s="3" t="e">
        <f t="shared" ca="1" si="29"/>
        <v>#N/A</v>
      </c>
      <c r="BB55" s="3" t="e">
        <f t="shared" ca="1" si="29"/>
        <v>#N/A</v>
      </c>
      <c r="BC55" s="3" t="e">
        <f t="shared" ca="1" si="29"/>
        <v>#N/A</v>
      </c>
      <c r="BD55" s="3" t="e">
        <f t="shared" ca="1" si="29"/>
        <v>#N/A</v>
      </c>
      <c r="BE55" s="3" t="e">
        <f t="shared" ca="1" si="29"/>
        <v>#N/A</v>
      </c>
      <c r="BF55" s="3" t="e">
        <f t="shared" ca="1" si="29"/>
        <v>#N/A</v>
      </c>
      <c r="BG55" s="3" t="e">
        <f t="shared" ca="1" si="29"/>
        <v>#N/A</v>
      </c>
      <c r="BH55" s="3" t="e">
        <f t="shared" ca="1" si="29"/>
        <v>#N/A</v>
      </c>
      <c r="BI55" s="3" t="e">
        <f t="shared" ca="1" si="29"/>
        <v>#N/A</v>
      </c>
      <c r="BL55" t="e">
        <f t="shared" ca="1" si="18"/>
        <v>#N/A</v>
      </c>
      <c r="BM55" s="4" t="e">
        <f t="shared" ca="1" si="26"/>
        <v>#N/A</v>
      </c>
      <c r="BN55" s="8" t="e">
        <f t="shared" ca="1" si="19"/>
        <v>#N/A</v>
      </c>
      <c r="BO55" s="3" t="e">
        <f t="shared" ca="1" si="20"/>
        <v>#N/A</v>
      </c>
      <c r="BP55" s="4" t="e">
        <f t="shared" ca="1" si="6"/>
        <v>#N/A</v>
      </c>
      <c r="BQ55" s="4" t="e">
        <f t="shared" ca="1" si="21"/>
        <v>#N/A</v>
      </c>
      <c r="BR55" s="3" t="e">
        <f t="shared" ca="1" si="7"/>
        <v>#N/A</v>
      </c>
      <c r="BU55">
        <f t="shared" si="27"/>
        <v>17</v>
      </c>
      <c r="BV55" t="e">
        <f t="shared" ca="1" si="31"/>
        <v>#N/A</v>
      </c>
      <c r="BW55" s="3" t="e">
        <f t="shared" ca="1" si="31"/>
        <v>#N/A</v>
      </c>
      <c r="BX55" s="3" t="e">
        <f t="shared" ca="1" si="31"/>
        <v>#N/A</v>
      </c>
      <c r="BY55" s="4" t="e">
        <f t="shared" ca="1" si="31"/>
        <v>#N/A</v>
      </c>
      <c r="BZ55" s="4" t="e">
        <f ca="1">BZ54</f>
        <v>#N/A</v>
      </c>
      <c r="CB55" s="8" t="e">
        <f t="shared" ca="1" si="22"/>
        <v>#N/A</v>
      </c>
      <c r="CC55" s="3" t="e">
        <f t="shared" ca="1" si="30"/>
        <v>#N/A</v>
      </c>
      <c r="CD55" s="3" t="e">
        <f t="shared" ca="1" si="30"/>
        <v>#N/A</v>
      </c>
      <c r="CE55" s="3" t="e">
        <f t="shared" ca="1" si="30"/>
        <v>#N/A</v>
      </c>
      <c r="CF55" s="3" t="e">
        <f t="shared" ca="1" si="30"/>
        <v>#N/A</v>
      </c>
      <c r="CG55" s="3" t="e">
        <f t="shared" ca="1" si="30"/>
        <v>#N/A</v>
      </c>
      <c r="CH55" s="3" t="e">
        <f t="shared" ca="1" si="30"/>
        <v>#N/A</v>
      </c>
      <c r="CI55" s="3" t="e">
        <f t="shared" ca="1" si="30"/>
        <v>#N/A</v>
      </c>
      <c r="CJ55" s="3" t="e">
        <f t="shared" ca="1" si="30"/>
        <v>#N/A</v>
      </c>
      <c r="CK55" s="3" t="e">
        <f t="shared" ca="1" si="30"/>
        <v>#N/A</v>
      </c>
    </row>
    <row r="56" spans="2:89" x14ac:dyDescent="0.2">
      <c r="B56" s="52"/>
      <c r="C56" s="42"/>
      <c r="D56" s="42"/>
      <c r="E56" s="42"/>
      <c r="F56" s="42"/>
      <c r="G56" s="42"/>
      <c r="H56" s="42"/>
      <c r="I56" s="53"/>
      <c r="J56" s="91">
        <f t="shared" si="33"/>
        <v>7</v>
      </c>
      <c r="K56" s="94" t="str">
        <f t="shared" ca="1" si="34"/>
        <v>A</v>
      </c>
      <c r="L56" s="82">
        <f t="shared" ca="1" si="35"/>
        <v>133.90942421799571</v>
      </c>
      <c r="M56" s="88">
        <f t="shared" ca="1" si="36"/>
        <v>204.67406658760001</v>
      </c>
      <c r="N56" s="87" t="str">
        <f t="shared" ca="1" si="37"/>
        <v>A</v>
      </c>
      <c r="O56" s="83">
        <f t="shared" ca="1" si="37"/>
        <v>0.3913875607919447</v>
      </c>
      <c r="P56" s="84">
        <f t="shared" ca="1" si="38"/>
        <v>204.67406658760001</v>
      </c>
      <c r="Q56" s="67"/>
      <c r="R56" s="67"/>
      <c r="S56" s="67"/>
      <c r="T56">
        <f>PV_Data_Calc!CY49</f>
        <v>34</v>
      </c>
      <c r="U56" s="10" t="e">
        <f ca="1">PV_Data_Calc!CZ49</f>
        <v>#N/A</v>
      </c>
      <c r="V56" s="16" t="e">
        <f ca="1">PV_Data_Calc!DB49</f>
        <v>#N/A</v>
      </c>
      <c r="W56" s="16" t="e">
        <f ca="1">PV_Data_Calc!DC49</f>
        <v>#N/A</v>
      </c>
      <c r="X56" s="17" t="e">
        <f ca="1">PV_Data_Calc!DD49</f>
        <v>#N/A</v>
      </c>
      <c r="Y56" s="17" t="e">
        <f ca="1">PV_Data_Calc!DE49</f>
        <v>#N/A</v>
      </c>
      <c r="AA56" s="9">
        <f>PV_Data_Calc!CQ49</f>
        <v>34</v>
      </c>
      <c r="AB56" s="9" t="e">
        <f ca="1">PV_Data_Calc!CR49</f>
        <v>#N/A</v>
      </c>
      <c r="AC56" s="19" t="e">
        <f ca="1">PV_Data_Calc!CT49</f>
        <v>#N/A</v>
      </c>
      <c r="AD56" s="19" t="e">
        <f ca="1">PV_Data_Calc!CU49</f>
        <v>#N/A</v>
      </c>
      <c r="AE56" s="20" t="e">
        <f ca="1">PV_Data_Calc!CV49</f>
        <v>#N/A</v>
      </c>
      <c r="AF56" s="20" t="e">
        <f ca="1">PV_Data_Calc!CW49</f>
        <v>#N/A</v>
      </c>
      <c r="AJ56" t="e">
        <f t="shared" ca="1" si="10"/>
        <v>#N/A</v>
      </c>
      <c r="AK56" s="4" t="e">
        <f t="shared" ca="1" si="11"/>
        <v>#N/A</v>
      </c>
      <c r="AL56" s="8" t="e">
        <f t="shared" ca="1" si="12"/>
        <v>#N/A</v>
      </c>
      <c r="AM56" s="3" t="e">
        <f t="shared" ca="1" si="2"/>
        <v>#N/A</v>
      </c>
      <c r="AN56" s="4" t="e">
        <f t="shared" ca="1" si="3"/>
        <v>#N/A</v>
      </c>
      <c r="AO56" s="4" t="e">
        <f t="shared" ca="1" si="13"/>
        <v>#N/A</v>
      </c>
      <c r="AP56" s="3" t="e">
        <f t="shared" ca="1" si="4"/>
        <v>#N/A</v>
      </c>
      <c r="AS56">
        <f t="shared" si="25"/>
        <v>17</v>
      </c>
      <c r="AT56" t="e">
        <f t="shared" ca="1" si="14"/>
        <v>#N/A</v>
      </c>
      <c r="AU56" s="3" t="e">
        <f t="shared" ca="1" si="15"/>
        <v>#N/A</v>
      </c>
      <c r="AV56" s="3" t="e">
        <f t="shared" ca="1" si="32"/>
        <v>#N/A</v>
      </c>
      <c r="AW56" s="4" t="e">
        <f t="shared" ca="1" si="32"/>
        <v>#N/A</v>
      </c>
      <c r="AX56" s="4" t="e">
        <f ca="1">INDEX($T$23:$Y$204,MATCH($AS56,$T$23:$T$204,0),MATCH(AX$22,$T$22:$Y$22,0))</f>
        <v>#N/A</v>
      </c>
      <c r="AZ56" s="8" t="e">
        <f t="shared" ca="1" si="16"/>
        <v>#N/A</v>
      </c>
      <c r="BA56" s="3" t="e">
        <f t="shared" ref="BA56:BI71" ca="1" si="39">IF(ISNA($AZ56),NA(),IF(AND($AU56&gt;BB$21,$AU56&lt;=BA$21),$AV56,0))</f>
        <v>#N/A</v>
      </c>
      <c r="BB56" s="3" t="e">
        <f t="shared" ca="1" si="39"/>
        <v>#N/A</v>
      </c>
      <c r="BC56" s="3" t="e">
        <f t="shared" ca="1" si="39"/>
        <v>#N/A</v>
      </c>
      <c r="BD56" s="3" t="e">
        <f t="shared" ca="1" si="39"/>
        <v>#N/A</v>
      </c>
      <c r="BE56" s="3" t="e">
        <f t="shared" ca="1" si="39"/>
        <v>#N/A</v>
      </c>
      <c r="BF56" s="3" t="e">
        <f t="shared" ca="1" si="39"/>
        <v>#N/A</v>
      </c>
      <c r="BG56" s="3" t="e">
        <f t="shared" ca="1" si="39"/>
        <v>#N/A</v>
      </c>
      <c r="BH56" s="3" t="e">
        <f t="shared" ca="1" si="39"/>
        <v>#N/A</v>
      </c>
      <c r="BI56" s="3" t="e">
        <f t="shared" ca="1" si="39"/>
        <v>#N/A</v>
      </c>
      <c r="BL56" t="e">
        <f t="shared" ca="1" si="18"/>
        <v>#N/A</v>
      </c>
      <c r="BM56" s="4" t="e">
        <f t="shared" ca="1" si="26"/>
        <v>#N/A</v>
      </c>
      <c r="BN56" s="8" t="e">
        <f t="shared" ca="1" si="19"/>
        <v>#N/A</v>
      </c>
      <c r="BO56" s="3" t="e">
        <f t="shared" ca="1" si="20"/>
        <v>#N/A</v>
      </c>
      <c r="BP56" s="4" t="e">
        <f t="shared" ca="1" si="6"/>
        <v>#N/A</v>
      </c>
      <c r="BQ56" s="4" t="e">
        <f t="shared" ca="1" si="21"/>
        <v>#N/A</v>
      </c>
      <c r="BR56" s="3" t="e">
        <f t="shared" ca="1" si="7"/>
        <v>#N/A</v>
      </c>
      <c r="BU56">
        <f t="shared" si="27"/>
        <v>17</v>
      </c>
      <c r="BV56" t="e">
        <f t="shared" ca="1" si="31"/>
        <v>#N/A</v>
      </c>
      <c r="BW56" s="3" t="e">
        <f t="shared" ca="1" si="31"/>
        <v>#N/A</v>
      </c>
      <c r="BX56" s="3" t="e">
        <f t="shared" ca="1" si="31"/>
        <v>#N/A</v>
      </c>
      <c r="BY56" s="4" t="e">
        <f t="shared" ca="1" si="31"/>
        <v>#N/A</v>
      </c>
      <c r="BZ56" s="4" t="e">
        <f ca="1">INDEX($AA$23:$AF$204,MATCH($BU56,$AA$23:$AA$204,0),MATCH(BZ$22,$AA$22:$AF$22,0))</f>
        <v>#N/A</v>
      </c>
      <c r="CB56" s="8" t="e">
        <f t="shared" ca="1" si="22"/>
        <v>#N/A</v>
      </c>
      <c r="CC56" s="3" t="e">
        <f t="shared" ref="CC56:CK71" ca="1" si="40">IF(ISNA($CB56),NA(),IF(AND($BW56&gt;CD$21,$BW56&lt;=CC$21),$BX56,0))</f>
        <v>#N/A</v>
      </c>
      <c r="CD56" s="3" t="e">
        <f t="shared" ca="1" si="40"/>
        <v>#N/A</v>
      </c>
      <c r="CE56" s="3" t="e">
        <f t="shared" ca="1" si="40"/>
        <v>#N/A</v>
      </c>
      <c r="CF56" s="3" t="e">
        <f t="shared" ca="1" si="40"/>
        <v>#N/A</v>
      </c>
      <c r="CG56" s="3" t="e">
        <f t="shared" ca="1" si="40"/>
        <v>#N/A</v>
      </c>
      <c r="CH56" s="3" t="e">
        <f t="shared" ca="1" si="40"/>
        <v>#N/A</v>
      </c>
      <c r="CI56" s="3" t="e">
        <f t="shared" ca="1" si="40"/>
        <v>#N/A</v>
      </c>
      <c r="CJ56" s="3" t="e">
        <f t="shared" ca="1" si="40"/>
        <v>#N/A</v>
      </c>
      <c r="CK56" s="3" t="e">
        <f t="shared" ca="1" si="40"/>
        <v>#N/A</v>
      </c>
    </row>
    <row r="57" spans="2:89" x14ac:dyDescent="0.2">
      <c r="B57" s="52"/>
      <c r="C57" s="42"/>
      <c r="D57" s="42"/>
      <c r="E57" s="42"/>
      <c r="F57" s="42"/>
      <c r="G57" s="42"/>
      <c r="H57" s="42"/>
      <c r="I57" s="53"/>
      <c r="J57" s="91">
        <f t="shared" si="33"/>
        <v>8</v>
      </c>
      <c r="K57" s="94" t="str">
        <f t="shared" ca="1" si="34"/>
        <v>H</v>
      </c>
      <c r="L57" s="82">
        <f t="shared" ca="1" si="35"/>
        <v>134.76326323074844</v>
      </c>
      <c r="M57" s="88">
        <f t="shared" ca="1" si="36"/>
        <v>523.21377021880005</v>
      </c>
      <c r="N57" s="87" t="str">
        <f t="shared" ca="1" si="37"/>
        <v>H</v>
      </c>
      <c r="O57" s="83">
        <f t="shared" ca="1" si="37"/>
        <v>0.35593660447198694</v>
      </c>
      <c r="P57" s="84">
        <f t="shared" ca="1" si="38"/>
        <v>523.21377021880005</v>
      </c>
      <c r="Q57" s="67"/>
      <c r="R57" s="67"/>
      <c r="S57" s="67"/>
      <c r="T57">
        <f>PV_Data_Calc!CY50</f>
        <v>35</v>
      </c>
      <c r="U57" s="10" t="e">
        <f ca="1">PV_Data_Calc!CZ50</f>
        <v>#N/A</v>
      </c>
      <c r="V57" s="16" t="e">
        <f ca="1">PV_Data_Calc!DB50</f>
        <v>#N/A</v>
      </c>
      <c r="W57" s="16" t="e">
        <f ca="1">PV_Data_Calc!DC50</f>
        <v>#N/A</v>
      </c>
      <c r="X57" s="17" t="e">
        <f ca="1">PV_Data_Calc!DD50</f>
        <v>#N/A</v>
      </c>
      <c r="Y57" s="17" t="e">
        <f ca="1">PV_Data_Calc!DE50</f>
        <v>#N/A</v>
      </c>
      <c r="AA57" s="9">
        <f>PV_Data_Calc!CQ50</f>
        <v>35</v>
      </c>
      <c r="AB57" s="9" t="e">
        <f ca="1">PV_Data_Calc!CR50</f>
        <v>#N/A</v>
      </c>
      <c r="AC57" s="19" t="e">
        <f ca="1">PV_Data_Calc!CT50</f>
        <v>#N/A</v>
      </c>
      <c r="AD57" s="19" t="e">
        <f ca="1">PV_Data_Calc!CU50</f>
        <v>#N/A</v>
      </c>
      <c r="AE57" s="20" t="e">
        <f ca="1">PV_Data_Calc!CV50</f>
        <v>#N/A</v>
      </c>
      <c r="AF57" s="20" t="e">
        <f ca="1">PV_Data_Calc!CW50</f>
        <v>#N/A</v>
      </c>
      <c r="AJ57" t="e">
        <f t="shared" ca="1" si="10"/>
        <v>#N/A</v>
      </c>
      <c r="AK57" s="4" t="e">
        <f t="shared" ca="1" si="11"/>
        <v>#N/A</v>
      </c>
      <c r="AL57" s="8" t="e">
        <f t="shared" ca="1" si="12"/>
        <v>#N/A</v>
      </c>
      <c r="AM57" s="3" t="e">
        <f t="shared" ca="1" si="2"/>
        <v>#N/A</v>
      </c>
      <c r="AN57" s="4" t="e">
        <f t="shared" ca="1" si="3"/>
        <v>#N/A</v>
      </c>
      <c r="AO57" s="4" t="e">
        <f t="shared" ca="1" si="13"/>
        <v>#N/A</v>
      </c>
      <c r="AP57" s="3" t="e">
        <f t="shared" ca="1" si="4"/>
        <v>#N/A</v>
      </c>
      <c r="AS57">
        <f t="shared" si="25"/>
        <v>18</v>
      </c>
      <c r="AT57" t="e">
        <f t="shared" ca="1" si="14"/>
        <v>#N/A</v>
      </c>
      <c r="AU57" s="3" t="e">
        <f t="shared" ca="1" si="15"/>
        <v>#N/A</v>
      </c>
      <c r="AV57" s="3" t="e">
        <f t="shared" ca="1" si="32"/>
        <v>#N/A</v>
      </c>
      <c r="AW57" s="4" t="e">
        <f t="shared" ca="1" si="32"/>
        <v>#N/A</v>
      </c>
      <c r="AX57" s="4" t="e">
        <f ca="1">AX56</f>
        <v>#N/A</v>
      </c>
      <c r="AZ57" s="8" t="e">
        <f t="shared" ca="1" si="16"/>
        <v>#N/A</v>
      </c>
      <c r="BA57" s="3" t="e">
        <f t="shared" ca="1" si="39"/>
        <v>#N/A</v>
      </c>
      <c r="BB57" s="3" t="e">
        <f t="shared" ca="1" si="39"/>
        <v>#N/A</v>
      </c>
      <c r="BC57" s="3" t="e">
        <f t="shared" ca="1" si="39"/>
        <v>#N/A</v>
      </c>
      <c r="BD57" s="3" t="e">
        <f t="shared" ca="1" si="39"/>
        <v>#N/A</v>
      </c>
      <c r="BE57" s="3" t="e">
        <f t="shared" ca="1" si="39"/>
        <v>#N/A</v>
      </c>
      <c r="BF57" s="3" t="e">
        <f t="shared" ca="1" si="39"/>
        <v>#N/A</v>
      </c>
      <c r="BG57" s="3" t="e">
        <f t="shared" ca="1" si="39"/>
        <v>#N/A</v>
      </c>
      <c r="BH57" s="3" t="e">
        <f t="shared" ca="1" si="39"/>
        <v>#N/A</v>
      </c>
      <c r="BI57" s="3" t="e">
        <f t="shared" ca="1" si="39"/>
        <v>#N/A</v>
      </c>
      <c r="BL57" t="e">
        <f t="shared" ca="1" si="18"/>
        <v>#N/A</v>
      </c>
      <c r="BM57" s="4" t="e">
        <f t="shared" ca="1" si="26"/>
        <v>#N/A</v>
      </c>
      <c r="BN57" s="8" t="e">
        <f t="shared" ca="1" si="19"/>
        <v>#N/A</v>
      </c>
      <c r="BO57" s="3" t="e">
        <f t="shared" ca="1" si="20"/>
        <v>#N/A</v>
      </c>
      <c r="BP57" s="4" t="e">
        <f t="shared" ca="1" si="6"/>
        <v>#N/A</v>
      </c>
      <c r="BQ57" s="4" t="e">
        <f t="shared" ca="1" si="21"/>
        <v>#N/A</v>
      </c>
      <c r="BR57" s="3" t="e">
        <f t="shared" ca="1" si="7"/>
        <v>#N/A</v>
      </c>
      <c r="BU57">
        <f t="shared" si="27"/>
        <v>18</v>
      </c>
      <c r="BV57" t="e">
        <f t="shared" ca="1" si="31"/>
        <v>#N/A</v>
      </c>
      <c r="BW57" s="3" t="e">
        <f t="shared" ca="1" si="31"/>
        <v>#N/A</v>
      </c>
      <c r="BX57" s="3" t="e">
        <f t="shared" ca="1" si="31"/>
        <v>#N/A</v>
      </c>
      <c r="BY57" s="4" t="e">
        <f t="shared" ca="1" si="31"/>
        <v>#N/A</v>
      </c>
      <c r="BZ57" s="4" t="e">
        <f ca="1">BZ56</f>
        <v>#N/A</v>
      </c>
      <c r="CB57" s="8" t="e">
        <f t="shared" ca="1" si="22"/>
        <v>#N/A</v>
      </c>
      <c r="CC57" s="3" t="e">
        <f t="shared" ca="1" si="40"/>
        <v>#N/A</v>
      </c>
      <c r="CD57" s="3" t="e">
        <f t="shared" ca="1" si="40"/>
        <v>#N/A</v>
      </c>
      <c r="CE57" s="3" t="e">
        <f t="shared" ca="1" si="40"/>
        <v>#N/A</v>
      </c>
      <c r="CF57" s="3" t="e">
        <f t="shared" ca="1" si="40"/>
        <v>#N/A</v>
      </c>
      <c r="CG57" s="3" t="e">
        <f t="shared" ca="1" si="40"/>
        <v>#N/A</v>
      </c>
      <c r="CH57" s="3" t="e">
        <f t="shared" ca="1" si="40"/>
        <v>#N/A</v>
      </c>
      <c r="CI57" s="3" t="e">
        <f t="shared" ca="1" si="40"/>
        <v>#N/A</v>
      </c>
      <c r="CJ57" s="3" t="e">
        <f t="shared" ca="1" si="40"/>
        <v>#N/A</v>
      </c>
      <c r="CK57" s="3" t="e">
        <f t="shared" ca="1" si="40"/>
        <v>#N/A</v>
      </c>
    </row>
    <row r="58" spans="2:89" x14ac:dyDescent="0.2">
      <c r="B58" s="52"/>
      <c r="C58" s="42"/>
      <c r="D58" s="42"/>
      <c r="E58" s="42"/>
      <c r="F58" s="42"/>
      <c r="G58" s="42"/>
      <c r="H58" s="42"/>
      <c r="I58" s="53"/>
      <c r="J58" s="91">
        <f t="shared" si="33"/>
        <v>9</v>
      </c>
      <c r="K58" s="94" t="str">
        <f t="shared" ca="1" si="34"/>
        <v>C</v>
      </c>
      <c r="L58" s="82">
        <f t="shared" ca="1" si="35"/>
        <v>139.81105072681603</v>
      </c>
      <c r="M58" s="88">
        <f t="shared" ca="1" si="36"/>
        <v>79.094812882100001</v>
      </c>
      <c r="N58" s="87" t="str">
        <f t="shared" ca="1" si="37"/>
        <v>C</v>
      </c>
      <c r="O58" s="83">
        <f t="shared" ca="1" si="37"/>
        <v>0.18070716458986</v>
      </c>
      <c r="P58" s="84">
        <f t="shared" ca="1" si="38"/>
        <v>79.094812882100001</v>
      </c>
      <c r="Q58" s="67"/>
      <c r="R58" s="67"/>
      <c r="S58" s="67"/>
      <c r="T58">
        <f>PV_Data_Calc!CY51</f>
        <v>36</v>
      </c>
      <c r="U58" s="10" t="e">
        <f ca="1">PV_Data_Calc!CZ51</f>
        <v>#N/A</v>
      </c>
      <c r="V58" s="16" t="e">
        <f ca="1">PV_Data_Calc!DB51</f>
        <v>#N/A</v>
      </c>
      <c r="W58" s="16" t="e">
        <f ca="1">PV_Data_Calc!DC51</f>
        <v>#N/A</v>
      </c>
      <c r="X58" s="17" t="e">
        <f ca="1">PV_Data_Calc!DD51</f>
        <v>#N/A</v>
      </c>
      <c r="Y58" s="17" t="e">
        <f ca="1">PV_Data_Calc!DE51</f>
        <v>#N/A</v>
      </c>
      <c r="AA58" s="9">
        <f>PV_Data_Calc!CQ51</f>
        <v>36</v>
      </c>
      <c r="AB58" s="9" t="e">
        <f ca="1">PV_Data_Calc!CR51</f>
        <v>#N/A</v>
      </c>
      <c r="AC58" s="19" t="e">
        <f ca="1">PV_Data_Calc!CT51</f>
        <v>#N/A</v>
      </c>
      <c r="AD58" s="19" t="e">
        <f ca="1">PV_Data_Calc!CU51</f>
        <v>#N/A</v>
      </c>
      <c r="AE58" s="20" t="e">
        <f ca="1">PV_Data_Calc!CV51</f>
        <v>#N/A</v>
      </c>
      <c r="AF58" s="20" t="e">
        <f ca="1">PV_Data_Calc!CW51</f>
        <v>#N/A</v>
      </c>
      <c r="AJ58" t="e">
        <f t="shared" ca="1" si="10"/>
        <v>#N/A</v>
      </c>
      <c r="AK58" s="4" t="e">
        <f t="shared" ca="1" si="11"/>
        <v>#N/A</v>
      </c>
      <c r="AL58" s="8" t="e">
        <f t="shared" ca="1" si="12"/>
        <v>#N/A</v>
      </c>
      <c r="AM58" s="3" t="e">
        <f t="shared" ca="1" si="2"/>
        <v>#N/A</v>
      </c>
      <c r="AN58" s="4" t="e">
        <f t="shared" ca="1" si="3"/>
        <v>#N/A</v>
      </c>
      <c r="AO58" s="4" t="e">
        <f t="shared" ca="1" si="13"/>
        <v>#N/A</v>
      </c>
      <c r="AP58" s="3" t="e">
        <f t="shared" ca="1" si="4"/>
        <v>#N/A</v>
      </c>
      <c r="AS58">
        <f t="shared" si="25"/>
        <v>18</v>
      </c>
      <c r="AT58" t="e">
        <f t="shared" ca="1" si="14"/>
        <v>#N/A</v>
      </c>
      <c r="AU58" s="3" t="e">
        <f t="shared" ca="1" si="15"/>
        <v>#N/A</v>
      </c>
      <c r="AV58" s="3" t="e">
        <f t="shared" ca="1" si="32"/>
        <v>#N/A</v>
      </c>
      <c r="AW58" s="4" t="e">
        <f t="shared" ca="1" si="32"/>
        <v>#N/A</v>
      </c>
      <c r="AX58" s="4" t="e">
        <f ca="1">INDEX($T$23:$Y$204,MATCH($AS58,$T$23:$T$204,0),MATCH(AX$22,$T$22:$Y$22,0))</f>
        <v>#N/A</v>
      </c>
      <c r="AZ58" s="8" t="e">
        <f t="shared" ca="1" si="16"/>
        <v>#N/A</v>
      </c>
      <c r="BA58" s="3" t="e">
        <f t="shared" ca="1" si="39"/>
        <v>#N/A</v>
      </c>
      <c r="BB58" s="3" t="e">
        <f t="shared" ca="1" si="39"/>
        <v>#N/A</v>
      </c>
      <c r="BC58" s="3" t="e">
        <f t="shared" ca="1" si="39"/>
        <v>#N/A</v>
      </c>
      <c r="BD58" s="3" t="e">
        <f t="shared" ca="1" si="39"/>
        <v>#N/A</v>
      </c>
      <c r="BE58" s="3" t="e">
        <f t="shared" ca="1" si="39"/>
        <v>#N/A</v>
      </c>
      <c r="BF58" s="3" t="e">
        <f t="shared" ca="1" si="39"/>
        <v>#N/A</v>
      </c>
      <c r="BG58" s="3" t="e">
        <f t="shared" ca="1" si="39"/>
        <v>#N/A</v>
      </c>
      <c r="BH58" s="3" t="e">
        <f t="shared" ca="1" si="39"/>
        <v>#N/A</v>
      </c>
      <c r="BI58" s="3" t="e">
        <f t="shared" ca="1" si="39"/>
        <v>#N/A</v>
      </c>
      <c r="BL58" t="e">
        <f t="shared" ca="1" si="18"/>
        <v>#N/A</v>
      </c>
      <c r="BM58" s="4" t="e">
        <f t="shared" ca="1" si="26"/>
        <v>#N/A</v>
      </c>
      <c r="BN58" s="8" t="e">
        <f t="shared" ca="1" si="19"/>
        <v>#N/A</v>
      </c>
      <c r="BO58" s="3" t="e">
        <f t="shared" ca="1" si="20"/>
        <v>#N/A</v>
      </c>
      <c r="BP58" s="4" t="e">
        <f t="shared" ca="1" si="6"/>
        <v>#N/A</v>
      </c>
      <c r="BQ58" s="4" t="e">
        <f t="shared" ca="1" si="21"/>
        <v>#N/A</v>
      </c>
      <c r="BR58" s="3" t="e">
        <f t="shared" ca="1" si="7"/>
        <v>#N/A</v>
      </c>
      <c r="BU58">
        <f t="shared" si="27"/>
        <v>18</v>
      </c>
      <c r="BV58" t="e">
        <f t="shared" ca="1" si="31"/>
        <v>#N/A</v>
      </c>
      <c r="BW58" s="3" t="e">
        <f t="shared" ca="1" si="31"/>
        <v>#N/A</v>
      </c>
      <c r="BX58" s="3" t="e">
        <f t="shared" ca="1" si="31"/>
        <v>#N/A</v>
      </c>
      <c r="BY58" s="4" t="e">
        <f t="shared" ca="1" si="31"/>
        <v>#N/A</v>
      </c>
      <c r="BZ58" s="4" t="e">
        <f ca="1">INDEX($AA$23:$AF$204,MATCH($BU58,$AA$23:$AA$204,0),MATCH(BZ$22,$AA$22:$AF$22,0))</f>
        <v>#N/A</v>
      </c>
      <c r="CB58" s="8" t="e">
        <f t="shared" ca="1" si="22"/>
        <v>#N/A</v>
      </c>
      <c r="CC58" s="3" t="e">
        <f t="shared" ca="1" si="40"/>
        <v>#N/A</v>
      </c>
      <c r="CD58" s="3" t="e">
        <f t="shared" ca="1" si="40"/>
        <v>#N/A</v>
      </c>
      <c r="CE58" s="3" t="e">
        <f t="shared" ca="1" si="40"/>
        <v>#N/A</v>
      </c>
      <c r="CF58" s="3" t="e">
        <f t="shared" ca="1" si="40"/>
        <v>#N/A</v>
      </c>
      <c r="CG58" s="3" t="e">
        <f t="shared" ca="1" si="40"/>
        <v>#N/A</v>
      </c>
      <c r="CH58" s="3" t="e">
        <f t="shared" ca="1" si="40"/>
        <v>#N/A</v>
      </c>
      <c r="CI58" s="3" t="e">
        <f t="shared" ca="1" si="40"/>
        <v>#N/A</v>
      </c>
      <c r="CJ58" s="3" t="e">
        <f t="shared" ca="1" si="40"/>
        <v>#N/A</v>
      </c>
      <c r="CK58" s="3" t="e">
        <f t="shared" ca="1" si="40"/>
        <v>#N/A</v>
      </c>
    </row>
    <row r="59" spans="2:89" x14ac:dyDescent="0.2">
      <c r="B59" s="52"/>
      <c r="C59" s="42"/>
      <c r="D59" s="42"/>
      <c r="E59" s="42"/>
      <c r="F59" s="42"/>
      <c r="G59" s="42"/>
      <c r="H59" s="42"/>
      <c r="I59" s="53"/>
      <c r="J59" s="91">
        <f t="shared" si="33"/>
        <v>10</v>
      </c>
      <c r="K59" s="94" t="str">
        <f t="shared" ca="1" si="34"/>
        <v/>
      </c>
      <c r="L59" s="82" t="str">
        <f t="shared" ca="1" si="35"/>
        <v/>
      </c>
      <c r="M59" s="88" t="str">
        <f t="shared" ca="1" si="36"/>
        <v/>
      </c>
      <c r="N59" s="87" t="str">
        <f t="shared" ca="1" si="37"/>
        <v/>
      </c>
      <c r="O59" s="83" t="str">
        <f t="shared" ca="1" si="37"/>
        <v/>
      </c>
      <c r="P59" s="84" t="str">
        <f t="shared" ca="1" si="38"/>
        <v/>
      </c>
      <c r="Q59" s="67"/>
      <c r="R59" s="67"/>
      <c r="S59" s="67"/>
      <c r="T59">
        <f>PV_Data_Calc!CY52</f>
        <v>37</v>
      </c>
      <c r="U59" s="10" t="e">
        <f ca="1">PV_Data_Calc!CZ52</f>
        <v>#N/A</v>
      </c>
      <c r="V59" s="16" t="e">
        <f ca="1">PV_Data_Calc!DB52</f>
        <v>#N/A</v>
      </c>
      <c r="W59" s="16" t="e">
        <f ca="1">PV_Data_Calc!DC52</f>
        <v>#N/A</v>
      </c>
      <c r="X59" s="17" t="e">
        <f ca="1">PV_Data_Calc!DD52</f>
        <v>#N/A</v>
      </c>
      <c r="Y59" s="17" t="e">
        <f ca="1">PV_Data_Calc!DE52</f>
        <v>#N/A</v>
      </c>
      <c r="AA59" s="9">
        <f>PV_Data_Calc!CQ52</f>
        <v>37</v>
      </c>
      <c r="AB59" s="9" t="e">
        <f ca="1">PV_Data_Calc!CR52</f>
        <v>#N/A</v>
      </c>
      <c r="AC59" s="19" t="e">
        <f ca="1">PV_Data_Calc!CT52</f>
        <v>#N/A</v>
      </c>
      <c r="AD59" s="19" t="e">
        <f ca="1">PV_Data_Calc!CU52</f>
        <v>#N/A</v>
      </c>
      <c r="AE59" s="20" t="e">
        <f ca="1">PV_Data_Calc!CV52</f>
        <v>#N/A</v>
      </c>
      <c r="AF59" s="20" t="e">
        <f ca="1">PV_Data_Calc!CW52</f>
        <v>#N/A</v>
      </c>
      <c r="AJ59" t="e">
        <f t="shared" ca="1" si="10"/>
        <v>#N/A</v>
      </c>
      <c r="AK59" s="4" t="e">
        <f t="shared" ca="1" si="11"/>
        <v>#N/A</v>
      </c>
      <c r="AL59" s="8" t="e">
        <f t="shared" ca="1" si="12"/>
        <v>#N/A</v>
      </c>
      <c r="AM59" s="3" t="e">
        <f t="shared" ca="1" si="2"/>
        <v>#N/A</v>
      </c>
      <c r="AN59" s="4" t="e">
        <f t="shared" ca="1" si="3"/>
        <v>#N/A</v>
      </c>
      <c r="AO59" s="4" t="e">
        <f t="shared" ca="1" si="13"/>
        <v>#N/A</v>
      </c>
      <c r="AP59" s="3" t="e">
        <f t="shared" ca="1" si="4"/>
        <v>#N/A</v>
      </c>
      <c r="AS59">
        <f t="shared" si="25"/>
        <v>19</v>
      </c>
      <c r="AT59" t="e">
        <f t="shared" ca="1" si="14"/>
        <v>#N/A</v>
      </c>
      <c r="AU59" s="3" t="e">
        <f t="shared" ca="1" si="15"/>
        <v>#N/A</v>
      </c>
      <c r="AV59" s="3" t="e">
        <f t="shared" ca="1" si="32"/>
        <v>#N/A</v>
      </c>
      <c r="AW59" s="4" t="e">
        <f t="shared" ca="1" si="32"/>
        <v>#N/A</v>
      </c>
      <c r="AX59" s="4" t="e">
        <f ca="1">AX58</f>
        <v>#N/A</v>
      </c>
      <c r="AZ59" s="8" t="e">
        <f t="shared" ca="1" si="16"/>
        <v>#N/A</v>
      </c>
      <c r="BA59" s="3" t="e">
        <f t="shared" ca="1" si="39"/>
        <v>#N/A</v>
      </c>
      <c r="BB59" s="3" t="e">
        <f t="shared" ca="1" si="39"/>
        <v>#N/A</v>
      </c>
      <c r="BC59" s="3" t="e">
        <f t="shared" ca="1" si="39"/>
        <v>#N/A</v>
      </c>
      <c r="BD59" s="3" t="e">
        <f t="shared" ca="1" si="39"/>
        <v>#N/A</v>
      </c>
      <c r="BE59" s="3" t="e">
        <f t="shared" ca="1" si="39"/>
        <v>#N/A</v>
      </c>
      <c r="BF59" s="3" t="e">
        <f t="shared" ca="1" si="39"/>
        <v>#N/A</v>
      </c>
      <c r="BG59" s="3" t="e">
        <f t="shared" ca="1" si="39"/>
        <v>#N/A</v>
      </c>
      <c r="BH59" s="3" t="e">
        <f t="shared" ca="1" si="39"/>
        <v>#N/A</v>
      </c>
      <c r="BI59" s="3" t="e">
        <f t="shared" ca="1" si="39"/>
        <v>#N/A</v>
      </c>
      <c r="BL59" t="e">
        <f t="shared" ca="1" si="18"/>
        <v>#N/A</v>
      </c>
      <c r="BM59" s="4" t="e">
        <f t="shared" ca="1" si="26"/>
        <v>#N/A</v>
      </c>
      <c r="BN59" s="8" t="e">
        <f t="shared" ca="1" si="19"/>
        <v>#N/A</v>
      </c>
      <c r="BO59" s="3" t="e">
        <f t="shared" ca="1" si="20"/>
        <v>#N/A</v>
      </c>
      <c r="BP59" s="4" t="e">
        <f t="shared" ca="1" si="6"/>
        <v>#N/A</v>
      </c>
      <c r="BQ59" s="4" t="e">
        <f t="shared" ca="1" si="21"/>
        <v>#N/A</v>
      </c>
      <c r="BR59" s="3" t="e">
        <f t="shared" ca="1" si="7"/>
        <v>#N/A</v>
      </c>
      <c r="BU59">
        <f t="shared" si="27"/>
        <v>19</v>
      </c>
      <c r="BV59" t="e">
        <f t="shared" ca="1" si="31"/>
        <v>#N/A</v>
      </c>
      <c r="BW59" s="3" t="e">
        <f t="shared" ca="1" si="31"/>
        <v>#N/A</v>
      </c>
      <c r="BX59" s="3" t="e">
        <f t="shared" ca="1" si="31"/>
        <v>#N/A</v>
      </c>
      <c r="BY59" s="4" t="e">
        <f t="shared" ca="1" si="31"/>
        <v>#N/A</v>
      </c>
      <c r="BZ59" s="4" t="e">
        <f ca="1">BZ58</f>
        <v>#N/A</v>
      </c>
      <c r="CB59" s="8" t="e">
        <f t="shared" ca="1" si="22"/>
        <v>#N/A</v>
      </c>
      <c r="CC59" s="3" t="e">
        <f t="shared" ca="1" si="40"/>
        <v>#N/A</v>
      </c>
      <c r="CD59" s="3" t="e">
        <f t="shared" ca="1" si="40"/>
        <v>#N/A</v>
      </c>
      <c r="CE59" s="3" t="e">
        <f t="shared" ca="1" si="40"/>
        <v>#N/A</v>
      </c>
      <c r="CF59" s="3" t="e">
        <f t="shared" ca="1" si="40"/>
        <v>#N/A</v>
      </c>
      <c r="CG59" s="3" t="e">
        <f t="shared" ca="1" si="40"/>
        <v>#N/A</v>
      </c>
      <c r="CH59" s="3" t="e">
        <f t="shared" ca="1" si="40"/>
        <v>#N/A</v>
      </c>
      <c r="CI59" s="3" t="e">
        <f t="shared" ca="1" si="40"/>
        <v>#N/A</v>
      </c>
      <c r="CJ59" s="3" t="e">
        <f t="shared" ca="1" si="40"/>
        <v>#N/A</v>
      </c>
      <c r="CK59" s="3" t="e">
        <f t="shared" ca="1" si="40"/>
        <v>#N/A</v>
      </c>
    </row>
    <row r="60" spans="2:89" x14ac:dyDescent="0.2">
      <c r="B60" s="52"/>
      <c r="C60" s="42"/>
      <c r="D60" s="42"/>
      <c r="E60" s="42"/>
      <c r="F60" s="42"/>
      <c r="G60" s="42"/>
      <c r="H60" s="42"/>
      <c r="I60" s="53"/>
      <c r="J60" s="91">
        <f t="shared" si="33"/>
        <v>11</v>
      </c>
      <c r="K60" s="94" t="str">
        <f t="shared" ca="1" si="34"/>
        <v/>
      </c>
      <c r="L60" s="82" t="str">
        <f t="shared" ca="1" si="35"/>
        <v/>
      </c>
      <c r="M60" s="88" t="str">
        <f t="shared" ca="1" si="36"/>
        <v/>
      </c>
      <c r="N60" s="87" t="str">
        <f t="shared" ca="1" si="37"/>
        <v/>
      </c>
      <c r="O60" s="83" t="str">
        <f t="shared" ca="1" si="37"/>
        <v/>
      </c>
      <c r="P60" s="84" t="str">
        <f t="shared" ca="1" si="38"/>
        <v/>
      </c>
      <c r="Q60" s="67"/>
      <c r="R60" s="67"/>
      <c r="S60" s="67"/>
      <c r="T60">
        <f>PV_Data_Calc!CY53</f>
        <v>38</v>
      </c>
      <c r="U60" s="10" t="e">
        <f ca="1">PV_Data_Calc!CZ53</f>
        <v>#N/A</v>
      </c>
      <c r="V60" s="16" t="e">
        <f ca="1">PV_Data_Calc!DB53</f>
        <v>#N/A</v>
      </c>
      <c r="W60" s="16" t="e">
        <f ca="1">PV_Data_Calc!DC53</f>
        <v>#N/A</v>
      </c>
      <c r="X60" s="17" t="e">
        <f ca="1">PV_Data_Calc!DD53</f>
        <v>#N/A</v>
      </c>
      <c r="Y60" s="17" t="e">
        <f ca="1">PV_Data_Calc!DE53</f>
        <v>#N/A</v>
      </c>
      <c r="AA60" s="9">
        <f>PV_Data_Calc!CQ53</f>
        <v>38</v>
      </c>
      <c r="AB60" s="9" t="e">
        <f ca="1">PV_Data_Calc!CR53</f>
        <v>#N/A</v>
      </c>
      <c r="AC60" s="19" t="e">
        <f ca="1">PV_Data_Calc!CT53</f>
        <v>#N/A</v>
      </c>
      <c r="AD60" s="19" t="e">
        <f ca="1">PV_Data_Calc!CU53</f>
        <v>#N/A</v>
      </c>
      <c r="AE60" s="20" t="e">
        <f ca="1">PV_Data_Calc!CV53</f>
        <v>#N/A</v>
      </c>
      <c r="AF60" s="20" t="e">
        <f ca="1">PV_Data_Calc!CW53</f>
        <v>#N/A</v>
      </c>
      <c r="AJ60" t="e">
        <f t="shared" ca="1" si="10"/>
        <v>#N/A</v>
      </c>
      <c r="AK60" s="4" t="e">
        <f t="shared" ca="1" si="11"/>
        <v>#N/A</v>
      </c>
      <c r="AL60" s="8" t="e">
        <f t="shared" ca="1" si="12"/>
        <v>#N/A</v>
      </c>
      <c r="AM60" s="3" t="e">
        <f t="shared" ca="1" si="2"/>
        <v>#N/A</v>
      </c>
      <c r="AN60" s="4" t="e">
        <f t="shared" ca="1" si="3"/>
        <v>#N/A</v>
      </c>
      <c r="AO60" s="4" t="e">
        <f t="shared" ca="1" si="13"/>
        <v>#N/A</v>
      </c>
      <c r="AP60" s="3" t="e">
        <f t="shared" ca="1" si="4"/>
        <v>#N/A</v>
      </c>
      <c r="AS60">
        <f t="shared" si="25"/>
        <v>19</v>
      </c>
      <c r="AT60" t="e">
        <f t="shared" ca="1" si="14"/>
        <v>#N/A</v>
      </c>
      <c r="AU60" s="3" t="e">
        <f t="shared" ca="1" si="15"/>
        <v>#N/A</v>
      </c>
      <c r="AV60" s="3" t="e">
        <f t="shared" ca="1" si="32"/>
        <v>#N/A</v>
      </c>
      <c r="AW60" s="4" t="e">
        <f t="shared" ca="1" si="32"/>
        <v>#N/A</v>
      </c>
      <c r="AX60" s="4" t="e">
        <f ca="1">INDEX($T$23:$Y$204,MATCH($AS60,$T$23:$T$204,0),MATCH(AX$22,$T$22:$Y$22,0))</f>
        <v>#N/A</v>
      </c>
      <c r="AZ60" s="8" t="e">
        <f t="shared" ca="1" si="16"/>
        <v>#N/A</v>
      </c>
      <c r="BA60" s="3" t="e">
        <f t="shared" ca="1" si="39"/>
        <v>#N/A</v>
      </c>
      <c r="BB60" s="3" t="e">
        <f t="shared" ca="1" si="39"/>
        <v>#N/A</v>
      </c>
      <c r="BC60" s="3" t="e">
        <f t="shared" ca="1" si="39"/>
        <v>#N/A</v>
      </c>
      <c r="BD60" s="3" t="e">
        <f t="shared" ca="1" si="39"/>
        <v>#N/A</v>
      </c>
      <c r="BE60" s="3" t="e">
        <f t="shared" ca="1" si="39"/>
        <v>#N/A</v>
      </c>
      <c r="BF60" s="3" t="e">
        <f t="shared" ca="1" si="39"/>
        <v>#N/A</v>
      </c>
      <c r="BG60" s="3" t="e">
        <f t="shared" ca="1" si="39"/>
        <v>#N/A</v>
      </c>
      <c r="BH60" s="3" t="e">
        <f t="shared" ca="1" si="39"/>
        <v>#N/A</v>
      </c>
      <c r="BI60" s="3" t="e">
        <f t="shared" ca="1" si="39"/>
        <v>#N/A</v>
      </c>
      <c r="BL60" t="e">
        <f t="shared" ca="1" si="18"/>
        <v>#N/A</v>
      </c>
      <c r="BM60" s="4" t="e">
        <f t="shared" ca="1" si="26"/>
        <v>#N/A</v>
      </c>
      <c r="BN60" s="8" t="e">
        <f t="shared" ca="1" si="19"/>
        <v>#N/A</v>
      </c>
      <c r="BO60" s="3" t="e">
        <f t="shared" ca="1" si="20"/>
        <v>#N/A</v>
      </c>
      <c r="BP60" s="4" t="e">
        <f t="shared" ca="1" si="6"/>
        <v>#N/A</v>
      </c>
      <c r="BQ60" s="4" t="e">
        <f t="shared" ca="1" si="21"/>
        <v>#N/A</v>
      </c>
      <c r="BR60" s="3" t="e">
        <f t="shared" ca="1" si="7"/>
        <v>#N/A</v>
      </c>
      <c r="BU60">
        <f t="shared" si="27"/>
        <v>19</v>
      </c>
      <c r="BV60" t="e">
        <f t="shared" ca="1" si="31"/>
        <v>#N/A</v>
      </c>
      <c r="BW60" s="3" t="e">
        <f t="shared" ca="1" si="31"/>
        <v>#N/A</v>
      </c>
      <c r="BX60" s="3" t="e">
        <f t="shared" ca="1" si="31"/>
        <v>#N/A</v>
      </c>
      <c r="BY60" s="4" t="e">
        <f t="shared" ca="1" si="31"/>
        <v>#N/A</v>
      </c>
      <c r="BZ60" s="4" t="e">
        <f ca="1">INDEX($AA$23:$AF$204,MATCH($BU60,$AA$23:$AA$204,0),MATCH(BZ$22,$AA$22:$AF$22,0))</f>
        <v>#N/A</v>
      </c>
      <c r="CB60" s="8" t="e">
        <f t="shared" ca="1" si="22"/>
        <v>#N/A</v>
      </c>
      <c r="CC60" s="3" t="e">
        <f t="shared" ca="1" si="40"/>
        <v>#N/A</v>
      </c>
      <c r="CD60" s="3" t="e">
        <f t="shared" ca="1" si="40"/>
        <v>#N/A</v>
      </c>
      <c r="CE60" s="3" t="e">
        <f t="shared" ca="1" si="40"/>
        <v>#N/A</v>
      </c>
      <c r="CF60" s="3" t="e">
        <f t="shared" ca="1" si="40"/>
        <v>#N/A</v>
      </c>
      <c r="CG60" s="3" t="e">
        <f t="shared" ca="1" si="40"/>
        <v>#N/A</v>
      </c>
      <c r="CH60" s="3" t="e">
        <f t="shared" ca="1" si="40"/>
        <v>#N/A</v>
      </c>
      <c r="CI60" s="3" t="e">
        <f t="shared" ca="1" si="40"/>
        <v>#N/A</v>
      </c>
      <c r="CJ60" s="3" t="e">
        <f t="shared" ca="1" si="40"/>
        <v>#N/A</v>
      </c>
      <c r="CK60" s="3" t="e">
        <f t="shared" ca="1" si="40"/>
        <v>#N/A</v>
      </c>
    </row>
    <row r="61" spans="2:89" x14ac:dyDescent="0.2">
      <c r="B61" s="52"/>
      <c r="C61" s="42"/>
      <c r="D61" s="42"/>
      <c r="E61" s="42"/>
      <c r="F61" s="42"/>
      <c r="G61" s="42"/>
      <c r="H61" s="42"/>
      <c r="I61" s="53"/>
      <c r="J61" s="91">
        <f t="shared" si="33"/>
        <v>12</v>
      </c>
      <c r="K61" s="94" t="str">
        <f t="shared" ca="1" si="34"/>
        <v/>
      </c>
      <c r="L61" s="82" t="str">
        <f t="shared" ca="1" si="35"/>
        <v/>
      </c>
      <c r="M61" s="88" t="str">
        <f t="shared" ca="1" si="36"/>
        <v/>
      </c>
      <c r="N61" s="87" t="str">
        <f t="shared" ca="1" si="37"/>
        <v/>
      </c>
      <c r="O61" s="83" t="str">
        <f t="shared" ca="1" si="37"/>
        <v/>
      </c>
      <c r="P61" s="84" t="str">
        <f t="shared" ca="1" si="38"/>
        <v/>
      </c>
      <c r="Q61" s="67"/>
      <c r="R61" s="67"/>
      <c r="S61" s="67"/>
      <c r="T61">
        <f>PV_Data_Calc!CY54</f>
        <v>39</v>
      </c>
      <c r="U61" s="10" t="e">
        <f ca="1">PV_Data_Calc!CZ54</f>
        <v>#N/A</v>
      </c>
      <c r="V61" s="16" t="e">
        <f ca="1">PV_Data_Calc!DB54</f>
        <v>#N/A</v>
      </c>
      <c r="W61" s="16" t="e">
        <f ca="1">PV_Data_Calc!DC54</f>
        <v>#N/A</v>
      </c>
      <c r="X61" s="17" t="e">
        <f ca="1">PV_Data_Calc!DD54</f>
        <v>#N/A</v>
      </c>
      <c r="Y61" s="17" t="e">
        <f ca="1">PV_Data_Calc!DE54</f>
        <v>#N/A</v>
      </c>
      <c r="AA61" s="9">
        <f>PV_Data_Calc!CQ54</f>
        <v>39</v>
      </c>
      <c r="AB61" s="9" t="e">
        <f ca="1">PV_Data_Calc!CR54</f>
        <v>#N/A</v>
      </c>
      <c r="AC61" s="19" t="e">
        <f ca="1">PV_Data_Calc!CT54</f>
        <v>#N/A</v>
      </c>
      <c r="AD61" s="19" t="e">
        <f ca="1">PV_Data_Calc!CU54</f>
        <v>#N/A</v>
      </c>
      <c r="AE61" s="20" t="e">
        <f ca="1">PV_Data_Calc!CV54</f>
        <v>#N/A</v>
      </c>
      <c r="AF61" s="20" t="e">
        <f ca="1">PV_Data_Calc!CW54</f>
        <v>#N/A</v>
      </c>
      <c r="AJ61" t="e">
        <f t="shared" ca="1" si="10"/>
        <v>#N/A</v>
      </c>
      <c r="AK61" s="4" t="e">
        <f t="shared" ca="1" si="11"/>
        <v>#N/A</v>
      </c>
      <c r="AL61" s="8" t="e">
        <f t="shared" ca="1" si="12"/>
        <v>#N/A</v>
      </c>
      <c r="AM61" s="3" t="e">
        <f t="shared" ca="1" si="2"/>
        <v>#N/A</v>
      </c>
      <c r="AN61" s="4" t="e">
        <f t="shared" ca="1" si="3"/>
        <v>#N/A</v>
      </c>
      <c r="AO61" s="4" t="e">
        <f t="shared" ca="1" si="13"/>
        <v>#N/A</v>
      </c>
      <c r="AP61" s="3" t="e">
        <f t="shared" ca="1" si="4"/>
        <v>#N/A</v>
      </c>
      <c r="AS61">
        <f t="shared" si="25"/>
        <v>20</v>
      </c>
      <c r="AT61" t="e">
        <f t="shared" ca="1" si="14"/>
        <v>#N/A</v>
      </c>
      <c r="AU61" s="3" t="e">
        <f t="shared" ca="1" si="15"/>
        <v>#N/A</v>
      </c>
      <c r="AV61" s="3" t="e">
        <f t="shared" ca="1" si="32"/>
        <v>#N/A</v>
      </c>
      <c r="AW61" s="4" t="e">
        <f t="shared" ca="1" si="32"/>
        <v>#N/A</v>
      </c>
      <c r="AX61" s="4" t="e">
        <f ca="1">AX60</f>
        <v>#N/A</v>
      </c>
      <c r="AZ61" s="8" t="e">
        <f t="shared" ca="1" si="16"/>
        <v>#N/A</v>
      </c>
      <c r="BA61" s="3" t="e">
        <f t="shared" ca="1" si="39"/>
        <v>#N/A</v>
      </c>
      <c r="BB61" s="3" t="e">
        <f t="shared" ca="1" si="39"/>
        <v>#N/A</v>
      </c>
      <c r="BC61" s="3" t="e">
        <f t="shared" ca="1" si="39"/>
        <v>#N/A</v>
      </c>
      <c r="BD61" s="3" t="e">
        <f t="shared" ca="1" si="39"/>
        <v>#N/A</v>
      </c>
      <c r="BE61" s="3" t="e">
        <f t="shared" ca="1" si="39"/>
        <v>#N/A</v>
      </c>
      <c r="BF61" s="3" t="e">
        <f t="shared" ca="1" si="39"/>
        <v>#N/A</v>
      </c>
      <c r="BG61" s="3" t="e">
        <f t="shared" ca="1" si="39"/>
        <v>#N/A</v>
      </c>
      <c r="BH61" s="3" t="e">
        <f t="shared" ca="1" si="39"/>
        <v>#N/A</v>
      </c>
      <c r="BI61" s="3" t="e">
        <f t="shared" ca="1" si="39"/>
        <v>#N/A</v>
      </c>
      <c r="BL61" t="e">
        <f t="shared" ca="1" si="18"/>
        <v>#N/A</v>
      </c>
      <c r="BM61" s="4" t="e">
        <f t="shared" ca="1" si="26"/>
        <v>#N/A</v>
      </c>
      <c r="BN61" s="8" t="e">
        <f t="shared" ca="1" si="19"/>
        <v>#N/A</v>
      </c>
      <c r="BO61" s="3" t="e">
        <f t="shared" ca="1" si="20"/>
        <v>#N/A</v>
      </c>
      <c r="BP61" s="4" t="e">
        <f t="shared" ca="1" si="6"/>
        <v>#N/A</v>
      </c>
      <c r="BQ61" s="4" t="e">
        <f t="shared" ca="1" si="21"/>
        <v>#N/A</v>
      </c>
      <c r="BR61" s="3" t="e">
        <f t="shared" ca="1" si="7"/>
        <v>#N/A</v>
      </c>
      <c r="BU61">
        <f t="shared" si="27"/>
        <v>20</v>
      </c>
      <c r="BV61" t="e">
        <f t="shared" ca="1" si="31"/>
        <v>#N/A</v>
      </c>
      <c r="BW61" s="3" t="e">
        <f t="shared" ca="1" si="31"/>
        <v>#N/A</v>
      </c>
      <c r="BX61" s="3" t="e">
        <f t="shared" ca="1" si="31"/>
        <v>#N/A</v>
      </c>
      <c r="BY61" s="4" t="e">
        <f t="shared" ca="1" si="31"/>
        <v>#N/A</v>
      </c>
      <c r="BZ61" s="4" t="e">
        <f ca="1">BZ60</f>
        <v>#N/A</v>
      </c>
      <c r="CB61" s="8" t="e">
        <f t="shared" ca="1" si="22"/>
        <v>#N/A</v>
      </c>
      <c r="CC61" s="3" t="e">
        <f t="shared" ca="1" si="40"/>
        <v>#N/A</v>
      </c>
      <c r="CD61" s="3" t="e">
        <f t="shared" ca="1" si="40"/>
        <v>#N/A</v>
      </c>
      <c r="CE61" s="3" t="e">
        <f t="shared" ca="1" si="40"/>
        <v>#N/A</v>
      </c>
      <c r="CF61" s="3" t="e">
        <f t="shared" ca="1" si="40"/>
        <v>#N/A</v>
      </c>
      <c r="CG61" s="3" t="e">
        <f t="shared" ca="1" si="40"/>
        <v>#N/A</v>
      </c>
      <c r="CH61" s="3" t="e">
        <f t="shared" ca="1" si="40"/>
        <v>#N/A</v>
      </c>
      <c r="CI61" s="3" t="e">
        <f t="shared" ca="1" si="40"/>
        <v>#N/A</v>
      </c>
      <c r="CJ61" s="3" t="e">
        <f t="shared" ca="1" si="40"/>
        <v>#N/A</v>
      </c>
      <c r="CK61" s="3" t="e">
        <f t="shared" ca="1" si="40"/>
        <v>#N/A</v>
      </c>
    </row>
    <row r="62" spans="2:89" x14ac:dyDescent="0.2">
      <c r="B62" s="52"/>
      <c r="C62" s="42"/>
      <c r="D62" s="42"/>
      <c r="E62" s="42"/>
      <c r="F62" s="42"/>
      <c r="G62" s="42"/>
      <c r="H62" s="42"/>
      <c r="I62" s="53"/>
      <c r="J62" s="91">
        <f t="shared" si="33"/>
        <v>13</v>
      </c>
      <c r="K62" s="94" t="str">
        <f t="shared" ca="1" si="34"/>
        <v/>
      </c>
      <c r="L62" s="82" t="str">
        <f t="shared" ca="1" si="35"/>
        <v/>
      </c>
      <c r="M62" s="88" t="str">
        <f t="shared" ca="1" si="36"/>
        <v/>
      </c>
      <c r="N62" s="87" t="str">
        <f t="shared" ca="1" si="37"/>
        <v/>
      </c>
      <c r="O62" s="83" t="str">
        <f t="shared" ca="1" si="37"/>
        <v/>
      </c>
      <c r="P62" s="84" t="str">
        <f t="shared" ca="1" si="38"/>
        <v/>
      </c>
      <c r="Q62" s="67"/>
      <c r="R62" s="67"/>
      <c r="S62" s="67"/>
      <c r="T62">
        <f>PV_Data_Calc!CY55</f>
        <v>40</v>
      </c>
      <c r="U62" s="10" t="e">
        <f ca="1">PV_Data_Calc!CZ55</f>
        <v>#N/A</v>
      </c>
      <c r="V62" s="16" t="e">
        <f ca="1">PV_Data_Calc!DB55</f>
        <v>#N/A</v>
      </c>
      <c r="W62" s="16" t="e">
        <f ca="1">PV_Data_Calc!DC55</f>
        <v>#N/A</v>
      </c>
      <c r="X62" s="17" t="e">
        <f ca="1">PV_Data_Calc!DD55</f>
        <v>#N/A</v>
      </c>
      <c r="Y62" s="17" t="e">
        <f ca="1">PV_Data_Calc!DE55</f>
        <v>#N/A</v>
      </c>
      <c r="AA62" s="9">
        <f>PV_Data_Calc!CQ55</f>
        <v>40</v>
      </c>
      <c r="AB62" s="9" t="e">
        <f ca="1">PV_Data_Calc!CR55</f>
        <v>#N/A</v>
      </c>
      <c r="AC62" s="19" t="e">
        <f ca="1">PV_Data_Calc!CT55</f>
        <v>#N/A</v>
      </c>
      <c r="AD62" s="19" t="e">
        <f ca="1">PV_Data_Calc!CU55</f>
        <v>#N/A</v>
      </c>
      <c r="AE62" s="20" t="e">
        <f ca="1">PV_Data_Calc!CV55</f>
        <v>#N/A</v>
      </c>
      <c r="AF62" s="20" t="e">
        <f ca="1">PV_Data_Calc!CW55</f>
        <v>#N/A</v>
      </c>
      <c r="AJ62" t="e">
        <f t="shared" ca="1" si="10"/>
        <v>#N/A</v>
      </c>
      <c r="AK62" s="4" t="e">
        <f t="shared" ca="1" si="11"/>
        <v>#N/A</v>
      </c>
      <c r="AL62" s="8" t="e">
        <f t="shared" ca="1" si="12"/>
        <v>#N/A</v>
      </c>
      <c r="AM62" s="3" t="e">
        <f t="shared" ca="1" si="2"/>
        <v>#N/A</v>
      </c>
      <c r="AN62" s="4" t="e">
        <f t="shared" ca="1" si="3"/>
        <v>#N/A</v>
      </c>
      <c r="AO62" s="4" t="e">
        <f t="shared" ca="1" si="13"/>
        <v>#N/A</v>
      </c>
      <c r="AP62" s="3" t="e">
        <f t="shared" ca="1" si="4"/>
        <v>#N/A</v>
      </c>
      <c r="AS62">
        <f t="shared" si="25"/>
        <v>20</v>
      </c>
      <c r="AT62" t="e">
        <f t="shared" ca="1" si="14"/>
        <v>#N/A</v>
      </c>
      <c r="AU62" s="3" t="e">
        <f t="shared" ca="1" si="15"/>
        <v>#N/A</v>
      </c>
      <c r="AV62" s="3" t="e">
        <f t="shared" ca="1" si="32"/>
        <v>#N/A</v>
      </c>
      <c r="AW62" s="4" t="e">
        <f t="shared" ca="1" si="32"/>
        <v>#N/A</v>
      </c>
      <c r="AX62" s="4" t="e">
        <f ca="1">INDEX($T$23:$Y$204,MATCH($AS62,$T$23:$T$204,0),MATCH(AX$22,$T$22:$Y$22,0))</f>
        <v>#N/A</v>
      </c>
      <c r="AZ62" s="8" t="e">
        <f t="shared" ca="1" si="16"/>
        <v>#N/A</v>
      </c>
      <c r="BA62" s="3" t="e">
        <f t="shared" ca="1" si="39"/>
        <v>#N/A</v>
      </c>
      <c r="BB62" s="3" t="e">
        <f t="shared" ca="1" si="39"/>
        <v>#N/A</v>
      </c>
      <c r="BC62" s="3" t="e">
        <f t="shared" ca="1" si="39"/>
        <v>#N/A</v>
      </c>
      <c r="BD62" s="3" t="e">
        <f t="shared" ca="1" si="39"/>
        <v>#N/A</v>
      </c>
      <c r="BE62" s="3" t="e">
        <f t="shared" ca="1" si="39"/>
        <v>#N/A</v>
      </c>
      <c r="BF62" s="3" t="e">
        <f t="shared" ca="1" si="39"/>
        <v>#N/A</v>
      </c>
      <c r="BG62" s="3" t="e">
        <f t="shared" ca="1" si="39"/>
        <v>#N/A</v>
      </c>
      <c r="BH62" s="3" t="e">
        <f t="shared" ca="1" si="39"/>
        <v>#N/A</v>
      </c>
      <c r="BI62" s="3" t="e">
        <f t="shared" ca="1" si="39"/>
        <v>#N/A</v>
      </c>
      <c r="BL62" t="e">
        <f t="shared" ca="1" si="18"/>
        <v>#N/A</v>
      </c>
      <c r="BM62" s="4" t="e">
        <f t="shared" ca="1" si="26"/>
        <v>#N/A</v>
      </c>
      <c r="BN62" s="8" t="e">
        <f t="shared" ca="1" si="19"/>
        <v>#N/A</v>
      </c>
      <c r="BO62" s="3" t="e">
        <f t="shared" ca="1" si="20"/>
        <v>#N/A</v>
      </c>
      <c r="BP62" s="4" t="e">
        <f t="shared" ca="1" si="6"/>
        <v>#N/A</v>
      </c>
      <c r="BQ62" s="4" t="e">
        <f t="shared" ca="1" si="21"/>
        <v>#N/A</v>
      </c>
      <c r="BR62" s="3" t="e">
        <f t="shared" ca="1" si="7"/>
        <v>#N/A</v>
      </c>
      <c r="BU62">
        <f t="shared" si="27"/>
        <v>20</v>
      </c>
      <c r="BV62" t="e">
        <f t="shared" ca="1" si="31"/>
        <v>#N/A</v>
      </c>
      <c r="BW62" s="3" t="e">
        <f t="shared" ca="1" si="31"/>
        <v>#N/A</v>
      </c>
      <c r="BX62" s="3" t="e">
        <f t="shared" ca="1" si="31"/>
        <v>#N/A</v>
      </c>
      <c r="BY62" s="4" t="e">
        <f t="shared" ca="1" si="31"/>
        <v>#N/A</v>
      </c>
      <c r="BZ62" s="4" t="e">
        <f ca="1">INDEX($AA$23:$AF$204,MATCH($BU62,$AA$23:$AA$204,0),MATCH(BZ$22,$AA$22:$AF$22,0))</f>
        <v>#N/A</v>
      </c>
      <c r="CB62" s="8" t="e">
        <f t="shared" ca="1" si="22"/>
        <v>#N/A</v>
      </c>
      <c r="CC62" s="3" t="e">
        <f t="shared" ca="1" si="40"/>
        <v>#N/A</v>
      </c>
      <c r="CD62" s="3" t="e">
        <f t="shared" ca="1" si="40"/>
        <v>#N/A</v>
      </c>
      <c r="CE62" s="3" t="e">
        <f t="shared" ca="1" si="40"/>
        <v>#N/A</v>
      </c>
      <c r="CF62" s="3" t="e">
        <f t="shared" ca="1" si="40"/>
        <v>#N/A</v>
      </c>
      <c r="CG62" s="3" t="e">
        <f t="shared" ca="1" si="40"/>
        <v>#N/A</v>
      </c>
      <c r="CH62" s="3" t="e">
        <f t="shared" ca="1" si="40"/>
        <v>#N/A</v>
      </c>
      <c r="CI62" s="3" t="e">
        <f t="shared" ca="1" si="40"/>
        <v>#N/A</v>
      </c>
      <c r="CJ62" s="3" t="e">
        <f t="shared" ca="1" si="40"/>
        <v>#N/A</v>
      </c>
      <c r="CK62" s="3" t="e">
        <f t="shared" ca="1" si="40"/>
        <v>#N/A</v>
      </c>
    </row>
    <row r="63" spans="2:89" x14ac:dyDescent="0.2">
      <c r="B63" s="52"/>
      <c r="C63" s="42"/>
      <c r="D63" s="42"/>
      <c r="E63" s="42"/>
      <c r="F63" s="42"/>
      <c r="G63" s="42"/>
      <c r="H63" s="42"/>
      <c r="I63" s="53"/>
      <c r="J63" s="91">
        <f t="shared" si="33"/>
        <v>14</v>
      </c>
      <c r="K63" s="94" t="str">
        <f t="shared" ca="1" si="34"/>
        <v/>
      </c>
      <c r="L63" s="82" t="str">
        <f t="shared" ca="1" si="35"/>
        <v/>
      </c>
      <c r="M63" s="88" t="str">
        <f t="shared" ca="1" si="36"/>
        <v/>
      </c>
      <c r="N63" s="87" t="str">
        <f t="shared" ca="1" si="37"/>
        <v/>
      </c>
      <c r="O63" s="83" t="str">
        <f t="shared" ca="1" si="37"/>
        <v/>
      </c>
      <c r="P63" s="84" t="str">
        <f t="shared" ca="1" si="38"/>
        <v/>
      </c>
      <c r="Q63" s="67"/>
      <c r="R63" s="67"/>
      <c r="S63" s="67"/>
      <c r="T63">
        <f>PV_Data_Calc!CY56</f>
        <v>41</v>
      </c>
      <c r="U63" s="10" t="e">
        <f ca="1">PV_Data_Calc!CZ56</f>
        <v>#N/A</v>
      </c>
      <c r="V63" s="16" t="e">
        <f ca="1">PV_Data_Calc!DB56</f>
        <v>#N/A</v>
      </c>
      <c r="W63" s="16" t="e">
        <f ca="1">PV_Data_Calc!DC56</f>
        <v>#N/A</v>
      </c>
      <c r="X63" s="17" t="e">
        <f ca="1">PV_Data_Calc!DD56</f>
        <v>#N/A</v>
      </c>
      <c r="Y63" s="17" t="e">
        <f ca="1">PV_Data_Calc!DE56</f>
        <v>#N/A</v>
      </c>
      <c r="AA63" s="9">
        <f>PV_Data_Calc!CQ56</f>
        <v>41</v>
      </c>
      <c r="AB63" s="9" t="e">
        <f ca="1">PV_Data_Calc!CR56</f>
        <v>#N/A</v>
      </c>
      <c r="AC63" s="19" t="e">
        <f ca="1">PV_Data_Calc!CT56</f>
        <v>#N/A</v>
      </c>
      <c r="AD63" s="19" t="e">
        <f ca="1">PV_Data_Calc!CU56</f>
        <v>#N/A</v>
      </c>
      <c r="AE63" s="20" t="e">
        <f ca="1">PV_Data_Calc!CV56</f>
        <v>#N/A</v>
      </c>
      <c r="AF63" s="20" t="e">
        <f ca="1">PV_Data_Calc!CW56</f>
        <v>#N/A</v>
      </c>
      <c r="AJ63" t="e">
        <f t="shared" ca="1" si="10"/>
        <v>#N/A</v>
      </c>
      <c r="AK63" s="4" t="e">
        <f t="shared" ca="1" si="11"/>
        <v>#N/A</v>
      </c>
      <c r="AL63" s="8" t="e">
        <f t="shared" ca="1" si="12"/>
        <v>#N/A</v>
      </c>
      <c r="AM63" s="3" t="e">
        <f t="shared" ca="1" si="2"/>
        <v>#N/A</v>
      </c>
      <c r="AN63" s="4" t="e">
        <f t="shared" ca="1" si="3"/>
        <v>#N/A</v>
      </c>
      <c r="AO63" s="4" t="e">
        <f t="shared" ca="1" si="13"/>
        <v>#N/A</v>
      </c>
      <c r="AP63" s="3" t="e">
        <f t="shared" ca="1" si="4"/>
        <v>#N/A</v>
      </c>
      <c r="AS63">
        <f t="shared" si="25"/>
        <v>21</v>
      </c>
      <c r="AT63" t="e">
        <f t="shared" ca="1" si="14"/>
        <v>#N/A</v>
      </c>
      <c r="AU63" s="3" t="e">
        <f t="shared" ca="1" si="15"/>
        <v>#N/A</v>
      </c>
      <c r="AV63" s="3" t="e">
        <f t="shared" ca="1" si="32"/>
        <v>#N/A</v>
      </c>
      <c r="AW63" s="4" t="e">
        <f t="shared" ca="1" si="32"/>
        <v>#N/A</v>
      </c>
      <c r="AX63" s="4" t="e">
        <f ca="1">AX62</f>
        <v>#N/A</v>
      </c>
      <c r="AZ63" s="8" t="e">
        <f t="shared" ca="1" si="16"/>
        <v>#N/A</v>
      </c>
      <c r="BA63" s="3" t="e">
        <f t="shared" ca="1" si="39"/>
        <v>#N/A</v>
      </c>
      <c r="BB63" s="3" t="e">
        <f t="shared" ca="1" si="39"/>
        <v>#N/A</v>
      </c>
      <c r="BC63" s="3" t="e">
        <f t="shared" ca="1" si="39"/>
        <v>#N/A</v>
      </c>
      <c r="BD63" s="3" t="e">
        <f t="shared" ca="1" si="39"/>
        <v>#N/A</v>
      </c>
      <c r="BE63" s="3" t="e">
        <f t="shared" ca="1" si="39"/>
        <v>#N/A</v>
      </c>
      <c r="BF63" s="3" t="e">
        <f t="shared" ca="1" si="39"/>
        <v>#N/A</v>
      </c>
      <c r="BG63" s="3" t="e">
        <f t="shared" ca="1" si="39"/>
        <v>#N/A</v>
      </c>
      <c r="BH63" s="3" t="e">
        <f t="shared" ca="1" si="39"/>
        <v>#N/A</v>
      </c>
      <c r="BI63" s="3" t="e">
        <f t="shared" ca="1" si="39"/>
        <v>#N/A</v>
      </c>
      <c r="BL63" t="e">
        <f t="shared" ca="1" si="18"/>
        <v>#N/A</v>
      </c>
      <c r="BM63" s="4" t="e">
        <f t="shared" ca="1" si="26"/>
        <v>#N/A</v>
      </c>
      <c r="BN63" s="8" t="e">
        <f t="shared" ca="1" si="19"/>
        <v>#N/A</v>
      </c>
      <c r="BO63" s="3" t="e">
        <f t="shared" ca="1" si="20"/>
        <v>#N/A</v>
      </c>
      <c r="BP63" s="4" t="e">
        <f t="shared" ca="1" si="6"/>
        <v>#N/A</v>
      </c>
      <c r="BQ63" s="4" t="e">
        <f t="shared" ca="1" si="21"/>
        <v>#N/A</v>
      </c>
      <c r="BR63" s="3" t="e">
        <f t="shared" ca="1" si="7"/>
        <v>#N/A</v>
      </c>
      <c r="BU63">
        <f t="shared" si="27"/>
        <v>21</v>
      </c>
      <c r="BV63" t="e">
        <f t="shared" ref="BV63:BY82" ca="1" si="41">INDEX($AA$23:$AF$204,MATCH($BU63,$AA$23:$AA$204,0),MATCH(BV$22,$AA$22:$AF$22,0))</f>
        <v>#N/A</v>
      </c>
      <c r="BW63" s="3" t="e">
        <f t="shared" ca="1" si="41"/>
        <v>#N/A</v>
      </c>
      <c r="BX63" s="3" t="e">
        <f t="shared" ca="1" si="41"/>
        <v>#N/A</v>
      </c>
      <c r="BY63" s="4" t="e">
        <f t="shared" ca="1" si="41"/>
        <v>#N/A</v>
      </c>
      <c r="BZ63" s="4" t="e">
        <f ca="1">BZ62</f>
        <v>#N/A</v>
      </c>
      <c r="CB63" s="8" t="e">
        <f t="shared" ca="1" si="22"/>
        <v>#N/A</v>
      </c>
      <c r="CC63" s="3" t="e">
        <f t="shared" ca="1" si="40"/>
        <v>#N/A</v>
      </c>
      <c r="CD63" s="3" t="e">
        <f t="shared" ca="1" si="40"/>
        <v>#N/A</v>
      </c>
      <c r="CE63" s="3" t="e">
        <f t="shared" ca="1" si="40"/>
        <v>#N/A</v>
      </c>
      <c r="CF63" s="3" t="e">
        <f t="shared" ca="1" si="40"/>
        <v>#N/A</v>
      </c>
      <c r="CG63" s="3" t="e">
        <f t="shared" ca="1" si="40"/>
        <v>#N/A</v>
      </c>
      <c r="CH63" s="3" t="e">
        <f t="shared" ca="1" si="40"/>
        <v>#N/A</v>
      </c>
      <c r="CI63" s="3" t="e">
        <f t="shared" ca="1" si="40"/>
        <v>#N/A</v>
      </c>
      <c r="CJ63" s="3" t="e">
        <f t="shared" ca="1" si="40"/>
        <v>#N/A</v>
      </c>
      <c r="CK63" s="3" t="e">
        <f t="shared" ca="1" si="40"/>
        <v>#N/A</v>
      </c>
    </row>
    <row r="64" spans="2:89" x14ac:dyDescent="0.2">
      <c r="B64" s="52"/>
      <c r="C64" s="42"/>
      <c r="D64" s="42"/>
      <c r="E64" s="42"/>
      <c r="F64" s="42"/>
      <c r="G64" s="42"/>
      <c r="H64" s="42"/>
      <c r="I64" s="53"/>
      <c r="J64" s="91">
        <f t="shared" si="33"/>
        <v>15</v>
      </c>
      <c r="K64" s="94" t="str">
        <f t="shared" ca="1" si="34"/>
        <v/>
      </c>
      <c r="L64" s="82" t="str">
        <f t="shared" ca="1" si="35"/>
        <v/>
      </c>
      <c r="M64" s="88" t="str">
        <f t="shared" ca="1" si="36"/>
        <v/>
      </c>
      <c r="N64" s="87" t="str">
        <f t="shared" ca="1" si="37"/>
        <v/>
      </c>
      <c r="O64" s="83" t="str">
        <f t="shared" ca="1" si="37"/>
        <v/>
      </c>
      <c r="P64" s="84" t="str">
        <f t="shared" ca="1" si="38"/>
        <v/>
      </c>
      <c r="Q64" s="67"/>
      <c r="R64" s="67"/>
      <c r="S64" s="67"/>
      <c r="T64">
        <f>PV_Data_Calc!CY57</f>
        <v>42</v>
      </c>
      <c r="U64" s="10" t="e">
        <f ca="1">PV_Data_Calc!CZ57</f>
        <v>#N/A</v>
      </c>
      <c r="V64" s="16" t="e">
        <f ca="1">PV_Data_Calc!DB57</f>
        <v>#N/A</v>
      </c>
      <c r="W64" s="16" t="e">
        <f ca="1">PV_Data_Calc!DC57</f>
        <v>#N/A</v>
      </c>
      <c r="X64" s="17" t="e">
        <f ca="1">PV_Data_Calc!DD57</f>
        <v>#N/A</v>
      </c>
      <c r="Y64" s="17" t="e">
        <f ca="1">PV_Data_Calc!DE57</f>
        <v>#N/A</v>
      </c>
      <c r="AA64" s="9">
        <f>PV_Data_Calc!CQ57</f>
        <v>42</v>
      </c>
      <c r="AB64" s="9" t="e">
        <f ca="1">PV_Data_Calc!CR57</f>
        <v>#N/A</v>
      </c>
      <c r="AC64" s="19" t="e">
        <f ca="1">PV_Data_Calc!CT57</f>
        <v>#N/A</v>
      </c>
      <c r="AD64" s="19" t="e">
        <f ca="1">PV_Data_Calc!CU57</f>
        <v>#N/A</v>
      </c>
      <c r="AE64" s="20" t="e">
        <f ca="1">PV_Data_Calc!CV57</f>
        <v>#N/A</v>
      </c>
      <c r="AF64" s="20" t="e">
        <f ca="1">PV_Data_Calc!CW57</f>
        <v>#N/A</v>
      </c>
      <c r="AJ64" t="e">
        <f t="shared" ca="1" si="10"/>
        <v>#N/A</v>
      </c>
      <c r="AK64" s="4" t="e">
        <f t="shared" ca="1" si="11"/>
        <v>#N/A</v>
      </c>
      <c r="AL64" s="8" t="e">
        <f t="shared" ca="1" si="12"/>
        <v>#N/A</v>
      </c>
      <c r="AM64" s="3" t="e">
        <f t="shared" ca="1" si="2"/>
        <v>#N/A</v>
      </c>
      <c r="AN64" s="4" t="e">
        <f t="shared" ca="1" si="3"/>
        <v>#N/A</v>
      </c>
      <c r="AO64" s="4" t="e">
        <f t="shared" ca="1" si="13"/>
        <v>#N/A</v>
      </c>
      <c r="AP64" s="3" t="e">
        <f t="shared" ca="1" si="4"/>
        <v>#N/A</v>
      </c>
      <c r="AS64">
        <f t="shared" si="25"/>
        <v>21</v>
      </c>
      <c r="AT64" t="e">
        <f t="shared" ca="1" si="14"/>
        <v>#N/A</v>
      </c>
      <c r="AU64" s="3" t="e">
        <f t="shared" ca="1" si="15"/>
        <v>#N/A</v>
      </c>
      <c r="AV64" s="3" t="e">
        <f t="shared" ca="1" si="32"/>
        <v>#N/A</v>
      </c>
      <c r="AW64" s="4" t="e">
        <f t="shared" ca="1" si="32"/>
        <v>#N/A</v>
      </c>
      <c r="AX64" s="4" t="e">
        <f ca="1">INDEX($T$23:$Y$204,MATCH($AS64,$T$23:$T$204,0),MATCH(AX$22,$T$22:$Y$22,0))</f>
        <v>#N/A</v>
      </c>
      <c r="AZ64" s="8" t="e">
        <f t="shared" ca="1" si="16"/>
        <v>#N/A</v>
      </c>
      <c r="BA64" s="3" t="e">
        <f t="shared" ca="1" si="39"/>
        <v>#N/A</v>
      </c>
      <c r="BB64" s="3" t="e">
        <f t="shared" ca="1" si="39"/>
        <v>#N/A</v>
      </c>
      <c r="BC64" s="3" t="e">
        <f t="shared" ca="1" si="39"/>
        <v>#N/A</v>
      </c>
      <c r="BD64" s="3" t="e">
        <f t="shared" ca="1" si="39"/>
        <v>#N/A</v>
      </c>
      <c r="BE64" s="3" t="e">
        <f t="shared" ca="1" si="39"/>
        <v>#N/A</v>
      </c>
      <c r="BF64" s="3" t="e">
        <f t="shared" ca="1" si="39"/>
        <v>#N/A</v>
      </c>
      <c r="BG64" s="3" t="e">
        <f t="shared" ca="1" si="39"/>
        <v>#N/A</v>
      </c>
      <c r="BH64" s="3" t="e">
        <f t="shared" ca="1" si="39"/>
        <v>#N/A</v>
      </c>
      <c r="BI64" s="3" t="e">
        <f t="shared" ca="1" si="39"/>
        <v>#N/A</v>
      </c>
      <c r="BL64" t="e">
        <f t="shared" ca="1" si="18"/>
        <v>#N/A</v>
      </c>
      <c r="BM64" s="4" t="e">
        <f t="shared" ca="1" si="26"/>
        <v>#N/A</v>
      </c>
      <c r="BN64" s="8" t="e">
        <f t="shared" ca="1" si="19"/>
        <v>#N/A</v>
      </c>
      <c r="BO64" s="3" t="e">
        <f t="shared" ca="1" si="20"/>
        <v>#N/A</v>
      </c>
      <c r="BP64" s="4" t="e">
        <f t="shared" ca="1" si="6"/>
        <v>#N/A</v>
      </c>
      <c r="BQ64" s="4" t="e">
        <f t="shared" ca="1" si="21"/>
        <v>#N/A</v>
      </c>
      <c r="BR64" s="3" t="e">
        <f t="shared" ca="1" si="7"/>
        <v>#N/A</v>
      </c>
      <c r="BU64">
        <f t="shared" si="27"/>
        <v>21</v>
      </c>
      <c r="BV64" t="e">
        <f t="shared" ca="1" si="41"/>
        <v>#N/A</v>
      </c>
      <c r="BW64" s="3" t="e">
        <f t="shared" ca="1" si="41"/>
        <v>#N/A</v>
      </c>
      <c r="BX64" s="3" t="e">
        <f t="shared" ca="1" si="41"/>
        <v>#N/A</v>
      </c>
      <c r="BY64" s="4" t="e">
        <f t="shared" ca="1" si="41"/>
        <v>#N/A</v>
      </c>
      <c r="BZ64" s="4" t="e">
        <f ca="1">INDEX($AA$23:$AF$204,MATCH($BU64,$AA$23:$AA$204,0),MATCH(BZ$22,$AA$22:$AF$22,0))</f>
        <v>#N/A</v>
      </c>
      <c r="CB64" s="8" t="e">
        <f t="shared" ca="1" si="22"/>
        <v>#N/A</v>
      </c>
      <c r="CC64" s="3" t="e">
        <f t="shared" ca="1" si="40"/>
        <v>#N/A</v>
      </c>
      <c r="CD64" s="3" t="e">
        <f t="shared" ca="1" si="40"/>
        <v>#N/A</v>
      </c>
      <c r="CE64" s="3" t="e">
        <f t="shared" ca="1" si="40"/>
        <v>#N/A</v>
      </c>
      <c r="CF64" s="3" t="e">
        <f t="shared" ca="1" si="40"/>
        <v>#N/A</v>
      </c>
      <c r="CG64" s="3" t="e">
        <f t="shared" ca="1" si="40"/>
        <v>#N/A</v>
      </c>
      <c r="CH64" s="3" t="e">
        <f t="shared" ca="1" si="40"/>
        <v>#N/A</v>
      </c>
      <c r="CI64" s="3" t="e">
        <f t="shared" ca="1" si="40"/>
        <v>#N/A</v>
      </c>
      <c r="CJ64" s="3" t="e">
        <f t="shared" ca="1" si="40"/>
        <v>#N/A</v>
      </c>
      <c r="CK64" s="3" t="e">
        <f t="shared" ca="1" si="40"/>
        <v>#N/A</v>
      </c>
    </row>
    <row r="65" spans="2:89" x14ac:dyDescent="0.2">
      <c r="B65" s="52"/>
      <c r="C65" s="42"/>
      <c r="D65" s="42"/>
      <c r="E65" s="42"/>
      <c r="F65" s="42"/>
      <c r="G65" s="42"/>
      <c r="H65" s="42"/>
      <c r="I65" s="53"/>
      <c r="J65" s="91">
        <f t="shared" si="33"/>
        <v>16</v>
      </c>
      <c r="K65" s="94" t="str">
        <f t="shared" ca="1" si="34"/>
        <v/>
      </c>
      <c r="L65" s="82" t="str">
        <f t="shared" ca="1" si="35"/>
        <v/>
      </c>
      <c r="M65" s="88" t="str">
        <f t="shared" ca="1" si="36"/>
        <v/>
      </c>
      <c r="N65" s="87" t="str">
        <f t="shared" ca="1" si="37"/>
        <v/>
      </c>
      <c r="O65" s="83" t="str">
        <f t="shared" ca="1" si="37"/>
        <v/>
      </c>
      <c r="P65" s="84" t="str">
        <f t="shared" ca="1" si="38"/>
        <v/>
      </c>
      <c r="Q65" s="67"/>
      <c r="R65" s="67"/>
      <c r="S65" s="67"/>
      <c r="T65">
        <f>PV_Data_Calc!CY58</f>
        <v>43</v>
      </c>
      <c r="U65" s="10" t="e">
        <f ca="1">PV_Data_Calc!CZ58</f>
        <v>#N/A</v>
      </c>
      <c r="V65" s="16" t="e">
        <f ca="1">PV_Data_Calc!DB58</f>
        <v>#N/A</v>
      </c>
      <c r="W65" s="16" t="e">
        <f ca="1">PV_Data_Calc!DC58</f>
        <v>#N/A</v>
      </c>
      <c r="X65" s="17" t="e">
        <f ca="1">PV_Data_Calc!DD58</f>
        <v>#N/A</v>
      </c>
      <c r="Y65" s="17" t="e">
        <f ca="1">PV_Data_Calc!DE58</f>
        <v>#N/A</v>
      </c>
      <c r="AA65" s="9">
        <f>PV_Data_Calc!CQ58</f>
        <v>43</v>
      </c>
      <c r="AB65" s="9" t="e">
        <f ca="1">PV_Data_Calc!CR58</f>
        <v>#N/A</v>
      </c>
      <c r="AC65" s="19" t="e">
        <f ca="1">PV_Data_Calc!CT58</f>
        <v>#N/A</v>
      </c>
      <c r="AD65" s="19" t="e">
        <f ca="1">PV_Data_Calc!CU58</f>
        <v>#N/A</v>
      </c>
      <c r="AE65" s="20" t="e">
        <f ca="1">PV_Data_Calc!CV58</f>
        <v>#N/A</v>
      </c>
      <c r="AF65" s="20" t="e">
        <f ca="1">PV_Data_Calc!CW58</f>
        <v>#N/A</v>
      </c>
      <c r="AJ65" t="e">
        <f t="shared" ca="1" si="10"/>
        <v>#N/A</v>
      </c>
      <c r="AK65" s="4" t="e">
        <f t="shared" ca="1" si="11"/>
        <v>#N/A</v>
      </c>
      <c r="AL65" s="8" t="e">
        <f t="shared" ca="1" si="12"/>
        <v>#N/A</v>
      </c>
      <c r="AM65" s="3" t="e">
        <f t="shared" ca="1" si="2"/>
        <v>#N/A</v>
      </c>
      <c r="AN65" s="4" t="e">
        <f t="shared" ca="1" si="3"/>
        <v>#N/A</v>
      </c>
      <c r="AO65" s="4" t="e">
        <f t="shared" ca="1" si="13"/>
        <v>#N/A</v>
      </c>
      <c r="AP65" s="3" t="e">
        <f t="shared" ca="1" si="4"/>
        <v>#N/A</v>
      </c>
      <c r="AS65">
        <f t="shared" si="25"/>
        <v>22</v>
      </c>
      <c r="AT65" t="e">
        <f t="shared" ca="1" si="14"/>
        <v>#N/A</v>
      </c>
      <c r="AU65" s="3" t="e">
        <f t="shared" ca="1" si="15"/>
        <v>#N/A</v>
      </c>
      <c r="AV65" s="3" t="e">
        <f t="shared" ref="AV65:AW84" ca="1" si="42">INDEX($T$23:$Y$204,MATCH($AS65,$T$23:$T$204,0),MATCH(AV$22,$T$22:$Y$22,0))</f>
        <v>#N/A</v>
      </c>
      <c r="AW65" s="4" t="e">
        <f t="shared" ca="1" si="42"/>
        <v>#N/A</v>
      </c>
      <c r="AX65" s="4" t="e">
        <f ca="1">AX64</f>
        <v>#N/A</v>
      </c>
      <c r="AZ65" s="8" t="e">
        <f t="shared" ca="1" si="16"/>
        <v>#N/A</v>
      </c>
      <c r="BA65" s="3" t="e">
        <f t="shared" ca="1" si="39"/>
        <v>#N/A</v>
      </c>
      <c r="BB65" s="3" t="e">
        <f t="shared" ca="1" si="39"/>
        <v>#N/A</v>
      </c>
      <c r="BC65" s="3" t="e">
        <f t="shared" ca="1" si="39"/>
        <v>#N/A</v>
      </c>
      <c r="BD65" s="3" t="e">
        <f t="shared" ca="1" si="39"/>
        <v>#N/A</v>
      </c>
      <c r="BE65" s="3" t="e">
        <f t="shared" ca="1" si="39"/>
        <v>#N/A</v>
      </c>
      <c r="BF65" s="3" t="e">
        <f t="shared" ca="1" si="39"/>
        <v>#N/A</v>
      </c>
      <c r="BG65" s="3" t="e">
        <f t="shared" ca="1" si="39"/>
        <v>#N/A</v>
      </c>
      <c r="BH65" s="3" t="e">
        <f t="shared" ca="1" si="39"/>
        <v>#N/A</v>
      </c>
      <c r="BI65" s="3" t="e">
        <f t="shared" ca="1" si="39"/>
        <v>#N/A</v>
      </c>
      <c r="BL65" t="e">
        <f t="shared" ca="1" si="18"/>
        <v>#N/A</v>
      </c>
      <c r="BM65" s="4" t="e">
        <f t="shared" ca="1" si="26"/>
        <v>#N/A</v>
      </c>
      <c r="BN65" s="8" t="e">
        <f t="shared" ca="1" si="19"/>
        <v>#N/A</v>
      </c>
      <c r="BO65" s="3" t="e">
        <f t="shared" ca="1" si="20"/>
        <v>#N/A</v>
      </c>
      <c r="BP65" s="4" t="e">
        <f t="shared" ca="1" si="6"/>
        <v>#N/A</v>
      </c>
      <c r="BQ65" s="4" t="e">
        <f t="shared" ca="1" si="21"/>
        <v>#N/A</v>
      </c>
      <c r="BR65" s="3" t="e">
        <f t="shared" ca="1" si="7"/>
        <v>#N/A</v>
      </c>
      <c r="BU65">
        <f t="shared" si="27"/>
        <v>22</v>
      </c>
      <c r="BV65" t="e">
        <f t="shared" ca="1" si="41"/>
        <v>#N/A</v>
      </c>
      <c r="BW65" s="3" t="e">
        <f t="shared" ca="1" si="41"/>
        <v>#N/A</v>
      </c>
      <c r="BX65" s="3" t="e">
        <f t="shared" ca="1" si="41"/>
        <v>#N/A</v>
      </c>
      <c r="BY65" s="4" t="e">
        <f t="shared" ca="1" si="41"/>
        <v>#N/A</v>
      </c>
      <c r="BZ65" s="4" t="e">
        <f ca="1">BZ64</f>
        <v>#N/A</v>
      </c>
      <c r="CB65" s="8" t="e">
        <f t="shared" ca="1" si="22"/>
        <v>#N/A</v>
      </c>
      <c r="CC65" s="3" t="e">
        <f t="shared" ca="1" si="40"/>
        <v>#N/A</v>
      </c>
      <c r="CD65" s="3" t="e">
        <f t="shared" ca="1" si="40"/>
        <v>#N/A</v>
      </c>
      <c r="CE65" s="3" t="e">
        <f t="shared" ca="1" si="40"/>
        <v>#N/A</v>
      </c>
      <c r="CF65" s="3" t="e">
        <f t="shared" ca="1" si="40"/>
        <v>#N/A</v>
      </c>
      <c r="CG65" s="3" t="e">
        <f t="shared" ca="1" si="40"/>
        <v>#N/A</v>
      </c>
      <c r="CH65" s="3" t="e">
        <f t="shared" ca="1" si="40"/>
        <v>#N/A</v>
      </c>
      <c r="CI65" s="3" t="e">
        <f t="shared" ca="1" si="40"/>
        <v>#N/A</v>
      </c>
      <c r="CJ65" s="3" t="e">
        <f t="shared" ca="1" si="40"/>
        <v>#N/A</v>
      </c>
      <c r="CK65" s="3" t="e">
        <f t="shared" ca="1" si="40"/>
        <v>#N/A</v>
      </c>
    </row>
    <row r="66" spans="2:89" x14ac:dyDescent="0.2">
      <c r="B66" s="52"/>
      <c r="C66" s="42"/>
      <c r="D66" s="42"/>
      <c r="E66" s="42"/>
      <c r="F66" s="42"/>
      <c r="G66" s="42"/>
      <c r="H66" s="42"/>
      <c r="I66" s="53"/>
      <c r="J66" s="91">
        <f t="shared" si="33"/>
        <v>17</v>
      </c>
      <c r="K66" s="94" t="str">
        <f t="shared" ca="1" si="34"/>
        <v/>
      </c>
      <c r="L66" s="82" t="str">
        <f t="shared" ca="1" si="35"/>
        <v/>
      </c>
      <c r="M66" s="88" t="str">
        <f t="shared" ca="1" si="36"/>
        <v/>
      </c>
      <c r="N66" s="87" t="str">
        <f t="shared" ca="1" si="37"/>
        <v/>
      </c>
      <c r="O66" s="83" t="str">
        <f t="shared" ca="1" si="37"/>
        <v/>
      </c>
      <c r="P66" s="84" t="str">
        <f t="shared" ca="1" si="38"/>
        <v/>
      </c>
      <c r="Q66" s="67"/>
      <c r="R66" s="67"/>
      <c r="S66" s="67"/>
      <c r="T66">
        <f>PV_Data_Calc!CY59</f>
        <v>44</v>
      </c>
      <c r="U66" s="10" t="e">
        <f ca="1">PV_Data_Calc!CZ59</f>
        <v>#N/A</v>
      </c>
      <c r="V66" s="16" t="e">
        <f ca="1">PV_Data_Calc!DB59</f>
        <v>#N/A</v>
      </c>
      <c r="W66" s="16" t="e">
        <f ca="1">PV_Data_Calc!DC59</f>
        <v>#N/A</v>
      </c>
      <c r="X66" s="17" t="e">
        <f ca="1">PV_Data_Calc!DD59</f>
        <v>#N/A</v>
      </c>
      <c r="Y66" s="17" t="e">
        <f ca="1">PV_Data_Calc!DE59</f>
        <v>#N/A</v>
      </c>
      <c r="AA66" s="9">
        <f>PV_Data_Calc!CQ59</f>
        <v>44</v>
      </c>
      <c r="AB66" s="9" t="e">
        <f ca="1">PV_Data_Calc!CR59</f>
        <v>#N/A</v>
      </c>
      <c r="AC66" s="19" t="e">
        <f ca="1">PV_Data_Calc!CT59</f>
        <v>#N/A</v>
      </c>
      <c r="AD66" s="19" t="e">
        <f ca="1">PV_Data_Calc!CU59</f>
        <v>#N/A</v>
      </c>
      <c r="AE66" s="20" t="e">
        <f ca="1">PV_Data_Calc!CV59</f>
        <v>#N/A</v>
      </c>
      <c r="AF66" s="20" t="e">
        <f ca="1">PV_Data_Calc!CW59</f>
        <v>#N/A</v>
      </c>
      <c r="AJ66" t="e">
        <f t="shared" ca="1" si="10"/>
        <v>#N/A</v>
      </c>
      <c r="AK66" s="4" t="e">
        <f t="shared" ca="1" si="11"/>
        <v>#N/A</v>
      </c>
      <c r="AL66" s="8" t="e">
        <f t="shared" ca="1" si="12"/>
        <v>#N/A</v>
      </c>
      <c r="AM66" s="3" t="e">
        <f t="shared" ca="1" si="2"/>
        <v>#N/A</v>
      </c>
      <c r="AN66" s="4" t="e">
        <f t="shared" ca="1" si="3"/>
        <v>#N/A</v>
      </c>
      <c r="AO66" s="4" t="e">
        <f t="shared" ca="1" si="13"/>
        <v>#N/A</v>
      </c>
      <c r="AP66" s="3" t="e">
        <f t="shared" ca="1" si="4"/>
        <v>#N/A</v>
      </c>
      <c r="AS66">
        <f t="shared" si="25"/>
        <v>22</v>
      </c>
      <c r="AT66" t="e">
        <f t="shared" ca="1" si="14"/>
        <v>#N/A</v>
      </c>
      <c r="AU66" s="3" t="e">
        <f t="shared" ca="1" si="15"/>
        <v>#N/A</v>
      </c>
      <c r="AV66" s="3" t="e">
        <f t="shared" ca="1" si="42"/>
        <v>#N/A</v>
      </c>
      <c r="AW66" s="4" t="e">
        <f t="shared" ca="1" si="42"/>
        <v>#N/A</v>
      </c>
      <c r="AX66" s="4" t="e">
        <f ca="1">INDEX($T$23:$Y$204,MATCH($AS66,$T$23:$T$204,0),MATCH(AX$22,$T$22:$Y$22,0))</f>
        <v>#N/A</v>
      </c>
      <c r="AZ66" s="8" t="e">
        <f t="shared" ca="1" si="16"/>
        <v>#N/A</v>
      </c>
      <c r="BA66" s="3" t="e">
        <f t="shared" ca="1" si="39"/>
        <v>#N/A</v>
      </c>
      <c r="BB66" s="3" t="e">
        <f t="shared" ca="1" si="39"/>
        <v>#N/A</v>
      </c>
      <c r="BC66" s="3" t="e">
        <f t="shared" ca="1" si="39"/>
        <v>#N/A</v>
      </c>
      <c r="BD66" s="3" t="e">
        <f t="shared" ca="1" si="39"/>
        <v>#N/A</v>
      </c>
      <c r="BE66" s="3" t="e">
        <f t="shared" ca="1" si="39"/>
        <v>#N/A</v>
      </c>
      <c r="BF66" s="3" t="e">
        <f t="shared" ca="1" si="39"/>
        <v>#N/A</v>
      </c>
      <c r="BG66" s="3" t="e">
        <f t="shared" ca="1" si="39"/>
        <v>#N/A</v>
      </c>
      <c r="BH66" s="3" t="e">
        <f t="shared" ca="1" si="39"/>
        <v>#N/A</v>
      </c>
      <c r="BI66" s="3" t="e">
        <f t="shared" ca="1" si="39"/>
        <v>#N/A</v>
      </c>
      <c r="BL66" t="e">
        <f t="shared" ca="1" si="18"/>
        <v>#N/A</v>
      </c>
      <c r="BM66" s="4" t="e">
        <f t="shared" ca="1" si="26"/>
        <v>#N/A</v>
      </c>
      <c r="BN66" s="8" t="e">
        <f t="shared" ca="1" si="19"/>
        <v>#N/A</v>
      </c>
      <c r="BO66" s="3" t="e">
        <f t="shared" ca="1" si="20"/>
        <v>#N/A</v>
      </c>
      <c r="BP66" s="4" t="e">
        <f t="shared" ca="1" si="6"/>
        <v>#N/A</v>
      </c>
      <c r="BQ66" s="4" t="e">
        <f t="shared" ca="1" si="21"/>
        <v>#N/A</v>
      </c>
      <c r="BR66" s="3" t="e">
        <f t="shared" ca="1" si="7"/>
        <v>#N/A</v>
      </c>
      <c r="BU66">
        <f t="shared" si="27"/>
        <v>22</v>
      </c>
      <c r="BV66" t="e">
        <f t="shared" ca="1" si="41"/>
        <v>#N/A</v>
      </c>
      <c r="BW66" s="3" t="e">
        <f t="shared" ca="1" si="41"/>
        <v>#N/A</v>
      </c>
      <c r="BX66" s="3" t="e">
        <f t="shared" ca="1" si="41"/>
        <v>#N/A</v>
      </c>
      <c r="BY66" s="4" t="e">
        <f t="shared" ca="1" si="41"/>
        <v>#N/A</v>
      </c>
      <c r="BZ66" s="4" t="e">
        <f ca="1">INDEX($AA$23:$AF$204,MATCH($BU66,$AA$23:$AA$204,0),MATCH(BZ$22,$AA$22:$AF$22,0))</f>
        <v>#N/A</v>
      </c>
      <c r="CB66" s="8" t="e">
        <f t="shared" ca="1" si="22"/>
        <v>#N/A</v>
      </c>
      <c r="CC66" s="3" t="e">
        <f t="shared" ca="1" si="40"/>
        <v>#N/A</v>
      </c>
      <c r="CD66" s="3" t="e">
        <f t="shared" ca="1" si="40"/>
        <v>#N/A</v>
      </c>
      <c r="CE66" s="3" t="e">
        <f t="shared" ca="1" si="40"/>
        <v>#N/A</v>
      </c>
      <c r="CF66" s="3" t="e">
        <f t="shared" ca="1" si="40"/>
        <v>#N/A</v>
      </c>
      <c r="CG66" s="3" t="e">
        <f t="shared" ca="1" si="40"/>
        <v>#N/A</v>
      </c>
      <c r="CH66" s="3" t="e">
        <f t="shared" ca="1" si="40"/>
        <v>#N/A</v>
      </c>
      <c r="CI66" s="3" t="e">
        <f t="shared" ca="1" si="40"/>
        <v>#N/A</v>
      </c>
      <c r="CJ66" s="3" t="e">
        <f t="shared" ca="1" si="40"/>
        <v>#N/A</v>
      </c>
      <c r="CK66" s="3" t="e">
        <f t="shared" ca="1" si="40"/>
        <v>#N/A</v>
      </c>
    </row>
    <row r="67" spans="2:89" x14ac:dyDescent="0.2">
      <c r="B67" s="52"/>
      <c r="C67" s="42"/>
      <c r="D67" s="42"/>
      <c r="E67" s="42"/>
      <c r="F67" s="42"/>
      <c r="G67" s="42"/>
      <c r="H67" s="42"/>
      <c r="I67" s="53"/>
      <c r="J67" s="91">
        <f t="shared" si="33"/>
        <v>18</v>
      </c>
      <c r="K67" s="94" t="str">
        <f t="shared" ca="1" si="34"/>
        <v/>
      </c>
      <c r="L67" s="82" t="str">
        <f t="shared" ca="1" si="35"/>
        <v/>
      </c>
      <c r="M67" s="88" t="str">
        <f t="shared" ca="1" si="36"/>
        <v/>
      </c>
      <c r="N67" s="87" t="str">
        <f t="shared" ca="1" si="37"/>
        <v/>
      </c>
      <c r="O67" s="83" t="str">
        <f t="shared" ca="1" si="37"/>
        <v/>
      </c>
      <c r="P67" s="84" t="str">
        <f t="shared" ca="1" si="38"/>
        <v/>
      </c>
      <c r="Q67" s="67"/>
      <c r="R67" s="67"/>
      <c r="S67" s="67"/>
      <c r="T67">
        <f>PV_Data_Calc!CY60</f>
        <v>45</v>
      </c>
      <c r="U67" s="10" t="e">
        <f ca="1">PV_Data_Calc!CZ60</f>
        <v>#N/A</v>
      </c>
      <c r="V67" s="16" t="e">
        <f ca="1">PV_Data_Calc!DB60</f>
        <v>#N/A</v>
      </c>
      <c r="W67" s="16" t="e">
        <f ca="1">PV_Data_Calc!DC60</f>
        <v>#N/A</v>
      </c>
      <c r="X67" s="17" t="e">
        <f ca="1">PV_Data_Calc!DD60</f>
        <v>#N/A</v>
      </c>
      <c r="Y67" s="17" t="e">
        <f ca="1">PV_Data_Calc!DE60</f>
        <v>#N/A</v>
      </c>
      <c r="AA67" s="9">
        <f>PV_Data_Calc!CQ60</f>
        <v>45</v>
      </c>
      <c r="AB67" s="9" t="e">
        <f ca="1">PV_Data_Calc!CR60</f>
        <v>#N/A</v>
      </c>
      <c r="AC67" s="19" t="e">
        <f ca="1">PV_Data_Calc!CT60</f>
        <v>#N/A</v>
      </c>
      <c r="AD67" s="19" t="e">
        <f ca="1">PV_Data_Calc!CU60</f>
        <v>#N/A</v>
      </c>
      <c r="AE67" s="20" t="e">
        <f ca="1">PV_Data_Calc!CV60</f>
        <v>#N/A</v>
      </c>
      <c r="AF67" s="20" t="e">
        <f ca="1">PV_Data_Calc!CW60</f>
        <v>#N/A</v>
      </c>
      <c r="AJ67" t="e">
        <f t="shared" ca="1" si="10"/>
        <v>#N/A</v>
      </c>
      <c r="AK67" s="4" t="e">
        <f t="shared" ca="1" si="11"/>
        <v>#N/A</v>
      </c>
      <c r="AL67" s="8" t="e">
        <f t="shared" ca="1" si="12"/>
        <v>#N/A</v>
      </c>
      <c r="AM67" s="3" t="e">
        <f t="shared" ca="1" si="2"/>
        <v>#N/A</v>
      </c>
      <c r="AN67" s="4" t="e">
        <f t="shared" ca="1" si="3"/>
        <v>#N/A</v>
      </c>
      <c r="AO67" s="4" t="e">
        <f t="shared" ca="1" si="13"/>
        <v>#N/A</v>
      </c>
      <c r="AP67" s="3" t="e">
        <f t="shared" ca="1" si="4"/>
        <v>#N/A</v>
      </c>
      <c r="AS67">
        <f t="shared" si="25"/>
        <v>23</v>
      </c>
      <c r="AT67" t="e">
        <f t="shared" ca="1" si="14"/>
        <v>#N/A</v>
      </c>
      <c r="AU67" s="3" t="e">
        <f t="shared" ca="1" si="15"/>
        <v>#N/A</v>
      </c>
      <c r="AV67" s="3" t="e">
        <f t="shared" ca="1" si="42"/>
        <v>#N/A</v>
      </c>
      <c r="AW67" s="4" t="e">
        <f t="shared" ca="1" si="42"/>
        <v>#N/A</v>
      </c>
      <c r="AX67" s="4" t="e">
        <f ca="1">AX66</f>
        <v>#N/A</v>
      </c>
      <c r="AZ67" s="8" t="e">
        <f t="shared" ca="1" si="16"/>
        <v>#N/A</v>
      </c>
      <c r="BA67" s="3" t="e">
        <f t="shared" ca="1" si="39"/>
        <v>#N/A</v>
      </c>
      <c r="BB67" s="3" t="e">
        <f t="shared" ca="1" si="39"/>
        <v>#N/A</v>
      </c>
      <c r="BC67" s="3" t="e">
        <f t="shared" ca="1" si="39"/>
        <v>#N/A</v>
      </c>
      <c r="BD67" s="3" t="e">
        <f t="shared" ca="1" si="39"/>
        <v>#N/A</v>
      </c>
      <c r="BE67" s="3" t="e">
        <f t="shared" ca="1" si="39"/>
        <v>#N/A</v>
      </c>
      <c r="BF67" s="3" t="e">
        <f t="shared" ca="1" si="39"/>
        <v>#N/A</v>
      </c>
      <c r="BG67" s="3" t="e">
        <f t="shared" ca="1" si="39"/>
        <v>#N/A</v>
      </c>
      <c r="BH67" s="3" t="e">
        <f t="shared" ca="1" si="39"/>
        <v>#N/A</v>
      </c>
      <c r="BI67" s="3" t="e">
        <f t="shared" ca="1" si="39"/>
        <v>#N/A</v>
      </c>
      <c r="BL67" t="e">
        <f t="shared" ca="1" si="18"/>
        <v>#N/A</v>
      </c>
      <c r="BM67" s="4" t="e">
        <f t="shared" ca="1" si="26"/>
        <v>#N/A</v>
      </c>
      <c r="BN67" s="8" t="e">
        <f t="shared" ca="1" si="19"/>
        <v>#N/A</v>
      </c>
      <c r="BO67" s="3" t="e">
        <f t="shared" ca="1" si="20"/>
        <v>#N/A</v>
      </c>
      <c r="BP67" s="4" t="e">
        <f t="shared" ca="1" si="6"/>
        <v>#N/A</v>
      </c>
      <c r="BQ67" s="4" t="e">
        <f t="shared" ca="1" si="21"/>
        <v>#N/A</v>
      </c>
      <c r="BR67" s="3" t="e">
        <f t="shared" ca="1" si="7"/>
        <v>#N/A</v>
      </c>
      <c r="BU67">
        <f t="shared" si="27"/>
        <v>23</v>
      </c>
      <c r="BV67" t="e">
        <f t="shared" ca="1" si="41"/>
        <v>#N/A</v>
      </c>
      <c r="BW67" s="3" t="e">
        <f t="shared" ca="1" si="41"/>
        <v>#N/A</v>
      </c>
      <c r="BX67" s="3" t="e">
        <f t="shared" ca="1" si="41"/>
        <v>#N/A</v>
      </c>
      <c r="BY67" s="4" t="e">
        <f t="shared" ca="1" si="41"/>
        <v>#N/A</v>
      </c>
      <c r="BZ67" s="4" t="e">
        <f ca="1">BZ66</f>
        <v>#N/A</v>
      </c>
      <c r="CB67" s="8" t="e">
        <f t="shared" ca="1" si="22"/>
        <v>#N/A</v>
      </c>
      <c r="CC67" s="3" t="e">
        <f t="shared" ca="1" si="40"/>
        <v>#N/A</v>
      </c>
      <c r="CD67" s="3" t="e">
        <f t="shared" ca="1" si="40"/>
        <v>#N/A</v>
      </c>
      <c r="CE67" s="3" t="e">
        <f t="shared" ca="1" si="40"/>
        <v>#N/A</v>
      </c>
      <c r="CF67" s="3" t="e">
        <f t="shared" ca="1" si="40"/>
        <v>#N/A</v>
      </c>
      <c r="CG67" s="3" t="e">
        <f t="shared" ca="1" si="40"/>
        <v>#N/A</v>
      </c>
      <c r="CH67" s="3" t="e">
        <f t="shared" ca="1" si="40"/>
        <v>#N/A</v>
      </c>
      <c r="CI67" s="3" t="e">
        <f t="shared" ca="1" si="40"/>
        <v>#N/A</v>
      </c>
      <c r="CJ67" s="3" t="e">
        <f t="shared" ca="1" si="40"/>
        <v>#N/A</v>
      </c>
      <c r="CK67" s="3" t="e">
        <f t="shared" ca="1" si="40"/>
        <v>#N/A</v>
      </c>
    </row>
    <row r="68" spans="2:89" x14ac:dyDescent="0.2">
      <c r="B68" s="52"/>
      <c r="C68" s="42"/>
      <c r="D68" s="42"/>
      <c r="E68" s="42"/>
      <c r="F68" s="42"/>
      <c r="G68" s="42"/>
      <c r="H68" s="42"/>
      <c r="I68" s="53"/>
      <c r="J68" s="91">
        <f t="shared" si="33"/>
        <v>19</v>
      </c>
      <c r="K68" s="94" t="str">
        <f t="shared" ca="1" si="34"/>
        <v/>
      </c>
      <c r="L68" s="82" t="str">
        <f t="shared" ca="1" si="35"/>
        <v/>
      </c>
      <c r="M68" s="88" t="str">
        <f t="shared" ca="1" si="36"/>
        <v/>
      </c>
      <c r="N68" s="87" t="str">
        <f t="shared" ca="1" si="37"/>
        <v/>
      </c>
      <c r="O68" s="83" t="str">
        <f t="shared" ca="1" si="37"/>
        <v/>
      </c>
      <c r="P68" s="84" t="str">
        <f t="shared" ca="1" si="38"/>
        <v/>
      </c>
      <c r="Q68" s="67"/>
      <c r="R68" s="67"/>
      <c r="S68" s="67"/>
      <c r="T68">
        <f>PV_Data_Calc!CY61</f>
        <v>46</v>
      </c>
      <c r="U68" s="10" t="e">
        <f ca="1">PV_Data_Calc!CZ61</f>
        <v>#N/A</v>
      </c>
      <c r="V68" s="16" t="e">
        <f ca="1">PV_Data_Calc!DB61</f>
        <v>#N/A</v>
      </c>
      <c r="W68" s="16" t="e">
        <f ca="1">PV_Data_Calc!DC61</f>
        <v>#N/A</v>
      </c>
      <c r="X68" s="17" t="e">
        <f ca="1">PV_Data_Calc!DD61</f>
        <v>#N/A</v>
      </c>
      <c r="Y68" s="17" t="e">
        <f ca="1">PV_Data_Calc!DE61</f>
        <v>#N/A</v>
      </c>
      <c r="AA68" s="9">
        <f>PV_Data_Calc!CQ61</f>
        <v>46</v>
      </c>
      <c r="AB68" s="9" t="e">
        <f ca="1">PV_Data_Calc!CR61</f>
        <v>#N/A</v>
      </c>
      <c r="AC68" s="19" t="e">
        <f ca="1">PV_Data_Calc!CT61</f>
        <v>#N/A</v>
      </c>
      <c r="AD68" s="19" t="e">
        <f ca="1">PV_Data_Calc!CU61</f>
        <v>#N/A</v>
      </c>
      <c r="AE68" s="20" t="e">
        <f ca="1">PV_Data_Calc!CV61</f>
        <v>#N/A</v>
      </c>
      <c r="AF68" s="20" t="e">
        <f ca="1">PV_Data_Calc!CW61</f>
        <v>#N/A</v>
      </c>
      <c r="AJ68" t="e">
        <f t="shared" ca="1" si="10"/>
        <v>#N/A</v>
      </c>
      <c r="AK68" s="4" t="e">
        <f t="shared" ca="1" si="11"/>
        <v>#N/A</v>
      </c>
      <c r="AL68" s="8" t="e">
        <f t="shared" ca="1" si="12"/>
        <v>#N/A</v>
      </c>
      <c r="AM68" s="3" t="e">
        <f t="shared" ca="1" si="2"/>
        <v>#N/A</v>
      </c>
      <c r="AN68" s="4" t="e">
        <f t="shared" ca="1" si="3"/>
        <v>#N/A</v>
      </c>
      <c r="AO68" s="4" t="e">
        <f t="shared" ca="1" si="13"/>
        <v>#N/A</v>
      </c>
      <c r="AP68" s="3" t="e">
        <f t="shared" ca="1" si="4"/>
        <v>#N/A</v>
      </c>
      <c r="AS68">
        <f t="shared" si="25"/>
        <v>23</v>
      </c>
      <c r="AT68" t="e">
        <f t="shared" ca="1" si="14"/>
        <v>#N/A</v>
      </c>
      <c r="AU68" s="3" t="e">
        <f t="shared" ca="1" si="15"/>
        <v>#N/A</v>
      </c>
      <c r="AV68" s="3" t="e">
        <f t="shared" ca="1" si="42"/>
        <v>#N/A</v>
      </c>
      <c r="AW68" s="4" t="e">
        <f t="shared" ca="1" si="42"/>
        <v>#N/A</v>
      </c>
      <c r="AX68" s="4" t="e">
        <f ca="1">INDEX($T$23:$Y$204,MATCH($AS68,$T$23:$T$204,0),MATCH(AX$22,$T$22:$Y$22,0))</f>
        <v>#N/A</v>
      </c>
      <c r="AZ68" s="8" t="e">
        <f t="shared" ca="1" si="16"/>
        <v>#N/A</v>
      </c>
      <c r="BA68" s="3" t="e">
        <f t="shared" ca="1" si="39"/>
        <v>#N/A</v>
      </c>
      <c r="BB68" s="3" t="e">
        <f t="shared" ca="1" si="39"/>
        <v>#N/A</v>
      </c>
      <c r="BC68" s="3" t="e">
        <f t="shared" ca="1" si="39"/>
        <v>#N/A</v>
      </c>
      <c r="BD68" s="3" t="e">
        <f t="shared" ca="1" si="39"/>
        <v>#N/A</v>
      </c>
      <c r="BE68" s="3" t="e">
        <f t="shared" ca="1" si="39"/>
        <v>#N/A</v>
      </c>
      <c r="BF68" s="3" t="e">
        <f t="shared" ca="1" si="39"/>
        <v>#N/A</v>
      </c>
      <c r="BG68" s="3" t="e">
        <f t="shared" ca="1" si="39"/>
        <v>#N/A</v>
      </c>
      <c r="BH68" s="3" t="e">
        <f t="shared" ca="1" si="39"/>
        <v>#N/A</v>
      </c>
      <c r="BI68" s="3" t="e">
        <f t="shared" ca="1" si="39"/>
        <v>#N/A</v>
      </c>
      <c r="BL68" t="e">
        <f t="shared" ca="1" si="18"/>
        <v>#N/A</v>
      </c>
      <c r="BM68" s="4" t="e">
        <f t="shared" ca="1" si="26"/>
        <v>#N/A</v>
      </c>
      <c r="BN68" s="8" t="e">
        <f t="shared" ca="1" si="19"/>
        <v>#N/A</v>
      </c>
      <c r="BO68" s="3" t="e">
        <f t="shared" ca="1" si="20"/>
        <v>#N/A</v>
      </c>
      <c r="BP68" s="4" t="e">
        <f t="shared" ca="1" si="6"/>
        <v>#N/A</v>
      </c>
      <c r="BQ68" s="4" t="e">
        <f t="shared" ca="1" si="21"/>
        <v>#N/A</v>
      </c>
      <c r="BR68" s="3" t="e">
        <f t="shared" ca="1" si="7"/>
        <v>#N/A</v>
      </c>
      <c r="BU68">
        <f t="shared" si="27"/>
        <v>23</v>
      </c>
      <c r="BV68" t="e">
        <f t="shared" ca="1" si="41"/>
        <v>#N/A</v>
      </c>
      <c r="BW68" s="3" t="e">
        <f t="shared" ca="1" si="41"/>
        <v>#N/A</v>
      </c>
      <c r="BX68" s="3" t="e">
        <f t="shared" ca="1" si="41"/>
        <v>#N/A</v>
      </c>
      <c r="BY68" s="4" t="e">
        <f t="shared" ca="1" si="41"/>
        <v>#N/A</v>
      </c>
      <c r="BZ68" s="4" t="e">
        <f ca="1">INDEX($AA$23:$AF$204,MATCH($BU68,$AA$23:$AA$204,0),MATCH(BZ$22,$AA$22:$AF$22,0))</f>
        <v>#N/A</v>
      </c>
      <c r="CB68" s="8" t="e">
        <f t="shared" ca="1" si="22"/>
        <v>#N/A</v>
      </c>
      <c r="CC68" s="3" t="e">
        <f t="shared" ca="1" si="40"/>
        <v>#N/A</v>
      </c>
      <c r="CD68" s="3" t="e">
        <f t="shared" ca="1" si="40"/>
        <v>#N/A</v>
      </c>
      <c r="CE68" s="3" t="e">
        <f t="shared" ca="1" si="40"/>
        <v>#N/A</v>
      </c>
      <c r="CF68" s="3" t="e">
        <f t="shared" ca="1" si="40"/>
        <v>#N/A</v>
      </c>
      <c r="CG68" s="3" t="e">
        <f t="shared" ca="1" si="40"/>
        <v>#N/A</v>
      </c>
      <c r="CH68" s="3" t="e">
        <f t="shared" ca="1" si="40"/>
        <v>#N/A</v>
      </c>
      <c r="CI68" s="3" t="e">
        <f t="shared" ca="1" si="40"/>
        <v>#N/A</v>
      </c>
      <c r="CJ68" s="3" t="e">
        <f t="shared" ca="1" si="40"/>
        <v>#N/A</v>
      </c>
      <c r="CK68" s="3" t="e">
        <f t="shared" ca="1" si="40"/>
        <v>#N/A</v>
      </c>
    </row>
    <row r="69" spans="2:89" x14ac:dyDescent="0.2">
      <c r="B69" s="52"/>
      <c r="C69" s="42"/>
      <c r="D69" s="42"/>
      <c r="E69" s="42"/>
      <c r="F69" s="42"/>
      <c r="G69" s="42"/>
      <c r="H69" s="42"/>
      <c r="I69" s="53"/>
      <c r="J69" s="91">
        <f t="shared" si="33"/>
        <v>20</v>
      </c>
      <c r="K69" s="94" t="str">
        <f t="shared" ca="1" si="34"/>
        <v/>
      </c>
      <c r="L69" s="82" t="str">
        <f t="shared" ca="1" si="35"/>
        <v/>
      </c>
      <c r="M69" s="88" t="str">
        <f t="shared" ca="1" si="36"/>
        <v/>
      </c>
      <c r="N69" s="87" t="str">
        <f t="shared" ca="1" si="37"/>
        <v/>
      </c>
      <c r="O69" s="83" t="str">
        <f t="shared" ca="1" si="37"/>
        <v/>
      </c>
      <c r="P69" s="84" t="str">
        <f t="shared" ca="1" si="38"/>
        <v/>
      </c>
      <c r="Q69" s="67"/>
      <c r="R69" s="67"/>
      <c r="S69" s="67"/>
      <c r="T69">
        <f>PV_Data_Calc!CY62</f>
        <v>47</v>
      </c>
      <c r="U69" s="10" t="e">
        <f ca="1">PV_Data_Calc!CZ62</f>
        <v>#N/A</v>
      </c>
      <c r="V69" s="16" t="e">
        <f ca="1">PV_Data_Calc!DB62</f>
        <v>#N/A</v>
      </c>
      <c r="W69" s="16" t="e">
        <f ca="1">PV_Data_Calc!DC62</f>
        <v>#N/A</v>
      </c>
      <c r="X69" s="17" t="e">
        <f ca="1">PV_Data_Calc!DD62</f>
        <v>#N/A</v>
      </c>
      <c r="Y69" s="17" t="e">
        <f ca="1">PV_Data_Calc!DE62</f>
        <v>#N/A</v>
      </c>
      <c r="AA69" s="9">
        <f>PV_Data_Calc!CQ62</f>
        <v>47</v>
      </c>
      <c r="AB69" s="9" t="e">
        <f ca="1">PV_Data_Calc!CR62</f>
        <v>#N/A</v>
      </c>
      <c r="AC69" s="19" t="e">
        <f ca="1">PV_Data_Calc!CT62</f>
        <v>#N/A</v>
      </c>
      <c r="AD69" s="19" t="e">
        <f ca="1">PV_Data_Calc!CU62</f>
        <v>#N/A</v>
      </c>
      <c r="AE69" s="20" t="e">
        <f ca="1">PV_Data_Calc!CV62</f>
        <v>#N/A</v>
      </c>
      <c r="AF69" s="20" t="e">
        <f ca="1">PV_Data_Calc!CW62</f>
        <v>#N/A</v>
      </c>
      <c r="AJ69" t="e">
        <f t="shared" ca="1" si="10"/>
        <v>#N/A</v>
      </c>
      <c r="AK69" s="4" t="e">
        <f t="shared" ca="1" si="11"/>
        <v>#N/A</v>
      </c>
      <c r="AL69" s="8" t="e">
        <f t="shared" ca="1" si="12"/>
        <v>#N/A</v>
      </c>
      <c r="AM69" s="3" t="e">
        <f t="shared" ca="1" si="2"/>
        <v>#N/A</v>
      </c>
      <c r="AN69" s="4" t="e">
        <f t="shared" ca="1" si="3"/>
        <v>#N/A</v>
      </c>
      <c r="AO69" s="4" t="e">
        <f t="shared" ca="1" si="13"/>
        <v>#N/A</v>
      </c>
      <c r="AP69" s="3" t="e">
        <f t="shared" ca="1" si="4"/>
        <v>#N/A</v>
      </c>
      <c r="AS69">
        <f t="shared" si="25"/>
        <v>24</v>
      </c>
      <c r="AT69" t="e">
        <f t="shared" ca="1" si="14"/>
        <v>#N/A</v>
      </c>
      <c r="AU69" s="3" t="e">
        <f t="shared" ca="1" si="15"/>
        <v>#N/A</v>
      </c>
      <c r="AV69" s="3" t="e">
        <f t="shared" ca="1" si="42"/>
        <v>#N/A</v>
      </c>
      <c r="AW69" s="4" t="e">
        <f t="shared" ca="1" si="42"/>
        <v>#N/A</v>
      </c>
      <c r="AX69" s="4" t="e">
        <f ca="1">AX68</f>
        <v>#N/A</v>
      </c>
      <c r="AZ69" s="8" t="e">
        <f t="shared" ca="1" si="16"/>
        <v>#N/A</v>
      </c>
      <c r="BA69" s="3" t="e">
        <f t="shared" ca="1" si="39"/>
        <v>#N/A</v>
      </c>
      <c r="BB69" s="3" t="e">
        <f t="shared" ca="1" si="39"/>
        <v>#N/A</v>
      </c>
      <c r="BC69" s="3" t="e">
        <f t="shared" ca="1" si="39"/>
        <v>#N/A</v>
      </c>
      <c r="BD69" s="3" t="e">
        <f t="shared" ca="1" si="39"/>
        <v>#N/A</v>
      </c>
      <c r="BE69" s="3" t="e">
        <f t="shared" ca="1" si="39"/>
        <v>#N/A</v>
      </c>
      <c r="BF69" s="3" t="e">
        <f t="shared" ca="1" si="39"/>
        <v>#N/A</v>
      </c>
      <c r="BG69" s="3" t="e">
        <f t="shared" ca="1" si="39"/>
        <v>#N/A</v>
      </c>
      <c r="BH69" s="3" t="e">
        <f t="shared" ca="1" si="39"/>
        <v>#N/A</v>
      </c>
      <c r="BI69" s="3" t="e">
        <f t="shared" ca="1" si="39"/>
        <v>#N/A</v>
      </c>
      <c r="BJ69" s="51"/>
      <c r="BL69" t="e">
        <f t="shared" ca="1" si="18"/>
        <v>#N/A</v>
      </c>
      <c r="BM69" s="4" t="e">
        <f t="shared" ca="1" si="26"/>
        <v>#N/A</v>
      </c>
      <c r="BN69" s="8" t="e">
        <f t="shared" ca="1" si="19"/>
        <v>#N/A</v>
      </c>
      <c r="BO69" s="3" t="e">
        <f t="shared" ca="1" si="20"/>
        <v>#N/A</v>
      </c>
      <c r="BP69" s="4" t="e">
        <f t="shared" ca="1" si="6"/>
        <v>#N/A</v>
      </c>
      <c r="BQ69" s="4" t="e">
        <f t="shared" ca="1" si="21"/>
        <v>#N/A</v>
      </c>
      <c r="BR69" s="3" t="e">
        <f t="shared" ca="1" si="7"/>
        <v>#N/A</v>
      </c>
      <c r="BU69">
        <f t="shared" si="27"/>
        <v>24</v>
      </c>
      <c r="BV69" t="e">
        <f t="shared" ca="1" si="41"/>
        <v>#N/A</v>
      </c>
      <c r="BW69" s="3" t="e">
        <f t="shared" ca="1" si="41"/>
        <v>#N/A</v>
      </c>
      <c r="BX69" s="3" t="e">
        <f t="shared" ca="1" si="41"/>
        <v>#N/A</v>
      </c>
      <c r="BY69" s="4" t="e">
        <f t="shared" ca="1" si="41"/>
        <v>#N/A</v>
      </c>
      <c r="BZ69" s="4" t="e">
        <f ca="1">BZ68</f>
        <v>#N/A</v>
      </c>
      <c r="CB69" s="8" t="e">
        <f t="shared" ca="1" si="22"/>
        <v>#N/A</v>
      </c>
      <c r="CC69" s="3" t="e">
        <f t="shared" ca="1" si="40"/>
        <v>#N/A</v>
      </c>
      <c r="CD69" s="3" t="e">
        <f t="shared" ca="1" si="40"/>
        <v>#N/A</v>
      </c>
      <c r="CE69" s="3" t="e">
        <f t="shared" ca="1" si="40"/>
        <v>#N/A</v>
      </c>
      <c r="CF69" s="3" t="e">
        <f t="shared" ca="1" si="40"/>
        <v>#N/A</v>
      </c>
      <c r="CG69" s="3" t="e">
        <f t="shared" ca="1" si="40"/>
        <v>#N/A</v>
      </c>
      <c r="CH69" s="3" t="e">
        <f t="shared" ca="1" si="40"/>
        <v>#N/A</v>
      </c>
      <c r="CI69" s="3" t="e">
        <f t="shared" ca="1" si="40"/>
        <v>#N/A</v>
      </c>
      <c r="CJ69" s="3" t="e">
        <f t="shared" ca="1" si="40"/>
        <v>#N/A</v>
      </c>
      <c r="CK69" s="3" t="e">
        <f t="shared" ca="1" si="40"/>
        <v>#N/A</v>
      </c>
    </row>
    <row r="70" spans="2:89" x14ac:dyDescent="0.2">
      <c r="B70" s="52"/>
      <c r="C70" s="42"/>
      <c r="D70" s="42"/>
      <c r="E70" s="42"/>
      <c r="F70" s="42"/>
      <c r="G70" s="42"/>
      <c r="H70" s="42"/>
      <c r="I70" s="53"/>
      <c r="J70" s="91">
        <f t="shared" si="33"/>
        <v>21</v>
      </c>
      <c r="K70" s="94" t="str">
        <f t="shared" ca="1" si="34"/>
        <v/>
      </c>
      <c r="L70" s="82" t="str">
        <f t="shared" ca="1" si="35"/>
        <v/>
      </c>
      <c r="M70" s="88" t="str">
        <f t="shared" ca="1" si="36"/>
        <v/>
      </c>
      <c r="N70" s="87" t="str">
        <f t="shared" ca="1" si="37"/>
        <v/>
      </c>
      <c r="O70" s="83" t="str">
        <f t="shared" ca="1" si="37"/>
        <v/>
      </c>
      <c r="P70" s="84" t="str">
        <f t="shared" ca="1" si="38"/>
        <v/>
      </c>
      <c r="Q70" s="67"/>
      <c r="R70" s="67"/>
      <c r="S70" s="67"/>
      <c r="T70">
        <f>PV_Data_Calc!CY63</f>
        <v>48</v>
      </c>
      <c r="U70" s="10" t="e">
        <f ca="1">PV_Data_Calc!CZ63</f>
        <v>#N/A</v>
      </c>
      <c r="V70" s="16" t="e">
        <f ca="1">PV_Data_Calc!DB63</f>
        <v>#N/A</v>
      </c>
      <c r="W70" s="16" t="e">
        <f ca="1">PV_Data_Calc!DC63</f>
        <v>#N/A</v>
      </c>
      <c r="X70" s="17" t="e">
        <f ca="1">PV_Data_Calc!DD63</f>
        <v>#N/A</v>
      </c>
      <c r="Y70" s="17" t="e">
        <f ca="1">PV_Data_Calc!DE63</f>
        <v>#N/A</v>
      </c>
      <c r="AA70" s="9">
        <f>PV_Data_Calc!CQ63</f>
        <v>48</v>
      </c>
      <c r="AB70" s="9" t="e">
        <f ca="1">PV_Data_Calc!CR63</f>
        <v>#N/A</v>
      </c>
      <c r="AC70" s="19" t="e">
        <f ca="1">PV_Data_Calc!CT63</f>
        <v>#N/A</v>
      </c>
      <c r="AD70" s="19" t="e">
        <f ca="1">PV_Data_Calc!CU63</f>
        <v>#N/A</v>
      </c>
      <c r="AE70" s="20" t="e">
        <f ca="1">PV_Data_Calc!CV63</f>
        <v>#N/A</v>
      </c>
      <c r="AF70" s="20" t="e">
        <f ca="1">PV_Data_Calc!CW63</f>
        <v>#N/A</v>
      </c>
      <c r="AJ70" t="e">
        <f t="shared" ca="1" si="10"/>
        <v>#N/A</v>
      </c>
      <c r="AK70" s="4" t="e">
        <f t="shared" ca="1" si="11"/>
        <v>#N/A</v>
      </c>
      <c r="AL70" s="8" t="e">
        <f t="shared" ca="1" si="12"/>
        <v>#N/A</v>
      </c>
      <c r="AM70" s="3" t="e">
        <f t="shared" ca="1" si="2"/>
        <v>#N/A</v>
      </c>
      <c r="AN70" s="4" t="e">
        <f t="shared" ca="1" si="3"/>
        <v>#N/A</v>
      </c>
      <c r="AO70" s="4" t="e">
        <f t="shared" ca="1" si="13"/>
        <v>#N/A</v>
      </c>
      <c r="AP70" s="3" t="e">
        <f t="shared" ca="1" si="4"/>
        <v>#N/A</v>
      </c>
      <c r="AS70">
        <f t="shared" si="25"/>
        <v>24</v>
      </c>
      <c r="AT70" t="e">
        <f t="shared" ca="1" si="14"/>
        <v>#N/A</v>
      </c>
      <c r="AU70" s="3" t="e">
        <f t="shared" ca="1" si="15"/>
        <v>#N/A</v>
      </c>
      <c r="AV70" s="3" t="e">
        <f t="shared" ca="1" si="42"/>
        <v>#N/A</v>
      </c>
      <c r="AW70" s="4" t="e">
        <f t="shared" ca="1" si="42"/>
        <v>#N/A</v>
      </c>
      <c r="AX70" s="4" t="e">
        <f ca="1">INDEX($T$23:$Y$204,MATCH($AS70,$T$23:$T$204,0),MATCH(AX$22,$T$22:$Y$22,0))</f>
        <v>#N/A</v>
      </c>
      <c r="AZ70" s="8" t="e">
        <f t="shared" ca="1" si="16"/>
        <v>#N/A</v>
      </c>
      <c r="BA70" s="3" t="e">
        <f t="shared" ca="1" si="39"/>
        <v>#N/A</v>
      </c>
      <c r="BB70" s="3" t="e">
        <f t="shared" ca="1" si="39"/>
        <v>#N/A</v>
      </c>
      <c r="BC70" s="3" t="e">
        <f t="shared" ca="1" si="39"/>
        <v>#N/A</v>
      </c>
      <c r="BD70" s="3" t="e">
        <f t="shared" ca="1" si="39"/>
        <v>#N/A</v>
      </c>
      <c r="BE70" s="3" t="e">
        <f t="shared" ca="1" si="39"/>
        <v>#N/A</v>
      </c>
      <c r="BF70" s="3" t="e">
        <f t="shared" ca="1" si="39"/>
        <v>#N/A</v>
      </c>
      <c r="BG70" s="3" t="e">
        <f t="shared" ca="1" si="39"/>
        <v>#N/A</v>
      </c>
      <c r="BH70" s="3" t="e">
        <f t="shared" ca="1" si="39"/>
        <v>#N/A</v>
      </c>
      <c r="BI70" s="3" t="e">
        <f t="shared" ca="1" si="39"/>
        <v>#N/A</v>
      </c>
      <c r="BL70" t="e">
        <f t="shared" ca="1" si="18"/>
        <v>#N/A</v>
      </c>
      <c r="BM70" s="4" t="e">
        <f t="shared" ca="1" si="26"/>
        <v>#N/A</v>
      </c>
      <c r="BN70" s="8" t="e">
        <f t="shared" ca="1" si="19"/>
        <v>#N/A</v>
      </c>
      <c r="BO70" s="3" t="e">
        <f t="shared" ca="1" si="20"/>
        <v>#N/A</v>
      </c>
      <c r="BP70" s="4" t="e">
        <f t="shared" ca="1" si="6"/>
        <v>#N/A</v>
      </c>
      <c r="BQ70" s="4" t="e">
        <f t="shared" ca="1" si="21"/>
        <v>#N/A</v>
      </c>
      <c r="BR70" s="3" t="e">
        <f t="shared" ca="1" si="7"/>
        <v>#N/A</v>
      </c>
      <c r="BU70">
        <f t="shared" si="27"/>
        <v>24</v>
      </c>
      <c r="BV70" t="e">
        <f t="shared" ca="1" si="41"/>
        <v>#N/A</v>
      </c>
      <c r="BW70" s="3" t="e">
        <f t="shared" ca="1" si="41"/>
        <v>#N/A</v>
      </c>
      <c r="BX70" s="3" t="e">
        <f t="shared" ca="1" si="41"/>
        <v>#N/A</v>
      </c>
      <c r="BY70" s="4" t="e">
        <f t="shared" ca="1" si="41"/>
        <v>#N/A</v>
      </c>
      <c r="BZ70" s="4" t="e">
        <f ca="1">INDEX($AA$23:$AF$204,MATCH($BU70,$AA$23:$AA$204,0),MATCH(BZ$22,$AA$22:$AF$22,0))</f>
        <v>#N/A</v>
      </c>
      <c r="CB70" s="8" t="e">
        <f t="shared" ca="1" si="22"/>
        <v>#N/A</v>
      </c>
      <c r="CC70" s="3" t="e">
        <f t="shared" ca="1" si="40"/>
        <v>#N/A</v>
      </c>
      <c r="CD70" s="3" t="e">
        <f t="shared" ca="1" si="40"/>
        <v>#N/A</v>
      </c>
      <c r="CE70" s="3" t="e">
        <f t="shared" ca="1" si="40"/>
        <v>#N/A</v>
      </c>
      <c r="CF70" s="3" t="e">
        <f t="shared" ca="1" si="40"/>
        <v>#N/A</v>
      </c>
      <c r="CG70" s="3" t="e">
        <f t="shared" ca="1" si="40"/>
        <v>#N/A</v>
      </c>
      <c r="CH70" s="3" t="e">
        <f t="shared" ca="1" si="40"/>
        <v>#N/A</v>
      </c>
      <c r="CI70" s="3" t="e">
        <f t="shared" ca="1" si="40"/>
        <v>#N/A</v>
      </c>
      <c r="CJ70" s="3" t="e">
        <f t="shared" ca="1" si="40"/>
        <v>#N/A</v>
      </c>
      <c r="CK70" s="3" t="e">
        <f t="shared" ca="1" si="40"/>
        <v>#N/A</v>
      </c>
    </row>
    <row r="71" spans="2:89" x14ac:dyDescent="0.2">
      <c r="B71" s="52"/>
      <c r="C71" s="42"/>
      <c r="D71" s="42"/>
      <c r="E71" s="42"/>
      <c r="F71" s="42"/>
      <c r="G71" s="42"/>
      <c r="H71" s="42"/>
      <c r="I71" s="53"/>
      <c r="J71" s="91">
        <f t="shared" si="33"/>
        <v>22</v>
      </c>
      <c r="K71" s="94" t="str">
        <f t="shared" ca="1" si="34"/>
        <v/>
      </c>
      <c r="L71" s="82" t="str">
        <f t="shared" ca="1" si="35"/>
        <v/>
      </c>
      <c r="M71" s="88" t="str">
        <f t="shared" ca="1" si="36"/>
        <v/>
      </c>
      <c r="N71" s="87" t="str">
        <f t="shared" ca="1" si="37"/>
        <v/>
      </c>
      <c r="O71" s="83" t="str">
        <f t="shared" ca="1" si="37"/>
        <v/>
      </c>
      <c r="P71" s="84" t="str">
        <f t="shared" ca="1" si="38"/>
        <v/>
      </c>
      <c r="Q71" s="67"/>
      <c r="R71" s="67"/>
      <c r="S71" s="67"/>
      <c r="T71">
        <f>PV_Data_Calc!CY64</f>
        <v>49</v>
      </c>
      <c r="U71" s="10" t="e">
        <f ca="1">PV_Data_Calc!CZ64</f>
        <v>#N/A</v>
      </c>
      <c r="V71" s="16" t="e">
        <f ca="1">PV_Data_Calc!DB64</f>
        <v>#N/A</v>
      </c>
      <c r="W71" s="16" t="e">
        <f ca="1">PV_Data_Calc!DC64</f>
        <v>#N/A</v>
      </c>
      <c r="X71" s="17" t="e">
        <f ca="1">PV_Data_Calc!DD64</f>
        <v>#N/A</v>
      </c>
      <c r="Y71" s="17" t="e">
        <f ca="1">PV_Data_Calc!DE64</f>
        <v>#N/A</v>
      </c>
      <c r="AA71" s="9">
        <f>PV_Data_Calc!CQ64</f>
        <v>49</v>
      </c>
      <c r="AB71" s="9" t="e">
        <f ca="1">PV_Data_Calc!CR64</f>
        <v>#N/A</v>
      </c>
      <c r="AC71" s="19" t="e">
        <f ca="1">PV_Data_Calc!CT64</f>
        <v>#N/A</v>
      </c>
      <c r="AD71" s="19" t="e">
        <f ca="1">PV_Data_Calc!CU64</f>
        <v>#N/A</v>
      </c>
      <c r="AE71" s="20" t="e">
        <f ca="1">PV_Data_Calc!CV64</f>
        <v>#N/A</v>
      </c>
      <c r="AF71" s="20" t="e">
        <f ca="1">PV_Data_Calc!CW64</f>
        <v>#N/A</v>
      </c>
      <c r="AJ71" t="e">
        <f t="shared" ca="1" si="10"/>
        <v>#N/A</v>
      </c>
      <c r="AK71" s="4" t="e">
        <f t="shared" ca="1" si="11"/>
        <v>#N/A</v>
      </c>
      <c r="AL71" s="8" t="e">
        <f t="shared" ca="1" si="12"/>
        <v>#N/A</v>
      </c>
      <c r="AM71" s="3" t="e">
        <f t="shared" ca="1" si="2"/>
        <v>#N/A</v>
      </c>
      <c r="AN71" s="4" t="e">
        <f t="shared" ca="1" si="3"/>
        <v>#N/A</v>
      </c>
      <c r="AO71" s="4" t="e">
        <f t="shared" ca="1" si="13"/>
        <v>#N/A</v>
      </c>
      <c r="AP71" s="3" t="e">
        <f t="shared" ca="1" si="4"/>
        <v>#N/A</v>
      </c>
      <c r="AS71">
        <f t="shared" si="25"/>
        <v>25</v>
      </c>
      <c r="AT71" t="e">
        <f t="shared" ca="1" si="14"/>
        <v>#N/A</v>
      </c>
      <c r="AU71" s="3" t="e">
        <f t="shared" ca="1" si="15"/>
        <v>#N/A</v>
      </c>
      <c r="AV71" s="3" t="e">
        <f t="shared" ca="1" si="42"/>
        <v>#N/A</v>
      </c>
      <c r="AW71" s="4" t="e">
        <f t="shared" ca="1" si="42"/>
        <v>#N/A</v>
      </c>
      <c r="AX71" s="4" t="e">
        <f ca="1">AX70</f>
        <v>#N/A</v>
      </c>
      <c r="AZ71" s="8" t="e">
        <f t="shared" ca="1" si="16"/>
        <v>#N/A</v>
      </c>
      <c r="BA71" s="3" t="e">
        <f t="shared" ca="1" si="39"/>
        <v>#N/A</v>
      </c>
      <c r="BB71" s="3" t="e">
        <f t="shared" ca="1" si="39"/>
        <v>#N/A</v>
      </c>
      <c r="BC71" s="3" t="e">
        <f t="shared" ca="1" si="39"/>
        <v>#N/A</v>
      </c>
      <c r="BD71" s="3" t="e">
        <f t="shared" ca="1" si="39"/>
        <v>#N/A</v>
      </c>
      <c r="BE71" s="3" t="e">
        <f t="shared" ca="1" si="39"/>
        <v>#N/A</v>
      </c>
      <c r="BF71" s="3" t="e">
        <f t="shared" ca="1" si="39"/>
        <v>#N/A</v>
      </c>
      <c r="BG71" s="3" t="e">
        <f t="shared" ca="1" si="39"/>
        <v>#N/A</v>
      </c>
      <c r="BH71" s="3" t="e">
        <f t="shared" ca="1" si="39"/>
        <v>#N/A</v>
      </c>
      <c r="BI71" s="3" t="e">
        <f t="shared" ca="1" si="39"/>
        <v>#N/A</v>
      </c>
      <c r="BL71" t="e">
        <f t="shared" ca="1" si="18"/>
        <v>#N/A</v>
      </c>
      <c r="BM71" s="4" t="e">
        <f t="shared" ca="1" si="26"/>
        <v>#N/A</v>
      </c>
      <c r="BN71" s="8" t="e">
        <f t="shared" ca="1" si="19"/>
        <v>#N/A</v>
      </c>
      <c r="BO71" s="3" t="e">
        <f t="shared" ca="1" si="20"/>
        <v>#N/A</v>
      </c>
      <c r="BP71" s="4" t="e">
        <f t="shared" ca="1" si="6"/>
        <v>#N/A</v>
      </c>
      <c r="BQ71" s="4" t="e">
        <f t="shared" ca="1" si="21"/>
        <v>#N/A</v>
      </c>
      <c r="BR71" s="3" t="e">
        <f t="shared" ca="1" si="7"/>
        <v>#N/A</v>
      </c>
      <c r="BU71">
        <f t="shared" si="27"/>
        <v>25</v>
      </c>
      <c r="BV71" t="e">
        <f t="shared" ca="1" si="41"/>
        <v>#N/A</v>
      </c>
      <c r="BW71" s="3" t="e">
        <f t="shared" ca="1" si="41"/>
        <v>#N/A</v>
      </c>
      <c r="BX71" s="3" t="e">
        <f t="shared" ca="1" si="41"/>
        <v>#N/A</v>
      </c>
      <c r="BY71" s="4" t="e">
        <f t="shared" ca="1" si="41"/>
        <v>#N/A</v>
      </c>
      <c r="BZ71" s="4" t="e">
        <f ca="1">BZ70</f>
        <v>#N/A</v>
      </c>
      <c r="CB71" s="8" t="e">
        <f t="shared" ca="1" si="22"/>
        <v>#N/A</v>
      </c>
      <c r="CC71" s="3" t="e">
        <f t="shared" ca="1" si="40"/>
        <v>#N/A</v>
      </c>
      <c r="CD71" s="3" t="e">
        <f t="shared" ca="1" si="40"/>
        <v>#N/A</v>
      </c>
      <c r="CE71" s="3" t="e">
        <f t="shared" ca="1" si="40"/>
        <v>#N/A</v>
      </c>
      <c r="CF71" s="3" t="e">
        <f t="shared" ca="1" si="40"/>
        <v>#N/A</v>
      </c>
      <c r="CG71" s="3" t="e">
        <f t="shared" ca="1" si="40"/>
        <v>#N/A</v>
      </c>
      <c r="CH71" s="3" t="e">
        <f t="shared" ca="1" si="40"/>
        <v>#N/A</v>
      </c>
      <c r="CI71" s="3" t="e">
        <f t="shared" ca="1" si="40"/>
        <v>#N/A</v>
      </c>
      <c r="CJ71" s="3" t="e">
        <f t="shared" ca="1" si="40"/>
        <v>#N/A</v>
      </c>
      <c r="CK71" s="3" t="e">
        <f t="shared" ca="1" si="40"/>
        <v>#N/A</v>
      </c>
    </row>
    <row r="72" spans="2:89" x14ac:dyDescent="0.2">
      <c r="B72" s="52"/>
      <c r="C72" s="42"/>
      <c r="D72" s="42"/>
      <c r="E72" s="42"/>
      <c r="F72" s="42"/>
      <c r="G72" s="42"/>
      <c r="H72" s="42"/>
      <c r="I72" s="53"/>
      <c r="J72" s="91">
        <f t="shared" si="33"/>
        <v>23</v>
      </c>
      <c r="K72" s="94" t="str">
        <f t="shared" ca="1" si="34"/>
        <v/>
      </c>
      <c r="L72" s="82" t="str">
        <f t="shared" ca="1" si="35"/>
        <v/>
      </c>
      <c r="M72" s="88" t="str">
        <f t="shared" ca="1" si="36"/>
        <v/>
      </c>
      <c r="N72" s="87" t="str">
        <f t="shared" ca="1" si="37"/>
        <v/>
      </c>
      <c r="O72" s="83" t="str">
        <f t="shared" ca="1" si="37"/>
        <v/>
      </c>
      <c r="P72" s="84" t="str">
        <f t="shared" ca="1" si="38"/>
        <v/>
      </c>
      <c r="Q72" s="67"/>
      <c r="R72" s="67"/>
      <c r="S72" s="67"/>
      <c r="T72">
        <f>PV_Data_Calc!CY65</f>
        <v>50</v>
      </c>
      <c r="U72" s="10" t="e">
        <f ca="1">PV_Data_Calc!CZ65</f>
        <v>#N/A</v>
      </c>
      <c r="V72" s="16" t="e">
        <f ca="1">PV_Data_Calc!DB65</f>
        <v>#N/A</v>
      </c>
      <c r="W72" s="16" t="e">
        <f ca="1">PV_Data_Calc!DC65</f>
        <v>#N/A</v>
      </c>
      <c r="X72" s="17" t="e">
        <f ca="1">PV_Data_Calc!DD65</f>
        <v>#N/A</v>
      </c>
      <c r="Y72" s="17" t="e">
        <f ca="1">PV_Data_Calc!DE65</f>
        <v>#N/A</v>
      </c>
      <c r="AA72" s="9">
        <f>PV_Data_Calc!CQ65</f>
        <v>50</v>
      </c>
      <c r="AB72" s="9" t="e">
        <f ca="1">PV_Data_Calc!CR65</f>
        <v>#N/A</v>
      </c>
      <c r="AC72" s="19" t="e">
        <f ca="1">PV_Data_Calc!CT65</f>
        <v>#N/A</v>
      </c>
      <c r="AD72" s="19" t="e">
        <f ca="1">PV_Data_Calc!CU65</f>
        <v>#N/A</v>
      </c>
      <c r="AE72" s="20" t="e">
        <f ca="1">PV_Data_Calc!CV65</f>
        <v>#N/A</v>
      </c>
      <c r="AF72" s="20" t="e">
        <f ca="1">PV_Data_Calc!CW65</f>
        <v>#N/A</v>
      </c>
      <c r="AJ72" t="e">
        <f t="shared" ca="1" si="10"/>
        <v>#N/A</v>
      </c>
      <c r="AK72" s="4" t="e">
        <f t="shared" ca="1" si="11"/>
        <v>#N/A</v>
      </c>
      <c r="AL72" s="8" t="e">
        <f t="shared" ca="1" si="12"/>
        <v>#N/A</v>
      </c>
      <c r="AM72" s="3" t="e">
        <f t="shared" ca="1" si="2"/>
        <v>#N/A</v>
      </c>
      <c r="AN72" s="4" t="e">
        <f t="shared" ca="1" si="3"/>
        <v>#N/A</v>
      </c>
      <c r="AO72" s="4" t="e">
        <f t="shared" ca="1" si="13"/>
        <v>#N/A</v>
      </c>
      <c r="AP72" s="3" t="e">
        <f t="shared" ca="1" si="4"/>
        <v>#N/A</v>
      </c>
      <c r="AS72">
        <f t="shared" si="25"/>
        <v>25</v>
      </c>
      <c r="AT72" t="e">
        <f t="shared" ca="1" si="14"/>
        <v>#N/A</v>
      </c>
      <c r="AU72" s="3" t="e">
        <f t="shared" ca="1" si="15"/>
        <v>#N/A</v>
      </c>
      <c r="AV72" s="3" t="e">
        <f t="shared" ca="1" si="42"/>
        <v>#N/A</v>
      </c>
      <c r="AW72" s="4" t="e">
        <f t="shared" ca="1" si="42"/>
        <v>#N/A</v>
      </c>
      <c r="AX72" s="4" t="e">
        <f ca="1">INDEX($T$23:$Y$204,MATCH($AS72,$T$23:$T$204,0),MATCH(AX$22,$T$22:$Y$22,0))</f>
        <v>#N/A</v>
      </c>
      <c r="AZ72" s="8" t="e">
        <f t="shared" ca="1" si="16"/>
        <v>#N/A</v>
      </c>
      <c r="BA72" s="3" t="e">
        <f t="shared" ref="BA72:BI87" ca="1" si="43">IF(ISNA($AZ72),NA(),IF(AND($AU72&gt;BB$21,$AU72&lt;=BA$21),$AV72,0))</f>
        <v>#N/A</v>
      </c>
      <c r="BB72" s="3" t="e">
        <f t="shared" ca="1" si="43"/>
        <v>#N/A</v>
      </c>
      <c r="BC72" s="3" t="e">
        <f t="shared" ca="1" si="43"/>
        <v>#N/A</v>
      </c>
      <c r="BD72" s="3" t="e">
        <f t="shared" ca="1" si="43"/>
        <v>#N/A</v>
      </c>
      <c r="BE72" s="3" t="e">
        <f t="shared" ca="1" si="43"/>
        <v>#N/A</v>
      </c>
      <c r="BF72" s="3" t="e">
        <f t="shared" ca="1" si="43"/>
        <v>#N/A</v>
      </c>
      <c r="BG72" s="3" t="e">
        <f t="shared" ca="1" si="43"/>
        <v>#N/A</v>
      </c>
      <c r="BH72" s="3" t="e">
        <f t="shared" ca="1" si="43"/>
        <v>#N/A</v>
      </c>
      <c r="BI72" s="3" t="e">
        <f t="shared" ca="1" si="43"/>
        <v>#N/A</v>
      </c>
      <c r="BL72" t="e">
        <f t="shared" ca="1" si="18"/>
        <v>#N/A</v>
      </c>
      <c r="BM72" s="4" t="e">
        <f t="shared" ca="1" si="26"/>
        <v>#N/A</v>
      </c>
      <c r="BN72" s="8" t="e">
        <f t="shared" ca="1" si="19"/>
        <v>#N/A</v>
      </c>
      <c r="BO72" s="3" t="e">
        <f t="shared" ca="1" si="20"/>
        <v>#N/A</v>
      </c>
      <c r="BP72" s="4" t="e">
        <f t="shared" ca="1" si="6"/>
        <v>#N/A</v>
      </c>
      <c r="BQ72" s="4" t="e">
        <f t="shared" ca="1" si="21"/>
        <v>#N/A</v>
      </c>
      <c r="BR72" s="3" t="e">
        <f t="shared" ca="1" si="7"/>
        <v>#N/A</v>
      </c>
      <c r="BU72">
        <f t="shared" si="27"/>
        <v>25</v>
      </c>
      <c r="BV72" t="e">
        <f t="shared" ca="1" si="41"/>
        <v>#N/A</v>
      </c>
      <c r="BW72" s="3" t="e">
        <f t="shared" ca="1" si="41"/>
        <v>#N/A</v>
      </c>
      <c r="BX72" s="3" t="e">
        <f t="shared" ca="1" si="41"/>
        <v>#N/A</v>
      </c>
      <c r="BY72" s="4" t="e">
        <f t="shared" ca="1" si="41"/>
        <v>#N/A</v>
      </c>
      <c r="BZ72" s="4" t="e">
        <f ca="1">INDEX($AA$23:$AF$204,MATCH($BU72,$AA$23:$AA$204,0),MATCH(BZ$22,$AA$22:$AF$22,0))</f>
        <v>#N/A</v>
      </c>
      <c r="CB72" s="8" t="e">
        <f t="shared" ca="1" si="22"/>
        <v>#N/A</v>
      </c>
      <c r="CC72" s="3" t="e">
        <f t="shared" ref="CC72:CK87" ca="1" si="44">IF(ISNA($CB72),NA(),IF(AND($BW72&gt;CD$21,$BW72&lt;=CC$21),$BX72,0))</f>
        <v>#N/A</v>
      </c>
      <c r="CD72" s="3" t="e">
        <f t="shared" ca="1" si="44"/>
        <v>#N/A</v>
      </c>
      <c r="CE72" s="3" t="e">
        <f t="shared" ca="1" si="44"/>
        <v>#N/A</v>
      </c>
      <c r="CF72" s="3" t="e">
        <f t="shared" ca="1" si="44"/>
        <v>#N/A</v>
      </c>
      <c r="CG72" s="3" t="e">
        <f t="shared" ca="1" si="44"/>
        <v>#N/A</v>
      </c>
      <c r="CH72" s="3" t="e">
        <f t="shared" ca="1" si="44"/>
        <v>#N/A</v>
      </c>
      <c r="CI72" s="3" t="e">
        <f t="shared" ca="1" si="44"/>
        <v>#N/A</v>
      </c>
      <c r="CJ72" s="3" t="e">
        <f t="shared" ca="1" si="44"/>
        <v>#N/A</v>
      </c>
      <c r="CK72" s="3" t="e">
        <f t="shared" ca="1" si="44"/>
        <v>#N/A</v>
      </c>
    </row>
    <row r="73" spans="2:89" x14ac:dyDescent="0.2">
      <c r="B73" s="52"/>
      <c r="C73" s="42"/>
      <c r="D73" s="42"/>
      <c r="E73" s="42"/>
      <c r="F73" s="42"/>
      <c r="G73" s="42"/>
      <c r="H73" s="42"/>
      <c r="I73" s="53"/>
      <c r="J73" s="91">
        <f t="shared" si="33"/>
        <v>24</v>
      </c>
      <c r="K73" s="94" t="str">
        <f t="shared" ca="1" si="34"/>
        <v/>
      </c>
      <c r="L73" s="82" t="str">
        <f t="shared" ca="1" si="35"/>
        <v/>
      </c>
      <c r="M73" s="88" t="str">
        <f t="shared" ca="1" si="36"/>
        <v/>
      </c>
      <c r="N73" s="87" t="str">
        <f t="shared" ca="1" si="37"/>
        <v/>
      </c>
      <c r="O73" s="83" t="str">
        <f t="shared" ca="1" si="37"/>
        <v/>
      </c>
      <c r="P73" s="84" t="str">
        <f t="shared" ca="1" si="38"/>
        <v/>
      </c>
      <c r="Q73" s="67"/>
      <c r="R73" s="67"/>
      <c r="S73" s="67"/>
      <c r="T73">
        <f>PV_Data_Calc!CY66</f>
        <v>51</v>
      </c>
      <c r="U73" s="10" t="e">
        <f ca="1">PV_Data_Calc!CZ66</f>
        <v>#N/A</v>
      </c>
      <c r="V73" s="16" t="e">
        <f ca="1">PV_Data_Calc!DB66</f>
        <v>#N/A</v>
      </c>
      <c r="W73" s="16" t="e">
        <f ca="1">PV_Data_Calc!DC66</f>
        <v>#N/A</v>
      </c>
      <c r="X73" s="17" t="e">
        <f ca="1">PV_Data_Calc!DD66</f>
        <v>#N/A</v>
      </c>
      <c r="Y73" s="17" t="e">
        <f ca="1">PV_Data_Calc!DE66</f>
        <v>#N/A</v>
      </c>
      <c r="AA73" s="9">
        <f>PV_Data_Calc!CQ66</f>
        <v>51</v>
      </c>
      <c r="AB73" s="9" t="e">
        <f ca="1">PV_Data_Calc!CR66</f>
        <v>#N/A</v>
      </c>
      <c r="AC73" s="19" t="e">
        <f ca="1">PV_Data_Calc!CT66</f>
        <v>#N/A</v>
      </c>
      <c r="AD73" s="19" t="e">
        <f ca="1">PV_Data_Calc!CU66</f>
        <v>#N/A</v>
      </c>
      <c r="AE73" s="20" t="e">
        <f ca="1">PV_Data_Calc!CV66</f>
        <v>#N/A</v>
      </c>
      <c r="AF73" s="20" t="e">
        <f ca="1">PV_Data_Calc!CW66</f>
        <v>#N/A</v>
      </c>
      <c r="AJ73" t="e">
        <f t="shared" ca="1" si="10"/>
        <v>#N/A</v>
      </c>
      <c r="AK73" s="4" t="e">
        <f t="shared" ca="1" si="11"/>
        <v>#N/A</v>
      </c>
      <c r="AL73" s="8" t="e">
        <f t="shared" ca="1" si="12"/>
        <v>#N/A</v>
      </c>
      <c r="AM73" s="3" t="e">
        <f t="shared" ca="1" si="2"/>
        <v>#N/A</v>
      </c>
      <c r="AN73" s="4" t="e">
        <f t="shared" ca="1" si="3"/>
        <v>#N/A</v>
      </c>
      <c r="AO73" s="4" t="e">
        <f t="shared" ca="1" si="13"/>
        <v>#N/A</v>
      </c>
      <c r="AP73" s="3" t="e">
        <f t="shared" ca="1" si="4"/>
        <v>#N/A</v>
      </c>
      <c r="AS73">
        <f t="shared" si="25"/>
        <v>26</v>
      </c>
      <c r="AT73" t="e">
        <f t="shared" ca="1" si="14"/>
        <v>#N/A</v>
      </c>
      <c r="AU73" s="3" t="e">
        <f t="shared" ca="1" si="15"/>
        <v>#N/A</v>
      </c>
      <c r="AV73" s="3" t="e">
        <f t="shared" ca="1" si="42"/>
        <v>#N/A</v>
      </c>
      <c r="AW73" s="4" t="e">
        <f t="shared" ca="1" si="42"/>
        <v>#N/A</v>
      </c>
      <c r="AX73" s="4" t="e">
        <f ca="1">AX72</f>
        <v>#N/A</v>
      </c>
      <c r="AZ73" s="8" t="e">
        <f t="shared" ca="1" si="16"/>
        <v>#N/A</v>
      </c>
      <c r="BA73" s="3" t="e">
        <f t="shared" ca="1" si="43"/>
        <v>#N/A</v>
      </c>
      <c r="BB73" s="3" t="e">
        <f t="shared" ca="1" si="43"/>
        <v>#N/A</v>
      </c>
      <c r="BC73" s="3" t="e">
        <f t="shared" ca="1" si="43"/>
        <v>#N/A</v>
      </c>
      <c r="BD73" s="3" t="e">
        <f t="shared" ca="1" si="43"/>
        <v>#N/A</v>
      </c>
      <c r="BE73" s="3" t="e">
        <f t="shared" ca="1" si="43"/>
        <v>#N/A</v>
      </c>
      <c r="BF73" s="3" t="e">
        <f t="shared" ca="1" si="43"/>
        <v>#N/A</v>
      </c>
      <c r="BG73" s="3" t="e">
        <f t="shared" ca="1" si="43"/>
        <v>#N/A</v>
      </c>
      <c r="BH73" s="3" t="e">
        <f t="shared" ca="1" si="43"/>
        <v>#N/A</v>
      </c>
      <c r="BI73" s="3" t="e">
        <f t="shared" ca="1" si="43"/>
        <v>#N/A</v>
      </c>
      <c r="BL73" t="e">
        <f t="shared" ca="1" si="18"/>
        <v>#N/A</v>
      </c>
      <c r="BM73" s="4" t="e">
        <f t="shared" ca="1" si="26"/>
        <v>#N/A</v>
      </c>
      <c r="BN73" s="8" t="e">
        <f t="shared" ca="1" si="19"/>
        <v>#N/A</v>
      </c>
      <c r="BO73" s="3" t="e">
        <f t="shared" ca="1" si="20"/>
        <v>#N/A</v>
      </c>
      <c r="BP73" s="4" t="e">
        <f t="shared" ca="1" si="6"/>
        <v>#N/A</v>
      </c>
      <c r="BQ73" s="4" t="e">
        <f t="shared" ca="1" si="21"/>
        <v>#N/A</v>
      </c>
      <c r="BR73" s="3" t="e">
        <f t="shared" ca="1" si="7"/>
        <v>#N/A</v>
      </c>
      <c r="BU73">
        <f t="shared" si="27"/>
        <v>26</v>
      </c>
      <c r="BV73" t="e">
        <f t="shared" ca="1" si="41"/>
        <v>#N/A</v>
      </c>
      <c r="BW73" s="3" t="e">
        <f t="shared" ca="1" si="41"/>
        <v>#N/A</v>
      </c>
      <c r="BX73" s="3" t="e">
        <f t="shared" ca="1" si="41"/>
        <v>#N/A</v>
      </c>
      <c r="BY73" s="4" t="e">
        <f t="shared" ca="1" si="41"/>
        <v>#N/A</v>
      </c>
      <c r="BZ73" s="4" t="e">
        <f ca="1">BZ72</f>
        <v>#N/A</v>
      </c>
      <c r="CB73" s="8" t="e">
        <f t="shared" ca="1" si="22"/>
        <v>#N/A</v>
      </c>
      <c r="CC73" s="3" t="e">
        <f t="shared" ca="1" si="44"/>
        <v>#N/A</v>
      </c>
      <c r="CD73" s="3" t="e">
        <f t="shared" ca="1" si="44"/>
        <v>#N/A</v>
      </c>
      <c r="CE73" s="3" t="e">
        <f t="shared" ca="1" si="44"/>
        <v>#N/A</v>
      </c>
      <c r="CF73" s="3" t="e">
        <f t="shared" ca="1" si="44"/>
        <v>#N/A</v>
      </c>
      <c r="CG73" s="3" t="e">
        <f t="shared" ca="1" si="44"/>
        <v>#N/A</v>
      </c>
      <c r="CH73" s="3" t="e">
        <f t="shared" ca="1" si="44"/>
        <v>#N/A</v>
      </c>
      <c r="CI73" s="3" t="e">
        <f t="shared" ca="1" si="44"/>
        <v>#N/A</v>
      </c>
      <c r="CJ73" s="3" t="e">
        <f t="shared" ca="1" si="44"/>
        <v>#N/A</v>
      </c>
      <c r="CK73" s="3" t="e">
        <f t="shared" ca="1" si="44"/>
        <v>#N/A</v>
      </c>
    </row>
    <row r="74" spans="2:89" x14ac:dyDescent="0.2">
      <c r="B74" s="52"/>
      <c r="C74" s="42"/>
      <c r="D74" s="42"/>
      <c r="E74" s="42"/>
      <c r="F74" s="42"/>
      <c r="G74" s="42"/>
      <c r="H74" s="42"/>
      <c r="I74" s="53"/>
      <c r="J74" s="91">
        <f t="shared" si="33"/>
        <v>25</v>
      </c>
      <c r="K74" s="94" t="str">
        <f t="shared" ca="1" si="34"/>
        <v/>
      </c>
      <c r="L74" s="82" t="str">
        <f t="shared" ca="1" si="35"/>
        <v/>
      </c>
      <c r="M74" s="88" t="str">
        <f t="shared" ca="1" si="36"/>
        <v/>
      </c>
      <c r="N74" s="87" t="str">
        <f t="shared" ca="1" si="37"/>
        <v/>
      </c>
      <c r="O74" s="83" t="str">
        <f t="shared" ca="1" si="37"/>
        <v/>
      </c>
      <c r="P74" s="84" t="str">
        <f t="shared" ca="1" si="38"/>
        <v/>
      </c>
      <c r="Q74" s="67"/>
      <c r="R74" s="67"/>
      <c r="S74" s="67"/>
      <c r="T74">
        <f>PV_Data_Calc!CY67</f>
        <v>52</v>
      </c>
      <c r="U74" s="10" t="e">
        <f ca="1">PV_Data_Calc!CZ67</f>
        <v>#N/A</v>
      </c>
      <c r="V74" s="16" t="e">
        <f ca="1">PV_Data_Calc!DB67</f>
        <v>#N/A</v>
      </c>
      <c r="W74" s="16" t="e">
        <f ca="1">PV_Data_Calc!DC67</f>
        <v>#N/A</v>
      </c>
      <c r="X74" s="17" t="e">
        <f ca="1">PV_Data_Calc!DD67</f>
        <v>#N/A</v>
      </c>
      <c r="Y74" s="17" t="e">
        <f ca="1">PV_Data_Calc!DE67</f>
        <v>#N/A</v>
      </c>
      <c r="AA74" s="9">
        <f>PV_Data_Calc!CQ67</f>
        <v>52</v>
      </c>
      <c r="AB74" s="9" t="e">
        <f ca="1">PV_Data_Calc!CR67</f>
        <v>#N/A</v>
      </c>
      <c r="AC74" s="19" t="e">
        <f ca="1">PV_Data_Calc!CT67</f>
        <v>#N/A</v>
      </c>
      <c r="AD74" s="19" t="e">
        <f ca="1">PV_Data_Calc!CU67</f>
        <v>#N/A</v>
      </c>
      <c r="AE74" s="20" t="e">
        <f ca="1">PV_Data_Calc!CV67</f>
        <v>#N/A</v>
      </c>
      <c r="AF74" s="20" t="e">
        <f ca="1">PV_Data_Calc!CW67</f>
        <v>#N/A</v>
      </c>
      <c r="AJ74" t="e">
        <f t="shared" ca="1" si="10"/>
        <v>#N/A</v>
      </c>
      <c r="AK74" s="4" t="e">
        <f t="shared" ca="1" si="11"/>
        <v>#N/A</v>
      </c>
      <c r="AL74" s="8" t="e">
        <f t="shared" ca="1" si="12"/>
        <v>#N/A</v>
      </c>
      <c r="AM74" s="3" t="e">
        <f t="shared" ca="1" si="2"/>
        <v>#N/A</v>
      </c>
      <c r="AN74" s="4" t="e">
        <f t="shared" ca="1" si="3"/>
        <v>#N/A</v>
      </c>
      <c r="AO74" s="4" t="e">
        <f t="shared" ca="1" si="13"/>
        <v>#N/A</v>
      </c>
      <c r="AP74" s="3" t="e">
        <f t="shared" ca="1" si="4"/>
        <v>#N/A</v>
      </c>
      <c r="AS74">
        <f t="shared" si="25"/>
        <v>26</v>
      </c>
      <c r="AT74" t="e">
        <f t="shared" ca="1" si="14"/>
        <v>#N/A</v>
      </c>
      <c r="AU74" s="3" t="e">
        <f t="shared" ca="1" si="15"/>
        <v>#N/A</v>
      </c>
      <c r="AV74" s="3" t="e">
        <f t="shared" ca="1" si="42"/>
        <v>#N/A</v>
      </c>
      <c r="AW74" s="4" t="e">
        <f t="shared" ca="1" si="42"/>
        <v>#N/A</v>
      </c>
      <c r="AX74" s="4" t="e">
        <f ca="1">INDEX($T$23:$Y$204,MATCH($AS74,$T$23:$T$204,0),MATCH(AX$22,$T$22:$Y$22,0))</f>
        <v>#N/A</v>
      </c>
      <c r="AZ74" s="8" t="e">
        <f t="shared" ca="1" si="16"/>
        <v>#N/A</v>
      </c>
      <c r="BA74" s="3" t="e">
        <f t="shared" ca="1" si="43"/>
        <v>#N/A</v>
      </c>
      <c r="BB74" s="3" t="e">
        <f t="shared" ca="1" si="43"/>
        <v>#N/A</v>
      </c>
      <c r="BC74" s="3" t="e">
        <f t="shared" ca="1" si="43"/>
        <v>#N/A</v>
      </c>
      <c r="BD74" s="3" t="e">
        <f t="shared" ca="1" si="43"/>
        <v>#N/A</v>
      </c>
      <c r="BE74" s="3" t="e">
        <f t="shared" ca="1" si="43"/>
        <v>#N/A</v>
      </c>
      <c r="BF74" s="3" t="e">
        <f t="shared" ca="1" si="43"/>
        <v>#N/A</v>
      </c>
      <c r="BG74" s="3" t="e">
        <f t="shared" ca="1" si="43"/>
        <v>#N/A</v>
      </c>
      <c r="BH74" s="3" t="e">
        <f t="shared" ca="1" si="43"/>
        <v>#N/A</v>
      </c>
      <c r="BI74" s="3" t="e">
        <f t="shared" ca="1" si="43"/>
        <v>#N/A</v>
      </c>
      <c r="BL74" t="e">
        <f t="shared" ca="1" si="18"/>
        <v>#N/A</v>
      </c>
      <c r="BM74" s="4" t="e">
        <f t="shared" ca="1" si="26"/>
        <v>#N/A</v>
      </c>
      <c r="BN74" s="8" t="e">
        <f t="shared" ca="1" si="19"/>
        <v>#N/A</v>
      </c>
      <c r="BO74" s="3" t="e">
        <f t="shared" ca="1" si="20"/>
        <v>#N/A</v>
      </c>
      <c r="BP74" s="4" t="e">
        <f t="shared" ca="1" si="6"/>
        <v>#N/A</v>
      </c>
      <c r="BQ74" s="4" t="e">
        <f t="shared" ca="1" si="21"/>
        <v>#N/A</v>
      </c>
      <c r="BR74" s="3" t="e">
        <f t="shared" ca="1" si="7"/>
        <v>#N/A</v>
      </c>
      <c r="BU74">
        <f t="shared" si="27"/>
        <v>26</v>
      </c>
      <c r="BV74" t="e">
        <f t="shared" ca="1" si="41"/>
        <v>#N/A</v>
      </c>
      <c r="BW74" s="3" t="e">
        <f t="shared" ca="1" si="41"/>
        <v>#N/A</v>
      </c>
      <c r="BX74" s="3" t="e">
        <f t="shared" ca="1" si="41"/>
        <v>#N/A</v>
      </c>
      <c r="BY74" s="4" t="e">
        <f t="shared" ca="1" si="41"/>
        <v>#N/A</v>
      </c>
      <c r="BZ74" s="4" t="e">
        <f ca="1">INDEX($AA$23:$AF$204,MATCH($BU74,$AA$23:$AA$204,0),MATCH(BZ$22,$AA$22:$AF$22,0))</f>
        <v>#N/A</v>
      </c>
      <c r="CB74" s="8" t="e">
        <f t="shared" ca="1" si="22"/>
        <v>#N/A</v>
      </c>
      <c r="CC74" s="3" t="e">
        <f t="shared" ca="1" si="44"/>
        <v>#N/A</v>
      </c>
      <c r="CD74" s="3" t="e">
        <f t="shared" ca="1" si="44"/>
        <v>#N/A</v>
      </c>
      <c r="CE74" s="3" t="e">
        <f t="shared" ca="1" si="44"/>
        <v>#N/A</v>
      </c>
      <c r="CF74" s="3" t="e">
        <f t="shared" ca="1" si="44"/>
        <v>#N/A</v>
      </c>
      <c r="CG74" s="3" t="e">
        <f t="shared" ca="1" si="44"/>
        <v>#N/A</v>
      </c>
      <c r="CH74" s="3" t="e">
        <f t="shared" ca="1" si="44"/>
        <v>#N/A</v>
      </c>
      <c r="CI74" s="3" t="e">
        <f t="shared" ca="1" si="44"/>
        <v>#N/A</v>
      </c>
      <c r="CJ74" s="3" t="e">
        <f t="shared" ca="1" si="44"/>
        <v>#N/A</v>
      </c>
      <c r="CK74" s="3" t="e">
        <f t="shared" ca="1" si="44"/>
        <v>#N/A</v>
      </c>
    </row>
    <row r="75" spans="2:89" x14ac:dyDescent="0.2">
      <c r="B75" s="52"/>
      <c r="C75" s="42"/>
      <c r="D75" s="42"/>
      <c r="E75" s="42"/>
      <c r="F75" s="42"/>
      <c r="G75" s="42"/>
      <c r="H75" s="42"/>
      <c r="I75" s="53"/>
      <c r="J75" s="91">
        <f t="shared" si="33"/>
        <v>26</v>
      </c>
      <c r="K75" s="94" t="str">
        <f t="shared" ca="1" si="34"/>
        <v/>
      </c>
      <c r="L75" s="82" t="str">
        <f t="shared" ca="1" si="35"/>
        <v/>
      </c>
      <c r="M75" s="88" t="str">
        <f t="shared" ca="1" si="36"/>
        <v/>
      </c>
      <c r="N75" s="87" t="str">
        <f t="shared" ca="1" si="37"/>
        <v/>
      </c>
      <c r="O75" s="83" t="str">
        <f t="shared" ca="1" si="37"/>
        <v/>
      </c>
      <c r="P75" s="84" t="str">
        <f t="shared" ca="1" si="38"/>
        <v/>
      </c>
      <c r="Q75" s="67"/>
      <c r="R75" s="67"/>
      <c r="S75" s="67"/>
      <c r="T75">
        <f>PV_Data_Calc!CY68</f>
        <v>53</v>
      </c>
      <c r="U75" s="10" t="e">
        <f ca="1">PV_Data_Calc!CZ68</f>
        <v>#N/A</v>
      </c>
      <c r="V75" s="16" t="e">
        <f ca="1">PV_Data_Calc!DB68</f>
        <v>#N/A</v>
      </c>
      <c r="W75" s="16" t="e">
        <f ca="1">PV_Data_Calc!DC68</f>
        <v>#N/A</v>
      </c>
      <c r="X75" s="17" t="e">
        <f ca="1">PV_Data_Calc!DD68</f>
        <v>#N/A</v>
      </c>
      <c r="Y75" s="17" t="e">
        <f ca="1">PV_Data_Calc!DE68</f>
        <v>#N/A</v>
      </c>
      <c r="AA75" s="9">
        <f>PV_Data_Calc!CQ68</f>
        <v>53</v>
      </c>
      <c r="AB75" s="9" t="e">
        <f ca="1">PV_Data_Calc!CR68</f>
        <v>#N/A</v>
      </c>
      <c r="AC75" s="19" t="e">
        <f ca="1">PV_Data_Calc!CT68</f>
        <v>#N/A</v>
      </c>
      <c r="AD75" s="19" t="e">
        <f ca="1">PV_Data_Calc!CU68</f>
        <v>#N/A</v>
      </c>
      <c r="AE75" s="20" t="e">
        <f ca="1">PV_Data_Calc!CV68</f>
        <v>#N/A</v>
      </c>
      <c r="AF75" s="20" t="e">
        <f ca="1">PV_Data_Calc!CW68</f>
        <v>#N/A</v>
      </c>
      <c r="AJ75" t="e">
        <f t="shared" ca="1" si="10"/>
        <v>#N/A</v>
      </c>
      <c r="AK75" s="4" t="e">
        <f t="shared" ca="1" si="11"/>
        <v>#N/A</v>
      </c>
      <c r="AL75" s="8" t="e">
        <f t="shared" ca="1" si="12"/>
        <v>#N/A</v>
      </c>
      <c r="AM75" s="3" t="e">
        <f t="shared" ca="1" si="2"/>
        <v>#N/A</v>
      </c>
      <c r="AN75" s="4" t="e">
        <f t="shared" ca="1" si="3"/>
        <v>#N/A</v>
      </c>
      <c r="AO75" s="4" t="e">
        <f t="shared" ca="1" si="13"/>
        <v>#N/A</v>
      </c>
      <c r="AP75" s="3" t="e">
        <f t="shared" ca="1" si="4"/>
        <v>#N/A</v>
      </c>
      <c r="AS75">
        <f t="shared" si="25"/>
        <v>27</v>
      </c>
      <c r="AT75" t="e">
        <f t="shared" ca="1" si="14"/>
        <v>#N/A</v>
      </c>
      <c r="AU75" s="3" t="e">
        <f t="shared" ca="1" si="15"/>
        <v>#N/A</v>
      </c>
      <c r="AV75" s="3" t="e">
        <f t="shared" ca="1" si="42"/>
        <v>#N/A</v>
      </c>
      <c r="AW75" s="4" t="e">
        <f t="shared" ca="1" si="42"/>
        <v>#N/A</v>
      </c>
      <c r="AX75" s="4" t="e">
        <f ca="1">AX74</f>
        <v>#N/A</v>
      </c>
      <c r="AZ75" s="8" t="e">
        <f t="shared" ca="1" si="16"/>
        <v>#N/A</v>
      </c>
      <c r="BA75" s="3" t="e">
        <f t="shared" ca="1" si="43"/>
        <v>#N/A</v>
      </c>
      <c r="BB75" s="3" t="e">
        <f t="shared" ca="1" si="43"/>
        <v>#N/A</v>
      </c>
      <c r="BC75" s="3" t="e">
        <f t="shared" ca="1" si="43"/>
        <v>#N/A</v>
      </c>
      <c r="BD75" s="3" t="e">
        <f t="shared" ca="1" si="43"/>
        <v>#N/A</v>
      </c>
      <c r="BE75" s="3" t="e">
        <f t="shared" ca="1" si="43"/>
        <v>#N/A</v>
      </c>
      <c r="BF75" s="3" t="e">
        <f t="shared" ca="1" si="43"/>
        <v>#N/A</v>
      </c>
      <c r="BG75" s="3" t="e">
        <f t="shared" ca="1" si="43"/>
        <v>#N/A</v>
      </c>
      <c r="BH75" s="3" t="e">
        <f t="shared" ca="1" si="43"/>
        <v>#N/A</v>
      </c>
      <c r="BI75" s="3" t="e">
        <f t="shared" ca="1" si="43"/>
        <v>#N/A</v>
      </c>
      <c r="BL75" t="e">
        <f t="shared" ca="1" si="18"/>
        <v>#N/A</v>
      </c>
      <c r="BM75" s="4" t="e">
        <f t="shared" ca="1" si="26"/>
        <v>#N/A</v>
      </c>
      <c r="BN75" s="8" t="e">
        <f t="shared" ca="1" si="19"/>
        <v>#N/A</v>
      </c>
      <c r="BO75" s="3" t="e">
        <f t="shared" ca="1" si="20"/>
        <v>#N/A</v>
      </c>
      <c r="BP75" s="4" t="e">
        <f t="shared" ca="1" si="6"/>
        <v>#N/A</v>
      </c>
      <c r="BQ75" s="4" t="e">
        <f t="shared" ca="1" si="21"/>
        <v>#N/A</v>
      </c>
      <c r="BR75" s="3" t="e">
        <f t="shared" ca="1" si="7"/>
        <v>#N/A</v>
      </c>
      <c r="BU75">
        <f t="shared" si="27"/>
        <v>27</v>
      </c>
      <c r="BV75" t="e">
        <f t="shared" ca="1" si="41"/>
        <v>#N/A</v>
      </c>
      <c r="BW75" s="3" t="e">
        <f t="shared" ca="1" si="41"/>
        <v>#N/A</v>
      </c>
      <c r="BX75" s="3" t="e">
        <f t="shared" ca="1" si="41"/>
        <v>#N/A</v>
      </c>
      <c r="BY75" s="4" t="e">
        <f t="shared" ca="1" si="41"/>
        <v>#N/A</v>
      </c>
      <c r="BZ75" s="4" t="e">
        <f ca="1">BZ74</f>
        <v>#N/A</v>
      </c>
      <c r="CB75" s="8" t="e">
        <f t="shared" ca="1" si="22"/>
        <v>#N/A</v>
      </c>
      <c r="CC75" s="3" t="e">
        <f t="shared" ca="1" si="44"/>
        <v>#N/A</v>
      </c>
      <c r="CD75" s="3" t="e">
        <f t="shared" ca="1" si="44"/>
        <v>#N/A</v>
      </c>
      <c r="CE75" s="3" t="e">
        <f t="shared" ca="1" si="44"/>
        <v>#N/A</v>
      </c>
      <c r="CF75" s="3" t="e">
        <f t="shared" ca="1" si="44"/>
        <v>#N/A</v>
      </c>
      <c r="CG75" s="3" t="e">
        <f t="shared" ca="1" si="44"/>
        <v>#N/A</v>
      </c>
      <c r="CH75" s="3" t="e">
        <f t="shared" ca="1" si="44"/>
        <v>#N/A</v>
      </c>
      <c r="CI75" s="3" t="e">
        <f t="shared" ca="1" si="44"/>
        <v>#N/A</v>
      </c>
      <c r="CJ75" s="3" t="e">
        <f t="shared" ca="1" si="44"/>
        <v>#N/A</v>
      </c>
      <c r="CK75" s="3" t="e">
        <f t="shared" ca="1" si="44"/>
        <v>#N/A</v>
      </c>
    </row>
    <row r="76" spans="2:89" x14ac:dyDescent="0.2">
      <c r="B76" s="52"/>
      <c r="C76" s="42"/>
      <c r="D76" s="42"/>
      <c r="E76" s="42"/>
      <c r="F76" s="42"/>
      <c r="G76" s="42"/>
      <c r="H76" s="42"/>
      <c r="I76" s="53"/>
      <c r="J76" s="91">
        <f t="shared" si="33"/>
        <v>27</v>
      </c>
      <c r="K76" s="94" t="str">
        <f t="shared" ca="1" si="34"/>
        <v/>
      </c>
      <c r="L76" s="82" t="str">
        <f t="shared" ca="1" si="35"/>
        <v/>
      </c>
      <c r="M76" s="88" t="str">
        <f t="shared" ca="1" si="36"/>
        <v/>
      </c>
      <c r="N76" s="87" t="str">
        <f t="shared" ca="1" si="37"/>
        <v/>
      </c>
      <c r="O76" s="83" t="str">
        <f t="shared" ca="1" si="37"/>
        <v/>
      </c>
      <c r="P76" s="84" t="str">
        <f t="shared" ca="1" si="38"/>
        <v/>
      </c>
      <c r="Q76" s="67"/>
      <c r="R76" s="67"/>
      <c r="S76" s="67"/>
      <c r="T76">
        <f>PV_Data_Calc!CY69</f>
        <v>54</v>
      </c>
      <c r="U76" s="10" t="e">
        <f ca="1">PV_Data_Calc!CZ69</f>
        <v>#N/A</v>
      </c>
      <c r="V76" s="16" t="e">
        <f ca="1">PV_Data_Calc!DB69</f>
        <v>#N/A</v>
      </c>
      <c r="W76" s="16" t="e">
        <f ca="1">PV_Data_Calc!DC69</f>
        <v>#N/A</v>
      </c>
      <c r="X76" s="17" t="e">
        <f ca="1">PV_Data_Calc!DD69</f>
        <v>#N/A</v>
      </c>
      <c r="Y76" s="17" t="e">
        <f ca="1">PV_Data_Calc!DE69</f>
        <v>#N/A</v>
      </c>
      <c r="AA76" s="9">
        <f>PV_Data_Calc!CQ69</f>
        <v>54</v>
      </c>
      <c r="AB76" s="9" t="e">
        <f ca="1">PV_Data_Calc!CR69</f>
        <v>#N/A</v>
      </c>
      <c r="AC76" s="19" t="e">
        <f ca="1">PV_Data_Calc!CT69</f>
        <v>#N/A</v>
      </c>
      <c r="AD76" s="19" t="e">
        <f ca="1">PV_Data_Calc!CU69</f>
        <v>#N/A</v>
      </c>
      <c r="AE76" s="20" t="e">
        <f ca="1">PV_Data_Calc!CV69</f>
        <v>#N/A</v>
      </c>
      <c r="AF76" s="20" t="e">
        <f ca="1">PV_Data_Calc!CW69</f>
        <v>#N/A</v>
      </c>
      <c r="AJ76" t="e">
        <f t="shared" ca="1" si="10"/>
        <v>#N/A</v>
      </c>
      <c r="AK76" s="4" t="e">
        <f t="shared" ca="1" si="11"/>
        <v>#N/A</v>
      </c>
      <c r="AL76" s="8" t="e">
        <f t="shared" ca="1" si="12"/>
        <v>#N/A</v>
      </c>
      <c r="AM76" s="3" t="e">
        <f t="shared" ca="1" si="2"/>
        <v>#N/A</v>
      </c>
      <c r="AN76" s="4" t="e">
        <f t="shared" ca="1" si="3"/>
        <v>#N/A</v>
      </c>
      <c r="AO76" s="4" t="e">
        <f t="shared" ca="1" si="13"/>
        <v>#N/A</v>
      </c>
      <c r="AP76" s="3" t="e">
        <f t="shared" ca="1" si="4"/>
        <v>#N/A</v>
      </c>
      <c r="AS76">
        <f t="shared" si="25"/>
        <v>27</v>
      </c>
      <c r="AT76" t="e">
        <f t="shared" ca="1" si="14"/>
        <v>#N/A</v>
      </c>
      <c r="AU76" s="3" t="e">
        <f t="shared" ca="1" si="15"/>
        <v>#N/A</v>
      </c>
      <c r="AV76" s="3" t="e">
        <f t="shared" ca="1" si="42"/>
        <v>#N/A</v>
      </c>
      <c r="AW76" s="4" t="e">
        <f t="shared" ca="1" si="42"/>
        <v>#N/A</v>
      </c>
      <c r="AX76" s="4" t="e">
        <f ca="1">INDEX($T$23:$Y$204,MATCH($AS76,$T$23:$T$204,0),MATCH(AX$22,$T$22:$Y$22,0))</f>
        <v>#N/A</v>
      </c>
      <c r="AZ76" s="8" t="e">
        <f t="shared" ca="1" si="16"/>
        <v>#N/A</v>
      </c>
      <c r="BA76" s="3" t="e">
        <f t="shared" ca="1" si="43"/>
        <v>#N/A</v>
      </c>
      <c r="BB76" s="3" t="e">
        <f t="shared" ca="1" si="43"/>
        <v>#N/A</v>
      </c>
      <c r="BC76" s="3" t="e">
        <f t="shared" ca="1" si="43"/>
        <v>#N/A</v>
      </c>
      <c r="BD76" s="3" t="e">
        <f t="shared" ca="1" si="43"/>
        <v>#N/A</v>
      </c>
      <c r="BE76" s="3" t="e">
        <f t="shared" ca="1" si="43"/>
        <v>#N/A</v>
      </c>
      <c r="BF76" s="3" t="e">
        <f t="shared" ca="1" si="43"/>
        <v>#N/A</v>
      </c>
      <c r="BG76" s="3" t="e">
        <f t="shared" ca="1" si="43"/>
        <v>#N/A</v>
      </c>
      <c r="BH76" s="3" t="e">
        <f t="shared" ca="1" si="43"/>
        <v>#N/A</v>
      </c>
      <c r="BI76" s="3" t="e">
        <f t="shared" ca="1" si="43"/>
        <v>#N/A</v>
      </c>
      <c r="BL76" t="e">
        <f t="shared" ca="1" si="18"/>
        <v>#N/A</v>
      </c>
      <c r="BM76" s="4" t="e">
        <f t="shared" ca="1" si="26"/>
        <v>#N/A</v>
      </c>
      <c r="BN76" s="8" t="e">
        <f t="shared" ca="1" si="19"/>
        <v>#N/A</v>
      </c>
      <c r="BO76" s="3" t="e">
        <f t="shared" ca="1" si="20"/>
        <v>#N/A</v>
      </c>
      <c r="BP76" s="4" t="e">
        <f t="shared" ca="1" si="6"/>
        <v>#N/A</v>
      </c>
      <c r="BQ76" s="4" t="e">
        <f t="shared" ca="1" si="21"/>
        <v>#N/A</v>
      </c>
      <c r="BR76" s="3" t="e">
        <f t="shared" ca="1" si="7"/>
        <v>#N/A</v>
      </c>
      <c r="BU76">
        <f t="shared" si="27"/>
        <v>27</v>
      </c>
      <c r="BV76" t="e">
        <f t="shared" ca="1" si="41"/>
        <v>#N/A</v>
      </c>
      <c r="BW76" s="3" t="e">
        <f t="shared" ca="1" si="41"/>
        <v>#N/A</v>
      </c>
      <c r="BX76" s="3" t="e">
        <f t="shared" ca="1" si="41"/>
        <v>#N/A</v>
      </c>
      <c r="BY76" s="4" t="e">
        <f t="shared" ca="1" si="41"/>
        <v>#N/A</v>
      </c>
      <c r="BZ76" s="4" t="e">
        <f ca="1">INDEX($AA$23:$AF$204,MATCH($BU76,$AA$23:$AA$204,0),MATCH(BZ$22,$AA$22:$AF$22,0))</f>
        <v>#N/A</v>
      </c>
      <c r="CB76" s="8" t="e">
        <f t="shared" ca="1" si="22"/>
        <v>#N/A</v>
      </c>
      <c r="CC76" s="3" t="e">
        <f t="shared" ca="1" si="44"/>
        <v>#N/A</v>
      </c>
      <c r="CD76" s="3" t="e">
        <f t="shared" ca="1" si="44"/>
        <v>#N/A</v>
      </c>
      <c r="CE76" s="3" t="e">
        <f t="shared" ca="1" si="44"/>
        <v>#N/A</v>
      </c>
      <c r="CF76" s="3" t="e">
        <f t="shared" ca="1" si="44"/>
        <v>#N/A</v>
      </c>
      <c r="CG76" s="3" t="e">
        <f t="shared" ca="1" si="44"/>
        <v>#N/A</v>
      </c>
      <c r="CH76" s="3" t="e">
        <f t="shared" ca="1" si="44"/>
        <v>#N/A</v>
      </c>
      <c r="CI76" s="3" t="e">
        <f t="shared" ca="1" si="44"/>
        <v>#N/A</v>
      </c>
      <c r="CJ76" s="3" t="e">
        <f t="shared" ca="1" si="44"/>
        <v>#N/A</v>
      </c>
      <c r="CK76" s="3" t="e">
        <f t="shared" ca="1" si="44"/>
        <v>#N/A</v>
      </c>
    </row>
    <row r="77" spans="2:89" x14ac:dyDescent="0.2">
      <c r="B77" s="52"/>
      <c r="C77" s="42"/>
      <c r="D77" s="42"/>
      <c r="E77" s="42"/>
      <c r="F77" s="42"/>
      <c r="G77" s="42"/>
      <c r="H77" s="42"/>
      <c r="I77" s="53"/>
      <c r="J77" s="91">
        <f t="shared" si="33"/>
        <v>28</v>
      </c>
      <c r="K77" s="94" t="str">
        <f t="shared" ca="1" si="34"/>
        <v/>
      </c>
      <c r="L77" s="82" t="str">
        <f t="shared" ca="1" si="35"/>
        <v/>
      </c>
      <c r="M77" s="88" t="str">
        <f t="shared" ca="1" si="36"/>
        <v/>
      </c>
      <c r="N77" s="87" t="str">
        <f t="shared" ca="1" si="37"/>
        <v/>
      </c>
      <c r="O77" s="83" t="str">
        <f t="shared" ca="1" si="37"/>
        <v/>
      </c>
      <c r="P77" s="84" t="str">
        <f t="shared" ca="1" si="38"/>
        <v/>
      </c>
      <c r="Q77" s="67"/>
      <c r="R77" s="67"/>
      <c r="S77" s="67"/>
      <c r="T77">
        <f>PV_Data_Calc!CY70</f>
        <v>55</v>
      </c>
      <c r="U77" s="10" t="e">
        <f ca="1">PV_Data_Calc!CZ70</f>
        <v>#N/A</v>
      </c>
      <c r="V77" s="16" t="e">
        <f ca="1">PV_Data_Calc!DB70</f>
        <v>#N/A</v>
      </c>
      <c r="W77" s="16" t="e">
        <f ca="1">PV_Data_Calc!DC70</f>
        <v>#N/A</v>
      </c>
      <c r="X77" s="17" t="e">
        <f ca="1">PV_Data_Calc!DD70</f>
        <v>#N/A</v>
      </c>
      <c r="Y77" s="17" t="e">
        <f ca="1">PV_Data_Calc!DE70</f>
        <v>#N/A</v>
      </c>
      <c r="AA77" s="9">
        <f>PV_Data_Calc!CQ70</f>
        <v>55</v>
      </c>
      <c r="AB77" s="9" t="e">
        <f ca="1">PV_Data_Calc!CR70</f>
        <v>#N/A</v>
      </c>
      <c r="AC77" s="19" t="e">
        <f ca="1">PV_Data_Calc!CT70</f>
        <v>#N/A</v>
      </c>
      <c r="AD77" s="19" t="e">
        <f ca="1">PV_Data_Calc!CU70</f>
        <v>#N/A</v>
      </c>
      <c r="AE77" s="20" t="e">
        <f ca="1">PV_Data_Calc!CV70</f>
        <v>#N/A</v>
      </c>
      <c r="AF77" s="20" t="e">
        <f ca="1">PV_Data_Calc!CW70</f>
        <v>#N/A</v>
      </c>
      <c r="AJ77" t="e">
        <f t="shared" ca="1" si="10"/>
        <v>#N/A</v>
      </c>
      <c r="AK77" s="4" t="e">
        <f t="shared" ca="1" si="11"/>
        <v>#N/A</v>
      </c>
      <c r="AL77" s="8" t="e">
        <f t="shared" ca="1" si="12"/>
        <v>#N/A</v>
      </c>
      <c r="AM77" s="3" t="e">
        <f t="shared" ca="1" si="2"/>
        <v>#N/A</v>
      </c>
      <c r="AN77" s="4" t="e">
        <f t="shared" ca="1" si="3"/>
        <v>#N/A</v>
      </c>
      <c r="AO77" s="4" t="e">
        <f t="shared" ca="1" si="13"/>
        <v>#N/A</v>
      </c>
      <c r="AP77" s="3" t="e">
        <f t="shared" ca="1" si="4"/>
        <v>#N/A</v>
      </c>
      <c r="AS77">
        <f t="shared" si="25"/>
        <v>28</v>
      </c>
      <c r="AT77" t="e">
        <f t="shared" ca="1" si="14"/>
        <v>#N/A</v>
      </c>
      <c r="AU77" s="3" t="e">
        <f t="shared" ca="1" si="15"/>
        <v>#N/A</v>
      </c>
      <c r="AV77" s="3" t="e">
        <f t="shared" ca="1" si="42"/>
        <v>#N/A</v>
      </c>
      <c r="AW77" s="4" t="e">
        <f t="shared" ca="1" si="42"/>
        <v>#N/A</v>
      </c>
      <c r="AX77" s="4" t="e">
        <f ca="1">AX76</f>
        <v>#N/A</v>
      </c>
      <c r="AZ77" s="8" t="e">
        <f t="shared" ca="1" si="16"/>
        <v>#N/A</v>
      </c>
      <c r="BA77" s="3" t="e">
        <f t="shared" ca="1" si="43"/>
        <v>#N/A</v>
      </c>
      <c r="BB77" s="3" t="e">
        <f t="shared" ca="1" si="43"/>
        <v>#N/A</v>
      </c>
      <c r="BC77" s="3" t="e">
        <f t="shared" ca="1" si="43"/>
        <v>#N/A</v>
      </c>
      <c r="BD77" s="3" t="e">
        <f t="shared" ca="1" si="43"/>
        <v>#N/A</v>
      </c>
      <c r="BE77" s="3" t="e">
        <f t="shared" ca="1" si="43"/>
        <v>#N/A</v>
      </c>
      <c r="BF77" s="3" t="e">
        <f t="shared" ca="1" si="43"/>
        <v>#N/A</v>
      </c>
      <c r="BG77" s="3" t="e">
        <f t="shared" ca="1" si="43"/>
        <v>#N/A</v>
      </c>
      <c r="BH77" s="3" t="e">
        <f t="shared" ca="1" si="43"/>
        <v>#N/A</v>
      </c>
      <c r="BI77" s="3" t="e">
        <f t="shared" ca="1" si="43"/>
        <v>#N/A</v>
      </c>
      <c r="BL77" t="e">
        <f t="shared" ca="1" si="18"/>
        <v>#N/A</v>
      </c>
      <c r="BM77" s="4" t="e">
        <f t="shared" ca="1" si="26"/>
        <v>#N/A</v>
      </c>
      <c r="BN77" s="8" t="e">
        <f t="shared" ca="1" si="19"/>
        <v>#N/A</v>
      </c>
      <c r="BO77" s="3" t="e">
        <f t="shared" ca="1" si="20"/>
        <v>#N/A</v>
      </c>
      <c r="BP77" s="4" t="e">
        <f t="shared" ca="1" si="6"/>
        <v>#N/A</v>
      </c>
      <c r="BQ77" s="4" t="e">
        <f t="shared" ca="1" si="21"/>
        <v>#N/A</v>
      </c>
      <c r="BR77" s="3" t="e">
        <f t="shared" ca="1" si="7"/>
        <v>#N/A</v>
      </c>
      <c r="BU77">
        <f t="shared" si="27"/>
        <v>28</v>
      </c>
      <c r="BV77" t="e">
        <f t="shared" ca="1" si="41"/>
        <v>#N/A</v>
      </c>
      <c r="BW77" s="3" t="e">
        <f t="shared" ca="1" si="41"/>
        <v>#N/A</v>
      </c>
      <c r="BX77" s="3" t="e">
        <f t="shared" ca="1" si="41"/>
        <v>#N/A</v>
      </c>
      <c r="BY77" s="4" t="e">
        <f t="shared" ca="1" si="41"/>
        <v>#N/A</v>
      </c>
      <c r="BZ77" s="4" t="e">
        <f ca="1">BZ76</f>
        <v>#N/A</v>
      </c>
      <c r="CB77" s="8" t="e">
        <f t="shared" ca="1" si="22"/>
        <v>#N/A</v>
      </c>
      <c r="CC77" s="3" t="e">
        <f t="shared" ca="1" si="44"/>
        <v>#N/A</v>
      </c>
      <c r="CD77" s="3" t="e">
        <f t="shared" ca="1" si="44"/>
        <v>#N/A</v>
      </c>
      <c r="CE77" s="3" t="e">
        <f t="shared" ca="1" si="44"/>
        <v>#N/A</v>
      </c>
      <c r="CF77" s="3" t="e">
        <f t="shared" ca="1" si="44"/>
        <v>#N/A</v>
      </c>
      <c r="CG77" s="3" t="e">
        <f t="shared" ca="1" si="44"/>
        <v>#N/A</v>
      </c>
      <c r="CH77" s="3" t="e">
        <f t="shared" ca="1" si="44"/>
        <v>#N/A</v>
      </c>
      <c r="CI77" s="3" t="e">
        <f t="shared" ca="1" si="44"/>
        <v>#N/A</v>
      </c>
      <c r="CJ77" s="3" t="e">
        <f t="shared" ca="1" si="44"/>
        <v>#N/A</v>
      </c>
      <c r="CK77" s="3" t="e">
        <f t="shared" ca="1" si="44"/>
        <v>#N/A</v>
      </c>
    </row>
    <row r="78" spans="2:89" x14ac:dyDescent="0.2">
      <c r="B78" s="52"/>
      <c r="C78" s="42"/>
      <c r="D78" s="42"/>
      <c r="E78" s="42"/>
      <c r="F78" s="42"/>
      <c r="G78" s="42"/>
      <c r="H78" s="42"/>
      <c r="I78" s="53"/>
      <c r="J78" s="91">
        <f t="shared" si="33"/>
        <v>29</v>
      </c>
      <c r="K78" s="94" t="str">
        <f t="shared" ca="1" si="34"/>
        <v/>
      </c>
      <c r="L78" s="82" t="str">
        <f t="shared" ca="1" si="35"/>
        <v/>
      </c>
      <c r="M78" s="88" t="str">
        <f t="shared" ca="1" si="36"/>
        <v/>
      </c>
      <c r="N78" s="87" t="str">
        <f t="shared" ca="1" si="37"/>
        <v/>
      </c>
      <c r="O78" s="83" t="str">
        <f t="shared" ca="1" si="37"/>
        <v/>
      </c>
      <c r="P78" s="84" t="str">
        <f t="shared" ca="1" si="38"/>
        <v/>
      </c>
      <c r="Q78" s="67"/>
      <c r="R78" s="67"/>
      <c r="S78" s="67"/>
      <c r="T78">
        <f>PV_Data_Calc!CY71</f>
        <v>56</v>
      </c>
      <c r="U78" s="10" t="e">
        <f ca="1">PV_Data_Calc!CZ71</f>
        <v>#N/A</v>
      </c>
      <c r="V78" s="16" t="e">
        <f ca="1">PV_Data_Calc!DB71</f>
        <v>#N/A</v>
      </c>
      <c r="W78" s="16" t="e">
        <f ca="1">PV_Data_Calc!DC71</f>
        <v>#N/A</v>
      </c>
      <c r="X78" s="17" t="e">
        <f ca="1">PV_Data_Calc!DD71</f>
        <v>#N/A</v>
      </c>
      <c r="Y78" s="17" t="e">
        <f ca="1">PV_Data_Calc!DE71</f>
        <v>#N/A</v>
      </c>
      <c r="AA78" s="9">
        <f>PV_Data_Calc!CQ71</f>
        <v>56</v>
      </c>
      <c r="AB78" s="9" t="e">
        <f ca="1">PV_Data_Calc!CR71</f>
        <v>#N/A</v>
      </c>
      <c r="AC78" s="19" t="e">
        <f ca="1">PV_Data_Calc!CT71</f>
        <v>#N/A</v>
      </c>
      <c r="AD78" s="19" t="e">
        <f ca="1">PV_Data_Calc!CU71</f>
        <v>#N/A</v>
      </c>
      <c r="AE78" s="20" t="e">
        <f ca="1">PV_Data_Calc!CV71</f>
        <v>#N/A</v>
      </c>
      <c r="AF78" s="20" t="e">
        <f ca="1">PV_Data_Calc!CW71</f>
        <v>#N/A</v>
      </c>
      <c r="AJ78" t="e">
        <f t="shared" ca="1" si="10"/>
        <v>#N/A</v>
      </c>
      <c r="AK78" s="4" t="e">
        <f t="shared" ca="1" si="11"/>
        <v>#N/A</v>
      </c>
      <c r="AL78" s="8" t="e">
        <f t="shared" ca="1" si="12"/>
        <v>#N/A</v>
      </c>
      <c r="AM78" s="3" t="e">
        <f t="shared" ca="1" si="2"/>
        <v>#N/A</v>
      </c>
      <c r="AN78" s="4" t="e">
        <f t="shared" ca="1" si="3"/>
        <v>#N/A</v>
      </c>
      <c r="AO78" s="4" t="e">
        <f t="shared" ca="1" si="13"/>
        <v>#N/A</v>
      </c>
      <c r="AP78" s="3" t="e">
        <f t="shared" ca="1" si="4"/>
        <v>#N/A</v>
      </c>
      <c r="AS78">
        <f t="shared" si="25"/>
        <v>28</v>
      </c>
      <c r="AT78" t="e">
        <f t="shared" ca="1" si="14"/>
        <v>#N/A</v>
      </c>
      <c r="AU78" s="3" t="e">
        <f t="shared" ca="1" si="15"/>
        <v>#N/A</v>
      </c>
      <c r="AV78" s="3" t="e">
        <f t="shared" ca="1" si="42"/>
        <v>#N/A</v>
      </c>
      <c r="AW78" s="4" t="e">
        <f t="shared" ca="1" si="42"/>
        <v>#N/A</v>
      </c>
      <c r="AX78" s="4" t="e">
        <f ca="1">INDEX($T$23:$Y$204,MATCH($AS78,$T$23:$T$204,0),MATCH(AX$22,$T$22:$Y$22,0))</f>
        <v>#N/A</v>
      </c>
      <c r="AZ78" s="8" t="e">
        <f t="shared" ca="1" si="16"/>
        <v>#N/A</v>
      </c>
      <c r="BA78" s="3" t="e">
        <f t="shared" ca="1" si="43"/>
        <v>#N/A</v>
      </c>
      <c r="BB78" s="3" t="e">
        <f t="shared" ca="1" si="43"/>
        <v>#N/A</v>
      </c>
      <c r="BC78" s="3" t="e">
        <f t="shared" ca="1" si="43"/>
        <v>#N/A</v>
      </c>
      <c r="BD78" s="3" t="e">
        <f t="shared" ca="1" si="43"/>
        <v>#N/A</v>
      </c>
      <c r="BE78" s="3" t="e">
        <f t="shared" ca="1" si="43"/>
        <v>#N/A</v>
      </c>
      <c r="BF78" s="3" t="e">
        <f t="shared" ca="1" si="43"/>
        <v>#N/A</v>
      </c>
      <c r="BG78" s="3" t="e">
        <f t="shared" ca="1" si="43"/>
        <v>#N/A</v>
      </c>
      <c r="BH78" s="3" t="e">
        <f t="shared" ca="1" si="43"/>
        <v>#N/A</v>
      </c>
      <c r="BI78" s="3" t="e">
        <f t="shared" ca="1" si="43"/>
        <v>#N/A</v>
      </c>
      <c r="BL78" t="e">
        <f t="shared" ca="1" si="18"/>
        <v>#N/A</v>
      </c>
      <c r="BM78" s="4" t="e">
        <f t="shared" ca="1" si="26"/>
        <v>#N/A</v>
      </c>
      <c r="BN78" s="8" t="e">
        <f t="shared" ca="1" si="19"/>
        <v>#N/A</v>
      </c>
      <c r="BO78" s="3" t="e">
        <f t="shared" ca="1" si="20"/>
        <v>#N/A</v>
      </c>
      <c r="BP78" s="4" t="e">
        <f t="shared" ca="1" si="6"/>
        <v>#N/A</v>
      </c>
      <c r="BQ78" s="4" t="e">
        <f t="shared" ca="1" si="21"/>
        <v>#N/A</v>
      </c>
      <c r="BR78" s="3" t="e">
        <f t="shared" ca="1" si="7"/>
        <v>#N/A</v>
      </c>
      <c r="BU78">
        <f t="shared" si="27"/>
        <v>28</v>
      </c>
      <c r="BV78" t="e">
        <f t="shared" ca="1" si="41"/>
        <v>#N/A</v>
      </c>
      <c r="BW78" s="3" t="e">
        <f t="shared" ca="1" si="41"/>
        <v>#N/A</v>
      </c>
      <c r="BX78" s="3" t="e">
        <f t="shared" ca="1" si="41"/>
        <v>#N/A</v>
      </c>
      <c r="BY78" s="4" t="e">
        <f t="shared" ca="1" si="41"/>
        <v>#N/A</v>
      </c>
      <c r="BZ78" s="4" t="e">
        <f ca="1">INDEX($AA$23:$AF$204,MATCH($BU78,$AA$23:$AA$204,0),MATCH(BZ$22,$AA$22:$AF$22,0))</f>
        <v>#N/A</v>
      </c>
      <c r="CB78" s="8" t="e">
        <f t="shared" ca="1" si="22"/>
        <v>#N/A</v>
      </c>
      <c r="CC78" s="3" t="e">
        <f t="shared" ca="1" si="44"/>
        <v>#N/A</v>
      </c>
      <c r="CD78" s="3" t="e">
        <f t="shared" ca="1" si="44"/>
        <v>#N/A</v>
      </c>
      <c r="CE78" s="3" t="e">
        <f t="shared" ca="1" si="44"/>
        <v>#N/A</v>
      </c>
      <c r="CF78" s="3" t="e">
        <f t="shared" ca="1" si="44"/>
        <v>#N/A</v>
      </c>
      <c r="CG78" s="3" t="e">
        <f t="shared" ca="1" si="44"/>
        <v>#N/A</v>
      </c>
      <c r="CH78" s="3" t="e">
        <f t="shared" ca="1" si="44"/>
        <v>#N/A</v>
      </c>
      <c r="CI78" s="3" t="e">
        <f t="shared" ca="1" si="44"/>
        <v>#N/A</v>
      </c>
      <c r="CJ78" s="3" t="e">
        <f t="shared" ca="1" si="44"/>
        <v>#N/A</v>
      </c>
      <c r="CK78" s="3" t="e">
        <f t="shared" ca="1" si="44"/>
        <v>#N/A</v>
      </c>
    </row>
    <row r="79" spans="2:89" x14ac:dyDescent="0.2">
      <c r="B79" s="52"/>
      <c r="C79" s="42"/>
      <c r="D79" s="42"/>
      <c r="E79" s="42"/>
      <c r="F79" s="42"/>
      <c r="G79" s="42"/>
      <c r="H79" s="42"/>
      <c r="I79" s="53"/>
      <c r="J79" s="91">
        <f t="shared" si="33"/>
        <v>30</v>
      </c>
      <c r="K79" s="94" t="str">
        <f t="shared" ca="1" si="34"/>
        <v/>
      </c>
      <c r="L79" s="82" t="str">
        <f t="shared" ca="1" si="35"/>
        <v/>
      </c>
      <c r="M79" s="88" t="str">
        <f t="shared" ca="1" si="36"/>
        <v/>
      </c>
      <c r="N79" s="87" t="str">
        <f t="shared" ca="1" si="37"/>
        <v/>
      </c>
      <c r="O79" s="83" t="str">
        <f t="shared" ca="1" si="37"/>
        <v/>
      </c>
      <c r="P79" s="84" t="str">
        <f t="shared" ca="1" si="38"/>
        <v/>
      </c>
      <c r="Q79" s="67"/>
      <c r="R79" s="67"/>
      <c r="S79" s="67"/>
      <c r="T79">
        <f>PV_Data_Calc!CY72</f>
        <v>57</v>
      </c>
      <c r="U79" s="10" t="e">
        <f ca="1">PV_Data_Calc!CZ72</f>
        <v>#N/A</v>
      </c>
      <c r="V79" s="16" t="e">
        <f ca="1">PV_Data_Calc!DB72</f>
        <v>#N/A</v>
      </c>
      <c r="W79" s="16" t="e">
        <f ca="1">PV_Data_Calc!DC72</f>
        <v>#N/A</v>
      </c>
      <c r="X79" s="17" t="e">
        <f ca="1">PV_Data_Calc!DD72</f>
        <v>#N/A</v>
      </c>
      <c r="Y79" s="17" t="e">
        <f ca="1">PV_Data_Calc!DE72</f>
        <v>#N/A</v>
      </c>
      <c r="AA79" s="9">
        <f>PV_Data_Calc!CQ72</f>
        <v>57</v>
      </c>
      <c r="AB79" s="9" t="e">
        <f ca="1">PV_Data_Calc!CR72</f>
        <v>#N/A</v>
      </c>
      <c r="AC79" s="19" t="e">
        <f ca="1">PV_Data_Calc!CT72</f>
        <v>#N/A</v>
      </c>
      <c r="AD79" s="19" t="e">
        <f ca="1">PV_Data_Calc!CU72</f>
        <v>#N/A</v>
      </c>
      <c r="AE79" s="20" t="e">
        <f ca="1">PV_Data_Calc!CV72</f>
        <v>#N/A</v>
      </c>
      <c r="AF79" s="20" t="e">
        <f ca="1">PV_Data_Calc!CW72</f>
        <v>#N/A</v>
      </c>
      <c r="AJ79" t="e">
        <f t="shared" ca="1" si="10"/>
        <v>#N/A</v>
      </c>
      <c r="AK79" s="4" t="e">
        <f t="shared" ca="1" si="11"/>
        <v>#N/A</v>
      </c>
      <c r="AL79" s="8" t="e">
        <f t="shared" ca="1" si="12"/>
        <v>#N/A</v>
      </c>
      <c r="AM79" s="3" t="e">
        <f t="shared" ca="1" si="2"/>
        <v>#N/A</v>
      </c>
      <c r="AN79" s="4" t="e">
        <f t="shared" ca="1" si="3"/>
        <v>#N/A</v>
      </c>
      <c r="AO79" s="4" t="e">
        <f t="shared" ca="1" si="13"/>
        <v>#N/A</v>
      </c>
      <c r="AP79" s="3" t="e">
        <f t="shared" ca="1" si="4"/>
        <v>#N/A</v>
      </c>
      <c r="AS79">
        <f t="shared" si="25"/>
        <v>29</v>
      </c>
      <c r="AT79" t="e">
        <f t="shared" ca="1" si="14"/>
        <v>#N/A</v>
      </c>
      <c r="AU79" s="3" t="e">
        <f t="shared" ca="1" si="15"/>
        <v>#N/A</v>
      </c>
      <c r="AV79" s="3" t="e">
        <f t="shared" ca="1" si="42"/>
        <v>#N/A</v>
      </c>
      <c r="AW79" s="4" t="e">
        <f t="shared" ca="1" si="42"/>
        <v>#N/A</v>
      </c>
      <c r="AX79" s="4" t="e">
        <f ca="1">AX78</f>
        <v>#N/A</v>
      </c>
      <c r="AZ79" s="8" t="e">
        <f t="shared" ca="1" si="16"/>
        <v>#N/A</v>
      </c>
      <c r="BA79" s="3" t="e">
        <f t="shared" ca="1" si="43"/>
        <v>#N/A</v>
      </c>
      <c r="BB79" s="3" t="e">
        <f t="shared" ca="1" si="43"/>
        <v>#N/A</v>
      </c>
      <c r="BC79" s="3" t="e">
        <f t="shared" ca="1" si="43"/>
        <v>#N/A</v>
      </c>
      <c r="BD79" s="3" t="e">
        <f t="shared" ca="1" si="43"/>
        <v>#N/A</v>
      </c>
      <c r="BE79" s="3" t="e">
        <f t="shared" ca="1" si="43"/>
        <v>#N/A</v>
      </c>
      <c r="BF79" s="3" t="e">
        <f t="shared" ca="1" si="43"/>
        <v>#N/A</v>
      </c>
      <c r="BG79" s="3" t="e">
        <f t="shared" ca="1" si="43"/>
        <v>#N/A</v>
      </c>
      <c r="BH79" s="3" t="e">
        <f t="shared" ca="1" si="43"/>
        <v>#N/A</v>
      </c>
      <c r="BI79" s="3" t="e">
        <f t="shared" ca="1" si="43"/>
        <v>#N/A</v>
      </c>
      <c r="BL79" t="e">
        <f t="shared" ca="1" si="18"/>
        <v>#N/A</v>
      </c>
      <c r="BM79" s="4" t="e">
        <f t="shared" ca="1" si="26"/>
        <v>#N/A</v>
      </c>
      <c r="BN79" s="8" t="e">
        <f t="shared" ca="1" si="19"/>
        <v>#N/A</v>
      </c>
      <c r="BO79" s="3" t="e">
        <f t="shared" ca="1" si="20"/>
        <v>#N/A</v>
      </c>
      <c r="BP79" s="4" t="e">
        <f t="shared" ca="1" si="6"/>
        <v>#N/A</v>
      </c>
      <c r="BQ79" s="4" t="e">
        <f t="shared" ca="1" si="21"/>
        <v>#N/A</v>
      </c>
      <c r="BR79" s="3" t="e">
        <f t="shared" ca="1" si="7"/>
        <v>#N/A</v>
      </c>
      <c r="BU79">
        <f t="shared" si="27"/>
        <v>29</v>
      </c>
      <c r="BV79" t="e">
        <f t="shared" ca="1" si="41"/>
        <v>#N/A</v>
      </c>
      <c r="BW79" s="3" t="e">
        <f t="shared" ca="1" si="41"/>
        <v>#N/A</v>
      </c>
      <c r="BX79" s="3" t="e">
        <f t="shared" ca="1" si="41"/>
        <v>#N/A</v>
      </c>
      <c r="BY79" s="4" t="e">
        <f t="shared" ca="1" si="41"/>
        <v>#N/A</v>
      </c>
      <c r="BZ79" s="4" t="e">
        <f ca="1">BZ78</f>
        <v>#N/A</v>
      </c>
      <c r="CB79" s="8" t="e">
        <f t="shared" ca="1" si="22"/>
        <v>#N/A</v>
      </c>
      <c r="CC79" s="3" t="e">
        <f t="shared" ca="1" si="44"/>
        <v>#N/A</v>
      </c>
      <c r="CD79" s="3" t="e">
        <f t="shared" ca="1" si="44"/>
        <v>#N/A</v>
      </c>
      <c r="CE79" s="3" t="e">
        <f t="shared" ca="1" si="44"/>
        <v>#N/A</v>
      </c>
      <c r="CF79" s="3" t="e">
        <f t="shared" ca="1" si="44"/>
        <v>#N/A</v>
      </c>
      <c r="CG79" s="3" t="e">
        <f t="shared" ca="1" si="44"/>
        <v>#N/A</v>
      </c>
      <c r="CH79" s="3" t="e">
        <f t="shared" ca="1" si="44"/>
        <v>#N/A</v>
      </c>
      <c r="CI79" s="3" t="e">
        <f t="shared" ca="1" si="44"/>
        <v>#N/A</v>
      </c>
      <c r="CJ79" s="3" t="e">
        <f t="shared" ca="1" si="44"/>
        <v>#N/A</v>
      </c>
      <c r="CK79" s="3" t="e">
        <f t="shared" ca="1" si="44"/>
        <v>#N/A</v>
      </c>
    </row>
    <row r="80" spans="2:89" x14ac:dyDescent="0.2">
      <c r="B80" s="52"/>
      <c r="C80" s="42"/>
      <c r="D80" s="42"/>
      <c r="E80" s="42"/>
      <c r="F80" s="42"/>
      <c r="G80" s="42"/>
      <c r="H80" s="42"/>
      <c r="I80" s="53"/>
      <c r="J80" s="91">
        <f t="shared" si="33"/>
        <v>31</v>
      </c>
      <c r="K80" s="94" t="str">
        <f t="shared" ca="1" si="34"/>
        <v/>
      </c>
      <c r="L80" s="82" t="str">
        <f t="shared" ca="1" si="35"/>
        <v/>
      </c>
      <c r="M80" s="88" t="str">
        <f t="shared" ca="1" si="36"/>
        <v/>
      </c>
      <c r="N80" s="87" t="str">
        <f t="shared" ca="1" si="37"/>
        <v/>
      </c>
      <c r="O80" s="83" t="str">
        <f t="shared" ca="1" si="37"/>
        <v/>
      </c>
      <c r="P80" s="84" t="str">
        <f t="shared" ca="1" si="38"/>
        <v/>
      </c>
      <c r="Q80" s="67"/>
      <c r="R80" s="67"/>
      <c r="S80" s="67"/>
      <c r="T80">
        <f>PV_Data_Calc!CY73</f>
        <v>58</v>
      </c>
      <c r="U80" s="10" t="e">
        <f ca="1">PV_Data_Calc!CZ73</f>
        <v>#N/A</v>
      </c>
      <c r="V80" s="16" t="e">
        <f ca="1">PV_Data_Calc!DB73</f>
        <v>#N/A</v>
      </c>
      <c r="W80" s="16" t="e">
        <f ca="1">PV_Data_Calc!DC73</f>
        <v>#N/A</v>
      </c>
      <c r="X80" s="17" t="e">
        <f ca="1">PV_Data_Calc!DD73</f>
        <v>#N/A</v>
      </c>
      <c r="Y80" s="17" t="e">
        <f ca="1">PV_Data_Calc!DE73</f>
        <v>#N/A</v>
      </c>
      <c r="AA80" s="9">
        <f>PV_Data_Calc!CQ73</f>
        <v>58</v>
      </c>
      <c r="AB80" s="9" t="e">
        <f ca="1">PV_Data_Calc!CR73</f>
        <v>#N/A</v>
      </c>
      <c r="AC80" s="19" t="e">
        <f ca="1">PV_Data_Calc!CT73</f>
        <v>#N/A</v>
      </c>
      <c r="AD80" s="19" t="e">
        <f ca="1">PV_Data_Calc!CU73</f>
        <v>#N/A</v>
      </c>
      <c r="AE80" s="20" t="e">
        <f ca="1">PV_Data_Calc!CV73</f>
        <v>#N/A</v>
      </c>
      <c r="AF80" s="20" t="e">
        <f ca="1">PV_Data_Calc!CW73</f>
        <v>#N/A</v>
      </c>
      <c r="AJ80" t="e">
        <f t="shared" ca="1" si="10"/>
        <v>#N/A</v>
      </c>
      <c r="AK80" s="4" t="e">
        <f t="shared" ca="1" si="11"/>
        <v>#N/A</v>
      </c>
      <c r="AL80" s="8" t="e">
        <f t="shared" ca="1" si="12"/>
        <v>#N/A</v>
      </c>
      <c r="AM80" s="3" t="e">
        <f t="shared" ca="1" si="2"/>
        <v>#N/A</v>
      </c>
      <c r="AN80" s="4" t="e">
        <f t="shared" ca="1" si="3"/>
        <v>#N/A</v>
      </c>
      <c r="AO80" s="4" t="e">
        <f t="shared" ca="1" si="13"/>
        <v>#N/A</v>
      </c>
      <c r="AP80" s="3" t="e">
        <f t="shared" ca="1" si="4"/>
        <v>#N/A</v>
      </c>
      <c r="AS80">
        <f t="shared" si="25"/>
        <v>29</v>
      </c>
      <c r="AT80" t="e">
        <f t="shared" ca="1" si="14"/>
        <v>#N/A</v>
      </c>
      <c r="AU80" s="3" t="e">
        <f t="shared" ca="1" si="15"/>
        <v>#N/A</v>
      </c>
      <c r="AV80" s="3" t="e">
        <f t="shared" ca="1" si="42"/>
        <v>#N/A</v>
      </c>
      <c r="AW80" s="4" t="e">
        <f t="shared" ca="1" si="42"/>
        <v>#N/A</v>
      </c>
      <c r="AX80" s="4" t="e">
        <f ca="1">INDEX($T$23:$Y$204,MATCH($AS80,$T$23:$T$204,0),MATCH(AX$22,$T$22:$Y$22,0))</f>
        <v>#N/A</v>
      </c>
      <c r="AZ80" s="8" t="e">
        <f t="shared" ca="1" si="16"/>
        <v>#N/A</v>
      </c>
      <c r="BA80" s="3" t="e">
        <f t="shared" ca="1" si="43"/>
        <v>#N/A</v>
      </c>
      <c r="BB80" s="3" t="e">
        <f t="shared" ca="1" si="43"/>
        <v>#N/A</v>
      </c>
      <c r="BC80" s="3" t="e">
        <f t="shared" ca="1" si="43"/>
        <v>#N/A</v>
      </c>
      <c r="BD80" s="3" t="e">
        <f t="shared" ca="1" si="43"/>
        <v>#N/A</v>
      </c>
      <c r="BE80" s="3" t="e">
        <f t="shared" ca="1" si="43"/>
        <v>#N/A</v>
      </c>
      <c r="BF80" s="3" t="e">
        <f t="shared" ca="1" si="43"/>
        <v>#N/A</v>
      </c>
      <c r="BG80" s="3" t="e">
        <f t="shared" ca="1" si="43"/>
        <v>#N/A</v>
      </c>
      <c r="BH80" s="3" t="e">
        <f t="shared" ca="1" si="43"/>
        <v>#N/A</v>
      </c>
      <c r="BI80" s="3" t="e">
        <f t="shared" ca="1" si="43"/>
        <v>#N/A</v>
      </c>
      <c r="BL80" t="e">
        <f t="shared" ca="1" si="18"/>
        <v>#N/A</v>
      </c>
      <c r="BM80" s="4" t="e">
        <f t="shared" ca="1" si="26"/>
        <v>#N/A</v>
      </c>
      <c r="BN80" s="8" t="e">
        <f t="shared" ca="1" si="19"/>
        <v>#N/A</v>
      </c>
      <c r="BO80" s="3" t="e">
        <f t="shared" ca="1" si="20"/>
        <v>#N/A</v>
      </c>
      <c r="BP80" s="4" t="e">
        <f t="shared" ca="1" si="6"/>
        <v>#N/A</v>
      </c>
      <c r="BQ80" s="4" t="e">
        <f t="shared" ca="1" si="21"/>
        <v>#N/A</v>
      </c>
      <c r="BR80" s="3" t="e">
        <f t="shared" ca="1" si="7"/>
        <v>#N/A</v>
      </c>
      <c r="BU80">
        <f t="shared" si="27"/>
        <v>29</v>
      </c>
      <c r="BV80" t="e">
        <f t="shared" ca="1" si="41"/>
        <v>#N/A</v>
      </c>
      <c r="BW80" s="3" t="e">
        <f t="shared" ca="1" si="41"/>
        <v>#N/A</v>
      </c>
      <c r="BX80" s="3" t="e">
        <f t="shared" ca="1" si="41"/>
        <v>#N/A</v>
      </c>
      <c r="BY80" s="4" t="e">
        <f t="shared" ca="1" si="41"/>
        <v>#N/A</v>
      </c>
      <c r="BZ80" s="4" t="e">
        <f ca="1">INDEX($AA$23:$AF$204,MATCH($BU80,$AA$23:$AA$204,0),MATCH(BZ$22,$AA$22:$AF$22,0))</f>
        <v>#N/A</v>
      </c>
      <c r="CB80" s="8" t="e">
        <f t="shared" ca="1" si="22"/>
        <v>#N/A</v>
      </c>
      <c r="CC80" s="3" t="e">
        <f t="shared" ca="1" si="44"/>
        <v>#N/A</v>
      </c>
      <c r="CD80" s="3" t="e">
        <f t="shared" ca="1" si="44"/>
        <v>#N/A</v>
      </c>
      <c r="CE80" s="3" t="e">
        <f t="shared" ca="1" si="44"/>
        <v>#N/A</v>
      </c>
      <c r="CF80" s="3" t="e">
        <f t="shared" ca="1" si="44"/>
        <v>#N/A</v>
      </c>
      <c r="CG80" s="3" t="e">
        <f t="shared" ca="1" si="44"/>
        <v>#N/A</v>
      </c>
      <c r="CH80" s="3" t="e">
        <f t="shared" ca="1" si="44"/>
        <v>#N/A</v>
      </c>
      <c r="CI80" s="3" t="e">
        <f t="shared" ca="1" si="44"/>
        <v>#N/A</v>
      </c>
      <c r="CJ80" s="3" t="e">
        <f t="shared" ca="1" si="44"/>
        <v>#N/A</v>
      </c>
      <c r="CK80" s="3" t="e">
        <f t="shared" ca="1" si="44"/>
        <v>#N/A</v>
      </c>
    </row>
    <row r="81" spans="2:89" x14ac:dyDescent="0.2">
      <c r="B81" s="52"/>
      <c r="C81" s="42"/>
      <c r="D81" s="42"/>
      <c r="E81" s="42"/>
      <c r="F81" s="42"/>
      <c r="G81" s="42"/>
      <c r="H81" s="42"/>
      <c r="I81" s="53"/>
      <c r="J81" s="91">
        <f t="shared" si="33"/>
        <v>32</v>
      </c>
      <c r="K81" s="94" t="str">
        <f t="shared" ca="1" si="34"/>
        <v/>
      </c>
      <c r="L81" s="82" t="str">
        <f t="shared" ca="1" si="35"/>
        <v/>
      </c>
      <c r="M81" s="88" t="str">
        <f t="shared" ca="1" si="36"/>
        <v/>
      </c>
      <c r="N81" s="87" t="str">
        <f t="shared" ca="1" si="37"/>
        <v/>
      </c>
      <c r="O81" s="83" t="str">
        <f t="shared" ca="1" si="37"/>
        <v/>
      </c>
      <c r="P81" s="84" t="str">
        <f t="shared" ca="1" si="38"/>
        <v/>
      </c>
      <c r="Q81" s="67"/>
      <c r="R81" s="67"/>
      <c r="S81" s="67"/>
      <c r="T81">
        <f>PV_Data_Calc!CY74</f>
        <v>59</v>
      </c>
      <c r="U81" s="10" t="e">
        <f ca="1">PV_Data_Calc!CZ74</f>
        <v>#N/A</v>
      </c>
      <c r="V81" s="16" t="e">
        <f ca="1">PV_Data_Calc!DB74</f>
        <v>#N/A</v>
      </c>
      <c r="W81" s="16" t="e">
        <f ca="1">PV_Data_Calc!DC74</f>
        <v>#N/A</v>
      </c>
      <c r="X81" s="17" t="e">
        <f ca="1">PV_Data_Calc!DD74</f>
        <v>#N/A</v>
      </c>
      <c r="Y81" s="17" t="e">
        <f ca="1">PV_Data_Calc!DE74</f>
        <v>#N/A</v>
      </c>
      <c r="AA81" s="9">
        <f>PV_Data_Calc!CQ74</f>
        <v>59</v>
      </c>
      <c r="AB81" s="9" t="e">
        <f ca="1">PV_Data_Calc!CR74</f>
        <v>#N/A</v>
      </c>
      <c r="AC81" s="19" t="e">
        <f ca="1">PV_Data_Calc!CT74</f>
        <v>#N/A</v>
      </c>
      <c r="AD81" s="19" t="e">
        <f ca="1">PV_Data_Calc!CU74</f>
        <v>#N/A</v>
      </c>
      <c r="AE81" s="20" t="e">
        <f ca="1">PV_Data_Calc!CV74</f>
        <v>#N/A</v>
      </c>
      <c r="AF81" s="20" t="e">
        <f ca="1">PV_Data_Calc!CW74</f>
        <v>#N/A</v>
      </c>
      <c r="AJ81" t="e">
        <f t="shared" ca="1" si="10"/>
        <v>#N/A</v>
      </c>
      <c r="AK81" s="4" t="e">
        <f t="shared" ca="1" si="11"/>
        <v>#N/A</v>
      </c>
      <c r="AL81" s="8" t="e">
        <f t="shared" ca="1" si="12"/>
        <v>#N/A</v>
      </c>
      <c r="AM81" s="3" t="e">
        <f t="shared" ca="1" si="2"/>
        <v>#N/A</v>
      </c>
      <c r="AN81" s="4" t="e">
        <f t="shared" ca="1" si="3"/>
        <v>#N/A</v>
      </c>
      <c r="AO81" s="4" t="e">
        <f t="shared" ca="1" si="13"/>
        <v>#N/A</v>
      </c>
      <c r="AP81" s="3" t="e">
        <f t="shared" ca="1" si="4"/>
        <v>#N/A</v>
      </c>
      <c r="AS81">
        <f t="shared" si="25"/>
        <v>30</v>
      </c>
      <c r="AT81" t="e">
        <f t="shared" ca="1" si="14"/>
        <v>#N/A</v>
      </c>
      <c r="AU81" s="3" t="e">
        <f t="shared" ca="1" si="15"/>
        <v>#N/A</v>
      </c>
      <c r="AV81" s="3" t="e">
        <f t="shared" ca="1" si="42"/>
        <v>#N/A</v>
      </c>
      <c r="AW81" s="4" t="e">
        <f t="shared" ca="1" si="42"/>
        <v>#N/A</v>
      </c>
      <c r="AX81" s="4" t="e">
        <f ca="1">AX80</f>
        <v>#N/A</v>
      </c>
      <c r="AZ81" s="8" t="e">
        <f t="shared" ca="1" si="16"/>
        <v>#N/A</v>
      </c>
      <c r="BA81" s="3" t="e">
        <f t="shared" ca="1" si="43"/>
        <v>#N/A</v>
      </c>
      <c r="BB81" s="3" t="e">
        <f t="shared" ca="1" si="43"/>
        <v>#N/A</v>
      </c>
      <c r="BC81" s="3" t="e">
        <f t="shared" ca="1" si="43"/>
        <v>#N/A</v>
      </c>
      <c r="BD81" s="3" t="e">
        <f t="shared" ca="1" si="43"/>
        <v>#N/A</v>
      </c>
      <c r="BE81" s="3" t="e">
        <f t="shared" ca="1" si="43"/>
        <v>#N/A</v>
      </c>
      <c r="BF81" s="3" t="e">
        <f t="shared" ca="1" si="43"/>
        <v>#N/A</v>
      </c>
      <c r="BG81" s="3" t="e">
        <f t="shared" ca="1" si="43"/>
        <v>#N/A</v>
      </c>
      <c r="BH81" s="3" t="e">
        <f t="shared" ca="1" si="43"/>
        <v>#N/A</v>
      </c>
      <c r="BI81" s="3" t="e">
        <f t="shared" ca="1" si="43"/>
        <v>#N/A</v>
      </c>
      <c r="BL81" t="e">
        <f t="shared" ca="1" si="18"/>
        <v>#N/A</v>
      </c>
      <c r="BM81" s="4" t="e">
        <f t="shared" ca="1" si="26"/>
        <v>#N/A</v>
      </c>
      <c r="BN81" s="8" t="e">
        <f t="shared" ca="1" si="19"/>
        <v>#N/A</v>
      </c>
      <c r="BO81" s="3" t="e">
        <f t="shared" ca="1" si="20"/>
        <v>#N/A</v>
      </c>
      <c r="BP81" s="4" t="e">
        <f t="shared" ca="1" si="6"/>
        <v>#N/A</v>
      </c>
      <c r="BQ81" s="4" t="e">
        <f t="shared" ca="1" si="21"/>
        <v>#N/A</v>
      </c>
      <c r="BR81" s="3" t="e">
        <f t="shared" ca="1" si="7"/>
        <v>#N/A</v>
      </c>
      <c r="BU81">
        <f t="shared" si="27"/>
        <v>30</v>
      </c>
      <c r="BV81" t="e">
        <f t="shared" ca="1" si="41"/>
        <v>#N/A</v>
      </c>
      <c r="BW81" s="3" t="e">
        <f t="shared" ca="1" si="41"/>
        <v>#N/A</v>
      </c>
      <c r="BX81" s="3" t="e">
        <f t="shared" ca="1" si="41"/>
        <v>#N/A</v>
      </c>
      <c r="BY81" s="4" t="e">
        <f t="shared" ca="1" si="41"/>
        <v>#N/A</v>
      </c>
      <c r="BZ81" s="4" t="e">
        <f ca="1">BZ80</f>
        <v>#N/A</v>
      </c>
      <c r="CB81" s="8" t="e">
        <f t="shared" ca="1" si="22"/>
        <v>#N/A</v>
      </c>
      <c r="CC81" s="3" t="e">
        <f t="shared" ca="1" si="44"/>
        <v>#N/A</v>
      </c>
      <c r="CD81" s="3" t="e">
        <f t="shared" ca="1" si="44"/>
        <v>#N/A</v>
      </c>
      <c r="CE81" s="3" t="e">
        <f t="shared" ca="1" si="44"/>
        <v>#N/A</v>
      </c>
      <c r="CF81" s="3" t="e">
        <f t="shared" ca="1" si="44"/>
        <v>#N/A</v>
      </c>
      <c r="CG81" s="3" t="e">
        <f t="shared" ca="1" si="44"/>
        <v>#N/A</v>
      </c>
      <c r="CH81" s="3" t="e">
        <f t="shared" ca="1" si="44"/>
        <v>#N/A</v>
      </c>
      <c r="CI81" s="3" t="e">
        <f t="shared" ca="1" si="44"/>
        <v>#N/A</v>
      </c>
      <c r="CJ81" s="3" t="e">
        <f t="shared" ca="1" si="44"/>
        <v>#N/A</v>
      </c>
      <c r="CK81" s="3" t="e">
        <f t="shared" ca="1" si="44"/>
        <v>#N/A</v>
      </c>
    </row>
    <row r="82" spans="2:89" x14ac:dyDescent="0.2">
      <c r="B82" s="52"/>
      <c r="C82" s="42"/>
      <c r="D82" s="42"/>
      <c r="E82" s="42"/>
      <c r="F82" s="42"/>
      <c r="G82" s="42"/>
      <c r="H82" s="42"/>
      <c r="I82" s="53"/>
      <c r="J82" s="91">
        <f t="shared" si="33"/>
        <v>33</v>
      </c>
      <c r="K82" s="94" t="str">
        <f t="shared" ca="1" si="34"/>
        <v/>
      </c>
      <c r="L82" s="82" t="str">
        <f t="shared" ca="1" si="35"/>
        <v/>
      </c>
      <c r="M82" s="88" t="str">
        <f t="shared" ca="1" si="36"/>
        <v/>
      </c>
      <c r="N82" s="87" t="str">
        <f t="shared" ca="1" si="37"/>
        <v/>
      </c>
      <c r="O82" s="83" t="str">
        <f t="shared" ca="1" si="37"/>
        <v/>
      </c>
      <c r="P82" s="84" t="str">
        <f t="shared" ca="1" si="38"/>
        <v/>
      </c>
      <c r="Q82" s="67"/>
      <c r="R82" s="67"/>
      <c r="S82" s="67"/>
      <c r="T82">
        <f>PV_Data_Calc!CY75</f>
        <v>60</v>
      </c>
      <c r="U82" s="10" t="e">
        <f ca="1">PV_Data_Calc!CZ75</f>
        <v>#N/A</v>
      </c>
      <c r="V82" s="16" t="e">
        <f ca="1">PV_Data_Calc!DB75</f>
        <v>#N/A</v>
      </c>
      <c r="W82" s="16" t="e">
        <f ca="1">PV_Data_Calc!DC75</f>
        <v>#N/A</v>
      </c>
      <c r="X82" s="17" t="e">
        <f ca="1">PV_Data_Calc!DD75</f>
        <v>#N/A</v>
      </c>
      <c r="Y82" s="17" t="e">
        <f ca="1">PV_Data_Calc!DE75</f>
        <v>#N/A</v>
      </c>
      <c r="AA82" s="9">
        <f>PV_Data_Calc!CQ75</f>
        <v>60</v>
      </c>
      <c r="AB82" s="9" t="e">
        <f ca="1">PV_Data_Calc!CR75</f>
        <v>#N/A</v>
      </c>
      <c r="AC82" s="19" t="e">
        <f ca="1">PV_Data_Calc!CT75</f>
        <v>#N/A</v>
      </c>
      <c r="AD82" s="19" t="e">
        <f ca="1">PV_Data_Calc!CU75</f>
        <v>#N/A</v>
      </c>
      <c r="AE82" s="20" t="e">
        <f ca="1">PV_Data_Calc!CV75</f>
        <v>#N/A</v>
      </c>
      <c r="AF82" s="20" t="e">
        <f ca="1">PV_Data_Calc!CW75</f>
        <v>#N/A</v>
      </c>
      <c r="AJ82" t="e">
        <f t="shared" ca="1" si="10"/>
        <v>#N/A</v>
      </c>
      <c r="AK82" s="4" t="e">
        <f t="shared" ca="1" si="11"/>
        <v>#N/A</v>
      </c>
      <c r="AL82" s="8" t="e">
        <f t="shared" ca="1" si="12"/>
        <v>#N/A</v>
      </c>
      <c r="AM82" s="3" t="e">
        <f t="shared" ca="1" si="2"/>
        <v>#N/A</v>
      </c>
      <c r="AN82" s="4" t="e">
        <f t="shared" ca="1" si="3"/>
        <v>#N/A</v>
      </c>
      <c r="AO82" s="4" t="e">
        <f t="shared" ca="1" si="13"/>
        <v>#N/A</v>
      </c>
      <c r="AP82" s="3" t="e">
        <f t="shared" ca="1" si="4"/>
        <v>#N/A</v>
      </c>
      <c r="AS82">
        <f t="shared" si="25"/>
        <v>30</v>
      </c>
      <c r="AT82" t="e">
        <f t="shared" ca="1" si="14"/>
        <v>#N/A</v>
      </c>
      <c r="AU82" s="3" t="e">
        <f t="shared" ca="1" si="15"/>
        <v>#N/A</v>
      </c>
      <c r="AV82" s="3" t="e">
        <f t="shared" ca="1" si="42"/>
        <v>#N/A</v>
      </c>
      <c r="AW82" s="4" t="e">
        <f t="shared" ca="1" si="42"/>
        <v>#N/A</v>
      </c>
      <c r="AX82" s="4" t="e">
        <f ca="1">INDEX($T$23:$Y$204,MATCH($AS82,$T$23:$T$204,0),MATCH(AX$22,$T$22:$Y$22,0))</f>
        <v>#N/A</v>
      </c>
      <c r="AZ82" s="8" t="e">
        <f t="shared" ca="1" si="16"/>
        <v>#N/A</v>
      </c>
      <c r="BA82" s="3" t="e">
        <f t="shared" ca="1" si="43"/>
        <v>#N/A</v>
      </c>
      <c r="BB82" s="3" t="e">
        <f t="shared" ca="1" si="43"/>
        <v>#N/A</v>
      </c>
      <c r="BC82" s="3" t="e">
        <f t="shared" ca="1" si="43"/>
        <v>#N/A</v>
      </c>
      <c r="BD82" s="3" t="e">
        <f t="shared" ca="1" si="43"/>
        <v>#N/A</v>
      </c>
      <c r="BE82" s="3" t="e">
        <f t="shared" ca="1" si="43"/>
        <v>#N/A</v>
      </c>
      <c r="BF82" s="3" t="e">
        <f t="shared" ca="1" si="43"/>
        <v>#N/A</v>
      </c>
      <c r="BG82" s="3" t="e">
        <f t="shared" ca="1" si="43"/>
        <v>#N/A</v>
      </c>
      <c r="BH82" s="3" t="e">
        <f t="shared" ca="1" si="43"/>
        <v>#N/A</v>
      </c>
      <c r="BI82" s="3" t="e">
        <f t="shared" ca="1" si="43"/>
        <v>#N/A</v>
      </c>
      <c r="BL82" t="e">
        <f t="shared" ca="1" si="18"/>
        <v>#N/A</v>
      </c>
      <c r="BM82" s="4" t="e">
        <f t="shared" ca="1" si="26"/>
        <v>#N/A</v>
      </c>
      <c r="BN82" s="8" t="e">
        <f t="shared" ca="1" si="19"/>
        <v>#N/A</v>
      </c>
      <c r="BO82" s="3" t="e">
        <f t="shared" ca="1" si="20"/>
        <v>#N/A</v>
      </c>
      <c r="BP82" s="4" t="e">
        <f t="shared" ca="1" si="6"/>
        <v>#N/A</v>
      </c>
      <c r="BQ82" s="4" t="e">
        <f t="shared" ca="1" si="21"/>
        <v>#N/A</v>
      </c>
      <c r="BR82" s="3" t="e">
        <f t="shared" ca="1" si="7"/>
        <v>#N/A</v>
      </c>
      <c r="BU82">
        <f t="shared" si="27"/>
        <v>30</v>
      </c>
      <c r="BV82" t="e">
        <f t="shared" ca="1" si="41"/>
        <v>#N/A</v>
      </c>
      <c r="BW82" s="3" t="e">
        <f t="shared" ca="1" si="41"/>
        <v>#N/A</v>
      </c>
      <c r="BX82" s="3" t="e">
        <f t="shared" ca="1" si="41"/>
        <v>#N/A</v>
      </c>
      <c r="BY82" s="4" t="e">
        <f t="shared" ca="1" si="41"/>
        <v>#N/A</v>
      </c>
      <c r="BZ82" s="4" t="e">
        <f ca="1">INDEX($AA$23:$AF$204,MATCH($BU82,$AA$23:$AA$204,0),MATCH(BZ$22,$AA$22:$AF$22,0))</f>
        <v>#N/A</v>
      </c>
      <c r="CB82" s="8" t="e">
        <f t="shared" ca="1" si="22"/>
        <v>#N/A</v>
      </c>
      <c r="CC82" s="3" t="e">
        <f t="shared" ca="1" si="44"/>
        <v>#N/A</v>
      </c>
      <c r="CD82" s="3" t="e">
        <f t="shared" ca="1" si="44"/>
        <v>#N/A</v>
      </c>
      <c r="CE82" s="3" t="e">
        <f t="shared" ca="1" si="44"/>
        <v>#N/A</v>
      </c>
      <c r="CF82" s="3" t="e">
        <f t="shared" ca="1" si="44"/>
        <v>#N/A</v>
      </c>
      <c r="CG82" s="3" t="e">
        <f t="shared" ca="1" si="44"/>
        <v>#N/A</v>
      </c>
      <c r="CH82" s="3" t="e">
        <f t="shared" ca="1" si="44"/>
        <v>#N/A</v>
      </c>
      <c r="CI82" s="3" t="e">
        <f t="shared" ca="1" si="44"/>
        <v>#N/A</v>
      </c>
      <c r="CJ82" s="3" t="e">
        <f t="shared" ca="1" si="44"/>
        <v>#N/A</v>
      </c>
      <c r="CK82" s="3" t="e">
        <f t="shared" ca="1" si="44"/>
        <v>#N/A</v>
      </c>
    </row>
    <row r="83" spans="2:89" x14ac:dyDescent="0.2">
      <c r="B83" s="52"/>
      <c r="C83" s="42"/>
      <c r="D83" s="42"/>
      <c r="E83" s="42"/>
      <c r="F83" s="42"/>
      <c r="G83" s="42"/>
      <c r="H83" s="42"/>
      <c r="I83" s="53"/>
      <c r="J83" s="91">
        <f t="shared" si="33"/>
        <v>34</v>
      </c>
      <c r="K83" s="94" t="str">
        <f t="shared" ca="1" si="34"/>
        <v/>
      </c>
      <c r="L83" s="82" t="str">
        <f t="shared" ca="1" si="35"/>
        <v/>
      </c>
      <c r="M83" s="88" t="str">
        <f t="shared" ca="1" si="36"/>
        <v/>
      </c>
      <c r="N83" s="87" t="str">
        <f t="shared" ca="1" si="37"/>
        <v/>
      </c>
      <c r="O83" s="83" t="str">
        <f t="shared" ca="1" si="37"/>
        <v/>
      </c>
      <c r="P83" s="84" t="str">
        <f t="shared" ca="1" si="38"/>
        <v/>
      </c>
      <c r="Q83" s="67"/>
      <c r="R83" s="67"/>
      <c r="S83" s="67"/>
      <c r="T83">
        <f>PV_Data_Calc!CY76</f>
        <v>61</v>
      </c>
      <c r="U83" s="10" t="e">
        <f ca="1">PV_Data_Calc!CZ76</f>
        <v>#N/A</v>
      </c>
      <c r="V83" s="16" t="e">
        <f ca="1">PV_Data_Calc!DB76</f>
        <v>#N/A</v>
      </c>
      <c r="W83" s="16" t="e">
        <f ca="1">PV_Data_Calc!DC76</f>
        <v>#N/A</v>
      </c>
      <c r="X83" s="17" t="e">
        <f ca="1">PV_Data_Calc!DD76</f>
        <v>#N/A</v>
      </c>
      <c r="Y83" s="17" t="e">
        <f ca="1">PV_Data_Calc!DE76</f>
        <v>#N/A</v>
      </c>
      <c r="AA83" s="9">
        <f>PV_Data_Calc!CQ76</f>
        <v>61</v>
      </c>
      <c r="AB83" s="9" t="e">
        <f ca="1">PV_Data_Calc!CR76</f>
        <v>#N/A</v>
      </c>
      <c r="AC83" s="19" t="e">
        <f ca="1">PV_Data_Calc!CT76</f>
        <v>#N/A</v>
      </c>
      <c r="AD83" s="19" t="e">
        <f ca="1">PV_Data_Calc!CU76</f>
        <v>#N/A</v>
      </c>
      <c r="AE83" s="20" t="e">
        <f ca="1">PV_Data_Calc!CV76</f>
        <v>#N/A</v>
      </c>
      <c r="AF83" s="20" t="e">
        <f ca="1">PV_Data_Calc!CW76</f>
        <v>#N/A</v>
      </c>
      <c r="AJ83" t="e">
        <f t="shared" ca="1" si="10"/>
        <v>#N/A</v>
      </c>
      <c r="AK83" s="4" t="e">
        <f t="shared" ca="1" si="11"/>
        <v>#N/A</v>
      </c>
      <c r="AL83" s="8" t="e">
        <f t="shared" ca="1" si="12"/>
        <v>#N/A</v>
      </c>
      <c r="AM83" s="3" t="e">
        <f t="shared" ca="1" si="2"/>
        <v>#N/A</v>
      </c>
      <c r="AN83" s="4" t="e">
        <f t="shared" ca="1" si="3"/>
        <v>#N/A</v>
      </c>
      <c r="AO83" s="4" t="e">
        <f t="shared" ca="1" si="13"/>
        <v>#N/A</v>
      </c>
      <c r="AP83" s="3" t="e">
        <f t="shared" ca="1" si="4"/>
        <v>#N/A</v>
      </c>
      <c r="AS83">
        <f t="shared" si="25"/>
        <v>31</v>
      </c>
      <c r="AT83" t="e">
        <f t="shared" ca="1" si="14"/>
        <v>#N/A</v>
      </c>
      <c r="AU83" s="3" t="e">
        <f t="shared" ca="1" si="15"/>
        <v>#N/A</v>
      </c>
      <c r="AV83" s="3" t="e">
        <f t="shared" ca="1" si="42"/>
        <v>#N/A</v>
      </c>
      <c r="AW83" s="4" t="e">
        <f t="shared" ca="1" si="42"/>
        <v>#N/A</v>
      </c>
      <c r="AX83" s="4" t="e">
        <f ca="1">AX82</f>
        <v>#N/A</v>
      </c>
      <c r="AZ83" s="8" t="e">
        <f t="shared" ca="1" si="16"/>
        <v>#N/A</v>
      </c>
      <c r="BA83" s="3" t="e">
        <f t="shared" ca="1" si="43"/>
        <v>#N/A</v>
      </c>
      <c r="BB83" s="3" t="e">
        <f t="shared" ca="1" si="43"/>
        <v>#N/A</v>
      </c>
      <c r="BC83" s="3" t="e">
        <f t="shared" ca="1" si="43"/>
        <v>#N/A</v>
      </c>
      <c r="BD83" s="3" t="e">
        <f t="shared" ca="1" si="43"/>
        <v>#N/A</v>
      </c>
      <c r="BE83" s="3" t="e">
        <f t="shared" ca="1" si="43"/>
        <v>#N/A</v>
      </c>
      <c r="BF83" s="3" t="e">
        <f t="shared" ca="1" si="43"/>
        <v>#N/A</v>
      </c>
      <c r="BG83" s="3" t="e">
        <f t="shared" ca="1" si="43"/>
        <v>#N/A</v>
      </c>
      <c r="BH83" s="3" t="e">
        <f t="shared" ca="1" si="43"/>
        <v>#N/A</v>
      </c>
      <c r="BI83" s="3" t="e">
        <f t="shared" ca="1" si="43"/>
        <v>#N/A</v>
      </c>
      <c r="BL83" t="e">
        <f t="shared" ca="1" si="18"/>
        <v>#N/A</v>
      </c>
      <c r="BM83" s="4" t="e">
        <f t="shared" ca="1" si="26"/>
        <v>#N/A</v>
      </c>
      <c r="BN83" s="8" t="e">
        <f t="shared" ca="1" si="19"/>
        <v>#N/A</v>
      </c>
      <c r="BO83" s="3" t="e">
        <f t="shared" ca="1" si="20"/>
        <v>#N/A</v>
      </c>
      <c r="BP83" s="4" t="e">
        <f t="shared" ca="1" si="6"/>
        <v>#N/A</v>
      </c>
      <c r="BQ83" s="4" t="e">
        <f t="shared" ca="1" si="21"/>
        <v>#N/A</v>
      </c>
      <c r="BR83" s="3" t="e">
        <f t="shared" ca="1" si="7"/>
        <v>#N/A</v>
      </c>
      <c r="BU83">
        <f t="shared" si="27"/>
        <v>31</v>
      </c>
      <c r="BV83" t="e">
        <f t="shared" ref="BV83:BY102" ca="1" si="45">INDEX($AA$23:$AF$204,MATCH($BU83,$AA$23:$AA$204,0),MATCH(BV$22,$AA$22:$AF$22,0))</f>
        <v>#N/A</v>
      </c>
      <c r="BW83" s="3" t="e">
        <f t="shared" ca="1" si="45"/>
        <v>#N/A</v>
      </c>
      <c r="BX83" s="3" t="e">
        <f t="shared" ca="1" si="45"/>
        <v>#N/A</v>
      </c>
      <c r="BY83" s="4" t="e">
        <f t="shared" ca="1" si="45"/>
        <v>#N/A</v>
      </c>
      <c r="BZ83" s="4" t="e">
        <f ca="1">BZ82</f>
        <v>#N/A</v>
      </c>
      <c r="CB83" s="8" t="e">
        <f t="shared" ca="1" si="22"/>
        <v>#N/A</v>
      </c>
      <c r="CC83" s="3" t="e">
        <f t="shared" ca="1" si="44"/>
        <v>#N/A</v>
      </c>
      <c r="CD83" s="3" t="e">
        <f t="shared" ca="1" si="44"/>
        <v>#N/A</v>
      </c>
      <c r="CE83" s="3" t="e">
        <f t="shared" ca="1" si="44"/>
        <v>#N/A</v>
      </c>
      <c r="CF83" s="3" t="e">
        <f t="shared" ca="1" si="44"/>
        <v>#N/A</v>
      </c>
      <c r="CG83" s="3" t="e">
        <f t="shared" ca="1" si="44"/>
        <v>#N/A</v>
      </c>
      <c r="CH83" s="3" t="e">
        <f t="shared" ca="1" si="44"/>
        <v>#N/A</v>
      </c>
      <c r="CI83" s="3" t="e">
        <f t="shared" ca="1" si="44"/>
        <v>#N/A</v>
      </c>
      <c r="CJ83" s="3" t="e">
        <f t="shared" ca="1" si="44"/>
        <v>#N/A</v>
      </c>
      <c r="CK83" s="3" t="e">
        <f t="shared" ca="1" si="44"/>
        <v>#N/A</v>
      </c>
    </row>
    <row r="84" spans="2:89" x14ac:dyDescent="0.2">
      <c r="B84" s="52"/>
      <c r="C84" s="42"/>
      <c r="D84" s="42"/>
      <c r="E84" s="42"/>
      <c r="F84" s="42"/>
      <c r="G84" s="42"/>
      <c r="H84" s="42"/>
      <c r="I84" s="53"/>
      <c r="J84" s="91">
        <f t="shared" si="33"/>
        <v>35</v>
      </c>
      <c r="K84" s="94" t="str">
        <f t="shared" ca="1" si="34"/>
        <v/>
      </c>
      <c r="L84" s="82" t="str">
        <f t="shared" ca="1" si="35"/>
        <v/>
      </c>
      <c r="M84" s="88" t="str">
        <f t="shared" ca="1" si="36"/>
        <v/>
      </c>
      <c r="N84" s="87" t="str">
        <f t="shared" ca="1" si="37"/>
        <v/>
      </c>
      <c r="O84" s="83" t="str">
        <f t="shared" ca="1" si="37"/>
        <v/>
      </c>
      <c r="P84" s="84" t="str">
        <f t="shared" ca="1" si="38"/>
        <v/>
      </c>
      <c r="Q84" s="67"/>
      <c r="R84" s="67"/>
      <c r="S84" s="67"/>
      <c r="T84">
        <f>PV_Data_Calc!CY77</f>
        <v>62</v>
      </c>
      <c r="U84" s="10" t="e">
        <f ca="1">PV_Data_Calc!CZ77</f>
        <v>#N/A</v>
      </c>
      <c r="V84" s="16" t="e">
        <f ca="1">PV_Data_Calc!DB77</f>
        <v>#N/A</v>
      </c>
      <c r="W84" s="16" t="e">
        <f ca="1">PV_Data_Calc!DC77</f>
        <v>#N/A</v>
      </c>
      <c r="X84" s="17" t="e">
        <f ca="1">PV_Data_Calc!DD77</f>
        <v>#N/A</v>
      </c>
      <c r="Y84" s="17" t="e">
        <f ca="1">PV_Data_Calc!DE77</f>
        <v>#N/A</v>
      </c>
      <c r="AA84" s="9">
        <f>PV_Data_Calc!CQ77</f>
        <v>62</v>
      </c>
      <c r="AB84" s="9" t="e">
        <f ca="1">PV_Data_Calc!CR77</f>
        <v>#N/A</v>
      </c>
      <c r="AC84" s="19" t="e">
        <f ca="1">PV_Data_Calc!CT77</f>
        <v>#N/A</v>
      </c>
      <c r="AD84" s="19" t="e">
        <f ca="1">PV_Data_Calc!CU77</f>
        <v>#N/A</v>
      </c>
      <c r="AE84" s="20" t="e">
        <f ca="1">PV_Data_Calc!CV77</f>
        <v>#N/A</v>
      </c>
      <c r="AF84" s="20" t="e">
        <f ca="1">PV_Data_Calc!CW77</f>
        <v>#N/A</v>
      </c>
      <c r="AJ84" t="e">
        <f t="shared" ca="1" si="10"/>
        <v>#N/A</v>
      </c>
      <c r="AK84" s="4" t="e">
        <f t="shared" ca="1" si="11"/>
        <v>#N/A</v>
      </c>
      <c r="AL84" s="8" t="e">
        <f t="shared" ca="1" si="12"/>
        <v>#N/A</v>
      </c>
      <c r="AM84" s="3" t="e">
        <f t="shared" ca="1" si="2"/>
        <v>#N/A</v>
      </c>
      <c r="AN84" s="4" t="e">
        <f t="shared" ca="1" si="3"/>
        <v>#N/A</v>
      </c>
      <c r="AO84" s="4" t="e">
        <f t="shared" ca="1" si="13"/>
        <v>#N/A</v>
      </c>
      <c r="AP84" s="3" t="e">
        <f t="shared" ca="1" si="4"/>
        <v>#N/A</v>
      </c>
      <c r="AS84">
        <f t="shared" si="25"/>
        <v>31</v>
      </c>
      <c r="AT84" t="e">
        <f t="shared" ca="1" si="14"/>
        <v>#N/A</v>
      </c>
      <c r="AU84" s="3" t="e">
        <f t="shared" ca="1" si="15"/>
        <v>#N/A</v>
      </c>
      <c r="AV84" s="3" t="e">
        <f t="shared" ca="1" si="42"/>
        <v>#N/A</v>
      </c>
      <c r="AW84" s="4" t="e">
        <f t="shared" ca="1" si="42"/>
        <v>#N/A</v>
      </c>
      <c r="AX84" s="4" t="e">
        <f ca="1">INDEX($T$23:$Y$204,MATCH($AS84,$T$23:$T$204,0),MATCH(AX$22,$T$22:$Y$22,0))</f>
        <v>#N/A</v>
      </c>
      <c r="AZ84" s="8" t="e">
        <f t="shared" ca="1" si="16"/>
        <v>#N/A</v>
      </c>
      <c r="BA84" s="3" t="e">
        <f t="shared" ca="1" si="43"/>
        <v>#N/A</v>
      </c>
      <c r="BB84" s="3" t="e">
        <f t="shared" ca="1" si="43"/>
        <v>#N/A</v>
      </c>
      <c r="BC84" s="3" t="e">
        <f t="shared" ca="1" si="43"/>
        <v>#N/A</v>
      </c>
      <c r="BD84" s="3" t="e">
        <f t="shared" ca="1" si="43"/>
        <v>#N/A</v>
      </c>
      <c r="BE84" s="3" t="e">
        <f t="shared" ca="1" si="43"/>
        <v>#N/A</v>
      </c>
      <c r="BF84" s="3" t="e">
        <f t="shared" ca="1" si="43"/>
        <v>#N/A</v>
      </c>
      <c r="BG84" s="3" t="e">
        <f t="shared" ca="1" si="43"/>
        <v>#N/A</v>
      </c>
      <c r="BH84" s="3" t="e">
        <f t="shared" ca="1" si="43"/>
        <v>#N/A</v>
      </c>
      <c r="BI84" s="3" t="e">
        <f t="shared" ca="1" si="43"/>
        <v>#N/A</v>
      </c>
      <c r="BL84" t="e">
        <f t="shared" ca="1" si="18"/>
        <v>#N/A</v>
      </c>
      <c r="BM84" s="4" t="e">
        <f t="shared" ca="1" si="26"/>
        <v>#N/A</v>
      </c>
      <c r="BN84" s="8" t="e">
        <f t="shared" ca="1" si="19"/>
        <v>#N/A</v>
      </c>
      <c r="BO84" s="3" t="e">
        <f t="shared" ca="1" si="20"/>
        <v>#N/A</v>
      </c>
      <c r="BP84" s="4" t="e">
        <f t="shared" ca="1" si="6"/>
        <v>#N/A</v>
      </c>
      <c r="BQ84" s="4" t="e">
        <f t="shared" ca="1" si="21"/>
        <v>#N/A</v>
      </c>
      <c r="BR84" s="3" t="e">
        <f t="shared" ca="1" si="7"/>
        <v>#N/A</v>
      </c>
      <c r="BU84">
        <f t="shared" si="27"/>
        <v>31</v>
      </c>
      <c r="BV84" t="e">
        <f t="shared" ca="1" si="45"/>
        <v>#N/A</v>
      </c>
      <c r="BW84" s="3" t="e">
        <f t="shared" ca="1" si="45"/>
        <v>#N/A</v>
      </c>
      <c r="BX84" s="3" t="e">
        <f t="shared" ca="1" si="45"/>
        <v>#N/A</v>
      </c>
      <c r="BY84" s="4" t="e">
        <f t="shared" ca="1" si="45"/>
        <v>#N/A</v>
      </c>
      <c r="BZ84" s="4" t="e">
        <f ca="1">INDEX($AA$23:$AF$204,MATCH($BU84,$AA$23:$AA$204,0),MATCH(BZ$22,$AA$22:$AF$22,0))</f>
        <v>#N/A</v>
      </c>
      <c r="CB84" s="8" t="e">
        <f t="shared" ca="1" si="22"/>
        <v>#N/A</v>
      </c>
      <c r="CC84" s="3" t="e">
        <f t="shared" ca="1" si="44"/>
        <v>#N/A</v>
      </c>
      <c r="CD84" s="3" t="e">
        <f t="shared" ca="1" si="44"/>
        <v>#N/A</v>
      </c>
      <c r="CE84" s="3" t="e">
        <f t="shared" ca="1" si="44"/>
        <v>#N/A</v>
      </c>
      <c r="CF84" s="3" t="e">
        <f t="shared" ca="1" si="44"/>
        <v>#N/A</v>
      </c>
      <c r="CG84" s="3" t="e">
        <f t="shared" ca="1" si="44"/>
        <v>#N/A</v>
      </c>
      <c r="CH84" s="3" t="e">
        <f t="shared" ca="1" si="44"/>
        <v>#N/A</v>
      </c>
      <c r="CI84" s="3" t="e">
        <f t="shared" ca="1" si="44"/>
        <v>#N/A</v>
      </c>
      <c r="CJ84" s="3" t="e">
        <f t="shared" ca="1" si="44"/>
        <v>#N/A</v>
      </c>
      <c r="CK84" s="3" t="e">
        <f t="shared" ca="1" si="44"/>
        <v>#N/A</v>
      </c>
    </row>
    <row r="85" spans="2:89" x14ac:dyDescent="0.2">
      <c r="B85" s="52"/>
      <c r="C85" s="42"/>
      <c r="D85" s="42"/>
      <c r="E85" s="42"/>
      <c r="F85" s="42"/>
      <c r="G85" s="42"/>
      <c r="H85" s="42"/>
      <c r="I85" s="53"/>
      <c r="J85" s="91">
        <f t="shared" si="33"/>
        <v>36</v>
      </c>
      <c r="K85" s="94" t="str">
        <f t="shared" ca="1" si="34"/>
        <v/>
      </c>
      <c r="L85" s="82" t="str">
        <f t="shared" ca="1" si="35"/>
        <v/>
      </c>
      <c r="M85" s="88" t="str">
        <f t="shared" ca="1" si="36"/>
        <v/>
      </c>
      <c r="N85" s="87" t="str">
        <f t="shared" ca="1" si="37"/>
        <v/>
      </c>
      <c r="O85" s="83" t="str">
        <f t="shared" ca="1" si="37"/>
        <v/>
      </c>
      <c r="P85" s="84" t="str">
        <f t="shared" ca="1" si="38"/>
        <v/>
      </c>
      <c r="Q85" s="67"/>
      <c r="R85" s="67"/>
      <c r="S85" s="67"/>
      <c r="T85">
        <f>PV_Data_Calc!CY78</f>
        <v>63</v>
      </c>
      <c r="U85" s="10" t="e">
        <f ca="1">PV_Data_Calc!CZ78</f>
        <v>#N/A</v>
      </c>
      <c r="V85" s="16" t="e">
        <f ca="1">PV_Data_Calc!DB78</f>
        <v>#N/A</v>
      </c>
      <c r="W85" s="16" t="e">
        <f ca="1">PV_Data_Calc!DC78</f>
        <v>#N/A</v>
      </c>
      <c r="X85" s="17" t="e">
        <f ca="1">PV_Data_Calc!DD78</f>
        <v>#N/A</v>
      </c>
      <c r="Y85" s="17" t="e">
        <f ca="1">PV_Data_Calc!DE78</f>
        <v>#N/A</v>
      </c>
      <c r="AA85" s="9">
        <f>PV_Data_Calc!CQ78</f>
        <v>63</v>
      </c>
      <c r="AB85" s="9" t="e">
        <f ca="1">PV_Data_Calc!CR78</f>
        <v>#N/A</v>
      </c>
      <c r="AC85" s="19" t="e">
        <f ca="1">PV_Data_Calc!CT78</f>
        <v>#N/A</v>
      </c>
      <c r="AD85" s="19" t="e">
        <f ca="1">PV_Data_Calc!CU78</f>
        <v>#N/A</v>
      </c>
      <c r="AE85" s="20" t="e">
        <f ca="1">PV_Data_Calc!CV78</f>
        <v>#N/A</v>
      </c>
      <c r="AF85" s="20" t="e">
        <f ca="1">PV_Data_Calc!CW78</f>
        <v>#N/A</v>
      </c>
      <c r="AJ85" t="e">
        <f t="shared" ca="1" si="10"/>
        <v>#N/A</v>
      </c>
      <c r="AK85" s="4" t="e">
        <f t="shared" ca="1" si="11"/>
        <v>#N/A</v>
      </c>
      <c r="AL85" s="8" t="e">
        <f t="shared" ca="1" si="12"/>
        <v>#N/A</v>
      </c>
      <c r="AM85" s="3" t="e">
        <f t="shared" ca="1" si="2"/>
        <v>#N/A</v>
      </c>
      <c r="AN85" s="4" t="e">
        <f t="shared" ca="1" si="3"/>
        <v>#N/A</v>
      </c>
      <c r="AO85" s="4" t="e">
        <f t="shared" ca="1" si="13"/>
        <v>#N/A</v>
      </c>
      <c r="AP85" s="3" t="e">
        <f t="shared" ca="1" si="4"/>
        <v>#N/A</v>
      </c>
      <c r="AS85">
        <f t="shared" si="25"/>
        <v>32</v>
      </c>
      <c r="AT85" t="e">
        <f t="shared" ca="1" si="14"/>
        <v>#N/A</v>
      </c>
      <c r="AU85" s="3" t="e">
        <f t="shared" ca="1" si="15"/>
        <v>#N/A</v>
      </c>
      <c r="AV85" s="3" t="e">
        <f t="shared" ref="AV85:AW104" ca="1" si="46">INDEX($T$23:$Y$204,MATCH($AS85,$T$23:$T$204,0),MATCH(AV$22,$T$22:$Y$22,0))</f>
        <v>#N/A</v>
      </c>
      <c r="AW85" s="4" t="e">
        <f t="shared" ca="1" si="46"/>
        <v>#N/A</v>
      </c>
      <c r="AX85" s="4" t="e">
        <f ca="1">AX84</f>
        <v>#N/A</v>
      </c>
      <c r="AZ85" s="8" t="e">
        <f t="shared" ca="1" si="16"/>
        <v>#N/A</v>
      </c>
      <c r="BA85" s="3" t="e">
        <f t="shared" ca="1" si="43"/>
        <v>#N/A</v>
      </c>
      <c r="BB85" s="3" t="e">
        <f t="shared" ca="1" si="43"/>
        <v>#N/A</v>
      </c>
      <c r="BC85" s="3" t="e">
        <f t="shared" ca="1" si="43"/>
        <v>#N/A</v>
      </c>
      <c r="BD85" s="3" t="e">
        <f t="shared" ca="1" si="43"/>
        <v>#N/A</v>
      </c>
      <c r="BE85" s="3" t="e">
        <f t="shared" ca="1" si="43"/>
        <v>#N/A</v>
      </c>
      <c r="BF85" s="3" t="e">
        <f t="shared" ca="1" si="43"/>
        <v>#N/A</v>
      </c>
      <c r="BG85" s="3" t="e">
        <f t="shared" ca="1" si="43"/>
        <v>#N/A</v>
      </c>
      <c r="BH85" s="3" t="e">
        <f t="shared" ca="1" si="43"/>
        <v>#N/A</v>
      </c>
      <c r="BI85" s="3" t="e">
        <f t="shared" ca="1" si="43"/>
        <v>#N/A</v>
      </c>
      <c r="BL85" t="e">
        <f t="shared" ca="1" si="18"/>
        <v>#N/A</v>
      </c>
      <c r="BM85" s="4" t="e">
        <f t="shared" ca="1" si="26"/>
        <v>#N/A</v>
      </c>
      <c r="BN85" s="8" t="e">
        <f t="shared" ca="1" si="19"/>
        <v>#N/A</v>
      </c>
      <c r="BO85" s="3" t="e">
        <f t="shared" ca="1" si="20"/>
        <v>#N/A</v>
      </c>
      <c r="BP85" s="4" t="e">
        <f t="shared" ca="1" si="6"/>
        <v>#N/A</v>
      </c>
      <c r="BQ85" s="4" t="e">
        <f t="shared" ca="1" si="21"/>
        <v>#N/A</v>
      </c>
      <c r="BR85" s="3" t="e">
        <f t="shared" ca="1" si="7"/>
        <v>#N/A</v>
      </c>
      <c r="BU85">
        <f t="shared" si="27"/>
        <v>32</v>
      </c>
      <c r="BV85" t="e">
        <f t="shared" ca="1" si="45"/>
        <v>#N/A</v>
      </c>
      <c r="BW85" s="3" t="e">
        <f t="shared" ca="1" si="45"/>
        <v>#N/A</v>
      </c>
      <c r="BX85" s="3" t="e">
        <f t="shared" ca="1" si="45"/>
        <v>#N/A</v>
      </c>
      <c r="BY85" s="4" t="e">
        <f t="shared" ca="1" si="45"/>
        <v>#N/A</v>
      </c>
      <c r="BZ85" s="4" t="e">
        <f ca="1">BZ84</f>
        <v>#N/A</v>
      </c>
      <c r="CB85" s="8" t="e">
        <f t="shared" ca="1" si="22"/>
        <v>#N/A</v>
      </c>
      <c r="CC85" s="3" t="e">
        <f t="shared" ca="1" si="44"/>
        <v>#N/A</v>
      </c>
      <c r="CD85" s="3" t="e">
        <f t="shared" ca="1" si="44"/>
        <v>#N/A</v>
      </c>
      <c r="CE85" s="3" t="e">
        <f t="shared" ca="1" si="44"/>
        <v>#N/A</v>
      </c>
      <c r="CF85" s="3" t="e">
        <f t="shared" ca="1" si="44"/>
        <v>#N/A</v>
      </c>
      <c r="CG85" s="3" t="e">
        <f t="shared" ca="1" si="44"/>
        <v>#N/A</v>
      </c>
      <c r="CH85" s="3" t="e">
        <f t="shared" ca="1" si="44"/>
        <v>#N/A</v>
      </c>
      <c r="CI85" s="3" t="e">
        <f t="shared" ca="1" si="44"/>
        <v>#N/A</v>
      </c>
      <c r="CJ85" s="3" t="e">
        <f t="shared" ca="1" si="44"/>
        <v>#N/A</v>
      </c>
      <c r="CK85" s="3" t="e">
        <f t="shared" ca="1" si="44"/>
        <v>#N/A</v>
      </c>
    </row>
    <row r="86" spans="2:89" x14ac:dyDescent="0.2">
      <c r="B86" s="52"/>
      <c r="C86" s="42"/>
      <c r="D86" s="42"/>
      <c r="E86" s="42"/>
      <c r="F86" s="42"/>
      <c r="G86" s="42"/>
      <c r="H86" s="42"/>
      <c r="I86" s="53"/>
      <c r="J86" s="91">
        <f t="shared" si="33"/>
        <v>37</v>
      </c>
      <c r="K86" s="94" t="str">
        <f t="shared" ca="1" si="34"/>
        <v/>
      </c>
      <c r="L86" s="82" t="str">
        <f t="shared" ca="1" si="35"/>
        <v/>
      </c>
      <c r="M86" s="88" t="str">
        <f t="shared" ca="1" si="36"/>
        <v/>
      </c>
      <c r="N86" s="87" t="str">
        <f t="shared" ca="1" si="37"/>
        <v/>
      </c>
      <c r="O86" s="83" t="str">
        <f t="shared" ca="1" si="37"/>
        <v/>
      </c>
      <c r="P86" s="84" t="str">
        <f t="shared" ca="1" si="38"/>
        <v/>
      </c>
      <c r="Q86" s="67"/>
      <c r="R86" s="67"/>
      <c r="S86" s="67"/>
      <c r="T86">
        <f>PV_Data_Calc!CY79</f>
        <v>64</v>
      </c>
      <c r="U86" s="10" t="e">
        <f ca="1">PV_Data_Calc!CZ79</f>
        <v>#N/A</v>
      </c>
      <c r="V86" s="16" t="e">
        <f ca="1">PV_Data_Calc!DB79</f>
        <v>#N/A</v>
      </c>
      <c r="W86" s="16" t="e">
        <f ca="1">PV_Data_Calc!DC79</f>
        <v>#N/A</v>
      </c>
      <c r="X86" s="17" t="e">
        <f ca="1">PV_Data_Calc!DD79</f>
        <v>#N/A</v>
      </c>
      <c r="Y86" s="17" t="e">
        <f ca="1">PV_Data_Calc!DE79</f>
        <v>#N/A</v>
      </c>
      <c r="AA86" s="9">
        <f>PV_Data_Calc!CQ79</f>
        <v>64</v>
      </c>
      <c r="AB86" s="9" t="e">
        <f ca="1">PV_Data_Calc!CR79</f>
        <v>#N/A</v>
      </c>
      <c r="AC86" s="19" t="e">
        <f ca="1">PV_Data_Calc!CT79</f>
        <v>#N/A</v>
      </c>
      <c r="AD86" s="19" t="e">
        <f ca="1">PV_Data_Calc!CU79</f>
        <v>#N/A</v>
      </c>
      <c r="AE86" s="20" t="e">
        <f ca="1">PV_Data_Calc!CV79</f>
        <v>#N/A</v>
      </c>
      <c r="AF86" s="20" t="e">
        <f ca="1">PV_Data_Calc!CW79</f>
        <v>#N/A</v>
      </c>
      <c r="AJ86" t="e">
        <f t="shared" ca="1" si="10"/>
        <v>#N/A</v>
      </c>
      <c r="AK86" s="4" t="e">
        <f t="shared" ca="1" si="11"/>
        <v>#N/A</v>
      </c>
      <c r="AL86" s="8" t="e">
        <f t="shared" ca="1" si="12"/>
        <v>#N/A</v>
      </c>
      <c r="AM86" s="3" t="e">
        <f t="shared" ca="1" si="2"/>
        <v>#N/A</v>
      </c>
      <c r="AN86" s="4" t="e">
        <f t="shared" ca="1" si="3"/>
        <v>#N/A</v>
      </c>
      <c r="AO86" s="4" t="e">
        <f t="shared" ca="1" si="13"/>
        <v>#N/A</v>
      </c>
      <c r="AP86" s="3" t="e">
        <f t="shared" ca="1" si="4"/>
        <v>#N/A</v>
      </c>
      <c r="AS86">
        <f t="shared" si="25"/>
        <v>32</v>
      </c>
      <c r="AT86" t="e">
        <f t="shared" ca="1" si="14"/>
        <v>#N/A</v>
      </c>
      <c r="AU86" s="3" t="e">
        <f t="shared" ca="1" si="15"/>
        <v>#N/A</v>
      </c>
      <c r="AV86" s="3" t="e">
        <f t="shared" ca="1" si="46"/>
        <v>#N/A</v>
      </c>
      <c r="AW86" s="4" t="e">
        <f t="shared" ca="1" si="46"/>
        <v>#N/A</v>
      </c>
      <c r="AX86" s="4" t="e">
        <f ca="1">INDEX($T$23:$Y$204,MATCH($AS86,$T$23:$T$204,0),MATCH(AX$22,$T$22:$Y$22,0))</f>
        <v>#N/A</v>
      </c>
      <c r="AZ86" s="8" t="e">
        <f t="shared" ca="1" si="16"/>
        <v>#N/A</v>
      </c>
      <c r="BA86" s="3" t="e">
        <f t="shared" ca="1" si="43"/>
        <v>#N/A</v>
      </c>
      <c r="BB86" s="3" t="e">
        <f t="shared" ca="1" si="43"/>
        <v>#N/A</v>
      </c>
      <c r="BC86" s="3" t="e">
        <f t="shared" ca="1" si="43"/>
        <v>#N/A</v>
      </c>
      <c r="BD86" s="3" t="e">
        <f t="shared" ca="1" si="43"/>
        <v>#N/A</v>
      </c>
      <c r="BE86" s="3" t="e">
        <f t="shared" ca="1" si="43"/>
        <v>#N/A</v>
      </c>
      <c r="BF86" s="3" t="e">
        <f t="shared" ca="1" si="43"/>
        <v>#N/A</v>
      </c>
      <c r="BG86" s="3" t="e">
        <f t="shared" ca="1" si="43"/>
        <v>#N/A</v>
      </c>
      <c r="BH86" s="3" t="e">
        <f t="shared" ca="1" si="43"/>
        <v>#N/A</v>
      </c>
      <c r="BI86" s="3" t="e">
        <f t="shared" ca="1" si="43"/>
        <v>#N/A</v>
      </c>
      <c r="BL86" t="e">
        <f t="shared" ca="1" si="18"/>
        <v>#N/A</v>
      </c>
      <c r="BM86" s="4" t="e">
        <f t="shared" ca="1" si="26"/>
        <v>#N/A</v>
      </c>
      <c r="BN86" s="8" t="e">
        <f t="shared" ca="1" si="19"/>
        <v>#N/A</v>
      </c>
      <c r="BO86" s="3" t="e">
        <f t="shared" ca="1" si="20"/>
        <v>#N/A</v>
      </c>
      <c r="BP86" s="4" t="e">
        <f t="shared" ca="1" si="6"/>
        <v>#N/A</v>
      </c>
      <c r="BQ86" s="4" t="e">
        <f t="shared" ca="1" si="21"/>
        <v>#N/A</v>
      </c>
      <c r="BR86" s="3" t="e">
        <f t="shared" ca="1" si="7"/>
        <v>#N/A</v>
      </c>
      <c r="BU86">
        <f t="shared" si="27"/>
        <v>32</v>
      </c>
      <c r="BV86" t="e">
        <f t="shared" ca="1" si="45"/>
        <v>#N/A</v>
      </c>
      <c r="BW86" s="3" t="e">
        <f t="shared" ca="1" si="45"/>
        <v>#N/A</v>
      </c>
      <c r="BX86" s="3" t="e">
        <f t="shared" ca="1" si="45"/>
        <v>#N/A</v>
      </c>
      <c r="BY86" s="4" t="e">
        <f t="shared" ca="1" si="45"/>
        <v>#N/A</v>
      </c>
      <c r="BZ86" s="4" t="e">
        <f ca="1">INDEX($AA$23:$AF$204,MATCH($BU86,$AA$23:$AA$204,0),MATCH(BZ$22,$AA$22:$AF$22,0))</f>
        <v>#N/A</v>
      </c>
      <c r="CB86" s="8" t="e">
        <f t="shared" ca="1" si="22"/>
        <v>#N/A</v>
      </c>
      <c r="CC86" s="3" t="e">
        <f t="shared" ca="1" si="44"/>
        <v>#N/A</v>
      </c>
      <c r="CD86" s="3" t="e">
        <f t="shared" ca="1" si="44"/>
        <v>#N/A</v>
      </c>
      <c r="CE86" s="3" t="e">
        <f t="shared" ca="1" si="44"/>
        <v>#N/A</v>
      </c>
      <c r="CF86" s="3" t="e">
        <f t="shared" ca="1" si="44"/>
        <v>#N/A</v>
      </c>
      <c r="CG86" s="3" t="e">
        <f t="shared" ca="1" si="44"/>
        <v>#N/A</v>
      </c>
      <c r="CH86" s="3" t="e">
        <f t="shared" ca="1" si="44"/>
        <v>#N/A</v>
      </c>
      <c r="CI86" s="3" t="e">
        <f t="shared" ca="1" si="44"/>
        <v>#N/A</v>
      </c>
      <c r="CJ86" s="3" t="e">
        <f t="shared" ca="1" si="44"/>
        <v>#N/A</v>
      </c>
      <c r="CK86" s="3" t="e">
        <f t="shared" ca="1" si="44"/>
        <v>#N/A</v>
      </c>
    </row>
    <row r="87" spans="2:89" x14ac:dyDescent="0.2">
      <c r="B87" s="52"/>
      <c r="C87" s="42"/>
      <c r="D87" s="42"/>
      <c r="E87" s="42"/>
      <c r="F87" s="42"/>
      <c r="G87" s="42"/>
      <c r="H87" s="42"/>
      <c r="I87" s="53"/>
      <c r="J87" s="91">
        <f t="shared" si="33"/>
        <v>38</v>
      </c>
      <c r="K87" s="94" t="str">
        <f t="shared" ca="1" si="34"/>
        <v/>
      </c>
      <c r="L87" s="82" t="str">
        <f t="shared" ca="1" si="35"/>
        <v/>
      </c>
      <c r="M87" s="88" t="str">
        <f t="shared" ca="1" si="36"/>
        <v/>
      </c>
      <c r="N87" s="87" t="str">
        <f t="shared" ca="1" si="37"/>
        <v/>
      </c>
      <c r="O87" s="83" t="str">
        <f t="shared" ca="1" si="37"/>
        <v/>
      </c>
      <c r="P87" s="84" t="str">
        <f t="shared" ca="1" si="38"/>
        <v/>
      </c>
      <c r="Q87" s="67"/>
      <c r="R87" s="67"/>
      <c r="S87" s="67"/>
      <c r="T87">
        <f>PV_Data_Calc!CY80</f>
        <v>65</v>
      </c>
      <c r="U87" s="10" t="e">
        <f ca="1">PV_Data_Calc!CZ80</f>
        <v>#N/A</v>
      </c>
      <c r="V87" s="16" t="e">
        <f ca="1">PV_Data_Calc!DB80</f>
        <v>#N/A</v>
      </c>
      <c r="W87" s="16" t="e">
        <f ca="1">PV_Data_Calc!DC80</f>
        <v>#N/A</v>
      </c>
      <c r="X87" s="17" t="e">
        <f ca="1">PV_Data_Calc!DD80</f>
        <v>#N/A</v>
      </c>
      <c r="Y87" s="17" t="e">
        <f ca="1">PV_Data_Calc!DE80</f>
        <v>#N/A</v>
      </c>
      <c r="AA87" s="9">
        <f>PV_Data_Calc!CQ80</f>
        <v>65</v>
      </c>
      <c r="AB87" s="9" t="e">
        <f ca="1">PV_Data_Calc!CR80</f>
        <v>#N/A</v>
      </c>
      <c r="AC87" s="19" t="e">
        <f ca="1">PV_Data_Calc!CT80</f>
        <v>#N/A</v>
      </c>
      <c r="AD87" s="19" t="e">
        <f ca="1">PV_Data_Calc!CU80</f>
        <v>#N/A</v>
      </c>
      <c r="AE87" s="20" t="e">
        <f ca="1">PV_Data_Calc!CV80</f>
        <v>#N/A</v>
      </c>
      <c r="AF87" s="20" t="e">
        <f ca="1">PV_Data_Calc!CW80</f>
        <v>#N/A</v>
      </c>
      <c r="AJ87" t="e">
        <f t="shared" ca="1" si="10"/>
        <v>#N/A</v>
      </c>
      <c r="AK87" s="4" t="e">
        <f t="shared" ca="1" si="11"/>
        <v>#N/A</v>
      </c>
      <c r="AL87" s="8" t="e">
        <f t="shared" ca="1" si="12"/>
        <v>#N/A</v>
      </c>
      <c r="AM87" s="3" t="e">
        <f t="shared" ref="AM87:AM112" ca="1" si="47">W87</f>
        <v>#N/A</v>
      </c>
      <c r="AN87" s="4" t="e">
        <f t="shared" ref="AN87:AN112" ca="1" si="48">IF((AK87-AK86)&lt;$AO$21,1,0)</f>
        <v>#N/A</v>
      </c>
      <c r="AO87" s="4" t="e">
        <f t="shared" ca="1" si="13"/>
        <v>#N/A</v>
      </c>
      <c r="AP87" s="3" t="e">
        <f t="shared" ref="AP87:AP112" ca="1" si="49">IF(ISODD(AO87),AM87+$AP$21,AM87)</f>
        <v>#N/A</v>
      </c>
      <c r="AS87">
        <f t="shared" si="25"/>
        <v>33</v>
      </c>
      <c r="AT87" t="e">
        <f t="shared" ca="1" si="14"/>
        <v>#N/A</v>
      </c>
      <c r="AU87" s="3" t="e">
        <f t="shared" ca="1" si="15"/>
        <v>#N/A</v>
      </c>
      <c r="AV87" s="3" t="e">
        <f t="shared" ca="1" si="46"/>
        <v>#N/A</v>
      </c>
      <c r="AW87" s="4" t="e">
        <f t="shared" ca="1" si="46"/>
        <v>#N/A</v>
      </c>
      <c r="AX87" s="4" t="e">
        <f ca="1">AX86</f>
        <v>#N/A</v>
      </c>
      <c r="AZ87" s="8" t="e">
        <f t="shared" ca="1" si="16"/>
        <v>#N/A</v>
      </c>
      <c r="BA87" s="3" t="e">
        <f t="shared" ca="1" si="43"/>
        <v>#N/A</v>
      </c>
      <c r="BB87" s="3" t="e">
        <f t="shared" ca="1" si="43"/>
        <v>#N/A</v>
      </c>
      <c r="BC87" s="3" t="e">
        <f t="shared" ca="1" si="43"/>
        <v>#N/A</v>
      </c>
      <c r="BD87" s="3" t="e">
        <f t="shared" ca="1" si="43"/>
        <v>#N/A</v>
      </c>
      <c r="BE87" s="3" t="e">
        <f t="shared" ca="1" si="43"/>
        <v>#N/A</v>
      </c>
      <c r="BF87" s="3" t="e">
        <f t="shared" ca="1" si="43"/>
        <v>#N/A</v>
      </c>
      <c r="BG87" s="3" t="e">
        <f t="shared" ca="1" si="43"/>
        <v>#N/A</v>
      </c>
      <c r="BH87" s="3" t="e">
        <f t="shared" ca="1" si="43"/>
        <v>#N/A</v>
      </c>
      <c r="BI87" s="3" t="e">
        <f t="shared" ca="1" si="43"/>
        <v>#N/A</v>
      </c>
      <c r="BL87" t="e">
        <f t="shared" ca="1" si="18"/>
        <v>#N/A</v>
      </c>
      <c r="BM87" s="4" t="e">
        <f t="shared" ca="1" si="26"/>
        <v>#N/A</v>
      </c>
      <c r="BN87" s="8" t="e">
        <f t="shared" ca="1" si="19"/>
        <v>#N/A</v>
      </c>
      <c r="BO87" s="3" t="e">
        <f t="shared" ca="1" si="20"/>
        <v>#N/A</v>
      </c>
      <c r="BP87" s="4" t="e">
        <f t="shared" ref="BP87:BP112" ca="1" si="50">IF((BM87-BM86)&lt;$AO$21,1,0)</f>
        <v>#N/A</v>
      </c>
      <c r="BQ87" s="4" t="e">
        <f t="shared" ca="1" si="21"/>
        <v>#N/A</v>
      </c>
      <c r="BR87" s="3" t="e">
        <f t="shared" ref="BR87:BR112" ca="1" si="51">IF(ISODD(BQ87),BO87+$AP$21,BO87)</f>
        <v>#N/A</v>
      </c>
      <c r="BU87">
        <f t="shared" si="27"/>
        <v>33</v>
      </c>
      <c r="BV87" t="e">
        <f t="shared" ca="1" si="45"/>
        <v>#N/A</v>
      </c>
      <c r="BW87" s="3" t="e">
        <f t="shared" ca="1" si="45"/>
        <v>#N/A</v>
      </c>
      <c r="BX87" s="3" t="e">
        <f t="shared" ca="1" si="45"/>
        <v>#N/A</v>
      </c>
      <c r="BY87" s="4" t="e">
        <f t="shared" ca="1" si="45"/>
        <v>#N/A</v>
      </c>
      <c r="BZ87" s="4" t="e">
        <f ca="1">BZ86</f>
        <v>#N/A</v>
      </c>
      <c r="CB87" s="8" t="e">
        <f t="shared" ca="1" si="22"/>
        <v>#N/A</v>
      </c>
      <c r="CC87" s="3" t="e">
        <f t="shared" ca="1" si="44"/>
        <v>#N/A</v>
      </c>
      <c r="CD87" s="3" t="e">
        <f t="shared" ca="1" si="44"/>
        <v>#N/A</v>
      </c>
      <c r="CE87" s="3" t="e">
        <f t="shared" ca="1" si="44"/>
        <v>#N/A</v>
      </c>
      <c r="CF87" s="3" t="e">
        <f t="shared" ca="1" si="44"/>
        <v>#N/A</v>
      </c>
      <c r="CG87" s="3" t="e">
        <f t="shared" ca="1" si="44"/>
        <v>#N/A</v>
      </c>
      <c r="CH87" s="3" t="e">
        <f t="shared" ca="1" si="44"/>
        <v>#N/A</v>
      </c>
      <c r="CI87" s="3" t="e">
        <f t="shared" ca="1" si="44"/>
        <v>#N/A</v>
      </c>
      <c r="CJ87" s="3" t="e">
        <f t="shared" ca="1" si="44"/>
        <v>#N/A</v>
      </c>
      <c r="CK87" s="3" t="e">
        <f t="shared" ca="1" si="44"/>
        <v>#N/A</v>
      </c>
    </row>
    <row r="88" spans="2:89" x14ac:dyDescent="0.2">
      <c r="B88" s="52"/>
      <c r="C88" s="42"/>
      <c r="D88" s="42"/>
      <c r="E88" s="42"/>
      <c r="F88" s="42"/>
      <c r="G88" s="42"/>
      <c r="H88" s="42"/>
      <c r="I88" s="53"/>
      <c r="J88" s="91">
        <f t="shared" si="33"/>
        <v>39</v>
      </c>
      <c r="K88" s="94" t="str">
        <f t="shared" ca="1" si="34"/>
        <v/>
      </c>
      <c r="L88" s="82" t="str">
        <f t="shared" ca="1" si="35"/>
        <v/>
      </c>
      <c r="M88" s="88" t="str">
        <f t="shared" ca="1" si="36"/>
        <v/>
      </c>
      <c r="N88" s="87" t="str">
        <f t="shared" ca="1" si="37"/>
        <v/>
      </c>
      <c r="O88" s="83" t="str">
        <f t="shared" ca="1" si="37"/>
        <v/>
      </c>
      <c r="P88" s="84" t="str">
        <f t="shared" ca="1" si="38"/>
        <v/>
      </c>
      <c r="Q88" s="67"/>
      <c r="R88" s="67"/>
      <c r="S88" s="67"/>
      <c r="T88">
        <f>PV_Data_Calc!CY81</f>
        <v>66</v>
      </c>
      <c r="U88" s="10" t="e">
        <f ca="1">PV_Data_Calc!CZ81</f>
        <v>#N/A</v>
      </c>
      <c r="V88" s="16" t="e">
        <f ca="1">PV_Data_Calc!DB81</f>
        <v>#N/A</v>
      </c>
      <c r="W88" s="16" t="e">
        <f ca="1">PV_Data_Calc!DC81</f>
        <v>#N/A</v>
      </c>
      <c r="X88" s="17" t="e">
        <f ca="1">PV_Data_Calc!DD81</f>
        <v>#N/A</v>
      </c>
      <c r="Y88" s="17" t="e">
        <f ca="1">PV_Data_Calc!DE81</f>
        <v>#N/A</v>
      </c>
      <c r="AA88" s="9">
        <f>PV_Data_Calc!CQ81</f>
        <v>66</v>
      </c>
      <c r="AB88" s="9" t="e">
        <f ca="1">PV_Data_Calc!CR81</f>
        <v>#N/A</v>
      </c>
      <c r="AC88" s="19" t="e">
        <f ca="1">PV_Data_Calc!CT81</f>
        <v>#N/A</v>
      </c>
      <c r="AD88" s="19" t="e">
        <f ca="1">PV_Data_Calc!CU81</f>
        <v>#N/A</v>
      </c>
      <c r="AE88" s="20" t="e">
        <f ca="1">PV_Data_Calc!CV81</f>
        <v>#N/A</v>
      </c>
      <c r="AF88" s="20" t="e">
        <f ca="1">PV_Data_Calc!CW81</f>
        <v>#N/A</v>
      </c>
      <c r="AJ88" t="e">
        <f t="shared" ref="AJ88:AJ112" ca="1" si="52">IF(ISNA(AL88),NA(),U88)</f>
        <v>#N/A</v>
      </c>
      <c r="AK88" s="4" t="e">
        <f t="shared" ref="AK88:AK112" ca="1" si="53">AVERAGE(Y87:Y88)</f>
        <v>#N/A</v>
      </c>
      <c r="AL88" s="8" t="e">
        <f t="shared" ref="AL88:AL112" ca="1" si="54">IF(AND($C$13&lt;&gt;0,AK88&gt;$C$13),NA(),AK88)</f>
        <v>#N/A</v>
      </c>
      <c r="AM88" s="3" t="e">
        <f t="shared" ca="1" si="47"/>
        <v>#N/A</v>
      </c>
      <c r="AN88" s="4" t="e">
        <f t="shared" ca="1" si="48"/>
        <v>#N/A</v>
      </c>
      <c r="AO88" s="4" t="e">
        <f t="shared" ref="AO88:AO112" ca="1" si="55">IF(AN87=0,AN88,(AO87*AN88+AN88))</f>
        <v>#N/A</v>
      </c>
      <c r="AP88" s="3" t="e">
        <f t="shared" ca="1" si="49"/>
        <v>#N/A</v>
      </c>
      <c r="AS88">
        <f t="shared" si="25"/>
        <v>33</v>
      </c>
      <c r="AT88" t="e">
        <f t="shared" ref="AT88:AT151" ca="1" si="56">INDEX($T$23:$Y$204,MATCH($AS88,$T$23:$T$204,0),MATCH(AT$22,$T$22:$Y$22,0))</f>
        <v>#N/A</v>
      </c>
      <c r="AU88" s="3" t="e">
        <f t="shared" ref="AU88:AU151" ca="1" si="57">INDEX($T$23:$Y$204,MATCH(AS88,$T$23:$T$204,0),MATCH($AU$22,$T$22:$Y$22,0))</f>
        <v>#N/A</v>
      </c>
      <c r="AV88" s="3" t="e">
        <f t="shared" ca="1" si="46"/>
        <v>#N/A</v>
      </c>
      <c r="AW88" s="4" t="e">
        <f t="shared" ca="1" si="46"/>
        <v>#N/A</v>
      </c>
      <c r="AX88" s="4" t="e">
        <f ca="1">INDEX($T$23:$Y$204,MATCH($AS88,$T$23:$T$204,0),MATCH(AX$22,$T$22:$Y$22,0))</f>
        <v>#N/A</v>
      </c>
      <c r="AZ88" s="8" t="e">
        <f t="shared" ref="AZ88:AZ151" ca="1" si="58">IF(AND($C$13&lt;&gt;0,AX88&gt;$C$13),NA(),AX88)</f>
        <v>#N/A</v>
      </c>
      <c r="BA88" s="3" t="e">
        <f t="shared" ref="BA88:BI103" ca="1" si="59">IF(ISNA($AZ88),NA(),IF(AND($AU88&gt;BB$21,$AU88&lt;=BA$21),$AV88,0))</f>
        <v>#N/A</v>
      </c>
      <c r="BB88" s="3" t="e">
        <f t="shared" ca="1" si="59"/>
        <v>#N/A</v>
      </c>
      <c r="BC88" s="3" t="e">
        <f t="shared" ca="1" si="59"/>
        <v>#N/A</v>
      </c>
      <c r="BD88" s="3" t="e">
        <f t="shared" ca="1" si="59"/>
        <v>#N/A</v>
      </c>
      <c r="BE88" s="3" t="e">
        <f t="shared" ca="1" si="59"/>
        <v>#N/A</v>
      </c>
      <c r="BF88" s="3" t="e">
        <f t="shared" ca="1" si="59"/>
        <v>#N/A</v>
      </c>
      <c r="BG88" s="3" t="e">
        <f t="shared" ca="1" si="59"/>
        <v>#N/A</v>
      </c>
      <c r="BH88" s="3" t="e">
        <f t="shared" ca="1" si="59"/>
        <v>#N/A</v>
      </c>
      <c r="BI88" s="3" t="e">
        <f t="shared" ca="1" si="59"/>
        <v>#N/A</v>
      </c>
      <c r="BL88" t="e">
        <f t="shared" ref="BL88:BL112" ca="1" si="60">IF(ISNA(BN88),NA(),AB88)</f>
        <v>#N/A</v>
      </c>
      <c r="BM88" s="4" t="e">
        <f t="shared" ca="1" si="26"/>
        <v>#N/A</v>
      </c>
      <c r="BN88" s="8" t="e">
        <f t="shared" ref="BN88:BN112" ca="1" si="61">IF(AND($C$13&lt;&gt;0,BM88&gt;$C$13),NA(),BM88)</f>
        <v>#N/A</v>
      </c>
      <c r="BO88" s="3" t="e">
        <f t="shared" ref="BO88:BO112" ca="1" si="62">AD88</f>
        <v>#N/A</v>
      </c>
      <c r="BP88" s="4" t="e">
        <f t="shared" ca="1" si="50"/>
        <v>#N/A</v>
      </c>
      <c r="BQ88" s="4" t="e">
        <f t="shared" ref="BQ88:BQ112" ca="1" si="63">IF(BP87=0,BP88,(BQ87*BP88+BP88))</f>
        <v>#N/A</v>
      </c>
      <c r="BR88" s="3" t="e">
        <f t="shared" ca="1" si="51"/>
        <v>#N/A</v>
      </c>
      <c r="BU88">
        <f t="shared" si="27"/>
        <v>33</v>
      </c>
      <c r="BV88" t="e">
        <f t="shared" ca="1" si="45"/>
        <v>#N/A</v>
      </c>
      <c r="BW88" s="3" t="e">
        <f t="shared" ca="1" si="45"/>
        <v>#N/A</v>
      </c>
      <c r="BX88" s="3" t="e">
        <f t="shared" ca="1" si="45"/>
        <v>#N/A</v>
      </c>
      <c r="BY88" s="4" t="e">
        <f t="shared" ca="1" si="45"/>
        <v>#N/A</v>
      </c>
      <c r="BZ88" s="4" t="e">
        <f ca="1">INDEX($AA$23:$AF$204,MATCH($BU88,$AA$23:$AA$204,0),MATCH(BZ$22,$AA$22:$AF$22,0))</f>
        <v>#N/A</v>
      </c>
      <c r="CB88" s="8" t="e">
        <f t="shared" ref="CB88:CB151" ca="1" si="64">IF(AND($C$13&lt;&gt;0,BZ88&gt;$C$13),NA(),BZ88)</f>
        <v>#N/A</v>
      </c>
      <c r="CC88" s="3" t="e">
        <f t="shared" ref="CC88:CK103" ca="1" si="65">IF(ISNA($CB88),NA(),IF(AND($BW88&gt;CD$21,$BW88&lt;=CC$21),$BX88,0))</f>
        <v>#N/A</v>
      </c>
      <c r="CD88" s="3" t="e">
        <f t="shared" ca="1" si="65"/>
        <v>#N/A</v>
      </c>
      <c r="CE88" s="3" t="e">
        <f t="shared" ca="1" si="65"/>
        <v>#N/A</v>
      </c>
      <c r="CF88" s="3" t="e">
        <f t="shared" ca="1" si="65"/>
        <v>#N/A</v>
      </c>
      <c r="CG88" s="3" t="e">
        <f t="shared" ca="1" si="65"/>
        <v>#N/A</v>
      </c>
      <c r="CH88" s="3" t="e">
        <f t="shared" ca="1" si="65"/>
        <v>#N/A</v>
      </c>
      <c r="CI88" s="3" t="e">
        <f t="shared" ca="1" si="65"/>
        <v>#N/A</v>
      </c>
      <c r="CJ88" s="3" t="e">
        <f t="shared" ca="1" si="65"/>
        <v>#N/A</v>
      </c>
      <c r="CK88" s="3" t="e">
        <f t="shared" ca="1" si="65"/>
        <v>#N/A</v>
      </c>
    </row>
    <row r="89" spans="2:89" x14ac:dyDescent="0.2">
      <c r="B89" s="52"/>
      <c r="C89" s="42"/>
      <c r="D89" s="42"/>
      <c r="E89" s="42"/>
      <c r="F89" s="42"/>
      <c r="G89" s="42"/>
      <c r="H89" s="42"/>
      <c r="I89" s="53"/>
      <c r="J89" s="91">
        <f t="shared" si="33"/>
        <v>40</v>
      </c>
      <c r="K89" s="94" t="str">
        <f t="shared" ca="1" si="34"/>
        <v/>
      </c>
      <c r="L89" s="82" t="str">
        <f t="shared" ca="1" si="35"/>
        <v/>
      </c>
      <c r="M89" s="88" t="str">
        <f t="shared" ca="1" si="36"/>
        <v/>
      </c>
      <c r="N89" s="87" t="str">
        <f t="shared" ca="1" si="37"/>
        <v/>
      </c>
      <c r="O89" s="83" t="str">
        <f t="shared" ca="1" si="37"/>
        <v/>
      </c>
      <c r="P89" s="84" t="str">
        <f t="shared" ca="1" si="38"/>
        <v/>
      </c>
      <c r="Q89" s="67"/>
      <c r="R89" s="67"/>
      <c r="S89" s="67"/>
      <c r="T89">
        <f>PV_Data_Calc!CY82</f>
        <v>67</v>
      </c>
      <c r="U89" s="10" t="e">
        <f ca="1">PV_Data_Calc!CZ82</f>
        <v>#N/A</v>
      </c>
      <c r="V89" s="16" t="e">
        <f ca="1">PV_Data_Calc!DB82</f>
        <v>#N/A</v>
      </c>
      <c r="W89" s="16" t="e">
        <f ca="1">PV_Data_Calc!DC82</f>
        <v>#N/A</v>
      </c>
      <c r="X89" s="17" t="e">
        <f ca="1">PV_Data_Calc!DD82</f>
        <v>#N/A</v>
      </c>
      <c r="Y89" s="17" t="e">
        <f ca="1">PV_Data_Calc!DE82</f>
        <v>#N/A</v>
      </c>
      <c r="AA89" s="9">
        <f>PV_Data_Calc!CQ82</f>
        <v>67</v>
      </c>
      <c r="AB89" s="9" t="e">
        <f ca="1">PV_Data_Calc!CR82</f>
        <v>#N/A</v>
      </c>
      <c r="AC89" s="19" t="e">
        <f ca="1">PV_Data_Calc!CT82</f>
        <v>#N/A</v>
      </c>
      <c r="AD89" s="19" t="e">
        <f ca="1">PV_Data_Calc!CU82</f>
        <v>#N/A</v>
      </c>
      <c r="AE89" s="20" t="e">
        <f ca="1">PV_Data_Calc!CV82</f>
        <v>#N/A</v>
      </c>
      <c r="AF89" s="20" t="e">
        <f ca="1">PV_Data_Calc!CW82</f>
        <v>#N/A</v>
      </c>
      <c r="AJ89" t="e">
        <f t="shared" ca="1" si="52"/>
        <v>#N/A</v>
      </c>
      <c r="AK89" s="4" t="e">
        <f t="shared" ca="1" si="53"/>
        <v>#N/A</v>
      </c>
      <c r="AL89" s="8" t="e">
        <f t="shared" ca="1" si="54"/>
        <v>#N/A</v>
      </c>
      <c r="AM89" s="3" t="e">
        <f t="shared" ca="1" si="47"/>
        <v>#N/A</v>
      </c>
      <c r="AN89" s="4" t="e">
        <f t="shared" ca="1" si="48"/>
        <v>#N/A</v>
      </c>
      <c r="AO89" s="4" t="e">
        <f t="shared" ca="1" si="55"/>
        <v>#N/A</v>
      </c>
      <c r="AP89" s="3" t="e">
        <f t="shared" ca="1" si="49"/>
        <v>#N/A</v>
      </c>
      <c r="AS89">
        <f t="shared" si="25"/>
        <v>34</v>
      </c>
      <c r="AT89" t="e">
        <f t="shared" ca="1" si="56"/>
        <v>#N/A</v>
      </c>
      <c r="AU89" s="3" t="e">
        <f t="shared" ca="1" si="57"/>
        <v>#N/A</v>
      </c>
      <c r="AV89" s="3" t="e">
        <f t="shared" ca="1" si="46"/>
        <v>#N/A</v>
      </c>
      <c r="AW89" s="4" t="e">
        <f t="shared" ca="1" si="46"/>
        <v>#N/A</v>
      </c>
      <c r="AX89" s="4" t="e">
        <f ca="1">AX88</f>
        <v>#N/A</v>
      </c>
      <c r="AZ89" s="8" t="e">
        <f t="shared" ca="1" si="58"/>
        <v>#N/A</v>
      </c>
      <c r="BA89" s="3" t="e">
        <f t="shared" ca="1" si="59"/>
        <v>#N/A</v>
      </c>
      <c r="BB89" s="3" t="e">
        <f t="shared" ca="1" si="59"/>
        <v>#N/A</v>
      </c>
      <c r="BC89" s="3" t="e">
        <f t="shared" ca="1" si="59"/>
        <v>#N/A</v>
      </c>
      <c r="BD89" s="3" t="e">
        <f t="shared" ca="1" si="59"/>
        <v>#N/A</v>
      </c>
      <c r="BE89" s="3" t="e">
        <f t="shared" ca="1" si="59"/>
        <v>#N/A</v>
      </c>
      <c r="BF89" s="3" t="e">
        <f t="shared" ca="1" si="59"/>
        <v>#N/A</v>
      </c>
      <c r="BG89" s="3" t="e">
        <f t="shared" ca="1" si="59"/>
        <v>#N/A</v>
      </c>
      <c r="BH89" s="3" t="e">
        <f t="shared" ca="1" si="59"/>
        <v>#N/A</v>
      </c>
      <c r="BI89" s="3" t="e">
        <f t="shared" ca="1" si="59"/>
        <v>#N/A</v>
      </c>
      <c r="BL89" t="e">
        <f t="shared" ca="1" si="60"/>
        <v>#N/A</v>
      </c>
      <c r="BM89" s="4" t="e">
        <f t="shared" ca="1" si="26"/>
        <v>#N/A</v>
      </c>
      <c r="BN89" s="8" t="e">
        <f t="shared" ca="1" si="61"/>
        <v>#N/A</v>
      </c>
      <c r="BO89" s="3" t="e">
        <f t="shared" ca="1" si="62"/>
        <v>#N/A</v>
      </c>
      <c r="BP89" s="4" t="e">
        <f t="shared" ca="1" si="50"/>
        <v>#N/A</v>
      </c>
      <c r="BQ89" s="4" t="e">
        <f t="shared" ca="1" si="63"/>
        <v>#N/A</v>
      </c>
      <c r="BR89" s="3" t="e">
        <f t="shared" ca="1" si="51"/>
        <v>#N/A</v>
      </c>
      <c r="BU89">
        <f t="shared" si="27"/>
        <v>34</v>
      </c>
      <c r="BV89" t="e">
        <f t="shared" ca="1" si="45"/>
        <v>#N/A</v>
      </c>
      <c r="BW89" s="3" t="e">
        <f t="shared" ca="1" si="45"/>
        <v>#N/A</v>
      </c>
      <c r="BX89" s="3" t="e">
        <f t="shared" ca="1" si="45"/>
        <v>#N/A</v>
      </c>
      <c r="BY89" s="4" t="e">
        <f t="shared" ca="1" si="45"/>
        <v>#N/A</v>
      </c>
      <c r="BZ89" s="4" t="e">
        <f ca="1">BZ88</f>
        <v>#N/A</v>
      </c>
      <c r="CB89" s="8" t="e">
        <f t="shared" ca="1" si="64"/>
        <v>#N/A</v>
      </c>
      <c r="CC89" s="3" t="e">
        <f t="shared" ca="1" si="65"/>
        <v>#N/A</v>
      </c>
      <c r="CD89" s="3" t="e">
        <f t="shared" ca="1" si="65"/>
        <v>#N/A</v>
      </c>
      <c r="CE89" s="3" t="e">
        <f t="shared" ca="1" si="65"/>
        <v>#N/A</v>
      </c>
      <c r="CF89" s="3" t="e">
        <f t="shared" ca="1" si="65"/>
        <v>#N/A</v>
      </c>
      <c r="CG89" s="3" t="e">
        <f t="shared" ca="1" si="65"/>
        <v>#N/A</v>
      </c>
      <c r="CH89" s="3" t="e">
        <f t="shared" ca="1" si="65"/>
        <v>#N/A</v>
      </c>
      <c r="CI89" s="3" t="e">
        <f t="shared" ca="1" si="65"/>
        <v>#N/A</v>
      </c>
      <c r="CJ89" s="3" t="e">
        <f t="shared" ca="1" si="65"/>
        <v>#N/A</v>
      </c>
      <c r="CK89" s="3" t="e">
        <f t="shared" ca="1" si="65"/>
        <v>#N/A</v>
      </c>
    </row>
    <row r="90" spans="2:89" x14ac:dyDescent="0.2">
      <c r="B90" s="52"/>
      <c r="C90" s="42"/>
      <c r="D90" s="42"/>
      <c r="E90" s="42"/>
      <c r="F90" s="42"/>
      <c r="G90" s="42"/>
      <c r="H90" s="42"/>
      <c r="I90" s="53"/>
      <c r="J90" s="91">
        <f t="shared" si="33"/>
        <v>41</v>
      </c>
      <c r="K90" s="94" t="str">
        <f t="shared" ca="1" si="34"/>
        <v/>
      </c>
      <c r="L90" s="82" t="str">
        <f t="shared" ca="1" si="35"/>
        <v/>
      </c>
      <c r="M90" s="88" t="str">
        <f t="shared" ca="1" si="36"/>
        <v/>
      </c>
      <c r="N90" s="87" t="str">
        <f t="shared" ca="1" si="37"/>
        <v/>
      </c>
      <c r="O90" s="83" t="str">
        <f t="shared" ca="1" si="37"/>
        <v/>
      </c>
      <c r="P90" s="84" t="str">
        <f t="shared" ca="1" si="38"/>
        <v/>
      </c>
      <c r="Q90" s="67"/>
      <c r="R90" s="67"/>
      <c r="S90" s="67"/>
      <c r="T90">
        <f>PV_Data_Calc!CY83</f>
        <v>68</v>
      </c>
      <c r="U90" s="10" t="e">
        <f ca="1">PV_Data_Calc!CZ83</f>
        <v>#N/A</v>
      </c>
      <c r="V90" s="16" t="e">
        <f ca="1">PV_Data_Calc!DB83</f>
        <v>#N/A</v>
      </c>
      <c r="W90" s="16" t="e">
        <f ca="1">PV_Data_Calc!DC83</f>
        <v>#N/A</v>
      </c>
      <c r="X90" s="17" t="e">
        <f ca="1">PV_Data_Calc!DD83</f>
        <v>#N/A</v>
      </c>
      <c r="Y90" s="17" t="e">
        <f ca="1">PV_Data_Calc!DE83</f>
        <v>#N/A</v>
      </c>
      <c r="AA90" s="9">
        <f>PV_Data_Calc!CQ83</f>
        <v>68</v>
      </c>
      <c r="AB90" s="9" t="e">
        <f ca="1">PV_Data_Calc!CR83</f>
        <v>#N/A</v>
      </c>
      <c r="AC90" s="19" t="e">
        <f ca="1">PV_Data_Calc!CT83</f>
        <v>#N/A</v>
      </c>
      <c r="AD90" s="19" t="e">
        <f ca="1">PV_Data_Calc!CU83</f>
        <v>#N/A</v>
      </c>
      <c r="AE90" s="20" t="e">
        <f ca="1">PV_Data_Calc!CV83</f>
        <v>#N/A</v>
      </c>
      <c r="AF90" s="20" t="e">
        <f ca="1">PV_Data_Calc!CW83</f>
        <v>#N/A</v>
      </c>
      <c r="AJ90" t="e">
        <f t="shared" ca="1" si="52"/>
        <v>#N/A</v>
      </c>
      <c r="AK90" s="4" t="e">
        <f t="shared" ca="1" si="53"/>
        <v>#N/A</v>
      </c>
      <c r="AL90" s="8" t="e">
        <f t="shared" ca="1" si="54"/>
        <v>#N/A</v>
      </c>
      <c r="AM90" s="3" t="e">
        <f t="shared" ca="1" si="47"/>
        <v>#N/A</v>
      </c>
      <c r="AN90" s="4" t="e">
        <f t="shared" ca="1" si="48"/>
        <v>#N/A</v>
      </c>
      <c r="AO90" s="4" t="e">
        <f t="shared" ca="1" si="55"/>
        <v>#N/A</v>
      </c>
      <c r="AP90" s="3" t="e">
        <f t="shared" ca="1" si="49"/>
        <v>#N/A</v>
      </c>
      <c r="AS90">
        <f t="shared" ref="AS90:AS153" si="66">AS88+1</f>
        <v>34</v>
      </c>
      <c r="AT90" t="e">
        <f t="shared" ca="1" si="56"/>
        <v>#N/A</v>
      </c>
      <c r="AU90" s="3" t="e">
        <f t="shared" ca="1" si="57"/>
        <v>#N/A</v>
      </c>
      <c r="AV90" s="3" t="e">
        <f t="shared" ca="1" si="46"/>
        <v>#N/A</v>
      </c>
      <c r="AW90" s="4" t="e">
        <f t="shared" ca="1" si="46"/>
        <v>#N/A</v>
      </c>
      <c r="AX90" s="4" t="e">
        <f ca="1">INDEX($T$23:$Y$204,MATCH($AS90,$T$23:$T$204,0),MATCH(AX$22,$T$22:$Y$22,0))</f>
        <v>#N/A</v>
      </c>
      <c r="AZ90" s="8" t="e">
        <f t="shared" ca="1" si="58"/>
        <v>#N/A</v>
      </c>
      <c r="BA90" s="3" t="e">
        <f t="shared" ca="1" si="59"/>
        <v>#N/A</v>
      </c>
      <c r="BB90" s="3" t="e">
        <f t="shared" ca="1" si="59"/>
        <v>#N/A</v>
      </c>
      <c r="BC90" s="3" t="e">
        <f t="shared" ca="1" si="59"/>
        <v>#N/A</v>
      </c>
      <c r="BD90" s="3" t="e">
        <f t="shared" ca="1" si="59"/>
        <v>#N/A</v>
      </c>
      <c r="BE90" s="3" t="e">
        <f t="shared" ca="1" si="59"/>
        <v>#N/A</v>
      </c>
      <c r="BF90" s="3" t="e">
        <f t="shared" ca="1" si="59"/>
        <v>#N/A</v>
      </c>
      <c r="BG90" s="3" t="e">
        <f t="shared" ca="1" si="59"/>
        <v>#N/A</v>
      </c>
      <c r="BH90" s="3" t="e">
        <f t="shared" ca="1" si="59"/>
        <v>#N/A</v>
      </c>
      <c r="BI90" s="3" t="e">
        <f t="shared" ca="1" si="59"/>
        <v>#N/A</v>
      </c>
      <c r="BL90" t="e">
        <f t="shared" ca="1" si="60"/>
        <v>#N/A</v>
      </c>
      <c r="BM90" s="4" t="e">
        <f t="shared" ref="BM90:BM112" ca="1" si="67">AVERAGE(AF89:AF90)</f>
        <v>#N/A</v>
      </c>
      <c r="BN90" s="8" t="e">
        <f t="shared" ca="1" si="61"/>
        <v>#N/A</v>
      </c>
      <c r="BO90" s="3" t="e">
        <f t="shared" ca="1" si="62"/>
        <v>#N/A</v>
      </c>
      <c r="BP90" s="4" t="e">
        <f t="shared" ca="1" si="50"/>
        <v>#N/A</v>
      </c>
      <c r="BQ90" s="4" t="e">
        <f t="shared" ca="1" si="63"/>
        <v>#N/A</v>
      </c>
      <c r="BR90" s="3" t="e">
        <f t="shared" ca="1" si="51"/>
        <v>#N/A</v>
      </c>
      <c r="BU90">
        <f t="shared" ref="BU90:BU153" si="68">BU88+1</f>
        <v>34</v>
      </c>
      <c r="BV90" t="e">
        <f t="shared" ca="1" si="45"/>
        <v>#N/A</v>
      </c>
      <c r="BW90" s="3" t="e">
        <f t="shared" ca="1" si="45"/>
        <v>#N/A</v>
      </c>
      <c r="BX90" s="3" t="e">
        <f t="shared" ca="1" si="45"/>
        <v>#N/A</v>
      </c>
      <c r="BY90" s="4" t="e">
        <f t="shared" ca="1" si="45"/>
        <v>#N/A</v>
      </c>
      <c r="BZ90" s="4" t="e">
        <f ca="1">INDEX($AA$23:$AF$204,MATCH($BU90,$AA$23:$AA$204,0),MATCH(BZ$22,$AA$22:$AF$22,0))</f>
        <v>#N/A</v>
      </c>
      <c r="CB90" s="8" t="e">
        <f t="shared" ca="1" si="64"/>
        <v>#N/A</v>
      </c>
      <c r="CC90" s="3" t="e">
        <f t="shared" ca="1" si="65"/>
        <v>#N/A</v>
      </c>
      <c r="CD90" s="3" t="e">
        <f t="shared" ca="1" si="65"/>
        <v>#N/A</v>
      </c>
      <c r="CE90" s="3" t="e">
        <f t="shared" ca="1" si="65"/>
        <v>#N/A</v>
      </c>
      <c r="CF90" s="3" t="e">
        <f t="shared" ca="1" si="65"/>
        <v>#N/A</v>
      </c>
      <c r="CG90" s="3" t="e">
        <f t="shared" ca="1" si="65"/>
        <v>#N/A</v>
      </c>
      <c r="CH90" s="3" t="e">
        <f t="shared" ca="1" si="65"/>
        <v>#N/A</v>
      </c>
      <c r="CI90" s="3" t="e">
        <f t="shared" ca="1" si="65"/>
        <v>#N/A</v>
      </c>
      <c r="CJ90" s="3" t="e">
        <f t="shared" ca="1" si="65"/>
        <v>#N/A</v>
      </c>
      <c r="CK90" s="3" t="e">
        <f t="shared" ca="1" si="65"/>
        <v>#N/A</v>
      </c>
    </row>
    <row r="91" spans="2:89" x14ac:dyDescent="0.2">
      <c r="B91" s="52"/>
      <c r="C91" s="42"/>
      <c r="D91" s="42"/>
      <c r="E91" s="42"/>
      <c r="F91" s="42"/>
      <c r="G91" s="42"/>
      <c r="H91" s="42"/>
      <c r="I91" s="53"/>
      <c r="J91" s="91">
        <f t="shared" si="33"/>
        <v>42</v>
      </c>
      <c r="K91" s="94" t="str">
        <f t="shared" ca="1" si="34"/>
        <v/>
      </c>
      <c r="L91" s="82" t="str">
        <f t="shared" ca="1" si="35"/>
        <v/>
      </c>
      <c r="M91" s="88" t="str">
        <f t="shared" ca="1" si="36"/>
        <v/>
      </c>
      <c r="N91" s="87" t="str">
        <f t="shared" ca="1" si="37"/>
        <v/>
      </c>
      <c r="O91" s="83" t="str">
        <f t="shared" ca="1" si="37"/>
        <v/>
      </c>
      <c r="P91" s="84" t="str">
        <f t="shared" ca="1" si="38"/>
        <v/>
      </c>
      <c r="Q91" s="67"/>
      <c r="R91" s="67"/>
      <c r="S91" s="67"/>
      <c r="T91">
        <f>PV_Data_Calc!CY84</f>
        <v>69</v>
      </c>
      <c r="U91" s="10" t="e">
        <f ca="1">PV_Data_Calc!CZ84</f>
        <v>#N/A</v>
      </c>
      <c r="V91" s="16" t="e">
        <f ca="1">PV_Data_Calc!DB84</f>
        <v>#N/A</v>
      </c>
      <c r="W91" s="16" t="e">
        <f ca="1">PV_Data_Calc!DC84</f>
        <v>#N/A</v>
      </c>
      <c r="X91" s="17" t="e">
        <f ca="1">PV_Data_Calc!DD84</f>
        <v>#N/A</v>
      </c>
      <c r="Y91" s="17" t="e">
        <f ca="1">PV_Data_Calc!DE84</f>
        <v>#N/A</v>
      </c>
      <c r="AA91" s="9">
        <f>PV_Data_Calc!CQ84</f>
        <v>69</v>
      </c>
      <c r="AB91" s="9" t="e">
        <f ca="1">PV_Data_Calc!CR84</f>
        <v>#N/A</v>
      </c>
      <c r="AC91" s="19" t="e">
        <f ca="1">PV_Data_Calc!CT84</f>
        <v>#N/A</v>
      </c>
      <c r="AD91" s="19" t="e">
        <f ca="1">PV_Data_Calc!CU84</f>
        <v>#N/A</v>
      </c>
      <c r="AE91" s="20" t="e">
        <f ca="1">PV_Data_Calc!CV84</f>
        <v>#N/A</v>
      </c>
      <c r="AF91" s="20" t="e">
        <f ca="1">PV_Data_Calc!CW84</f>
        <v>#N/A</v>
      </c>
      <c r="AJ91" t="e">
        <f t="shared" ca="1" si="52"/>
        <v>#N/A</v>
      </c>
      <c r="AK91" s="4" t="e">
        <f t="shared" ca="1" si="53"/>
        <v>#N/A</v>
      </c>
      <c r="AL91" s="8" t="e">
        <f t="shared" ca="1" si="54"/>
        <v>#N/A</v>
      </c>
      <c r="AM91" s="3" t="e">
        <f t="shared" ca="1" si="47"/>
        <v>#N/A</v>
      </c>
      <c r="AN91" s="4" t="e">
        <f t="shared" ca="1" si="48"/>
        <v>#N/A</v>
      </c>
      <c r="AO91" s="4" t="e">
        <f t="shared" ca="1" si="55"/>
        <v>#N/A</v>
      </c>
      <c r="AP91" s="3" t="e">
        <f t="shared" ca="1" si="49"/>
        <v>#N/A</v>
      </c>
      <c r="AS91">
        <f t="shared" si="66"/>
        <v>35</v>
      </c>
      <c r="AT91" t="e">
        <f t="shared" ca="1" si="56"/>
        <v>#N/A</v>
      </c>
      <c r="AU91" s="3" t="e">
        <f t="shared" ca="1" si="57"/>
        <v>#N/A</v>
      </c>
      <c r="AV91" s="3" t="e">
        <f t="shared" ca="1" si="46"/>
        <v>#N/A</v>
      </c>
      <c r="AW91" s="4" t="e">
        <f t="shared" ca="1" si="46"/>
        <v>#N/A</v>
      </c>
      <c r="AX91" s="4" t="e">
        <f ca="1">AX90</f>
        <v>#N/A</v>
      </c>
      <c r="AZ91" s="8" t="e">
        <f t="shared" ca="1" si="58"/>
        <v>#N/A</v>
      </c>
      <c r="BA91" s="3" t="e">
        <f t="shared" ca="1" si="59"/>
        <v>#N/A</v>
      </c>
      <c r="BB91" s="3" t="e">
        <f t="shared" ca="1" si="59"/>
        <v>#N/A</v>
      </c>
      <c r="BC91" s="3" t="e">
        <f t="shared" ca="1" si="59"/>
        <v>#N/A</v>
      </c>
      <c r="BD91" s="3" t="e">
        <f t="shared" ca="1" si="59"/>
        <v>#N/A</v>
      </c>
      <c r="BE91" s="3" t="e">
        <f t="shared" ca="1" si="59"/>
        <v>#N/A</v>
      </c>
      <c r="BF91" s="3" t="e">
        <f t="shared" ca="1" si="59"/>
        <v>#N/A</v>
      </c>
      <c r="BG91" s="3" t="e">
        <f t="shared" ca="1" si="59"/>
        <v>#N/A</v>
      </c>
      <c r="BH91" s="3" t="e">
        <f t="shared" ca="1" si="59"/>
        <v>#N/A</v>
      </c>
      <c r="BI91" s="3" t="e">
        <f t="shared" ca="1" si="59"/>
        <v>#N/A</v>
      </c>
      <c r="BL91" t="e">
        <f t="shared" ca="1" si="60"/>
        <v>#N/A</v>
      </c>
      <c r="BM91" s="4" t="e">
        <f t="shared" ca="1" si="67"/>
        <v>#N/A</v>
      </c>
      <c r="BN91" s="8" t="e">
        <f t="shared" ca="1" si="61"/>
        <v>#N/A</v>
      </c>
      <c r="BO91" s="3" t="e">
        <f t="shared" ca="1" si="62"/>
        <v>#N/A</v>
      </c>
      <c r="BP91" s="4" t="e">
        <f t="shared" ca="1" si="50"/>
        <v>#N/A</v>
      </c>
      <c r="BQ91" s="4" t="e">
        <f t="shared" ca="1" si="63"/>
        <v>#N/A</v>
      </c>
      <c r="BR91" s="3" t="e">
        <f t="shared" ca="1" si="51"/>
        <v>#N/A</v>
      </c>
      <c r="BU91">
        <f t="shared" si="68"/>
        <v>35</v>
      </c>
      <c r="BV91" t="e">
        <f t="shared" ca="1" si="45"/>
        <v>#N/A</v>
      </c>
      <c r="BW91" s="3" t="e">
        <f t="shared" ca="1" si="45"/>
        <v>#N/A</v>
      </c>
      <c r="BX91" s="3" t="e">
        <f t="shared" ca="1" si="45"/>
        <v>#N/A</v>
      </c>
      <c r="BY91" s="4" t="e">
        <f t="shared" ca="1" si="45"/>
        <v>#N/A</v>
      </c>
      <c r="BZ91" s="4" t="e">
        <f ca="1">BZ90</f>
        <v>#N/A</v>
      </c>
      <c r="CB91" s="8" t="e">
        <f t="shared" ca="1" si="64"/>
        <v>#N/A</v>
      </c>
      <c r="CC91" s="3" t="e">
        <f t="shared" ca="1" si="65"/>
        <v>#N/A</v>
      </c>
      <c r="CD91" s="3" t="e">
        <f t="shared" ca="1" si="65"/>
        <v>#N/A</v>
      </c>
      <c r="CE91" s="3" t="e">
        <f t="shared" ca="1" si="65"/>
        <v>#N/A</v>
      </c>
      <c r="CF91" s="3" t="e">
        <f t="shared" ca="1" si="65"/>
        <v>#N/A</v>
      </c>
      <c r="CG91" s="3" t="e">
        <f t="shared" ca="1" si="65"/>
        <v>#N/A</v>
      </c>
      <c r="CH91" s="3" t="e">
        <f t="shared" ca="1" si="65"/>
        <v>#N/A</v>
      </c>
      <c r="CI91" s="3" t="e">
        <f t="shared" ca="1" si="65"/>
        <v>#N/A</v>
      </c>
      <c r="CJ91" s="3" t="e">
        <f t="shared" ca="1" si="65"/>
        <v>#N/A</v>
      </c>
      <c r="CK91" s="3" t="e">
        <f t="shared" ca="1" si="65"/>
        <v>#N/A</v>
      </c>
    </row>
    <row r="92" spans="2:89" x14ac:dyDescent="0.2">
      <c r="B92" s="52"/>
      <c r="C92" s="42"/>
      <c r="D92" s="42"/>
      <c r="E92" s="42"/>
      <c r="F92" s="42"/>
      <c r="G92" s="42"/>
      <c r="H92" s="42"/>
      <c r="I92" s="53"/>
      <c r="J92" s="91">
        <f t="shared" si="33"/>
        <v>43</v>
      </c>
      <c r="K92" s="94" t="str">
        <f t="shared" ca="1" si="34"/>
        <v/>
      </c>
      <c r="L92" s="82" t="str">
        <f t="shared" ca="1" si="35"/>
        <v/>
      </c>
      <c r="M92" s="88" t="str">
        <f t="shared" ca="1" si="36"/>
        <v/>
      </c>
      <c r="N92" s="87" t="str">
        <f t="shared" ca="1" si="37"/>
        <v/>
      </c>
      <c r="O92" s="83" t="str">
        <f t="shared" ca="1" si="37"/>
        <v/>
      </c>
      <c r="P92" s="84" t="str">
        <f t="shared" ca="1" si="38"/>
        <v/>
      </c>
      <c r="Q92" s="67"/>
      <c r="R92" s="67"/>
      <c r="S92" s="67"/>
      <c r="T92">
        <f>PV_Data_Calc!CY85</f>
        <v>70</v>
      </c>
      <c r="U92" s="10" t="e">
        <f ca="1">PV_Data_Calc!CZ85</f>
        <v>#N/A</v>
      </c>
      <c r="V92" s="16" t="e">
        <f ca="1">PV_Data_Calc!DB85</f>
        <v>#N/A</v>
      </c>
      <c r="W92" s="16" t="e">
        <f ca="1">PV_Data_Calc!DC85</f>
        <v>#N/A</v>
      </c>
      <c r="X92" s="17" t="e">
        <f ca="1">PV_Data_Calc!DD85</f>
        <v>#N/A</v>
      </c>
      <c r="Y92" s="17" t="e">
        <f ca="1">PV_Data_Calc!DE85</f>
        <v>#N/A</v>
      </c>
      <c r="AA92" s="9">
        <f>PV_Data_Calc!CQ85</f>
        <v>70</v>
      </c>
      <c r="AB92" s="9" t="e">
        <f ca="1">PV_Data_Calc!CR85</f>
        <v>#N/A</v>
      </c>
      <c r="AC92" s="19" t="e">
        <f ca="1">PV_Data_Calc!CT85</f>
        <v>#N/A</v>
      </c>
      <c r="AD92" s="19" t="e">
        <f ca="1">PV_Data_Calc!CU85</f>
        <v>#N/A</v>
      </c>
      <c r="AE92" s="20" t="e">
        <f ca="1">PV_Data_Calc!CV85</f>
        <v>#N/A</v>
      </c>
      <c r="AF92" s="20" t="e">
        <f ca="1">PV_Data_Calc!CW85</f>
        <v>#N/A</v>
      </c>
      <c r="AJ92" t="e">
        <f t="shared" ca="1" si="52"/>
        <v>#N/A</v>
      </c>
      <c r="AK92" s="4" t="e">
        <f t="shared" ca="1" si="53"/>
        <v>#N/A</v>
      </c>
      <c r="AL92" s="8" t="e">
        <f t="shared" ca="1" si="54"/>
        <v>#N/A</v>
      </c>
      <c r="AM92" s="3" t="e">
        <f t="shared" ca="1" si="47"/>
        <v>#N/A</v>
      </c>
      <c r="AN92" s="4" t="e">
        <f t="shared" ca="1" si="48"/>
        <v>#N/A</v>
      </c>
      <c r="AO92" s="4" t="e">
        <f t="shared" ca="1" si="55"/>
        <v>#N/A</v>
      </c>
      <c r="AP92" s="3" t="e">
        <f t="shared" ca="1" si="49"/>
        <v>#N/A</v>
      </c>
      <c r="AS92">
        <f t="shared" si="66"/>
        <v>35</v>
      </c>
      <c r="AT92" t="e">
        <f t="shared" ca="1" si="56"/>
        <v>#N/A</v>
      </c>
      <c r="AU92" s="3" t="e">
        <f t="shared" ca="1" si="57"/>
        <v>#N/A</v>
      </c>
      <c r="AV92" s="3" t="e">
        <f t="shared" ca="1" si="46"/>
        <v>#N/A</v>
      </c>
      <c r="AW92" s="4" t="e">
        <f t="shared" ca="1" si="46"/>
        <v>#N/A</v>
      </c>
      <c r="AX92" s="4" t="e">
        <f ca="1">INDEX($T$23:$Y$204,MATCH($AS92,$T$23:$T$204,0),MATCH(AX$22,$T$22:$Y$22,0))</f>
        <v>#N/A</v>
      </c>
      <c r="AZ92" s="8" t="e">
        <f t="shared" ca="1" si="58"/>
        <v>#N/A</v>
      </c>
      <c r="BA92" s="3" t="e">
        <f t="shared" ca="1" si="59"/>
        <v>#N/A</v>
      </c>
      <c r="BB92" s="3" t="e">
        <f t="shared" ca="1" si="59"/>
        <v>#N/A</v>
      </c>
      <c r="BC92" s="3" t="e">
        <f t="shared" ca="1" si="59"/>
        <v>#N/A</v>
      </c>
      <c r="BD92" s="3" t="e">
        <f t="shared" ca="1" si="59"/>
        <v>#N/A</v>
      </c>
      <c r="BE92" s="3" t="e">
        <f t="shared" ca="1" si="59"/>
        <v>#N/A</v>
      </c>
      <c r="BF92" s="3" t="e">
        <f t="shared" ca="1" si="59"/>
        <v>#N/A</v>
      </c>
      <c r="BG92" s="3" t="e">
        <f t="shared" ca="1" si="59"/>
        <v>#N/A</v>
      </c>
      <c r="BH92" s="3" t="e">
        <f t="shared" ca="1" si="59"/>
        <v>#N/A</v>
      </c>
      <c r="BI92" s="3" t="e">
        <f t="shared" ca="1" si="59"/>
        <v>#N/A</v>
      </c>
      <c r="BL92" t="e">
        <f t="shared" ca="1" si="60"/>
        <v>#N/A</v>
      </c>
      <c r="BM92" s="4" t="e">
        <f t="shared" ca="1" si="67"/>
        <v>#N/A</v>
      </c>
      <c r="BN92" s="8" t="e">
        <f t="shared" ca="1" si="61"/>
        <v>#N/A</v>
      </c>
      <c r="BO92" s="3" t="e">
        <f t="shared" ca="1" si="62"/>
        <v>#N/A</v>
      </c>
      <c r="BP92" s="4" t="e">
        <f t="shared" ca="1" si="50"/>
        <v>#N/A</v>
      </c>
      <c r="BQ92" s="4" t="e">
        <f t="shared" ca="1" si="63"/>
        <v>#N/A</v>
      </c>
      <c r="BR92" s="3" t="e">
        <f t="shared" ca="1" si="51"/>
        <v>#N/A</v>
      </c>
      <c r="BU92">
        <f t="shared" si="68"/>
        <v>35</v>
      </c>
      <c r="BV92" t="e">
        <f t="shared" ca="1" si="45"/>
        <v>#N/A</v>
      </c>
      <c r="BW92" s="3" t="e">
        <f t="shared" ca="1" si="45"/>
        <v>#N/A</v>
      </c>
      <c r="BX92" s="3" t="e">
        <f t="shared" ca="1" si="45"/>
        <v>#N/A</v>
      </c>
      <c r="BY92" s="4" t="e">
        <f t="shared" ca="1" si="45"/>
        <v>#N/A</v>
      </c>
      <c r="BZ92" s="4" t="e">
        <f ca="1">INDEX($AA$23:$AF$204,MATCH($BU92,$AA$23:$AA$204,0),MATCH(BZ$22,$AA$22:$AF$22,0))</f>
        <v>#N/A</v>
      </c>
      <c r="CB92" s="8" t="e">
        <f t="shared" ca="1" si="64"/>
        <v>#N/A</v>
      </c>
      <c r="CC92" s="3" t="e">
        <f t="shared" ca="1" si="65"/>
        <v>#N/A</v>
      </c>
      <c r="CD92" s="3" t="e">
        <f t="shared" ca="1" si="65"/>
        <v>#N/A</v>
      </c>
      <c r="CE92" s="3" t="e">
        <f t="shared" ca="1" si="65"/>
        <v>#N/A</v>
      </c>
      <c r="CF92" s="3" t="e">
        <f t="shared" ca="1" si="65"/>
        <v>#N/A</v>
      </c>
      <c r="CG92" s="3" t="e">
        <f t="shared" ca="1" si="65"/>
        <v>#N/A</v>
      </c>
      <c r="CH92" s="3" t="e">
        <f t="shared" ca="1" si="65"/>
        <v>#N/A</v>
      </c>
      <c r="CI92" s="3" t="e">
        <f t="shared" ca="1" si="65"/>
        <v>#N/A</v>
      </c>
      <c r="CJ92" s="3" t="e">
        <f t="shared" ca="1" si="65"/>
        <v>#N/A</v>
      </c>
      <c r="CK92" s="3" t="e">
        <f t="shared" ca="1" si="65"/>
        <v>#N/A</v>
      </c>
    </row>
    <row r="93" spans="2:89" ht="13.5" thickBot="1" x14ac:dyDescent="0.25">
      <c r="B93" s="57"/>
      <c r="C93" s="44"/>
      <c r="D93" s="44"/>
      <c r="E93" s="44"/>
      <c r="F93" s="44"/>
      <c r="G93" s="44"/>
      <c r="H93" s="44"/>
      <c r="I93" s="58"/>
      <c r="J93" s="91">
        <f t="shared" si="33"/>
        <v>44</v>
      </c>
      <c r="K93" s="94" t="str">
        <f t="shared" ca="1" si="34"/>
        <v/>
      </c>
      <c r="L93" s="82" t="str">
        <f t="shared" ca="1" si="35"/>
        <v/>
      </c>
      <c r="M93" s="88" t="str">
        <f t="shared" ca="1" si="36"/>
        <v/>
      </c>
      <c r="N93" s="87" t="str">
        <f t="shared" ca="1" si="37"/>
        <v/>
      </c>
      <c r="O93" s="83" t="str">
        <f t="shared" ca="1" si="37"/>
        <v/>
      </c>
      <c r="P93" s="84" t="str">
        <f t="shared" ca="1" si="38"/>
        <v/>
      </c>
      <c r="Q93" s="67"/>
      <c r="R93" s="67"/>
      <c r="S93" s="67"/>
      <c r="T93">
        <f>PV_Data_Calc!CY86</f>
        <v>71</v>
      </c>
      <c r="U93" s="10" t="e">
        <f ca="1">PV_Data_Calc!CZ86</f>
        <v>#N/A</v>
      </c>
      <c r="V93" s="16" t="e">
        <f ca="1">PV_Data_Calc!DB86</f>
        <v>#N/A</v>
      </c>
      <c r="W93" s="16" t="e">
        <f ca="1">PV_Data_Calc!DC86</f>
        <v>#N/A</v>
      </c>
      <c r="X93" s="17" t="e">
        <f ca="1">PV_Data_Calc!DD86</f>
        <v>#N/A</v>
      </c>
      <c r="Y93" s="17" t="e">
        <f ca="1">PV_Data_Calc!DE86</f>
        <v>#N/A</v>
      </c>
      <c r="AA93" s="9">
        <f>PV_Data_Calc!CQ86</f>
        <v>71</v>
      </c>
      <c r="AB93" s="9" t="e">
        <f ca="1">PV_Data_Calc!CR86</f>
        <v>#N/A</v>
      </c>
      <c r="AC93" s="19" t="e">
        <f ca="1">PV_Data_Calc!CT86</f>
        <v>#N/A</v>
      </c>
      <c r="AD93" s="19" t="e">
        <f ca="1">PV_Data_Calc!CU86</f>
        <v>#N/A</v>
      </c>
      <c r="AE93" s="20" t="e">
        <f ca="1">PV_Data_Calc!CV86</f>
        <v>#N/A</v>
      </c>
      <c r="AF93" s="20" t="e">
        <f ca="1">PV_Data_Calc!CW86</f>
        <v>#N/A</v>
      </c>
      <c r="AJ93" t="e">
        <f t="shared" ca="1" si="52"/>
        <v>#N/A</v>
      </c>
      <c r="AK93" s="4" t="e">
        <f t="shared" ca="1" si="53"/>
        <v>#N/A</v>
      </c>
      <c r="AL93" s="8" t="e">
        <f t="shared" ca="1" si="54"/>
        <v>#N/A</v>
      </c>
      <c r="AM93" s="3" t="e">
        <f t="shared" ca="1" si="47"/>
        <v>#N/A</v>
      </c>
      <c r="AN93" s="4" t="e">
        <f t="shared" ca="1" si="48"/>
        <v>#N/A</v>
      </c>
      <c r="AO93" s="4" t="e">
        <f t="shared" ca="1" si="55"/>
        <v>#N/A</v>
      </c>
      <c r="AP93" s="3" t="e">
        <f t="shared" ca="1" si="49"/>
        <v>#N/A</v>
      </c>
      <c r="AS93">
        <f t="shared" si="66"/>
        <v>36</v>
      </c>
      <c r="AT93" t="e">
        <f t="shared" ca="1" si="56"/>
        <v>#N/A</v>
      </c>
      <c r="AU93" s="3" t="e">
        <f t="shared" ca="1" si="57"/>
        <v>#N/A</v>
      </c>
      <c r="AV93" s="3" t="e">
        <f t="shared" ca="1" si="46"/>
        <v>#N/A</v>
      </c>
      <c r="AW93" s="4" t="e">
        <f t="shared" ca="1" si="46"/>
        <v>#N/A</v>
      </c>
      <c r="AX93" s="4" t="e">
        <f ca="1">AX92</f>
        <v>#N/A</v>
      </c>
      <c r="AZ93" s="8" t="e">
        <f t="shared" ca="1" si="58"/>
        <v>#N/A</v>
      </c>
      <c r="BA93" s="3" t="e">
        <f t="shared" ca="1" si="59"/>
        <v>#N/A</v>
      </c>
      <c r="BB93" s="3" t="e">
        <f t="shared" ca="1" si="59"/>
        <v>#N/A</v>
      </c>
      <c r="BC93" s="3" t="e">
        <f t="shared" ca="1" si="59"/>
        <v>#N/A</v>
      </c>
      <c r="BD93" s="3" t="e">
        <f t="shared" ca="1" si="59"/>
        <v>#N/A</v>
      </c>
      <c r="BE93" s="3" t="e">
        <f t="shared" ca="1" si="59"/>
        <v>#N/A</v>
      </c>
      <c r="BF93" s="3" t="e">
        <f t="shared" ca="1" si="59"/>
        <v>#N/A</v>
      </c>
      <c r="BG93" s="3" t="e">
        <f t="shared" ca="1" si="59"/>
        <v>#N/A</v>
      </c>
      <c r="BH93" s="3" t="e">
        <f t="shared" ca="1" si="59"/>
        <v>#N/A</v>
      </c>
      <c r="BI93" s="3" t="e">
        <f t="shared" ca="1" si="59"/>
        <v>#N/A</v>
      </c>
      <c r="BL93" t="e">
        <f t="shared" ca="1" si="60"/>
        <v>#N/A</v>
      </c>
      <c r="BM93" s="4" t="e">
        <f t="shared" ca="1" si="67"/>
        <v>#N/A</v>
      </c>
      <c r="BN93" s="8" t="e">
        <f t="shared" ca="1" si="61"/>
        <v>#N/A</v>
      </c>
      <c r="BO93" s="3" t="e">
        <f t="shared" ca="1" si="62"/>
        <v>#N/A</v>
      </c>
      <c r="BP93" s="4" t="e">
        <f t="shared" ca="1" si="50"/>
        <v>#N/A</v>
      </c>
      <c r="BQ93" s="4" t="e">
        <f t="shared" ca="1" si="63"/>
        <v>#N/A</v>
      </c>
      <c r="BR93" s="3" t="e">
        <f t="shared" ca="1" si="51"/>
        <v>#N/A</v>
      </c>
      <c r="BU93">
        <f t="shared" si="68"/>
        <v>36</v>
      </c>
      <c r="BV93" t="e">
        <f t="shared" ca="1" si="45"/>
        <v>#N/A</v>
      </c>
      <c r="BW93" s="3" t="e">
        <f t="shared" ca="1" si="45"/>
        <v>#N/A</v>
      </c>
      <c r="BX93" s="3" t="e">
        <f t="shared" ca="1" si="45"/>
        <v>#N/A</v>
      </c>
      <c r="BY93" s="4" t="e">
        <f t="shared" ca="1" si="45"/>
        <v>#N/A</v>
      </c>
      <c r="BZ93" s="4" t="e">
        <f ca="1">BZ92</f>
        <v>#N/A</v>
      </c>
      <c r="CB93" s="8" t="e">
        <f t="shared" ca="1" si="64"/>
        <v>#N/A</v>
      </c>
      <c r="CC93" s="3" t="e">
        <f t="shared" ca="1" si="65"/>
        <v>#N/A</v>
      </c>
      <c r="CD93" s="3" t="e">
        <f t="shared" ca="1" si="65"/>
        <v>#N/A</v>
      </c>
      <c r="CE93" s="3" t="e">
        <f t="shared" ca="1" si="65"/>
        <v>#N/A</v>
      </c>
      <c r="CF93" s="3" t="e">
        <f t="shared" ca="1" si="65"/>
        <v>#N/A</v>
      </c>
      <c r="CG93" s="3" t="e">
        <f t="shared" ca="1" si="65"/>
        <v>#N/A</v>
      </c>
      <c r="CH93" s="3" t="e">
        <f t="shared" ca="1" si="65"/>
        <v>#N/A</v>
      </c>
      <c r="CI93" s="3" t="e">
        <f t="shared" ca="1" si="65"/>
        <v>#N/A</v>
      </c>
      <c r="CJ93" s="3" t="e">
        <f t="shared" ca="1" si="65"/>
        <v>#N/A</v>
      </c>
      <c r="CK93" s="3" t="e">
        <f t="shared" ca="1" si="65"/>
        <v>#N/A</v>
      </c>
    </row>
    <row r="94" spans="2:89" ht="16.5" thickBot="1" x14ac:dyDescent="0.3">
      <c r="B94" s="47" t="s">
        <v>174</v>
      </c>
      <c r="C94" s="48"/>
      <c r="D94" s="48"/>
      <c r="E94" s="48"/>
      <c r="F94" s="48"/>
      <c r="G94" s="48"/>
      <c r="H94" s="48"/>
      <c r="I94" s="49"/>
      <c r="J94" s="91">
        <f t="shared" si="33"/>
        <v>45</v>
      </c>
      <c r="K94" s="94" t="str">
        <f t="shared" ca="1" si="34"/>
        <v/>
      </c>
      <c r="L94" s="82" t="str">
        <f t="shared" ca="1" si="35"/>
        <v/>
      </c>
      <c r="M94" s="88" t="str">
        <f t="shared" ca="1" si="36"/>
        <v/>
      </c>
      <c r="N94" s="87" t="str">
        <f t="shared" ca="1" si="37"/>
        <v/>
      </c>
      <c r="O94" s="83" t="str">
        <f t="shared" ca="1" si="37"/>
        <v/>
      </c>
      <c r="P94" s="84" t="str">
        <f t="shared" ca="1" si="38"/>
        <v/>
      </c>
      <c r="Q94" s="67"/>
      <c r="R94" s="67"/>
      <c r="S94" s="67"/>
      <c r="T94">
        <f>PV_Data_Calc!CY87</f>
        <v>72</v>
      </c>
      <c r="U94" s="10" t="e">
        <f ca="1">PV_Data_Calc!CZ87</f>
        <v>#N/A</v>
      </c>
      <c r="V94" s="16" t="e">
        <f ca="1">PV_Data_Calc!DB87</f>
        <v>#N/A</v>
      </c>
      <c r="W94" s="16" t="e">
        <f ca="1">PV_Data_Calc!DC87</f>
        <v>#N/A</v>
      </c>
      <c r="X94" s="17" t="e">
        <f ca="1">PV_Data_Calc!DD87</f>
        <v>#N/A</v>
      </c>
      <c r="Y94" s="17" t="e">
        <f ca="1">PV_Data_Calc!DE87</f>
        <v>#N/A</v>
      </c>
      <c r="AA94" s="9">
        <f>PV_Data_Calc!CQ87</f>
        <v>72</v>
      </c>
      <c r="AB94" s="9" t="e">
        <f ca="1">PV_Data_Calc!CR87</f>
        <v>#N/A</v>
      </c>
      <c r="AC94" s="19" t="e">
        <f ca="1">PV_Data_Calc!CT87</f>
        <v>#N/A</v>
      </c>
      <c r="AD94" s="19" t="e">
        <f ca="1">PV_Data_Calc!CU87</f>
        <v>#N/A</v>
      </c>
      <c r="AE94" s="20" t="e">
        <f ca="1">PV_Data_Calc!CV87</f>
        <v>#N/A</v>
      </c>
      <c r="AF94" s="20" t="e">
        <f ca="1">PV_Data_Calc!CW87</f>
        <v>#N/A</v>
      </c>
      <c r="AJ94" t="e">
        <f t="shared" ca="1" si="52"/>
        <v>#N/A</v>
      </c>
      <c r="AK94" s="4" t="e">
        <f t="shared" ca="1" si="53"/>
        <v>#N/A</v>
      </c>
      <c r="AL94" s="8" t="e">
        <f t="shared" ca="1" si="54"/>
        <v>#N/A</v>
      </c>
      <c r="AM94" s="3" t="e">
        <f t="shared" ca="1" si="47"/>
        <v>#N/A</v>
      </c>
      <c r="AN94" s="4" t="e">
        <f t="shared" ca="1" si="48"/>
        <v>#N/A</v>
      </c>
      <c r="AO94" s="4" t="e">
        <f t="shared" ca="1" si="55"/>
        <v>#N/A</v>
      </c>
      <c r="AP94" s="3" t="e">
        <f t="shared" ca="1" si="49"/>
        <v>#N/A</v>
      </c>
      <c r="AS94">
        <f t="shared" si="66"/>
        <v>36</v>
      </c>
      <c r="AT94" t="e">
        <f t="shared" ca="1" si="56"/>
        <v>#N/A</v>
      </c>
      <c r="AU94" s="3" t="e">
        <f t="shared" ca="1" si="57"/>
        <v>#N/A</v>
      </c>
      <c r="AV94" s="3" t="e">
        <f t="shared" ca="1" si="46"/>
        <v>#N/A</v>
      </c>
      <c r="AW94" s="4" t="e">
        <f t="shared" ca="1" si="46"/>
        <v>#N/A</v>
      </c>
      <c r="AX94" s="4" t="e">
        <f ca="1">INDEX($T$23:$Y$204,MATCH($AS94,$T$23:$T$204,0),MATCH(AX$22,$T$22:$Y$22,0))</f>
        <v>#N/A</v>
      </c>
      <c r="AZ94" s="8" t="e">
        <f t="shared" ca="1" si="58"/>
        <v>#N/A</v>
      </c>
      <c r="BA94" s="3" t="e">
        <f t="shared" ca="1" si="59"/>
        <v>#N/A</v>
      </c>
      <c r="BB94" s="3" t="e">
        <f t="shared" ca="1" si="59"/>
        <v>#N/A</v>
      </c>
      <c r="BC94" s="3" t="e">
        <f t="shared" ca="1" si="59"/>
        <v>#N/A</v>
      </c>
      <c r="BD94" s="3" t="e">
        <f t="shared" ca="1" si="59"/>
        <v>#N/A</v>
      </c>
      <c r="BE94" s="3" t="e">
        <f t="shared" ca="1" si="59"/>
        <v>#N/A</v>
      </c>
      <c r="BF94" s="3" t="e">
        <f t="shared" ca="1" si="59"/>
        <v>#N/A</v>
      </c>
      <c r="BG94" s="3" t="e">
        <f t="shared" ca="1" si="59"/>
        <v>#N/A</v>
      </c>
      <c r="BH94" s="3" t="e">
        <f t="shared" ca="1" si="59"/>
        <v>#N/A</v>
      </c>
      <c r="BI94" s="3" t="e">
        <f t="shared" ca="1" si="59"/>
        <v>#N/A</v>
      </c>
      <c r="BL94" t="e">
        <f t="shared" ca="1" si="60"/>
        <v>#N/A</v>
      </c>
      <c r="BM94" s="4" t="e">
        <f t="shared" ca="1" si="67"/>
        <v>#N/A</v>
      </c>
      <c r="BN94" s="8" t="e">
        <f t="shared" ca="1" si="61"/>
        <v>#N/A</v>
      </c>
      <c r="BO94" s="3" t="e">
        <f t="shared" ca="1" si="62"/>
        <v>#N/A</v>
      </c>
      <c r="BP94" s="4" t="e">
        <f t="shared" ca="1" si="50"/>
        <v>#N/A</v>
      </c>
      <c r="BQ94" s="4" t="e">
        <f t="shared" ca="1" si="63"/>
        <v>#N/A</v>
      </c>
      <c r="BR94" s="3" t="e">
        <f t="shared" ca="1" si="51"/>
        <v>#N/A</v>
      </c>
      <c r="BU94">
        <f t="shared" si="68"/>
        <v>36</v>
      </c>
      <c r="BV94" t="e">
        <f t="shared" ca="1" si="45"/>
        <v>#N/A</v>
      </c>
      <c r="BW94" s="3" t="e">
        <f t="shared" ca="1" si="45"/>
        <v>#N/A</v>
      </c>
      <c r="BX94" s="3" t="e">
        <f t="shared" ca="1" si="45"/>
        <v>#N/A</v>
      </c>
      <c r="BY94" s="4" t="e">
        <f t="shared" ca="1" si="45"/>
        <v>#N/A</v>
      </c>
      <c r="BZ94" s="4" t="e">
        <f ca="1">INDEX($AA$23:$AF$204,MATCH($BU94,$AA$23:$AA$204,0),MATCH(BZ$22,$AA$22:$AF$22,0))</f>
        <v>#N/A</v>
      </c>
      <c r="CB94" s="8" t="e">
        <f t="shared" ca="1" si="64"/>
        <v>#N/A</v>
      </c>
      <c r="CC94" s="3" t="e">
        <f t="shared" ca="1" si="65"/>
        <v>#N/A</v>
      </c>
      <c r="CD94" s="3" t="e">
        <f t="shared" ca="1" si="65"/>
        <v>#N/A</v>
      </c>
      <c r="CE94" s="3" t="e">
        <f t="shared" ca="1" si="65"/>
        <v>#N/A</v>
      </c>
      <c r="CF94" s="3" t="e">
        <f t="shared" ca="1" si="65"/>
        <v>#N/A</v>
      </c>
      <c r="CG94" s="3" t="e">
        <f t="shared" ca="1" si="65"/>
        <v>#N/A</v>
      </c>
      <c r="CH94" s="3" t="e">
        <f t="shared" ca="1" si="65"/>
        <v>#N/A</v>
      </c>
      <c r="CI94" s="3" t="e">
        <f t="shared" ca="1" si="65"/>
        <v>#N/A</v>
      </c>
      <c r="CJ94" s="3" t="e">
        <f t="shared" ca="1" si="65"/>
        <v>#N/A</v>
      </c>
      <c r="CK94" s="3" t="e">
        <f t="shared" ca="1" si="65"/>
        <v>#N/A</v>
      </c>
    </row>
    <row r="95" spans="2:89" ht="15.75" x14ac:dyDescent="0.25">
      <c r="B95" s="128"/>
      <c r="C95" s="74"/>
      <c r="D95" s="74"/>
      <c r="E95" s="74"/>
      <c r="F95" s="74"/>
      <c r="G95" s="74"/>
      <c r="H95" s="74"/>
      <c r="I95" s="77"/>
      <c r="J95" s="91">
        <f t="shared" si="33"/>
        <v>46</v>
      </c>
      <c r="K95" s="94" t="str">
        <f t="shared" ca="1" si="34"/>
        <v/>
      </c>
      <c r="L95" s="82" t="str">
        <f t="shared" ca="1" si="35"/>
        <v/>
      </c>
      <c r="M95" s="88" t="str">
        <f t="shared" ca="1" si="36"/>
        <v/>
      </c>
      <c r="N95" s="87" t="str">
        <f t="shared" ca="1" si="37"/>
        <v/>
      </c>
      <c r="O95" s="83" t="str">
        <f t="shared" ca="1" si="37"/>
        <v/>
      </c>
      <c r="P95" s="84" t="str">
        <f t="shared" ca="1" si="38"/>
        <v/>
      </c>
      <c r="Q95" s="67"/>
      <c r="R95" s="67"/>
      <c r="S95" s="67"/>
      <c r="T95">
        <f>PV_Data_Calc!CY88</f>
        <v>73</v>
      </c>
      <c r="U95" s="10" t="e">
        <f ca="1">PV_Data_Calc!CZ88</f>
        <v>#N/A</v>
      </c>
      <c r="V95" s="16" t="e">
        <f ca="1">PV_Data_Calc!DB88</f>
        <v>#N/A</v>
      </c>
      <c r="W95" s="16" t="e">
        <f ca="1">PV_Data_Calc!DC88</f>
        <v>#N/A</v>
      </c>
      <c r="X95" s="17" t="e">
        <f ca="1">PV_Data_Calc!DD88</f>
        <v>#N/A</v>
      </c>
      <c r="Y95" s="17" t="e">
        <f ca="1">PV_Data_Calc!DE88</f>
        <v>#N/A</v>
      </c>
      <c r="AA95" s="9">
        <f>PV_Data_Calc!CQ88</f>
        <v>73</v>
      </c>
      <c r="AB95" s="9" t="e">
        <f ca="1">PV_Data_Calc!CR88</f>
        <v>#N/A</v>
      </c>
      <c r="AC95" s="19" t="e">
        <f ca="1">PV_Data_Calc!CT88</f>
        <v>#N/A</v>
      </c>
      <c r="AD95" s="19" t="e">
        <f ca="1">PV_Data_Calc!CU88</f>
        <v>#N/A</v>
      </c>
      <c r="AE95" s="20" t="e">
        <f ca="1">PV_Data_Calc!CV88</f>
        <v>#N/A</v>
      </c>
      <c r="AF95" s="20" t="e">
        <f ca="1">PV_Data_Calc!CW88</f>
        <v>#N/A</v>
      </c>
      <c r="AJ95" t="e">
        <f t="shared" ca="1" si="52"/>
        <v>#N/A</v>
      </c>
      <c r="AK95" s="4" t="e">
        <f t="shared" ca="1" si="53"/>
        <v>#N/A</v>
      </c>
      <c r="AL95" s="8" t="e">
        <f t="shared" ca="1" si="54"/>
        <v>#N/A</v>
      </c>
      <c r="AM95" s="3" t="e">
        <f t="shared" ca="1" si="47"/>
        <v>#N/A</v>
      </c>
      <c r="AN95" s="4" t="e">
        <f t="shared" ca="1" si="48"/>
        <v>#N/A</v>
      </c>
      <c r="AO95" s="4" t="e">
        <f t="shared" ca="1" si="55"/>
        <v>#N/A</v>
      </c>
      <c r="AP95" s="3" t="e">
        <f t="shared" ca="1" si="49"/>
        <v>#N/A</v>
      </c>
      <c r="AS95">
        <f t="shared" si="66"/>
        <v>37</v>
      </c>
      <c r="AT95" t="e">
        <f t="shared" ca="1" si="56"/>
        <v>#N/A</v>
      </c>
      <c r="AU95" s="3" t="e">
        <f t="shared" ca="1" si="57"/>
        <v>#N/A</v>
      </c>
      <c r="AV95" s="3" t="e">
        <f t="shared" ca="1" si="46"/>
        <v>#N/A</v>
      </c>
      <c r="AW95" s="4" t="e">
        <f t="shared" ca="1" si="46"/>
        <v>#N/A</v>
      </c>
      <c r="AX95" s="4" t="e">
        <f ca="1">AX94</f>
        <v>#N/A</v>
      </c>
      <c r="AZ95" s="8" t="e">
        <f t="shared" ca="1" si="58"/>
        <v>#N/A</v>
      </c>
      <c r="BA95" s="3" t="e">
        <f t="shared" ca="1" si="59"/>
        <v>#N/A</v>
      </c>
      <c r="BB95" s="3" t="e">
        <f t="shared" ca="1" si="59"/>
        <v>#N/A</v>
      </c>
      <c r="BC95" s="3" t="e">
        <f t="shared" ca="1" si="59"/>
        <v>#N/A</v>
      </c>
      <c r="BD95" s="3" t="e">
        <f t="shared" ca="1" si="59"/>
        <v>#N/A</v>
      </c>
      <c r="BE95" s="3" t="e">
        <f t="shared" ca="1" si="59"/>
        <v>#N/A</v>
      </c>
      <c r="BF95" s="3" t="e">
        <f t="shared" ca="1" si="59"/>
        <v>#N/A</v>
      </c>
      <c r="BG95" s="3" t="e">
        <f t="shared" ca="1" si="59"/>
        <v>#N/A</v>
      </c>
      <c r="BH95" s="3" t="e">
        <f t="shared" ca="1" si="59"/>
        <v>#N/A</v>
      </c>
      <c r="BI95" s="3" t="e">
        <f t="shared" ca="1" si="59"/>
        <v>#N/A</v>
      </c>
      <c r="BL95" t="e">
        <f t="shared" ca="1" si="60"/>
        <v>#N/A</v>
      </c>
      <c r="BM95" s="4" t="e">
        <f t="shared" ca="1" si="67"/>
        <v>#N/A</v>
      </c>
      <c r="BN95" s="8" t="e">
        <f t="shared" ca="1" si="61"/>
        <v>#N/A</v>
      </c>
      <c r="BO95" s="3" t="e">
        <f t="shared" ca="1" si="62"/>
        <v>#N/A</v>
      </c>
      <c r="BP95" s="4" t="e">
        <f t="shared" ca="1" si="50"/>
        <v>#N/A</v>
      </c>
      <c r="BQ95" s="4" t="e">
        <f t="shared" ca="1" si="63"/>
        <v>#N/A</v>
      </c>
      <c r="BR95" s="3" t="e">
        <f t="shared" ca="1" si="51"/>
        <v>#N/A</v>
      </c>
      <c r="BU95">
        <f t="shared" si="68"/>
        <v>37</v>
      </c>
      <c r="BV95" t="e">
        <f t="shared" ca="1" si="45"/>
        <v>#N/A</v>
      </c>
      <c r="BW95" s="3" t="e">
        <f t="shared" ca="1" si="45"/>
        <v>#N/A</v>
      </c>
      <c r="BX95" s="3" t="e">
        <f t="shared" ca="1" si="45"/>
        <v>#N/A</v>
      </c>
      <c r="BY95" s="4" t="e">
        <f t="shared" ca="1" si="45"/>
        <v>#N/A</v>
      </c>
      <c r="BZ95" s="4" t="e">
        <f ca="1">BZ94</f>
        <v>#N/A</v>
      </c>
      <c r="CB95" s="8" t="e">
        <f t="shared" ca="1" si="64"/>
        <v>#N/A</v>
      </c>
      <c r="CC95" s="3" t="e">
        <f t="shared" ca="1" si="65"/>
        <v>#N/A</v>
      </c>
      <c r="CD95" s="3" t="e">
        <f t="shared" ca="1" si="65"/>
        <v>#N/A</v>
      </c>
      <c r="CE95" s="3" t="e">
        <f t="shared" ca="1" si="65"/>
        <v>#N/A</v>
      </c>
      <c r="CF95" s="3" t="e">
        <f t="shared" ca="1" si="65"/>
        <v>#N/A</v>
      </c>
      <c r="CG95" s="3" t="e">
        <f t="shared" ca="1" si="65"/>
        <v>#N/A</v>
      </c>
      <c r="CH95" s="3" t="e">
        <f t="shared" ca="1" si="65"/>
        <v>#N/A</v>
      </c>
      <c r="CI95" s="3" t="e">
        <f t="shared" ca="1" si="65"/>
        <v>#N/A</v>
      </c>
      <c r="CJ95" s="3" t="e">
        <f t="shared" ca="1" si="65"/>
        <v>#N/A</v>
      </c>
      <c r="CK95" s="3" t="e">
        <f t="shared" ca="1" si="65"/>
        <v>#N/A</v>
      </c>
    </row>
    <row r="96" spans="2:89" x14ac:dyDescent="0.2">
      <c r="B96" s="52"/>
      <c r="C96" s="42"/>
      <c r="D96" s="42"/>
      <c r="E96" s="42"/>
      <c r="F96" s="42"/>
      <c r="G96" s="42"/>
      <c r="H96" s="42"/>
      <c r="I96" s="53"/>
      <c r="J96" s="91">
        <f t="shared" si="33"/>
        <v>47</v>
      </c>
      <c r="K96" s="94" t="str">
        <f t="shared" ca="1" si="34"/>
        <v/>
      </c>
      <c r="L96" s="82" t="str">
        <f t="shared" ca="1" si="35"/>
        <v/>
      </c>
      <c r="M96" s="88" t="str">
        <f t="shared" ca="1" si="36"/>
        <v/>
      </c>
      <c r="N96" s="87" t="str">
        <f t="shared" ca="1" si="37"/>
        <v/>
      </c>
      <c r="O96" s="83" t="str">
        <f t="shared" ca="1" si="37"/>
        <v/>
      </c>
      <c r="P96" s="84" t="str">
        <f t="shared" ca="1" si="38"/>
        <v/>
      </c>
      <c r="Q96" s="67"/>
      <c r="R96" s="67"/>
      <c r="S96" s="67"/>
      <c r="T96">
        <f>PV_Data_Calc!CY89</f>
        <v>74</v>
      </c>
      <c r="U96" s="10" t="e">
        <f ca="1">PV_Data_Calc!CZ89</f>
        <v>#N/A</v>
      </c>
      <c r="V96" s="16" t="e">
        <f ca="1">PV_Data_Calc!DB89</f>
        <v>#N/A</v>
      </c>
      <c r="W96" s="16" t="e">
        <f ca="1">PV_Data_Calc!DC89</f>
        <v>#N/A</v>
      </c>
      <c r="X96" s="17" t="e">
        <f ca="1">PV_Data_Calc!DD89</f>
        <v>#N/A</v>
      </c>
      <c r="Y96" s="17" t="e">
        <f ca="1">PV_Data_Calc!DE89</f>
        <v>#N/A</v>
      </c>
      <c r="AA96" s="9">
        <f>PV_Data_Calc!CQ89</f>
        <v>74</v>
      </c>
      <c r="AB96" s="9" t="e">
        <f ca="1">PV_Data_Calc!CR89</f>
        <v>#N/A</v>
      </c>
      <c r="AC96" s="19" t="e">
        <f ca="1">PV_Data_Calc!CT89</f>
        <v>#N/A</v>
      </c>
      <c r="AD96" s="19" t="e">
        <f ca="1">PV_Data_Calc!CU89</f>
        <v>#N/A</v>
      </c>
      <c r="AE96" s="20" t="e">
        <f ca="1">PV_Data_Calc!CV89</f>
        <v>#N/A</v>
      </c>
      <c r="AF96" s="20" t="e">
        <f ca="1">PV_Data_Calc!CW89</f>
        <v>#N/A</v>
      </c>
      <c r="AJ96" t="e">
        <f t="shared" ca="1" si="52"/>
        <v>#N/A</v>
      </c>
      <c r="AK96" s="4" t="e">
        <f t="shared" ca="1" si="53"/>
        <v>#N/A</v>
      </c>
      <c r="AL96" s="8" t="e">
        <f t="shared" ca="1" si="54"/>
        <v>#N/A</v>
      </c>
      <c r="AM96" s="3" t="e">
        <f t="shared" ca="1" si="47"/>
        <v>#N/A</v>
      </c>
      <c r="AN96" s="4" t="e">
        <f t="shared" ca="1" si="48"/>
        <v>#N/A</v>
      </c>
      <c r="AO96" s="4" t="e">
        <f t="shared" ca="1" si="55"/>
        <v>#N/A</v>
      </c>
      <c r="AP96" s="3" t="e">
        <f t="shared" ca="1" si="49"/>
        <v>#N/A</v>
      </c>
      <c r="AS96">
        <f t="shared" si="66"/>
        <v>37</v>
      </c>
      <c r="AT96" t="e">
        <f t="shared" ca="1" si="56"/>
        <v>#N/A</v>
      </c>
      <c r="AU96" s="3" t="e">
        <f t="shared" ca="1" si="57"/>
        <v>#N/A</v>
      </c>
      <c r="AV96" s="3" t="e">
        <f t="shared" ca="1" si="46"/>
        <v>#N/A</v>
      </c>
      <c r="AW96" s="4" t="e">
        <f t="shared" ca="1" si="46"/>
        <v>#N/A</v>
      </c>
      <c r="AX96" s="4" t="e">
        <f ca="1">INDEX($T$23:$Y$204,MATCH($AS96,$T$23:$T$204,0),MATCH(AX$22,$T$22:$Y$22,0))</f>
        <v>#N/A</v>
      </c>
      <c r="AZ96" s="8" t="e">
        <f t="shared" ca="1" si="58"/>
        <v>#N/A</v>
      </c>
      <c r="BA96" s="3" t="e">
        <f t="shared" ca="1" si="59"/>
        <v>#N/A</v>
      </c>
      <c r="BB96" s="3" t="e">
        <f t="shared" ca="1" si="59"/>
        <v>#N/A</v>
      </c>
      <c r="BC96" s="3" t="e">
        <f t="shared" ca="1" si="59"/>
        <v>#N/A</v>
      </c>
      <c r="BD96" s="3" t="e">
        <f t="shared" ca="1" si="59"/>
        <v>#N/A</v>
      </c>
      <c r="BE96" s="3" t="e">
        <f t="shared" ca="1" si="59"/>
        <v>#N/A</v>
      </c>
      <c r="BF96" s="3" t="e">
        <f t="shared" ca="1" si="59"/>
        <v>#N/A</v>
      </c>
      <c r="BG96" s="3" t="e">
        <f t="shared" ca="1" si="59"/>
        <v>#N/A</v>
      </c>
      <c r="BH96" s="3" t="e">
        <f t="shared" ca="1" si="59"/>
        <v>#N/A</v>
      </c>
      <c r="BI96" s="3" t="e">
        <f t="shared" ca="1" si="59"/>
        <v>#N/A</v>
      </c>
      <c r="BL96" t="e">
        <f t="shared" ca="1" si="60"/>
        <v>#N/A</v>
      </c>
      <c r="BM96" s="4" t="e">
        <f t="shared" ca="1" si="67"/>
        <v>#N/A</v>
      </c>
      <c r="BN96" s="8" t="e">
        <f t="shared" ca="1" si="61"/>
        <v>#N/A</v>
      </c>
      <c r="BO96" s="3" t="e">
        <f t="shared" ca="1" si="62"/>
        <v>#N/A</v>
      </c>
      <c r="BP96" s="4" t="e">
        <f t="shared" ca="1" si="50"/>
        <v>#N/A</v>
      </c>
      <c r="BQ96" s="4" t="e">
        <f t="shared" ca="1" si="63"/>
        <v>#N/A</v>
      </c>
      <c r="BR96" s="3" t="e">
        <f t="shared" ca="1" si="51"/>
        <v>#N/A</v>
      </c>
      <c r="BU96">
        <f t="shared" si="68"/>
        <v>37</v>
      </c>
      <c r="BV96" t="e">
        <f t="shared" ca="1" si="45"/>
        <v>#N/A</v>
      </c>
      <c r="BW96" s="3" t="e">
        <f t="shared" ca="1" si="45"/>
        <v>#N/A</v>
      </c>
      <c r="BX96" s="3" t="e">
        <f t="shared" ca="1" si="45"/>
        <v>#N/A</v>
      </c>
      <c r="BY96" s="4" t="e">
        <f t="shared" ca="1" si="45"/>
        <v>#N/A</v>
      </c>
      <c r="BZ96" s="4" t="e">
        <f ca="1">INDEX($AA$23:$AF$204,MATCH($BU96,$AA$23:$AA$204,0),MATCH(BZ$22,$AA$22:$AF$22,0))</f>
        <v>#N/A</v>
      </c>
      <c r="CB96" s="8" t="e">
        <f t="shared" ca="1" si="64"/>
        <v>#N/A</v>
      </c>
      <c r="CC96" s="3" t="e">
        <f t="shared" ca="1" si="65"/>
        <v>#N/A</v>
      </c>
      <c r="CD96" s="3" t="e">
        <f t="shared" ca="1" si="65"/>
        <v>#N/A</v>
      </c>
      <c r="CE96" s="3" t="e">
        <f t="shared" ca="1" si="65"/>
        <v>#N/A</v>
      </c>
      <c r="CF96" s="3" t="e">
        <f t="shared" ca="1" si="65"/>
        <v>#N/A</v>
      </c>
      <c r="CG96" s="3" t="e">
        <f t="shared" ca="1" si="65"/>
        <v>#N/A</v>
      </c>
      <c r="CH96" s="3" t="e">
        <f t="shared" ca="1" si="65"/>
        <v>#N/A</v>
      </c>
      <c r="CI96" s="3" t="e">
        <f t="shared" ca="1" si="65"/>
        <v>#N/A</v>
      </c>
      <c r="CJ96" s="3" t="e">
        <f t="shared" ca="1" si="65"/>
        <v>#N/A</v>
      </c>
      <c r="CK96" s="3" t="e">
        <f t="shared" ca="1" si="65"/>
        <v>#N/A</v>
      </c>
    </row>
    <row r="97" spans="2:89" x14ac:dyDescent="0.2">
      <c r="B97" s="52"/>
      <c r="C97" s="42"/>
      <c r="D97" s="42"/>
      <c r="E97" s="42"/>
      <c r="F97" s="42"/>
      <c r="G97" s="42"/>
      <c r="H97" s="42"/>
      <c r="I97" s="53"/>
      <c r="J97" s="91">
        <f t="shared" si="33"/>
        <v>48</v>
      </c>
      <c r="K97" s="94" t="str">
        <f t="shared" ca="1" si="34"/>
        <v/>
      </c>
      <c r="L97" s="82" t="str">
        <f t="shared" ca="1" si="35"/>
        <v/>
      </c>
      <c r="M97" s="88" t="str">
        <f t="shared" ca="1" si="36"/>
        <v/>
      </c>
      <c r="N97" s="87" t="str">
        <f t="shared" ca="1" si="37"/>
        <v/>
      </c>
      <c r="O97" s="83" t="str">
        <f t="shared" ca="1" si="37"/>
        <v/>
      </c>
      <c r="P97" s="84" t="str">
        <f t="shared" ca="1" si="38"/>
        <v/>
      </c>
      <c r="Q97" s="67"/>
      <c r="R97" s="67"/>
      <c r="S97" s="67"/>
      <c r="T97">
        <f>PV_Data_Calc!CY90</f>
        <v>75</v>
      </c>
      <c r="U97" s="10" t="e">
        <f ca="1">PV_Data_Calc!CZ90</f>
        <v>#N/A</v>
      </c>
      <c r="V97" s="16" t="e">
        <f ca="1">PV_Data_Calc!DB90</f>
        <v>#N/A</v>
      </c>
      <c r="W97" s="16" t="e">
        <f ca="1">PV_Data_Calc!DC90</f>
        <v>#N/A</v>
      </c>
      <c r="X97" s="17" t="e">
        <f ca="1">PV_Data_Calc!DD90</f>
        <v>#N/A</v>
      </c>
      <c r="Y97" s="17" t="e">
        <f ca="1">PV_Data_Calc!DE90</f>
        <v>#N/A</v>
      </c>
      <c r="AA97" s="9">
        <f>PV_Data_Calc!CQ90</f>
        <v>75</v>
      </c>
      <c r="AB97" s="9" t="e">
        <f ca="1">PV_Data_Calc!CR90</f>
        <v>#N/A</v>
      </c>
      <c r="AC97" s="19" t="e">
        <f ca="1">PV_Data_Calc!CT90</f>
        <v>#N/A</v>
      </c>
      <c r="AD97" s="19" t="e">
        <f ca="1">PV_Data_Calc!CU90</f>
        <v>#N/A</v>
      </c>
      <c r="AE97" s="20" t="e">
        <f ca="1">PV_Data_Calc!CV90</f>
        <v>#N/A</v>
      </c>
      <c r="AF97" s="20" t="e">
        <f ca="1">PV_Data_Calc!CW90</f>
        <v>#N/A</v>
      </c>
      <c r="AJ97" t="e">
        <f t="shared" ca="1" si="52"/>
        <v>#N/A</v>
      </c>
      <c r="AK97" s="4" t="e">
        <f t="shared" ca="1" si="53"/>
        <v>#N/A</v>
      </c>
      <c r="AL97" s="8" t="e">
        <f t="shared" ca="1" si="54"/>
        <v>#N/A</v>
      </c>
      <c r="AM97" s="3" t="e">
        <f t="shared" ca="1" si="47"/>
        <v>#N/A</v>
      </c>
      <c r="AN97" s="4" t="e">
        <f t="shared" ca="1" si="48"/>
        <v>#N/A</v>
      </c>
      <c r="AO97" s="4" t="e">
        <f t="shared" ca="1" si="55"/>
        <v>#N/A</v>
      </c>
      <c r="AP97" s="3" t="e">
        <f t="shared" ca="1" si="49"/>
        <v>#N/A</v>
      </c>
      <c r="AS97">
        <f t="shared" si="66"/>
        <v>38</v>
      </c>
      <c r="AT97" t="e">
        <f t="shared" ca="1" si="56"/>
        <v>#N/A</v>
      </c>
      <c r="AU97" s="3" t="e">
        <f t="shared" ca="1" si="57"/>
        <v>#N/A</v>
      </c>
      <c r="AV97" s="3" t="e">
        <f t="shared" ca="1" si="46"/>
        <v>#N/A</v>
      </c>
      <c r="AW97" s="4" t="e">
        <f t="shared" ca="1" si="46"/>
        <v>#N/A</v>
      </c>
      <c r="AX97" s="4" t="e">
        <f ca="1">AX96</f>
        <v>#N/A</v>
      </c>
      <c r="AZ97" s="8" t="e">
        <f t="shared" ca="1" si="58"/>
        <v>#N/A</v>
      </c>
      <c r="BA97" s="3" t="e">
        <f t="shared" ca="1" si="59"/>
        <v>#N/A</v>
      </c>
      <c r="BB97" s="3" t="e">
        <f t="shared" ca="1" si="59"/>
        <v>#N/A</v>
      </c>
      <c r="BC97" s="3" t="e">
        <f t="shared" ca="1" si="59"/>
        <v>#N/A</v>
      </c>
      <c r="BD97" s="3" t="e">
        <f t="shared" ca="1" si="59"/>
        <v>#N/A</v>
      </c>
      <c r="BE97" s="3" t="e">
        <f t="shared" ca="1" si="59"/>
        <v>#N/A</v>
      </c>
      <c r="BF97" s="3" t="e">
        <f t="shared" ca="1" si="59"/>
        <v>#N/A</v>
      </c>
      <c r="BG97" s="3" t="e">
        <f t="shared" ca="1" si="59"/>
        <v>#N/A</v>
      </c>
      <c r="BH97" s="3" t="e">
        <f t="shared" ca="1" si="59"/>
        <v>#N/A</v>
      </c>
      <c r="BI97" s="3" t="e">
        <f t="shared" ca="1" si="59"/>
        <v>#N/A</v>
      </c>
      <c r="BL97" t="e">
        <f t="shared" ca="1" si="60"/>
        <v>#N/A</v>
      </c>
      <c r="BM97" s="4" t="e">
        <f t="shared" ca="1" si="67"/>
        <v>#N/A</v>
      </c>
      <c r="BN97" s="8" t="e">
        <f t="shared" ca="1" si="61"/>
        <v>#N/A</v>
      </c>
      <c r="BO97" s="3" t="e">
        <f t="shared" ca="1" si="62"/>
        <v>#N/A</v>
      </c>
      <c r="BP97" s="4" t="e">
        <f t="shared" ca="1" si="50"/>
        <v>#N/A</v>
      </c>
      <c r="BQ97" s="4" t="e">
        <f t="shared" ca="1" si="63"/>
        <v>#N/A</v>
      </c>
      <c r="BR97" s="3" t="e">
        <f t="shared" ca="1" si="51"/>
        <v>#N/A</v>
      </c>
      <c r="BU97">
        <f t="shared" si="68"/>
        <v>38</v>
      </c>
      <c r="BV97" t="e">
        <f t="shared" ca="1" si="45"/>
        <v>#N/A</v>
      </c>
      <c r="BW97" s="3" t="e">
        <f t="shared" ca="1" si="45"/>
        <v>#N/A</v>
      </c>
      <c r="BX97" s="3" t="e">
        <f t="shared" ca="1" si="45"/>
        <v>#N/A</v>
      </c>
      <c r="BY97" s="4" t="e">
        <f t="shared" ca="1" si="45"/>
        <v>#N/A</v>
      </c>
      <c r="BZ97" s="4" t="e">
        <f ca="1">BZ96</f>
        <v>#N/A</v>
      </c>
      <c r="CB97" s="8" t="e">
        <f t="shared" ca="1" si="64"/>
        <v>#N/A</v>
      </c>
      <c r="CC97" s="3" t="e">
        <f t="shared" ca="1" si="65"/>
        <v>#N/A</v>
      </c>
      <c r="CD97" s="3" t="e">
        <f t="shared" ca="1" si="65"/>
        <v>#N/A</v>
      </c>
      <c r="CE97" s="3" t="e">
        <f t="shared" ca="1" si="65"/>
        <v>#N/A</v>
      </c>
      <c r="CF97" s="3" t="e">
        <f t="shared" ca="1" si="65"/>
        <v>#N/A</v>
      </c>
      <c r="CG97" s="3" t="e">
        <f t="shared" ca="1" si="65"/>
        <v>#N/A</v>
      </c>
      <c r="CH97" s="3" t="e">
        <f t="shared" ca="1" si="65"/>
        <v>#N/A</v>
      </c>
      <c r="CI97" s="3" t="e">
        <f t="shared" ca="1" si="65"/>
        <v>#N/A</v>
      </c>
      <c r="CJ97" s="3" t="e">
        <f t="shared" ca="1" si="65"/>
        <v>#N/A</v>
      </c>
      <c r="CK97" s="3" t="e">
        <f t="shared" ca="1" si="65"/>
        <v>#N/A</v>
      </c>
    </row>
    <row r="98" spans="2:89" x14ac:dyDescent="0.2">
      <c r="B98" s="52"/>
      <c r="C98" s="42"/>
      <c r="D98" s="42"/>
      <c r="E98" s="42"/>
      <c r="F98" s="42"/>
      <c r="G98" s="42"/>
      <c r="H98" s="42"/>
      <c r="I98" s="53"/>
      <c r="J98" s="91">
        <f t="shared" si="33"/>
        <v>49</v>
      </c>
      <c r="K98" s="94" t="str">
        <f t="shared" ca="1" si="34"/>
        <v/>
      </c>
      <c r="L98" s="82" t="str">
        <f t="shared" ca="1" si="35"/>
        <v/>
      </c>
      <c r="M98" s="88" t="str">
        <f t="shared" ca="1" si="36"/>
        <v/>
      </c>
      <c r="N98" s="87" t="str">
        <f t="shared" ca="1" si="37"/>
        <v/>
      </c>
      <c r="O98" s="83" t="str">
        <f t="shared" ca="1" si="37"/>
        <v/>
      </c>
      <c r="P98" s="84" t="str">
        <f t="shared" ca="1" si="38"/>
        <v/>
      </c>
      <c r="Q98" s="67"/>
      <c r="R98" s="67"/>
      <c r="S98" s="67"/>
      <c r="T98">
        <f>PV_Data_Calc!CY91</f>
        <v>76</v>
      </c>
      <c r="U98" s="10" t="e">
        <f ca="1">PV_Data_Calc!CZ91</f>
        <v>#N/A</v>
      </c>
      <c r="V98" s="16" t="e">
        <f ca="1">PV_Data_Calc!DB91</f>
        <v>#N/A</v>
      </c>
      <c r="W98" s="16" t="e">
        <f ca="1">PV_Data_Calc!DC91</f>
        <v>#N/A</v>
      </c>
      <c r="X98" s="17" t="e">
        <f ca="1">PV_Data_Calc!DD91</f>
        <v>#N/A</v>
      </c>
      <c r="Y98" s="17" t="e">
        <f ca="1">PV_Data_Calc!DE91</f>
        <v>#N/A</v>
      </c>
      <c r="AA98" s="9">
        <f>PV_Data_Calc!CQ91</f>
        <v>76</v>
      </c>
      <c r="AB98" s="9" t="e">
        <f ca="1">PV_Data_Calc!CR91</f>
        <v>#N/A</v>
      </c>
      <c r="AC98" s="19" t="e">
        <f ca="1">PV_Data_Calc!CT91</f>
        <v>#N/A</v>
      </c>
      <c r="AD98" s="19" t="e">
        <f ca="1">PV_Data_Calc!CU91</f>
        <v>#N/A</v>
      </c>
      <c r="AE98" s="20" t="e">
        <f ca="1">PV_Data_Calc!CV91</f>
        <v>#N/A</v>
      </c>
      <c r="AF98" s="20" t="e">
        <f ca="1">PV_Data_Calc!CW91</f>
        <v>#N/A</v>
      </c>
      <c r="AJ98" t="e">
        <f t="shared" ca="1" si="52"/>
        <v>#N/A</v>
      </c>
      <c r="AK98" s="4" t="e">
        <f t="shared" ca="1" si="53"/>
        <v>#N/A</v>
      </c>
      <c r="AL98" s="8" t="e">
        <f t="shared" ca="1" si="54"/>
        <v>#N/A</v>
      </c>
      <c r="AM98" s="3" t="e">
        <f t="shared" ca="1" si="47"/>
        <v>#N/A</v>
      </c>
      <c r="AN98" s="4" t="e">
        <f t="shared" ca="1" si="48"/>
        <v>#N/A</v>
      </c>
      <c r="AO98" s="4" t="e">
        <f t="shared" ca="1" si="55"/>
        <v>#N/A</v>
      </c>
      <c r="AP98" s="3" t="e">
        <f t="shared" ca="1" si="49"/>
        <v>#N/A</v>
      </c>
      <c r="AS98">
        <f t="shared" si="66"/>
        <v>38</v>
      </c>
      <c r="AT98" t="e">
        <f t="shared" ca="1" si="56"/>
        <v>#N/A</v>
      </c>
      <c r="AU98" s="3" t="e">
        <f t="shared" ca="1" si="57"/>
        <v>#N/A</v>
      </c>
      <c r="AV98" s="3" t="e">
        <f t="shared" ca="1" si="46"/>
        <v>#N/A</v>
      </c>
      <c r="AW98" s="4" t="e">
        <f t="shared" ca="1" si="46"/>
        <v>#N/A</v>
      </c>
      <c r="AX98" s="4" t="e">
        <f ca="1">INDEX($T$23:$Y$204,MATCH($AS98,$T$23:$T$204,0),MATCH(AX$22,$T$22:$Y$22,0))</f>
        <v>#N/A</v>
      </c>
      <c r="AZ98" s="8" t="e">
        <f t="shared" ca="1" si="58"/>
        <v>#N/A</v>
      </c>
      <c r="BA98" s="3" t="e">
        <f t="shared" ca="1" si="59"/>
        <v>#N/A</v>
      </c>
      <c r="BB98" s="3" t="e">
        <f t="shared" ca="1" si="59"/>
        <v>#N/A</v>
      </c>
      <c r="BC98" s="3" t="e">
        <f t="shared" ca="1" si="59"/>
        <v>#N/A</v>
      </c>
      <c r="BD98" s="3" t="e">
        <f t="shared" ca="1" si="59"/>
        <v>#N/A</v>
      </c>
      <c r="BE98" s="3" t="e">
        <f t="shared" ca="1" si="59"/>
        <v>#N/A</v>
      </c>
      <c r="BF98" s="3" t="e">
        <f t="shared" ca="1" si="59"/>
        <v>#N/A</v>
      </c>
      <c r="BG98" s="3" t="e">
        <f t="shared" ca="1" si="59"/>
        <v>#N/A</v>
      </c>
      <c r="BH98" s="3" t="e">
        <f t="shared" ca="1" si="59"/>
        <v>#N/A</v>
      </c>
      <c r="BI98" s="3" t="e">
        <f t="shared" ca="1" si="59"/>
        <v>#N/A</v>
      </c>
      <c r="BL98" t="e">
        <f t="shared" ca="1" si="60"/>
        <v>#N/A</v>
      </c>
      <c r="BM98" s="4" t="e">
        <f t="shared" ca="1" si="67"/>
        <v>#N/A</v>
      </c>
      <c r="BN98" s="8" t="e">
        <f t="shared" ca="1" si="61"/>
        <v>#N/A</v>
      </c>
      <c r="BO98" s="3" t="e">
        <f t="shared" ca="1" si="62"/>
        <v>#N/A</v>
      </c>
      <c r="BP98" s="4" t="e">
        <f t="shared" ca="1" si="50"/>
        <v>#N/A</v>
      </c>
      <c r="BQ98" s="4" t="e">
        <f t="shared" ca="1" si="63"/>
        <v>#N/A</v>
      </c>
      <c r="BR98" s="3" t="e">
        <f t="shared" ca="1" si="51"/>
        <v>#N/A</v>
      </c>
      <c r="BU98">
        <f t="shared" si="68"/>
        <v>38</v>
      </c>
      <c r="BV98" t="e">
        <f t="shared" ca="1" si="45"/>
        <v>#N/A</v>
      </c>
      <c r="BW98" s="3" t="e">
        <f t="shared" ca="1" si="45"/>
        <v>#N/A</v>
      </c>
      <c r="BX98" s="3" t="e">
        <f t="shared" ca="1" si="45"/>
        <v>#N/A</v>
      </c>
      <c r="BY98" s="4" t="e">
        <f t="shared" ca="1" si="45"/>
        <v>#N/A</v>
      </c>
      <c r="BZ98" s="4" t="e">
        <f ca="1">INDEX($AA$23:$AF$204,MATCH($BU98,$AA$23:$AA$204,0),MATCH(BZ$22,$AA$22:$AF$22,0))</f>
        <v>#N/A</v>
      </c>
      <c r="CB98" s="8" t="e">
        <f t="shared" ca="1" si="64"/>
        <v>#N/A</v>
      </c>
      <c r="CC98" s="3" t="e">
        <f t="shared" ca="1" si="65"/>
        <v>#N/A</v>
      </c>
      <c r="CD98" s="3" t="e">
        <f t="shared" ca="1" si="65"/>
        <v>#N/A</v>
      </c>
      <c r="CE98" s="3" t="e">
        <f t="shared" ca="1" si="65"/>
        <v>#N/A</v>
      </c>
      <c r="CF98" s="3" t="e">
        <f t="shared" ca="1" si="65"/>
        <v>#N/A</v>
      </c>
      <c r="CG98" s="3" t="e">
        <f t="shared" ca="1" si="65"/>
        <v>#N/A</v>
      </c>
      <c r="CH98" s="3" t="e">
        <f t="shared" ca="1" si="65"/>
        <v>#N/A</v>
      </c>
      <c r="CI98" s="3" t="e">
        <f t="shared" ca="1" si="65"/>
        <v>#N/A</v>
      </c>
      <c r="CJ98" s="3" t="e">
        <f t="shared" ca="1" si="65"/>
        <v>#N/A</v>
      </c>
      <c r="CK98" s="3" t="e">
        <f t="shared" ca="1" si="65"/>
        <v>#N/A</v>
      </c>
    </row>
    <row r="99" spans="2:89" x14ac:dyDescent="0.2">
      <c r="B99" s="52"/>
      <c r="C99" s="42"/>
      <c r="D99" s="42"/>
      <c r="E99" s="42"/>
      <c r="F99" s="42"/>
      <c r="G99" s="42"/>
      <c r="H99" s="42"/>
      <c r="I99" s="53"/>
      <c r="J99" s="91">
        <f t="shared" si="33"/>
        <v>50</v>
      </c>
      <c r="K99" s="94" t="str">
        <f t="shared" ca="1" si="34"/>
        <v/>
      </c>
      <c r="L99" s="82" t="str">
        <f t="shared" ca="1" si="35"/>
        <v/>
      </c>
      <c r="M99" s="88" t="str">
        <f t="shared" ca="1" si="36"/>
        <v/>
      </c>
      <c r="N99" s="87" t="str">
        <f t="shared" ca="1" si="37"/>
        <v/>
      </c>
      <c r="O99" s="83" t="str">
        <f t="shared" ca="1" si="37"/>
        <v/>
      </c>
      <c r="P99" s="84" t="str">
        <f t="shared" ca="1" si="38"/>
        <v/>
      </c>
      <c r="Q99" s="67"/>
      <c r="R99" s="67"/>
      <c r="S99" s="67"/>
      <c r="T99">
        <f>PV_Data_Calc!CY92</f>
        <v>77</v>
      </c>
      <c r="U99" s="10" t="e">
        <f ca="1">PV_Data_Calc!CZ92</f>
        <v>#N/A</v>
      </c>
      <c r="V99" s="16" t="e">
        <f ca="1">PV_Data_Calc!DB92</f>
        <v>#N/A</v>
      </c>
      <c r="W99" s="16" t="e">
        <f ca="1">PV_Data_Calc!DC92</f>
        <v>#N/A</v>
      </c>
      <c r="X99" s="17" t="e">
        <f ca="1">PV_Data_Calc!DD92</f>
        <v>#N/A</v>
      </c>
      <c r="Y99" s="17" t="e">
        <f ca="1">PV_Data_Calc!DE92</f>
        <v>#N/A</v>
      </c>
      <c r="AA99" s="9">
        <f>PV_Data_Calc!CQ92</f>
        <v>77</v>
      </c>
      <c r="AB99" s="9" t="e">
        <f ca="1">PV_Data_Calc!CR92</f>
        <v>#N/A</v>
      </c>
      <c r="AC99" s="19" t="e">
        <f ca="1">PV_Data_Calc!CT92</f>
        <v>#N/A</v>
      </c>
      <c r="AD99" s="19" t="e">
        <f ca="1">PV_Data_Calc!CU92</f>
        <v>#N/A</v>
      </c>
      <c r="AE99" s="20" t="e">
        <f ca="1">PV_Data_Calc!CV92</f>
        <v>#N/A</v>
      </c>
      <c r="AF99" s="20" t="e">
        <f ca="1">PV_Data_Calc!CW92</f>
        <v>#N/A</v>
      </c>
      <c r="AJ99" t="e">
        <f t="shared" ca="1" si="52"/>
        <v>#N/A</v>
      </c>
      <c r="AK99" s="4" t="e">
        <f t="shared" ca="1" si="53"/>
        <v>#N/A</v>
      </c>
      <c r="AL99" s="8" t="e">
        <f t="shared" ca="1" si="54"/>
        <v>#N/A</v>
      </c>
      <c r="AM99" s="3" t="e">
        <f t="shared" ca="1" si="47"/>
        <v>#N/A</v>
      </c>
      <c r="AN99" s="4" t="e">
        <f t="shared" ca="1" si="48"/>
        <v>#N/A</v>
      </c>
      <c r="AO99" s="4" t="e">
        <f t="shared" ca="1" si="55"/>
        <v>#N/A</v>
      </c>
      <c r="AP99" s="3" t="e">
        <f t="shared" ca="1" si="49"/>
        <v>#N/A</v>
      </c>
      <c r="AS99">
        <f t="shared" si="66"/>
        <v>39</v>
      </c>
      <c r="AT99" t="e">
        <f t="shared" ca="1" si="56"/>
        <v>#N/A</v>
      </c>
      <c r="AU99" s="3" t="e">
        <f t="shared" ca="1" si="57"/>
        <v>#N/A</v>
      </c>
      <c r="AV99" s="3" t="e">
        <f t="shared" ca="1" si="46"/>
        <v>#N/A</v>
      </c>
      <c r="AW99" s="4" t="e">
        <f t="shared" ca="1" si="46"/>
        <v>#N/A</v>
      </c>
      <c r="AX99" s="4" t="e">
        <f ca="1">AX98</f>
        <v>#N/A</v>
      </c>
      <c r="AZ99" s="8" t="e">
        <f t="shared" ca="1" si="58"/>
        <v>#N/A</v>
      </c>
      <c r="BA99" s="3" t="e">
        <f t="shared" ca="1" si="59"/>
        <v>#N/A</v>
      </c>
      <c r="BB99" s="3" t="e">
        <f t="shared" ca="1" si="59"/>
        <v>#N/A</v>
      </c>
      <c r="BC99" s="3" t="e">
        <f t="shared" ca="1" si="59"/>
        <v>#N/A</v>
      </c>
      <c r="BD99" s="3" t="e">
        <f t="shared" ca="1" si="59"/>
        <v>#N/A</v>
      </c>
      <c r="BE99" s="3" t="e">
        <f t="shared" ca="1" si="59"/>
        <v>#N/A</v>
      </c>
      <c r="BF99" s="3" t="e">
        <f t="shared" ca="1" si="59"/>
        <v>#N/A</v>
      </c>
      <c r="BG99" s="3" t="e">
        <f t="shared" ca="1" si="59"/>
        <v>#N/A</v>
      </c>
      <c r="BH99" s="3" t="e">
        <f t="shared" ca="1" si="59"/>
        <v>#N/A</v>
      </c>
      <c r="BI99" s="3" t="e">
        <f t="shared" ca="1" si="59"/>
        <v>#N/A</v>
      </c>
      <c r="BL99" t="e">
        <f t="shared" ca="1" si="60"/>
        <v>#N/A</v>
      </c>
      <c r="BM99" s="4" t="e">
        <f t="shared" ca="1" si="67"/>
        <v>#N/A</v>
      </c>
      <c r="BN99" s="8" t="e">
        <f t="shared" ca="1" si="61"/>
        <v>#N/A</v>
      </c>
      <c r="BO99" s="3" t="e">
        <f t="shared" ca="1" si="62"/>
        <v>#N/A</v>
      </c>
      <c r="BP99" s="4" t="e">
        <f t="shared" ca="1" si="50"/>
        <v>#N/A</v>
      </c>
      <c r="BQ99" s="4" t="e">
        <f t="shared" ca="1" si="63"/>
        <v>#N/A</v>
      </c>
      <c r="BR99" s="3" t="e">
        <f t="shared" ca="1" si="51"/>
        <v>#N/A</v>
      </c>
      <c r="BU99">
        <f t="shared" si="68"/>
        <v>39</v>
      </c>
      <c r="BV99" t="e">
        <f t="shared" ca="1" si="45"/>
        <v>#N/A</v>
      </c>
      <c r="BW99" s="3" t="e">
        <f t="shared" ca="1" si="45"/>
        <v>#N/A</v>
      </c>
      <c r="BX99" s="3" t="e">
        <f t="shared" ca="1" si="45"/>
        <v>#N/A</v>
      </c>
      <c r="BY99" s="4" t="e">
        <f t="shared" ca="1" si="45"/>
        <v>#N/A</v>
      </c>
      <c r="BZ99" s="4" t="e">
        <f ca="1">BZ98</f>
        <v>#N/A</v>
      </c>
      <c r="CB99" s="8" t="e">
        <f t="shared" ca="1" si="64"/>
        <v>#N/A</v>
      </c>
      <c r="CC99" s="3" t="e">
        <f t="shared" ca="1" si="65"/>
        <v>#N/A</v>
      </c>
      <c r="CD99" s="3" t="e">
        <f t="shared" ca="1" si="65"/>
        <v>#N/A</v>
      </c>
      <c r="CE99" s="3" t="e">
        <f t="shared" ca="1" si="65"/>
        <v>#N/A</v>
      </c>
      <c r="CF99" s="3" t="e">
        <f t="shared" ca="1" si="65"/>
        <v>#N/A</v>
      </c>
      <c r="CG99" s="3" t="e">
        <f t="shared" ca="1" si="65"/>
        <v>#N/A</v>
      </c>
      <c r="CH99" s="3" t="e">
        <f t="shared" ca="1" si="65"/>
        <v>#N/A</v>
      </c>
      <c r="CI99" s="3" t="e">
        <f t="shared" ca="1" si="65"/>
        <v>#N/A</v>
      </c>
      <c r="CJ99" s="3" t="e">
        <f t="shared" ca="1" si="65"/>
        <v>#N/A</v>
      </c>
      <c r="CK99" s="3" t="e">
        <f t="shared" ca="1" si="65"/>
        <v>#N/A</v>
      </c>
    </row>
    <row r="100" spans="2:89" x14ac:dyDescent="0.2">
      <c r="B100" s="52"/>
      <c r="C100" s="42"/>
      <c r="D100" s="42"/>
      <c r="E100" s="42"/>
      <c r="F100" s="42"/>
      <c r="G100" s="42"/>
      <c r="H100" s="42"/>
      <c r="I100" s="53"/>
      <c r="J100" s="91">
        <f t="shared" si="33"/>
        <v>51</v>
      </c>
      <c r="K100" s="94" t="str">
        <f t="shared" ca="1" si="34"/>
        <v/>
      </c>
      <c r="L100" s="82" t="str">
        <f t="shared" ca="1" si="35"/>
        <v/>
      </c>
      <c r="M100" s="88" t="str">
        <f t="shared" ca="1" si="36"/>
        <v/>
      </c>
      <c r="N100" s="87" t="str">
        <f t="shared" ca="1" si="37"/>
        <v/>
      </c>
      <c r="O100" s="83" t="str">
        <f t="shared" ca="1" si="37"/>
        <v/>
      </c>
      <c r="P100" s="84" t="str">
        <f t="shared" ca="1" si="38"/>
        <v/>
      </c>
      <c r="Q100" s="67"/>
      <c r="R100" s="67"/>
      <c r="S100" s="67"/>
      <c r="T100">
        <f>PV_Data_Calc!CY93</f>
        <v>78</v>
      </c>
      <c r="U100" s="10" t="e">
        <f ca="1">PV_Data_Calc!CZ93</f>
        <v>#N/A</v>
      </c>
      <c r="V100" s="16" t="e">
        <f ca="1">PV_Data_Calc!DB93</f>
        <v>#N/A</v>
      </c>
      <c r="W100" s="16" t="e">
        <f ca="1">PV_Data_Calc!DC93</f>
        <v>#N/A</v>
      </c>
      <c r="X100" s="17" t="e">
        <f ca="1">PV_Data_Calc!DD93</f>
        <v>#N/A</v>
      </c>
      <c r="Y100" s="17" t="e">
        <f ca="1">PV_Data_Calc!DE93</f>
        <v>#N/A</v>
      </c>
      <c r="AA100" s="9">
        <f>PV_Data_Calc!CQ93</f>
        <v>78</v>
      </c>
      <c r="AB100" s="9" t="e">
        <f ca="1">PV_Data_Calc!CR93</f>
        <v>#N/A</v>
      </c>
      <c r="AC100" s="19" t="e">
        <f ca="1">PV_Data_Calc!CT93</f>
        <v>#N/A</v>
      </c>
      <c r="AD100" s="19" t="e">
        <f ca="1">PV_Data_Calc!CU93</f>
        <v>#N/A</v>
      </c>
      <c r="AE100" s="20" t="e">
        <f ca="1">PV_Data_Calc!CV93</f>
        <v>#N/A</v>
      </c>
      <c r="AF100" s="20" t="e">
        <f ca="1">PV_Data_Calc!CW93</f>
        <v>#N/A</v>
      </c>
      <c r="AJ100" t="e">
        <f t="shared" ca="1" si="52"/>
        <v>#N/A</v>
      </c>
      <c r="AK100" s="4" t="e">
        <f t="shared" ca="1" si="53"/>
        <v>#N/A</v>
      </c>
      <c r="AL100" s="8" t="e">
        <f t="shared" ca="1" si="54"/>
        <v>#N/A</v>
      </c>
      <c r="AM100" s="3" t="e">
        <f t="shared" ca="1" si="47"/>
        <v>#N/A</v>
      </c>
      <c r="AN100" s="4" t="e">
        <f t="shared" ca="1" si="48"/>
        <v>#N/A</v>
      </c>
      <c r="AO100" s="4" t="e">
        <f t="shared" ca="1" si="55"/>
        <v>#N/A</v>
      </c>
      <c r="AP100" s="3" t="e">
        <f t="shared" ca="1" si="49"/>
        <v>#N/A</v>
      </c>
      <c r="AS100">
        <f t="shared" si="66"/>
        <v>39</v>
      </c>
      <c r="AT100" t="e">
        <f t="shared" ca="1" si="56"/>
        <v>#N/A</v>
      </c>
      <c r="AU100" s="3" t="e">
        <f t="shared" ca="1" si="57"/>
        <v>#N/A</v>
      </c>
      <c r="AV100" s="3" t="e">
        <f t="shared" ca="1" si="46"/>
        <v>#N/A</v>
      </c>
      <c r="AW100" s="4" t="e">
        <f t="shared" ca="1" si="46"/>
        <v>#N/A</v>
      </c>
      <c r="AX100" s="4" t="e">
        <f ca="1">INDEX($T$23:$Y$204,MATCH($AS100,$T$23:$T$204,0),MATCH(AX$22,$T$22:$Y$22,0))</f>
        <v>#N/A</v>
      </c>
      <c r="AZ100" s="8" t="e">
        <f t="shared" ca="1" si="58"/>
        <v>#N/A</v>
      </c>
      <c r="BA100" s="3" t="e">
        <f t="shared" ca="1" si="59"/>
        <v>#N/A</v>
      </c>
      <c r="BB100" s="3" t="e">
        <f t="shared" ca="1" si="59"/>
        <v>#N/A</v>
      </c>
      <c r="BC100" s="3" t="e">
        <f t="shared" ca="1" si="59"/>
        <v>#N/A</v>
      </c>
      <c r="BD100" s="3" t="e">
        <f t="shared" ca="1" si="59"/>
        <v>#N/A</v>
      </c>
      <c r="BE100" s="3" t="e">
        <f t="shared" ca="1" si="59"/>
        <v>#N/A</v>
      </c>
      <c r="BF100" s="3" t="e">
        <f t="shared" ca="1" si="59"/>
        <v>#N/A</v>
      </c>
      <c r="BG100" s="3" t="e">
        <f t="shared" ca="1" si="59"/>
        <v>#N/A</v>
      </c>
      <c r="BH100" s="3" t="e">
        <f t="shared" ca="1" si="59"/>
        <v>#N/A</v>
      </c>
      <c r="BI100" s="3" t="e">
        <f t="shared" ca="1" si="59"/>
        <v>#N/A</v>
      </c>
      <c r="BL100" t="e">
        <f t="shared" ca="1" si="60"/>
        <v>#N/A</v>
      </c>
      <c r="BM100" s="4" t="e">
        <f t="shared" ca="1" si="67"/>
        <v>#N/A</v>
      </c>
      <c r="BN100" s="8" t="e">
        <f t="shared" ca="1" si="61"/>
        <v>#N/A</v>
      </c>
      <c r="BO100" s="3" t="e">
        <f t="shared" ca="1" si="62"/>
        <v>#N/A</v>
      </c>
      <c r="BP100" s="4" t="e">
        <f t="shared" ca="1" si="50"/>
        <v>#N/A</v>
      </c>
      <c r="BQ100" s="4" t="e">
        <f t="shared" ca="1" si="63"/>
        <v>#N/A</v>
      </c>
      <c r="BR100" s="3" t="e">
        <f t="shared" ca="1" si="51"/>
        <v>#N/A</v>
      </c>
      <c r="BU100">
        <f t="shared" si="68"/>
        <v>39</v>
      </c>
      <c r="BV100" t="e">
        <f t="shared" ca="1" si="45"/>
        <v>#N/A</v>
      </c>
      <c r="BW100" s="3" t="e">
        <f t="shared" ca="1" si="45"/>
        <v>#N/A</v>
      </c>
      <c r="BX100" s="3" t="e">
        <f t="shared" ca="1" si="45"/>
        <v>#N/A</v>
      </c>
      <c r="BY100" s="4" t="e">
        <f t="shared" ca="1" si="45"/>
        <v>#N/A</v>
      </c>
      <c r="BZ100" s="4" t="e">
        <f ca="1">INDEX($AA$23:$AF$204,MATCH($BU100,$AA$23:$AA$204,0),MATCH(BZ$22,$AA$22:$AF$22,0))</f>
        <v>#N/A</v>
      </c>
      <c r="CB100" s="8" t="e">
        <f t="shared" ca="1" si="64"/>
        <v>#N/A</v>
      </c>
      <c r="CC100" s="3" t="e">
        <f t="shared" ca="1" si="65"/>
        <v>#N/A</v>
      </c>
      <c r="CD100" s="3" t="e">
        <f t="shared" ca="1" si="65"/>
        <v>#N/A</v>
      </c>
      <c r="CE100" s="3" t="e">
        <f t="shared" ca="1" si="65"/>
        <v>#N/A</v>
      </c>
      <c r="CF100" s="3" t="e">
        <f t="shared" ca="1" si="65"/>
        <v>#N/A</v>
      </c>
      <c r="CG100" s="3" t="e">
        <f t="shared" ca="1" si="65"/>
        <v>#N/A</v>
      </c>
      <c r="CH100" s="3" t="e">
        <f t="shared" ca="1" si="65"/>
        <v>#N/A</v>
      </c>
      <c r="CI100" s="3" t="e">
        <f t="shared" ca="1" si="65"/>
        <v>#N/A</v>
      </c>
      <c r="CJ100" s="3" t="e">
        <f t="shared" ca="1" si="65"/>
        <v>#N/A</v>
      </c>
      <c r="CK100" s="3" t="e">
        <f t="shared" ca="1" si="65"/>
        <v>#N/A</v>
      </c>
    </row>
    <row r="101" spans="2:89" x14ac:dyDescent="0.2">
      <c r="B101" s="52"/>
      <c r="C101" s="42"/>
      <c r="D101" s="42"/>
      <c r="E101" s="42"/>
      <c r="F101" s="42"/>
      <c r="G101" s="42"/>
      <c r="H101" s="42"/>
      <c r="I101" s="53"/>
      <c r="J101" s="91">
        <f t="shared" si="33"/>
        <v>52</v>
      </c>
      <c r="K101" s="94" t="str">
        <f t="shared" ca="1" si="34"/>
        <v/>
      </c>
      <c r="L101" s="82" t="str">
        <f t="shared" ca="1" si="35"/>
        <v/>
      </c>
      <c r="M101" s="88" t="str">
        <f t="shared" ca="1" si="36"/>
        <v/>
      </c>
      <c r="N101" s="87" t="str">
        <f t="shared" ca="1" si="37"/>
        <v/>
      </c>
      <c r="O101" s="83" t="str">
        <f t="shared" ca="1" si="37"/>
        <v/>
      </c>
      <c r="P101" s="84" t="str">
        <f t="shared" ca="1" si="38"/>
        <v/>
      </c>
      <c r="Q101" s="67"/>
      <c r="R101" s="67"/>
      <c r="S101" s="67"/>
      <c r="T101">
        <f>PV_Data_Calc!CY94</f>
        <v>79</v>
      </c>
      <c r="U101" s="10" t="e">
        <f ca="1">PV_Data_Calc!CZ94</f>
        <v>#N/A</v>
      </c>
      <c r="V101" s="16" t="e">
        <f ca="1">PV_Data_Calc!DB94</f>
        <v>#N/A</v>
      </c>
      <c r="W101" s="16" t="e">
        <f ca="1">PV_Data_Calc!DC94</f>
        <v>#N/A</v>
      </c>
      <c r="X101" s="17" t="e">
        <f ca="1">PV_Data_Calc!DD94</f>
        <v>#N/A</v>
      </c>
      <c r="Y101" s="17" t="e">
        <f ca="1">PV_Data_Calc!DE94</f>
        <v>#N/A</v>
      </c>
      <c r="AA101" s="9">
        <f>PV_Data_Calc!CQ94</f>
        <v>79</v>
      </c>
      <c r="AB101" s="9" t="e">
        <f ca="1">PV_Data_Calc!CR94</f>
        <v>#N/A</v>
      </c>
      <c r="AC101" s="19" t="e">
        <f ca="1">PV_Data_Calc!CT94</f>
        <v>#N/A</v>
      </c>
      <c r="AD101" s="19" t="e">
        <f ca="1">PV_Data_Calc!CU94</f>
        <v>#N/A</v>
      </c>
      <c r="AE101" s="20" t="e">
        <f ca="1">PV_Data_Calc!CV94</f>
        <v>#N/A</v>
      </c>
      <c r="AF101" s="20" t="e">
        <f ca="1">PV_Data_Calc!CW94</f>
        <v>#N/A</v>
      </c>
      <c r="AJ101" t="e">
        <f t="shared" ca="1" si="52"/>
        <v>#N/A</v>
      </c>
      <c r="AK101" s="4" t="e">
        <f t="shared" ca="1" si="53"/>
        <v>#N/A</v>
      </c>
      <c r="AL101" s="8" t="e">
        <f t="shared" ca="1" si="54"/>
        <v>#N/A</v>
      </c>
      <c r="AM101" s="3" t="e">
        <f t="shared" ca="1" si="47"/>
        <v>#N/A</v>
      </c>
      <c r="AN101" s="4" t="e">
        <f t="shared" ca="1" si="48"/>
        <v>#N/A</v>
      </c>
      <c r="AO101" s="4" t="e">
        <f t="shared" ca="1" si="55"/>
        <v>#N/A</v>
      </c>
      <c r="AP101" s="3" t="e">
        <f t="shared" ca="1" si="49"/>
        <v>#N/A</v>
      </c>
      <c r="AS101">
        <f t="shared" si="66"/>
        <v>40</v>
      </c>
      <c r="AT101" t="e">
        <f t="shared" ca="1" si="56"/>
        <v>#N/A</v>
      </c>
      <c r="AU101" s="3" t="e">
        <f t="shared" ca="1" si="57"/>
        <v>#N/A</v>
      </c>
      <c r="AV101" s="3" t="e">
        <f t="shared" ca="1" si="46"/>
        <v>#N/A</v>
      </c>
      <c r="AW101" s="4" t="e">
        <f t="shared" ca="1" si="46"/>
        <v>#N/A</v>
      </c>
      <c r="AX101" s="4" t="e">
        <f ca="1">AX100</f>
        <v>#N/A</v>
      </c>
      <c r="AZ101" s="8" t="e">
        <f t="shared" ca="1" si="58"/>
        <v>#N/A</v>
      </c>
      <c r="BA101" s="3" t="e">
        <f t="shared" ca="1" si="59"/>
        <v>#N/A</v>
      </c>
      <c r="BB101" s="3" t="e">
        <f t="shared" ca="1" si="59"/>
        <v>#N/A</v>
      </c>
      <c r="BC101" s="3" t="e">
        <f t="shared" ca="1" si="59"/>
        <v>#N/A</v>
      </c>
      <c r="BD101" s="3" t="e">
        <f t="shared" ca="1" si="59"/>
        <v>#N/A</v>
      </c>
      <c r="BE101" s="3" t="e">
        <f t="shared" ca="1" si="59"/>
        <v>#N/A</v>
      </c>
      <c r="BF101" s="3" t="e">
        <f t="shared" ca="1" si="59"/>
        <v>#N/A</v>
      </c>
      <c r="BG101" s="3" t="e">
        <f t="shared" ca="1" si="59"/>
        <v>#N/A</v>
      </c>
      <c r="BH101" s="3" t="e">
        <f t="shared" ca="1" si="59"/>
        <v>#N/A</v>
      </c>
      <c r="BI101" s="3" t="e">
        <f t="shared" ca="1" si="59"/>
        <v>#N/A</v>
      </c>
      <c r="BL101" t="e">
        <f t="shared" ca="1" si="60"/>
        <v>#N/A</v>
      </c>
      <c r="BM101" s="4" t="e">
        <f t="shared" ca="1" si="67"/>
        <v>#N/A</v>
      </c>
      <c r="BN101" s="8" t="e">
        <f t="shared" ca="1" si="61"/>
        <v>#N/A</v>
      </c>
      <c r="BO101" s="3" t="e">
        <f t="shared" ca="1" si="62"/>
        <v>#N/A</v>
      </c>
      <c r="BP101" s="4" t="e">
        <f t="shared" ca="1" si="50"/>
        <v>#N/A</v>
      </c>
      <c r="BQ101" s="4" t="e">
        <f t="shared" ca="1" si="63"/>
        <v>#N/A</v>
      </c>
      <c r="BR101" s="3" t="e">
        <f t="shared" ca="1" si="51"/>
        <v>#N/A</v>
      </c>
      <c r="BU101">
        <f t="shared" si="68"/>
        <v>40</v>
      </c>
      <c r="BV101" t="e">
        <f t="shared" ca="1" si="45"/>
        <v>#N/A</v>
      </c>
      <c r="BW101" s="3" t="e">
        <f t="shared" ca="1" si="45"/>
        <v>#N/A</v>
      </c>
      <c r="BX101" s="3" t="e">
        <f t="shared" ca="1" si="45"/>
        <v>#N/A</v>
      </c>
      <c r="BY101" s="4" t="e">
        <f t="shared" ca="1" si="45"/>
        <v>#N/A</v>
      </c>
      <c r="BZ101" s="4" t="e">
        <f ca="1">BZ100</f>
        <v>#N/A</v>
      </c>
      <c r="CB101" s="8" t="e">
        <f t="shared" ca="1" si="64"/>
        <v>#N/A</v>
      </c>
      <c r="CC101" s="3" t="e">
        <f t="shared" ca="1" si="65"/>
        <v>#N/A</v>
      </c>
      <c r="CD101" s="3" t="e">
        <f t="shared" ca="1" si="65"/>
        <v>#N/A</v>
      </c>
      <c r="CE101" s="3" t="e">
        <f t="shared" ca="1" si="65"/>
        <v>#N/A</v>
      </c>
      <c r="CF101" s="3" t="e">
        <f t="shared" ca="1" si="65"/>
        <v>#N/A</v>
      </c>
      <c r="CG101" s="3" t="e">
        <f t="shared" ca="1" si="65"/>
        <v>#N/A</v>
      </c>
      <c r="CH101" s="3" t="e">
        <f t="shared" ca="1" si="65"/>
        <v>#N/A</v>
      </c>
      <c r="CI101" s="3" t="e">
        <f t="shared" ca="1" si="65"/>
        <v>#N/A</v>
      </c>
      <c r="CJ101" s="3" t="e">
        <f t="shared" ca="1" si="65"/>
        <v>#N/A</v>
      </c>
      <c r="CK101" s="3" t="e">
        <f t="shared" ca="1" si="65"/>
        <v>#N/A</v>
      </c>
    </row>
    <row r="102" spans="2:89" x14ac:dyDescent="0.2">
      <c r="B102" s="52"/>
      <c r="C102" s="42"/>
      <c r="D102" s="42"/>
      <c r="E102" s="42"/>
      <c r="F102" s="42"/>
      <c r="G102" s="42"/>
      <c r="H102" s="42"/>
      <c r="I102" s="53"/>
      <c r="J102" s="91">
        <f t="shared" si="33"/>
        <v>53</v>
      </c>
      <c r="K102" s="94" t="str">
        <f t="shared" ca="1" si="34"/>
        <v/>
      </c>
      <c r="L102" s="82" t="str">
        <f t="shared" ca="1" si="35"/>
        <v/>
      </c>
      <c r="M102" s="88" t="str">
        <f t="shared" ca="1" si="36"/>
        <v/>
      </c>
      <c r="N102" s="87" t="str">
        <f t="shared" ca="1" si="37"/>
        <v/>
      </c>
      <c r="O102" s="83" t="str">
        <f t="shared" ca="1" si="37"/>
        <v/>
      </c>
      <c r="P102" s="84" t="str">
        <f t="shared" ca="1" si="38"/>
        <v/>
      </c>
      <c r="Q102" s="67"/>
      <c r="R102" s="67"/>
      <c r="S102" s="67"/>
      <c r="T102">
        <f>PV_Data_Calc!CY95</f>
        <v>80</v>
      </c>
      <c r="U102" s="10" t="e">
        <f ca="1">PV_Data_Calc!CZ95</f>
        <v>#N/A</v>
      </c>
      <c r="V102" s="16" t="e">
        <f ca="1">PV_Data_Calc!DB95</f>
        <v>#N/A</v>
      </c>
      <c r="W102" s="16" t="e">
        <f ca="1">PV_Data_Calc!DC95</f>
        <v>#N/A</v>
      </c>
      <c r="X102" s="17" t="e">
        <f ca="1">PV_Data_Calc!DD95</f>
        <v>#N/A</v>
      </c>
      <c r="Y102" s="17" t="e">
        <f ca="1">PV_Data_Calc!DE95</f>
        <v>#N/A</v>
      </c>
      <c r="AA102" s="9">
        <f>PV_Data_Calc!CQ95</f>
        <v>80</v>
      </c>
      <c r="AB102" s="9" t="e">
        <f ca="1">PV_Data_Calc!CR95</f>
        <v>#N/A</v>
      </c>
      <c r="AC102" s="19" t="e">
        <f ca="1">PV_Data_Calc!CT95</f>
        <v>#N/A</v>
      </c>
      <c r="AD102" s="19" t="e">
        <f ca="1">PV_Data_Calc!CU95</f>
        <v>#N/A</v>
      </c>
      <c r="AE102" s="20" t="e">
        <f ca="1">PV_Data_Calc!CV95</f>
        <v>#N/A</v>
      </c>
      <c r="AF102" s="20" t="e">
        <f ca="1">PV_Data_Calc!CW95</f>
        <v>#N/A</v>
      </c>
      <c r="AJ102" t="e">
        <f t="shared" ca="1" si="52"/>
        <v>#N/A</v>
      </c>
      <c r="AK102" s="4" t="e">
        <f t="shared" ca="1" si="53"/>
        <v>#N/A</v>
      </c>
      <c r="AL102" s="8" t="e">
        <f t="shared" ca="1" si="54"/>
        <v>#N/A</v>
      </c>
      <c r="AM102" s="3" t="e">
        <f t="shared" ca="1" si="47"/>
        <v>#N/A</v>
      </c>
      <c r="AN102" s="4" t="e">
        <f t="shared" ca="1" si="48"/>
        <v>#N/A</v>
      </c>
      <c r="AO102" s="4" t="e">
        <f t="shared" ca="1" si="55"/>
        <v>#N/A</v>
      </c>
      <c r="AP102" s="3" t="e">
        <f t="shared" ca="1" si="49"/>
        <v>#N/A</v>
      </c>
      <c r="AS102">
        <f t="shared" si="66"/>
        <v>40</v>
      </c>
      <c r="AT102" t="e">
        <f t="shared" ca="1" si="56"/>
        <v>#N/A</v>
      </c>
      <c r="AU102" s="3" t="e">
        <f t="shared" ca="1" si="57"/>
        <v>#N/A</v>
      </c>
      <c r="AV102" s="3" t="e">
        <f t="shared" ca="1" si="46"/>
        <v>#N/A</v>
      </c>
      <c r="AW102" s="4" t="e">
        <f t="shared" ca="1" si="46"/>
        <v>#N/A</v>
      </c>
      <c r="AX102" s="4" t="e">
        <f ca="1">INDEX($T$23:$Y$204,MATCH($AS102,$T$23:$T$204,0),MATCH(AX$22,$T$22:$Y$22,0))</f>
        <v>#N/A</v>
      </c>
      <c r="AZ102" s="8" t="e">
        <f t="shared" ca="1" si="58"/>
        <v>#N/A</v>
      </c>
      <c r="BA102" s="3" t="e">
        <f t="shared" ca="1" si="59"/>
        <v>#N/A</v>
      </c>
      <c r="BB102" s="3" t="e">
        <f t="shared" ca="1" si="59"/>
        <v>#N/A</v>
      </c>
      <c r="BC102" s="3" t="e">
        <f t="shared" ca="1" si="59"/>
        <v>#N/A</v>
      </c>
      <c r="BD102" s="3" t="e">
        <f t="shared" ca="1" si="59"/>
        <v>#N/A</v>
      </c>
      <c r="BE102" s="3" t="e">
        <f t="shared" ca="1" si="59"/>
        <v>#N/A</v>
      </c>
      <c r="BF102" s="3" t="e">
        <f t="shared" ca="1" si="59"/>
        <v>#N/A</v>
      </c>
      <c r="BG102" s="3" t="e">
        <f t="shared" ca="1" si="59"/>
        <v>#N/A</v>
      </c>
      <c r="BH102" s="3" t="e">
        <f t="shared" ca="1" si="59"/>
        <v>#N/A</v>
      </c>
      <c r="BI102" s="3" t="e">
        <f t="shared" ca="1" si="59"/>
        <v>#N/A</v>
      </c>
      <c r="BL102" t="e">
        <f t="shared" ca="1" si="60"/>
        <v>#N/A</v>
      </c>
      <c r="BM102" s="4" t="e">
        <f t="shared" ca="1" si="67"/>
        <v>#N/A</v>
      </c>
      <c r="BN102" s="8" t="e">
        <f t="shared" ca="1" si="61"/>
        <v>#N/A</v>
      </c>
      <c r="BO102" s="3" t="e">
        <f t="shared" ca="1" si="62"/>
        <v>#N/A</v>
      </c>
      <c r="BP102" s="4" t="e">
        <f t="shared" ca="1" si="50"/>
        <v>#N/A</v>
      </c>
      <c r="BQ102" s="4" t="e">
        <f t="shared" ca="1" si="63"/>
        <v>#N/A</v>
      </c>
      <c r="BR102" s="3" t="e">
        <f t="shared" ca="1" si="51"/>
        <v>#N/A</v>
      </c>
      <c r="BU102">
        <f t="shared" si="68"/>
        <v>40</v>
      </c>
      <c r="BV102" t="e">
        <f t="shared" ca="1" si="45"/>
        <v>#N/A</v>
      </c>
      <c r="BW102" s="3" t="e">
        <f t="shared" ca="1" si="45"/>
        <v>#N/A</v>
      </c>
      <c r="BX102" s="3" t="e">
        <f t="shared" ca="1" si="45"/>
        <v>#N/A</v>
      </c>
      <c r="BY102" s="4" t="e">
        <f t="shared" ca="1" si="45"/>
        <v>#N/A</v>
      </c>
      <c r="BZ102" s="4" t="e">
        <f ca="1">INDEX($AA$23:$AF$204,MATCH($BU102,$AA$23:$AA$204,0),MATCH(BZ$22,$AA$22:$AF$22,0))</f>
        <v>#N/A</v>
      </c>
      <c r="CB102" s="8" t="e">
        <f t="shared" ca="1" si="64"/>
        <v>#N/A</v>
      </c>
      <c r="CC102" s="3" t="e">
        <f t="shared" ca="1" si="65"/>
        <v>#N/A</v>
      </c>
      <c r="CD102" s="3" t="e">
        <f t="shared" ca="1" si="65"/>
        <v>#N/A</v>
      </c>
      <c r="CE102" s="3" t="e">
        <f t="shared" ca="1" si="65"/>
        <v>#N/A</v>
      </c>
      <c r="CF102" s="3" t="e">
        <f t="shared" ca="1" si="65"/>
        <v>#N/A</v>
      </c>
      <c r="CG102" s="3" t="e">
        <f t="shared" ca="1" si="65"/>
        <v>#N/A</v>
      </c>
      <c r="CH102" s="3" t="e">
        <f t="shared" ca="1" si="65"/>
        <v>#N/A</v>
      </c>
      <c r="CI102" s="3" t="e">
        <f t="shared" ca="1" si="65"/>
        <v>#N/A</v>
      </c>
      <c r="CJ102" s="3" t="e">
        <f t="shared" ca="1" si="65"/>
        <v>#N/A</v>
      </c>
      <c r="CK102" s="3" t="e">
        <f t="shared" ca="1" si="65"/>
        <v>#N/A</v>
      </c>
    </row>
    <row r="103" spans="2:89" x14ac:dyDescent="0.2">
      <c r="B103" s="52"/>
      <c r="C103" s="42"/>
      <c r="D103" s="42"/>
      <c r="E103" s="42"/>
      <c r="F103" s="42"/>
      <c r="G103" s="42"/>
      <c r="H103" s="42"/>
      <c r="I103" s="53"/>
      <c r="J103" s="91">
        <f t="shared" si="33"/>
        <v>54</v>
      </c>
      <c r="K103" s="94" t="str">
        <f t="shared" ca="1" si="34"/>
        <v/>
      </c>
      <c r="L103" s="82" t="str">
        <f t="shared" ca="1" si="35"/>
        <v/>
      </c>
      <c r="M103" s="88" t="str">
        <f t="shared" ca="1" si="36"/>
        <v/>
      </c>
      <c r="N103" s="87" t="str">
        <f t="shared" ca="1" si="37"/>
        <v/>
      </c>
      <c r="O103" s="83" t="str">
        <f t="shared" ca="1" si="37"/>
        <v/>
      </c>
      <c r="P103" s="84" t="str">
        <f t="shared" ca="1" si="38"/>
        <v/>
      </c>
      <c r="Q103" s="67"/>
      <c r="R103" s="67"/>
      <c r="S103" s="67"/>
      <c r="T103">
        <f>PV_Data_Calc!CY96</f>
        <v>81</v>
      </c>
      <c r="U103" s="10" t="e">
        <f ca="1">PV_Data_Calc!CZ96</f>
        <v>#N/A</v>
      </c>
      <c r="V103" s="16" t="e">
        <f ca="1">PV_Data_Calc!DB96</f>
        <v>#N/A</v>
      </c>
      <c r="W103" s="16" t="e">
        <f ca="1">PV_Data_Calc!DC96</f>
        <v>#N/A</v>
      </c>
      <c r="X103" s="17" t="e">
        <f ca="1">PV_Data_Calc!DD96</f>
        <v>#N/A</v>
      </c>
      <c r="Y103" s="17" t="e">
        <f ca="1">PV_Data_Calc!DE96</f>
        <v>#N/A</v>
      </c>
      <c r="AA103" s="9">
        <f>PV_Data_Calc!CQ96</f>
        <v>81</v>
      </c>
      <c r="AB103" s="9" t="e">
        <f ca="1">PV_Data_Calc!CR96</f>
        <v>#N/A</v>
      </c>
      <c r="AC103" s="19" t="e">
        <f ca="1">PV_Data_Calc!CT96</f>
        <v>#N/A</v>
      </c>
      <c r="AD103" s="19" t="e">
        <f ca="1">PV_Data_Calc!CU96</f>
        <v>#N/A</v>
      </c>
      <c r="AE103" s="20" t="e">
        <f ca="1">PV_Data_Calc!CV96</f>
        <v>#N/A</v>
      </c>
      <c r="AF103" s="20" t="e">
        <f ca="1">PV_Data_Calc!CW96</f>
        <v>#N/A</v>
      </c>
      <c r="AJ103" t="e">
        <f t="shared" ca="1" si="52"/>
        <v>#N/A</v>
      </c>
      <c r="AK103" s="4" t="e">
        <f t="shared" ca="1" si="53"/>
        <v>#N/A</v>
      </c>
      <c r="AL103" s="8" t="e">
        <f t="shared" ca="1" si="54"/>
        <v>#N/A</v>
      </c>
      <c r="AM103" s="3" t="e">
        <f t="shared" ca="1" si="47"/>
        <v>#N/A</v>
      </c>
      <c r="AN103" s="4" t="e">
        <f t="shared" ca="1" si="48"/>
        <v>#N/A</v>
      </c>
      <c r="AO103" s="4" t="e">
        <f t="shared" ca="1" si="55"/>
        <v>#N/A</v>
      </c>
      <c r="AP103" s="3" t="e">
        <f t="shared" ca="1" si="49"/>
        <v>#N/A</v>
      </c>
      <c r="AS103">
        <f t="shared" si="66"/>
        <v>41</v>
      </c>
      <c r="AT103" t="e">
        <f t="shared" ca="1" si="56"/>
        <v>#N/A</v>
      </c>
      <c r="AU103" s="3" t="e">
        <f t="shared" ca="1" si="57"/>
        <v>#N/A</v>
      </c>
      <c r="AV103" s="3" t="e">
        <f t="shared" ca="1" si="46"/>
        <v>#N/A</v>
      </c>
      <c r="AW103" s="4" t="e">
        <f t="shared" ca="1" si="46"/>
        <v>#N/A</v>
      </c>
      <c r="AX103" s="4" t="e">
        <f ca="1">AX102</f>
        <v>#N/A</v>
      </c>
      <c r="AZ103" s="8" t="e">
        <f t="shared" ca="1" si="58"/>
        <v>#N/A</v>
      </c>
      <c r="BA103" s="3" t="e">
        <f t="shared" ca="1" si="59"/>
        <v>#N/A</v>
      </c>
      <c r="BB103" s="3" t="e">
        <f t="shared" ca="1" si="59"/>
        <v>#N/A</v>
      </c>
      <c r="BC103" s="3" t="e">
        <f t="shared" ca="1" si="59"/>
        <v>#N/A</v>
      </c>
      <c r="BD103" s="3" t="e">
        <f t="shared" ca="1" si="59"/>
        <v>#N/A</v>
      </c>
      <c r="BE103" s="3" t="e">
        <f t="shared" ca="1" si="59"/>
        <v>#N/A</v>
      </c>
      <c r="BF103" s="3" t="e">
        <f t="shared" ca="1" si="59"/>
        <v>#N/A</v>
      </c>
      <c r="BG103" s="3" t="e">
        <f t="shared" ca="1" si="59"/>
        <v>#N/A</v>
      </c>
      <c r="BH103" s="3" t="e">
        <f t="shared" ca="1" si="59"/>
        <v>#N/A</v>
      </c>
      <c r="BI103" s="3" t="e">
        <f t="shared" ca="1" si="59"/>
        <v>#N/A</v>
      </c>
      <c r="BL103" t="e">
        <f t="shared" ca="1" si="60"/>
        <v>#N/A</v>
      </c>
      <c r="BM103" s="4" t="e">
        <f t="shared" ca="1" si="67"/>
        <v>#N/A</v>
      </c>
      <c r="BN103" s="8" t="e">
        <f t="shared" ca="1" si="61"/>
        <v>#N/A</v>
      </c>
      <c r="BO103" s="3" t="e">
        <f t="shared" ca="1" si="62"/>
        <v>#N/A</v>
      </c>
      <c r="BP103" s="4" t="e">
        <f t="shared" ca="1" si="50"/>
        <v>#N/A</v>
      </c>
      <c r="BQ103" s="4" t="e">
        <f t="shared" ca="1" si="63"/>
        <v>#N/A</v>
      </c>
      <c r="BR103" s="3" t="e">
        <f t="shared" ca="1" si="51"/>
        <v>#N/A</v>
      </c>
      <c r="BU103">
        <f t="shared" si="68"/>
        <v>41</v>
      </c>
      <c r="BV103" t="e">
        <f t="shared" ref="BV103:BY122" ca="1" si="69">INDEX($AA$23:$AF$204,MATCH($BU103,$AA$23:$AA$204,0),MATCH(BV$22,$AA$22:$AF$22,0))</f>
        <v>#N/A</v>
      </c>
      <c r="BW103" s="3" t="e">
        <f t="shared" ca="1" si="69"/>
        <v>#N/A</v>
      </c>
      <c r="BX103" s="3" t="e">
        <f t="shared" ca="1" si="69"/>
        <v>#N/A</v>
      </c>
      <c r="BY103" s="4" t="e">
        <f t="shared" ca="1" si="69"/>
        <v>#N/A</v>
      </c>
      <c r="BZ103" s="4" t="e">
        <f ca="1">BZ102</f>
        <v>#N/A</v>
      </c>
      <c r="CB103" s="8" t="e">
        <f t="shared" ca="1" si="64"/>
        <v>#N/A</v>
      </c>
      <c r="CC103" s="3" t="e">
        <f t="shared" ca="1" si="65"/>
        <v>#N/A</v>
      </c>
      <c r="CD103" s="3" t="e">
        <f t="shared" ca="1" si="65"/>
        <v>#N/A</v>
      </c>
      <c r="CE103" s="3" t="e">
        <f t="shared" ca="1" si="65"/>
        <v>#N/A</v>
      </c>
      <c r="CF103" s="3" t="e">
        <f t="shared" ca="1" si="65"/>
        <v>#N/A</v>
      </c>
      <c r="CG103" s="3" t="e">
        <f t="shared" ca="1" si="65"/>
        <v>#N/A</v>
      </c>
      <c r="CH103" s="3" t="e">
        <f t="shared" ca="1" si="65"/>
        <v>#N/A</v>
      </c>
      <c r="CI103" s="3" t="e">
        <f t="shared" ca="1" si="65"/>
        <v>#N/A</v>
      </c>
      <c r="CJ103" s="3" t="e">
        <f t="shared" ca="1" si="65"/>
        <v>#N/A</v>
      </c>
      <c r="CK103" s="3" t="e">
        <f t="shared" ca="1" si="65"/>
        <v>#N/A</v>
      </c>
    </row>
    <row r="104" spans="2:89" x14ac:dyDescent="0.2">
      <c r="B104" s="52"/>
      <c r="C104" s="42"/>
      <c r="D104" s="42"/>
      <c r="E104" s="42"/>
      <c r="F104" s="42"/>
      <c r="G104" s="42"/>
      <c r="H104" s="42"/>
      <c r="I104" s="53"/>
      <c r="J104" s="91">
        <f t="shared" si="33"/>
        <v>55</v>
      </c>
      <c r="K104" s="94" t="str">
        <f t="shared" ca="1" si="34"/>
        <v/>
      </c>
      <c r="L104" s="82" t="str">
        <f t="shared" ca="1" si="35"/>
        <v/>
      </c>
      <c r="M104" s="88" t="str">
        <f t="shared" ca="1" si="36"/>
        <v/>
      </c>
      <c r="N104" s="87" t="str">
        <f t="shared" ca="1" si="37"/>
        <v/>
      </c>
      <c r="O104" s="83" t="str">
        <f t="shared" ca="1" si="37"/>
        <v/>
      </c>
      <c r="P104" s="84" t="str">
        <f t="shared" ca="1" si="38"/>
        <v/>
      </c>
      <c r="Q104" s="67"/>
      <c r="R104" s="67"/>
      <c r="S104" s="67"/>
      <c r="T104">
        <f>PV_Data_Calc!CY97</f>
        <v>82</v>
      </c>
      <c r="U104" s="10" t="e">
        <f ca="1">PV_Data_Calc!CZ97</f>
        <v>#N/A</v>
      </c>
      <c r="V104" s="16" t="e">
        <f ca="1">PV_Data_Calc!DB97</f>
        <v>#N/A</v>
      </c>
      <c r="W104" s="16" t="e">
        <f ca="1">PV_Data_Calc!DC97</f>
        <v>#N/A</v>
      </c>
      <c r="X104" s="17" t="e">
        <f ca="1">PV_Data_Calc!DD97</f>
        <v>#N/A</v>
      </c>
      <c r="Y104" s="17" t="e">
        <f ca="1">PV_Data_Calc!DE97</f>
        <v>#N/A</v>
      </c>
      <c r="AA104" s="9">
        <f>PV_Data_Calc!CQ97</f>
        <v>82</v>
      </c>
      <c r="AB104" s="9" t="e">
        <f ca="1">PV_Data_Calc!CR97</f>
        <v>#N/A</v>
      </c>
      <c r="AC104" s="19" t="e">
        <f ca="1">PV_Data_Calc!CT97</f>
        <v>#N/A</v>
      </c>
      <c r="AD104" s="19" t="e">
        <f ca="1">PV_Data_Calc!CU97</f>
        <v>#N/A</v>
      </c>
      <c r="AE104" s="20" t="e">
        <f ca="1">PV_Data_Calc!CV97</f>
        <v>#N/A</v>
      </c>
      <c r="AF104" s="20" t="e">
        <f ca="1">PV_Data_Calc!CW97</f>
        <v>#N/A</v>
      </c>
      <c r="AJ104" t="e">
        <f t="shared" ca="1" si="52"/>
        <v>#N/A</v>
      </c>
      <c r="AK104" s="4" t="e">
        <f t="shared" ca="1" si="53"/>
        <v>#N/A</v>
      </c>
      <c r="AL104" s="8" t="e">
        <f t="shared" ca="1" si="54"/>
        <v>#N/A</v>
      </c>
      <c r="AM104" s="3" t="e">
        <f t="shared" ca="1" si="47"/>
        <v>#N/A</v>
      </c>
      <c r="AN104" s="4" t="e">
        <f t="shared" ca="1" si="48"/>
        <v>#N/A</v>
      </c>
      <c r="AO104" s="4" t="e">
        <f t="shared" ca="1" si="55"/>
        <v>#N/A</v>
      </c>
      <c r="AP104" s="3" t="e">
        <f t="shared" ca="1" si="49"/>
        <v>#N/A</v>
      </c>
      <c r="AS104">
        <f t="shared" si="66"/>
        <v>41</v>
      </c>
      <c r="AT104" t="e">
        <f t="shared" ca="1" si="56"/>
        <v>#N/A</v>
      </c>
      <c r="AU104" s="3" t="e">
        <f t="shared" ca="1" si="57"/>
        <v>#N/A</v>
      </c>
      <c r="AV104" s="3" t="e">
        <f t="shared" ca="1" si="46"/>
        <v>#N/A</v>
      </c>
      <c r="AW104" s="4" t="e">
        <f t="shared" ca="1" si="46"/>
        <v>#N/A</v>
      </c>
      <c r="AX104" s="4" t="e">
        <f ca="1">INDEX($T$23:$Y$204,MATCH($AS104,$T$23:$T$204,0),MATCH(AX$22,$T$22:$Y$22,0))</f>
        <v>#N/A</v>
      </c>
      <c r="AZ104" s="8" t="e">
        <f t="shared" ca="1" si="58"/>
        <v>#N/A</v>
      </c>
      <c r="BA104" s="3" t="e">
        <f t="shared" ref="BA104:BI119" ca="1" si="70">IF(ISNA($AZ104),NA(),IF(AND($AU104&gt;BB$21,$AU104&lt;=BA$21),$AV104,0))</f>
        <v>#N/A</v>
      </c>
      <c r="BB104" s="3" t="e">
        <f t="shared" ca="1" si="70"/>
        <v>#N/A</v>
      </c>
      <c r="BC104" s="3" t="e">
        <f t="shared" ca="1" si="70"/>
        <v>#N/A</v>
      </c>
      <c r="BD104" s="3" t="e">
        <f t="shared" ca="1" si="70"/>
        <v>#N/A</v>
      </c>
      <c r="BE104" s="3" t="e">
        <f t="shared" ca="1" si="70"/>
        <v>#N/A</v>
      </c>
      <c r="BF104" s="3" t="e">
        <f t="shared" ca="1" si="70"/>
        <v>#N/A</v>
      </c>
      <c r="BG104" s="3" t="e">
        <f t="shared" ca="1" si="70"/>
        <v>#N/A</v>
      </c>
      <c r="BH104" s="3" t="e">
        <f t="shared" ca="1" si="70"/>
        <v>#N/A</v>
      </c>
      <c r="BI104" s="3" t="e">
        <f t="shared" ca="1" si="70"/>
        <v>#N/A</v>
      </c>
      <c r="BL104" t="e">
        <f t="shared" ca="1" si="60"/>
        <v>#N/A</v>
      </c>
      <c r="BM104" s="4" t="e">
        <f t="shared" ca="1" si="67"/>
        <v>#N/A</v>
      </c>
      <c r="BN104" s="8" t="e">
        <f t="shared" ca="1" si="61"/>
        <v>#N/A</v>
      </c>
      <c r="BO104" s="3" t="e">
        <f t="shared" ca="1" si="62"/>
        <v>#N/A</v>
      </c>
      <c r="BP104" s="4" t="e">
        <f t="shared" ca="1" si="50"/>
        <v>#N/A</v>
      </c>
      <c r="BQ104" s="4" t="e">
        <f t="shared" ca="1" si="63"/>
        <v>#N/A</v>
      </c>
      <c r="BR104" s="3" t="e">
        <f t="shared" ca="1" si="51"/>
        <v>#N/A</v>
      </c>
      <c r="BU104">
        <f t="shared" si="68"/>
        <v>41</v>
      </c>
      <c r="BV104" t="e">
        <f t="shared" ca="1" si="69"/>
        <v>#N/A</v>
      </c>
      <c r="BW104" s="3" t="e">
        <f t="shared" ca="1" si="69"/>
        <v>#N/A</v>
      </c>
      <c r="BX104" s="3" t="e">
        <f t="shared" ca="1" si="69"/>
        <v>#N/A</v>
      </c>
      <c r="BY104" s="4" t="e">
        <f t="shared" ca="1" si="69"/>
        <v>#N/A</v>
      </c>
      <c r="BZ104" s="4" t="e">
        <f ca="1">INDEX($AA$23:$AF$204,MATCH($BU104,$AA$23:$AA$204,0),MATCH(BZ$22,$AA$22:$AF$22,0))</f>
        <v>#N/A</v>
      </c>
      <c r="CB104" s="8" t="e">
        <f t="shared" ca="1" si="64"/>
        <v>#N/A</v>
      </c>
      <c r="CC104" s="3" t="e">
        <f t="shared" ref="CC104:CK119" ca="1" si="71">IF(ISNA($CB104),NA(),IF(AND($BW104&gt;CD$21,$BW104&lt;=CC$21),$BX104,0))</f>
        <v>#N/A</v>
      </c>
      <c r="CD104" s="3" t="e">
        <f t="shared" ca="1" si="71"/>
        <v>#N/A</v>
      </c>
      <c r="CE104" s="3" t="e">
        <f t="shared" ca="1" si="71"/>
        <v>#N/A</v>
      </c>
      <c r="CF104" s="3" t="e">
        <f t="shared" ca="1" si="71"/>
        <v>#N/A</v>
      </c>
      <c r="CG104" s="3" t="e">
        <f t="shared" ca="1" si="71"/>
        <v>#N/A</v>
      </c>
      <c r="CH104" s="3" t="e">
        <f t="shared" ca="1" si="71"/>
        <v>#N/A</v>
      </c>
      <c r="CI104" s="3" t="e">
        <f t="shared" ca="1" si="71"/>
        <v>#N/A</v>
      </c>
      <c r="CJ104" s="3" t="e">
        <f t="shared" ca="1" si="71"/>
        <v>#N/A</v>
      </c>
      <c r="CK104" s="3" t="e">
        <f t="shared" ca="1" si="71"/>
        <v>#N/A</v>
      </c>
    </row>
    <row r="105" spans="2:89" x14ac:dyDescent="0.2">
      <c r="B105" s="52"/>
      <c r="C105" s="42"/>
      <c r="D105" s="42"/>
      <c r="E105" s="42"/>
      <c r="F105" s="42"/>
      <c r="G105" s="42"/>
      <c r="H105" s="42"/>
      <c r="I105" s="53"/>
      <c r="J105" s="91">
        <f t="shared" si="33"/>
        <v>56</v>
      </c>
      <c r="K105" s="94" t="str">
        <f t="shared" ca="1" si="34"/>
        <v/>
      </c>
      <c r="L105" s="82" t="str">
        <f t="shared" ca="1" si="35"/>
        <v/>
      </c>
      <c r="M105" s="88" t="str">
        <f t="shared" ca="1" si="36"/>
        <v/>
      </c>
      <c r="N105" s="87" t="str">
        <f t="shared" ca="1" si="37"/>
        <v/>
      </c>
      <c r="O105" s="83" t="str">
        <f t="shared" ca="1" si="37"/>
        <v/>
      </c>
      <c r="P105" s="84" t="str">
        <f t="shared" ca="1" si="38"/>
        <v/>
      </c>
      <c r="Q105" s="67"/>
      <c r="R105" s="67"/>
      <c r="S105" s="67"/>
      <c r="T105">
        <f>PV_Data_Calc!CY98</f>
        <v>83</v>
      </c>
      <c r="U105" s="10" t="e">
        <f ca="1">PV_Data_Calc!CZ98</f>
        <v>#N/A</v>
      </c>
      <c r="V105" s="16" t="e">
        <f ca="1">PV_Data_Calc!DB98</f>
        <v>#N/A</v>
      </c>
      <c r="W105" s="16" t="e">
        <f ca="1">PV_Data_Calc!DC98</f>
        <v>#N/A</v>
      </c>
      <c r="X105" s="17" t="e">
        <f ca="1">PV_Data_Calc!DD98</f>
        <v>#N/A</v>
      </c>
      <c r="Y105" s="17" t="e">
        <f ca="1">PV_Data_Calc!DE98</f>
        <v>#N/A</v>
      </c>
      <c r="AA105" s="9">
        <f>PV_Data_Calc!CQ98</f>
        <v>83</v>
      </c>
      <c r="AB105" s="9" t="e">
        <f ca="1">PV_Data_Calc!CR98</f>
        <v>#N/A</v>
      </c>
      <c r="AC105" s="19" t="e">
        <f ca="1">PV_Data_Calc!CT98</f>
        <v>#N/A</v>
      </c>
      <c r="AD105" s="19" t="e">
        <f ca="1">PV_Data_Calc!CU98</f>
        <v>#N/A</v>
      </c>
      <c r="AE105" s="20" t="e">
        <f ca="1">PV_Data_Calc!CV98</f>
        <v>#N/A</v>
      </c>
      <c r="AF105" s="20" t="e">
        <f ca="1">PV_Data_Calc!CW98</f>
        <v>#N/A</v>
      </c>
      <c r="AJ105" t="e">
        <f t="shared" ca="1" si="52"/>
        <v>#N/A</v>
      </c>
      <c r="AK105" s="4" t="e">
        <f t="shared" ca="1" si="53"/>
        <v>#N/A</v>
      </c>
      <c r="AL105" s="8" t="e">
        <f t="shared" ca="1" si="54"/>
        <v>#N/A</v>
      </c>
      <c r="AM105" s="3" t="e">
        <f t="shared" ca="1" si="47"/>
        <v>#N/A</v>
      </c>
      <c r="AN105" s="4" t="e">
        <f t="shared" ca="1" si="48"/>
        <v>#N/A</v>
      </c>
      <c r="AO105" s="4" t="e">
        <f t="shared" ca="1" si="55"/>
        <v>#N/A</v>
      </c>
      <c r="AP105" s="3" t="e">
        <f t="shared" ca="1" si="49"/>
        <v>#N/A</v>
      </c>
      <c r="AS105">
        <f t="shared" si="66"/>
        <v>42</v>
      </c>
      <c r="AT105" t="e">
        <f t="shared" ca="1" si="56"/>
        <v>#N/A</v>
      </c>
      <c r="AU105" s="3" t="e">
        <f t="shared" ca="1" si="57"/>
        <v>#N/A</v>
      </c>
      <c r="AV105" s="3" t="e">
        <f t="shared" ref="AV105:AW124" ca="1" si="72">INDEX($T$23:$Y$204,MATCH($AS105,$T$23:$T$204,0),MATCH(AV$22,$T$22:$Y$22,0))</f>
        <v>#N/A</v>
      </c>
      <c r="AW105" s="4" t="e">
        <f t="shared" ca="1" si="72"/>
        <v>#N/A</v>
      </c>
      <c r="AX105" s="4" t="e">
        <f ca="1">AX104</f>
        <v>#N/A</v>
      </c>
      <c r="AZ105" s="8" t="e">
        <f t="shared" ca="1" si="58"/>
        <v>#N/A</v>
      </c>
      <c r="BA105" s="3" t="e">
        <f t="shared" ca="1" si="70"/>
        <v>#N/A</v>
      </c>
      <c r="BB105" s="3" t="e">
        <f t="shared" ca="1" si="70"/>
        <v>#N/A</v>
      </c>
      <c r="BC105" s="3" t="e">
        <f t="shared" ca="1" si="70"/>
        <v>#N/A</v>
      </c>
      <c r="BD105" s="3" t="e">
        <f t="shared" ca="1" si="70"/>
        <v>#N/A</v>
      </c>
      <c r="BE105" s="3" t="e">
        <f t="shared" ca="1" si="70"/>
        <v>#N/A</v>
      </c>
      <c r="BF105" s="3" t="e">
        <f t="shared" ca="1" si="70"/>
        <v>#N/A</v>
      </c>
      <c r="BG105" s="3" t="e">
        <f t="shared" ca="1" si="70"/>
        <v>#N/A</v>
      </c>
      <c r="BH105" s="3" t="e">
        <f t="shared" ca="1" si="70"/>
        <v>#N/A</v>
      </c>
      <c r="BI105" s="3" t="e">
        <f t="shared" ca="1" si="70"/>
        <v>#N/A</v>
      </c>
      <c r="BL105" t="e">
        <f t="shared" ca="1" si="60"/>
        <v>#N/A</v>
      </c>
      <c r="BM105" s="4" t="e">
        <f t="shared" ca="1" si="67"/>
        <v>#N/A</v>
      </c>
      <c r="BN105" s="8" t="e">
        <f t="shared" ca="1" si="61"/>
        <v>#N/A</v>
      </c>
      <c r="BO105" s="3" t="e">
        <f t="shared" ca="1" si="62"/>
        <v>#N/A</v>
      </c>
      <c r="BP105" s="4" t="e">
        <f t="shared" ca="1" si="50"/>
        <v>#N/A</v>
      </c>
      <c r="BQ105" s="4" t="e">
        <f t="shared" ca="1" si="63"/>
        <v>#N/A</v>
      </c>
      <c r="BR105" s="3" t="e">
        <f t="shared" ca="1" si="51"/>
        <v>#N/A</v>
      </c>
      <c r="BU105">
        <f t="shared" si="68"/>
        <v>42</v>
      </c>
      <c r="BV105" t="e">
        <f t="shared" ca="1" si="69"/>
        <v>#N/A</v>
      </c>
      <c r="BW105" s="3" t="e">
        <f t="shared" ca="1" si="69"/>
        <v>#N/A</v>
      </c>
      <c r="BX105" s="3" t="e">
        <f t="shared" ca="1" si="69"/>
        <v>#N/A</v>
      </c>
      <c r="BY105" s="4" t="e">
        <f t="shared" ca="1" si="69"/>
        <v>#N/A</v>
      </c>
      <c r="BZ105" s="4" t="e">
        <f ca="1">BZ104</f>
        <v>#N/A</v>
      </c>
      <c r="CB105" s="8" t="e">
        <f t="shared" ca="1" si="64"/>
        <v>#N/A</v>
      </c>
      <c r="CC105" s="3" t="e">
        <f t="shared" ca="1" si="71"/>
        <v>#N/A</v>
      </c>
      <c r="CD105" s="3" t="e">
        <f t="shared" ca="1" si="71"/>
        <v>#N/A</v>
      </c>
      <c r="CE105" s="3" t="e">
        <f t="shared" ca="1" si="71"/>
        <v>#N/A</v>
      </c>
      <c r="CF105" s="3" t="e">
        <f t="shared" ca="1" si="71"/>
        <v>#N/A</v>
      </c>
      <c r="CG105" s="3" t="e">
        <f t="shared" ca="1" si="71"/>
        <v>#N/A</v>
      </c>
      <c r="CH105" s="3" t="e">
        <f t="shared" ca="1" si="71"/>
        <v>#N/A</v>
      </c>
      <c r="CI105" s="3" t="e">
        <f t="shared" ca="1" si="71"/>
        <v>#N/A</v>
      </c>
      <c r="CJ105" s="3" t="e">
        <f t="shared" ca="1" si="71"/>
        <v>#N/A</v>
      </c>
      <c r="CK105" s="3" t="e">
        <f t="shared" ca="1" si="71"/>
        <v>#N/A</v>
      </c>
    </row>
    <row r="106" spans="2:89" x14ac:dyDescent="0.2">
      <c r="B106" s="52"/>
      <c r="C106" s="42"/>
      <c r="D106" s="42"/>
      <c r="E106" s="42"/>
      <c r="F106" s="42"/>
      <c r="G106" s="42"/>
      <c r="H106" s="42"/>
      <c r="I106" s="53"/>
      <c r="J106" s="91">
        <f t="shared" si="33"/>
        <v>57</v>
      </c>
      <c r="K106" s="94" t="str">
        <f t="shared" ca="1" si="34"/>
        <v/>
      </c>
      <c r="L106" s="82" t="str">
        <f t="shared" ca="1" si="35"/>
        <v/>
      </c>
      <c r="M106" s="88" t="str">
        <f t="shared" ca="1" si="36"/>
        <v/>
      </c>
      <c r="N106" s="87" t="str">
        <f t="shared" ca="1" si="37"/>
        <v/>
      </c>
      <c r="O106" s="83" t="str">
        <f t="shared" ca="1" si="37"/>
        <v/>
      </c>
      <c r="P106" s="84" t="str">
        <f t="shared" ca="1" si="38"/>
        <v/>
      </c>
      <c r="Q106" s="67"/>
      <c r="R106" s="67"/>
      <c r="S106" s="67"/>
      <c r="T106">
        <f>PV_Data_Calc!CY99</f>
        <v>84</v>
      </c>
      <c r="U106" s="10" t="e">
        <f ca="1">PV_Data_Calc!CZ99</f>
        <v>#N/A</v>
      </c>
      <c r="V106" s="16" t="e">
        <f ca="1">PV_Data_Calc!DB99</f>
        <v>#N/A</v>
      </c>
      <c r="W106" s="16" t="e">
        <f ca="1">PV_Data_Calc!DC99</f>
        <v>#N/A</v>
      </c>
      <c r="X106" s="17" t="e">
        <f ca="1">PV_Data_Calc!DD99</f>
        <v>#N/A</v>
      </c>
      <c r="Y106" s="17" t="e">
        <f ca="1">PV_Data_Calc!DE99</f>
        <v>#N/A</v>
      </c>
      <c r="AA106" s="9">
        <f>PV_Data_Calc!CQ99</f>
        <v>84</v>
      </c>
      <c r="AB106" s="9" t="e">
        <f ca="1">PV_Data_Calc!CR99</f>
        <v>#N/A</v>
      </c>
      <c r="AC106" s="19" t="e">
        <f ca="1">PV_Data_Calc!CT99</f>
        <v>#N/A</v>
      </c>
      <c r="AD106" s="19" t="e">
        <f ca="1">PV_Data_Calc!CU99</f>
        <v>#N/A</v>
      </c>
      <c r="AE106" s="20" t="e">
        <f ca="1">PV_Data_Calc!CV99</f>
        <v>#N/A</v>
      </c>
      <c r="AF106" s="20" t="e">
        <f ca="1">PV_Data_Calc!CW99</f>
        <v>#N/A</v>
      </c>
      <c r="AJ106" t="e">
        <f t="shared" ca="1" si="52"/>
        <v>#N/A</v>
      </c>
      <c r="AK106" s="4" t="e">
        <f t="shared" ca="1" si="53"/>
        <v>#N/A</v>
      </c>
      <c r="AL106" s="8" t="e">
        <f t="shared" ca="1" si="54"/>
        <v>#N/A</v>
      </c>
      <c r="AM106" s="3" t="e">
        <f t="shared" ca="1" si="47"/>
        <v>#N/A</v>
      </c>
      <c r="AN106" s="4" t="e">
        <f t="shared" ca="1" si="48"/>
        <v>#N/A</v>
      </c>
      <c r="AO106" s="4" t="e">
        <f t="shared" ca="1" si="55"/>
        <v>#N/A</v>
      </c>
      <c r="AP106" s="3" t="e">
        <f t="shared" ca="1" si="49"/>
        <v>#N/A</v>
      </c>
      <c r="AS106">
        <f t="shared" si="66"/>
        <v>42</v>
      </c>
      <c r="AT106" t="e">
        <f t="shared" ca="1" si="56"/>
        <v>#N/A</v>
      </c>
      <c r="AU106" s="3" t="e">
        <f t="shared" ca="1" si="57"/>
        <v>#N/A</v>
      </c>
      <c r="AV106" s="3" t="e">
        <f t="shared" ca="1" si="72"/>
        <v>#N/A</v>
      </c>
      <c r="AW106" s="4" t="e">
        <f t="shared" ca="1" si="72"/>
        <v>#N/A</v>
      </c>
      <c r="AX106" s="4" t="e">
        <f ca="1">INDEX($T$23:$Y$204,MATCH($AS106,$T$23:$T$204,0),MATCH(AX$22,$T$22:$Y$22,0))</f>
        <v>#N/A</v>
      </c>
      <c r="AZ106" s="8" t="e">
        <f t="shared" ca="1" si="58"/>
        <v>#N/A</v>
      </c>
      <c r="BA106" s="3" t="e">
        <f t="shared" ca="1" si="70"/>
        <v>#N/A</v>
      </c>
      <c r="BB106" s="3" t="e">
        <f t="shared" ca="1" si="70"/>
        <v>#N/A</v>
      </c>
      <c r="BC106" s="3" t="e">
        <f t="shared" ca="1" si="70"/>
        <v>#N/A</v>
      </c>
      <c r="BD106" s="3" t="e">
        <f t="shared" ca="1" si="70"/>
        <v>#N/A</v>
      </c>
      <c r="BE106" s="3" t="e">
        <f t="shared" ca="1" si="70"/>
        <v>#N/A</v>
      </c>
      <c r="BF106" s="3" t="e">
        <f t="shared" ca="1" si="70"/>
        <v>#N/A</v>
      </c>
      <c r="BG106" s="3" t="e">
        <f t="shared" ca="1" si="70"/>
        <v>#N/A</v>
      </c>
      <c r="BH106" s="3" t="e">
        <f t="shared" ca="1" si="70"/>
        <v>#N/A</v>
      </c>
      <c r="BI106" s="3" t="e">
        <f t="shared" ca="1" si="70"/>
        <v>#N/A</v>
      </c>
      <c r="BL106" t="e">
        <f t="shared" ca="1" si="60"/>
        <v>#N/A</v>
      </c>
      <c r="BM106" s="4" t="e">
        <f t="shared" ca="1" si="67"/>
        <v>#N/A</v>
      </c>
      <c r="BN106" s="8" t="e">
        <f t="shared" ca="1" si="61"/>
        <v>#N/A</v>
      </c>
      <c r="BO106" s="3" t="e">
        <f t="shared" ca="1" si="62"/>
        <v>#N/A</v>
      </c>
      <c r="BP106" s="4" t="e">
        <f t="shared" ca="1" si="50"/>
        <v>#N/A</v>
      </c>
      <c r="BQ106" s="4" t="e">
        <f t="shared" ca="1" si="63"/>
        <v>#N/A</v>
      </c>
      <c r="BR106" s="3" t="e">
        <f t="shared" ca="1" si="51"/>
        <v>#N/A</v>
      </c>
      <c r="BU106">
        <f t="shared" si="68"/>
        <v>42</v>
      </c>
      <c r="BV106" t="e">
        <f t="shared" ca="1" si="69"/>
        <v>#N/A</v>
      </c>
      <c r="BW106" s="3" t="e">
        <f t="shared" ca="1" si="69"/>
        <v>#N/A</v>
      </c>
      <c r="BX106" s="3" t="e">
        <f t="shared" ca="1" si="69"/>
        <v>#N/A</v>
      </c>
      <c r="BY106" s="4" t="e">
        <f t="shared" ca="1" si="69"/>
        <v>#N/A</v>
      </c>
      <c r="BZ106" s="4" t="e">
        <f ca="1">INDEX($AA$23:$AF$204,MATCH($BU106,$AA$23:$AA$204,0),MATCH(BZ$22,$AA$22:$AF$22,0))</f>
        <v>#N/A</v>
      </c>
      <c r="CB106" s="8" t="e">
        <f t="shared" ca="1" si="64"/>
        <v>#N/A</v>
      </c>
      <c r="CC106" s="3" t="e">
        <f t="shared" ca="1" si="71"/>
        <v>#N/A</v>
      </c>
      <c r="CD106" s="3" t="e">
        <f t="shared" ca="1" si="71"/>
        <v>#N/A</v>
      </c>
      <c r="CE106" s="3" t="e">
        <f t="shared" ca="1" si="71"/>
        <v>#N/A</v>
      </c>
      <c r="CF106" s="3" t="e">
        <f t="shared" ca="1" si="71"/>
        <v>#N/A</v>
      </c>
      <c r="CG106" s="3" t="e">
        <f t="shared" ca="1" si="71"/>
        <v>#N/A</v>
      </c>
      <c r="CH106" s="3" t="e">
        <f t="shared" ca="1" si="71"/>
        <v>#N/A</v>
      </c>
      <c r="CI106" s="3" t="e">
        <f t="shared" ca="1" si="71"/>
        <v>#N/A</v>
      </c>
      <c r="CJ106" s="3" t="e">
        <f t="shared" ca="1" si="71"/>
        <v>#N/A</v>
      </c>
      <c r="CK106" s="3" t="e">
        <f t="shared" ca="1" si="71"/>
        <v>#N/A</v>
      </c>
    </row>
    <row r="107" spans="2:89" x14ac:dyDescent="0.2">
      <c r="B107" s="52"/>
      <c r="C107" s="42"/>
      <c r="D107" s="42"/>
      <c r="E107" s="42"/>
      <c r="F107" s="42"/>
      <c r="G107" s="42"/>
      <c r="H107" s="42"/>
      <c r="I107" s="53"/>
      <c r="J107" s="91">
        <f t="shared" si="33"/>
        <v>58</v>
      </c>
      <c r="K107" s="94" t="str">
        <f t="shared" ca="1" si="34"/>
        <v/>
      </c>
      <c r="L107" s="82" t="str">
        <f t="shared" ca="1" si="35"/>
        <v/>
      </c>
      <c r="M107" s="88" t="str">
        <f t="shared" ca="1" si="36"/>
        <v/>
      </c>
      <c r="N107" s="87" t="str">
        <f t="shared" ca="1" si="37"/>
        <v/>
      </c>
      <c r="O107" s="83" t="str">
        <f t="shared" ca="1" si="37"/>
        <v/>
      </c>
      <c r="P107" s="84" t="str">
        <f t="shared" ca="1" si="38"/>
        <v/>
      </c>
      <c r="Q107" s="67"/>
      <c r="R107" s="67"/>
      <c r="S107" s="67"/>
      <c r="T107">
        <f>PV_Data_Calc!CY100</f>
        <v>85</v>
      </c>
      <c r="U107" s="10" t="e">
        <f ca="1">PV_Data_Calc!CZ100</f>
        <v>#N/A</v>
      </c>
      <c r="V107" s="16" t="e">
        <f ca="1">PV_Data_Calc!DB100</f>
        <v>#N/A</v>
      </c>
      <c r="W107" s="16" t="e">
        <f ca="1">PV_Data_Calc!DC100</f>
        <v>#N/A</v>
      </c>
      <c r="X107" s="17" t="e">
        <f ca="1">PV_Data_Calc!DD100</f>
        <v>#N/A</v>
      </c>
      <c r="Y107" s="17" t="e">
        <f ca="1">PV_Data_Calc!DE100</f>
        <v>#N/A</v>
      </c>
      <c r="AA107" s="9">
        <f>PV_Data_Calc!CQ100</f>
        <v>85</v>
      </c>
      <c r="AB107" s="9" t="e">
        <f ca="1">PV_Data_Calc!CR100</f>
        <v>#N/A</v>
      </c>
      <c r="AC107" s="19" t="e">
        <f ca="1">PV_Data_Calc!CT100</f>
        <v>#N/A</v>
      </c>
      <c r="AD107" s="19" t="e">
        <f ca="1">PV_Data_Calc!CU100</f>
        <v>#N/A</v>
      </c>
      <c r="AE107" s="20" t="e">
        <f ca="1">PV_Data_Calc!CV100</f>
        <v>#N/A</v>
      </c>
      <c r="AF107" s="20" t="e">
        <f ca="1">PV_Data_Calc!CW100</f>
        <v>#N/A</v>
      </c>
      <c r="AJ107" t="e">
        <f t="shared" ca="1" si="52"/>
        <v>#N/A</v>
      </c>
      <c r="AK107" s="4" t="e">
        <f t="shared" ca="1" si="53"/>
        <v>#N/A</v>
      </c>
      <c r="AL107" s="8" t="e">
        <f t="shared" ca="1" si="54"/>
        <v>#N/A</v>
      </c>
      <c r="AM107" s="3" t="e">
        <f t="shared" ca="1" si="47"/>
        <v>#N/A</v>
      </c>
      <c r="AN107" s="4" t="e">
        <f t="shared" ca="1" si="48"/>
        <v>#N/A</v>
      </c>
      <c r="AO107" s="4" t="e">
        <f t="shared" ca="1" si="55"/>
        <v>#N/A</v>
      </c>
      <c r="AP107" s="3" t="e">
        <f t="shared" ca="1" si="49"/>
        <v>#N/A</v>
      </c>
      <c r="AS107">
        <f t="shared" si="66"/>
        <v>43</v>
      </c>
      <c r="AT107" t="e">
        <f t="shared" ca="1" si="56"/>
        <v>#N/A</v>
      </c>
      <c r="AU107" s="3" t="e">
        <f t="shared" ca="1" si="57"/>
        <v>#N/A</v>
      </c>
      <c r="AV107" s="3" t="e">
        <f t="shared" ca="1" si="72"/>
        <v>#N/A</v>
      </c>
      <c r="AW107" s="4" t="e">
        <f t="shared" ca="1" si="72"/>
        <v>#N/A</v>
      </c>
      <c r="AX107" s="4" t="e">
        <f ca="1">AX106</f>
        <v>#N/A</v>
      </c>
      <c r="AZ107" s="8" t="e">
        <f t="shared" ca="1" si="58"/>
        <v>#N/A</v>
      </c>
      <c r="BA107" s="3" t="e">
        <f t="shared" ca="1" si="70"/>
        <v>#N/A</v>
      </c>
      <c r="BB107" s="3" t="e">
        <f t="shared" ca="1" si="70"/>
        <v>#N/A</v>
      </c>
      <c r="BC107" s="3" t="e">
        <f t="shared" ca="1" si="70"/>
        <v>#N/A</v>
      </c>
      <c r="BD107" s="3" t="e">
        <f t="shared" ca="1" si="70"/>
        <v>#N/A</v>
      </c>
      <c r="BE107" s="3" t="e">
        <f t="shared" ca="1" si="70"/>
        <v>#N/A</v>
      </c>
      <c r="BF107" s="3" t="e">
        <f t="shared" ca="1" si="70"/>
        <v>#N/A</v>
      </c>
      <c r="BG107" s="3" t="e">
        <f t="shared" ca="1" si="70"/>
        <v>#N/A</v>
      </c>
      <c r="BH107" s="3" t="e">
        <f t="shared" ca="1" si="70"/>
        <v>#N/A</v>
      </c>
      <c r="BI107" s="3" t="e">
        <f t="shared" ca="1" si="70"/>
        <v>#N/A</v>
      </c>
      <c r="BL107" t="e">
        <f t="shared" ca="1" si="60"/>
        <v>#N/A</v>
      </c>
      <c r="BM107" s="4" t="e">
        <f t="shared" ca="1" si="67"/>
        <v>#N/A</v>
      </c>
      <c r="BN107" s="8" t="e">
        <f t="shared" ca="1" si="61"/>
        <v>#N/A</v>
      </c>
      <c r="BO107" s="3" t="e">
        <f t="shared" ca="1" si="62"/>
        <v>#N/A</v>
      </c>
      <c r="BP107" s="4" t="e">
        <f t="shared" ca="1" si="50"/>
        <v>#N/A</v>
      </c>
      <c r="BQ107" s="4" t="e">
        <f t="shared" ca="1" si="63"/>
        <v>#N/A</v>
      </c>
      <c r="BR107" s="3" t="e">
        <f t="shared" ca="1" si="51"/>
        <v>#N/A</v>
      </c>
      <c r="BU107">
        <f t="shared" si="68"/>
        <v>43</v>
      </c>
      <c r="BV107" t="e">
        <f t="shared" ca="1" si="69"/>
        <v>#N/A</v>
      </c>
      <c r="BW107" s="3" t="e">
        <f t="shared" ca="1" si="69"/>
        <v>#N/A</v>
      </c>
      <c r="BX107" s="3" t="e">
        <f t="shared" ca="1" si="69"/>
        <v>#N/A</v>
      </c>
      <c r="BY107" s="4" t="e">
        <f t="shared" ca="1" si="69"/>
        <v>#N/A</v>
      </c>
      <c r="BZ107" s="4" t="e">
        <f ca="1">BZ106</f>
        <v>#N/A</v>
      </c>
      <c r="CB107" s="8" t="e">
        <f t="shared" ca="1" si="64"/>
        <v>#N/A</v>
      </c>
      <c r="CC107" s="3" t="e">
        <f t="shared" ca="1" si="71"/>
        <v>#N/A</v>
      </c>
      <c r="CD107" s="3" t="e">
        <f t="shared" ca="1" si="71"/>
        <v>#N/A</v>
      </c>
      <c r="CE107" s="3" t="e">
        <f t="shared" ca="1" si="71"/>
        <v>#N/A</v>
      </c>
      <c r="CF107" s="3" t="e">
        <f t="shared" ca="1" si="71"/>
        <v>#N/A</v>
      </c>
      <c r="CG107" s="3" t="e">
        <f t="shared" ca="1" si="71"/>
        <v>#N/A</v>
      </c>
      <c r="CH107" s="3" t="e">
        <f t="shared" ca="1" si="71"/>
        <v>#N/A</v>
      </c>
      <c r="CI107" s="3" t="e">
        <f t="shared" ca="1" si="71"/>
        <v>#N/A</v>
      </c>
      <c r="CJ107" s="3" t="e">
        <f t="shared" ca="1" si="71"/>
        <v>#N/A</v>
      </c>
      <c r="CK107" s="3" t="e">
        <f t="shared" ca="1" si="71"/>
        <v>#N/A</v>
      </c>
    </row>
    <row r="108" spans="2:89" x14ac:dyDescent="0.2">
      <c r="B108" s="52"/>
      <c r="C108" s="42"/>
      <c r="D108" s="42"/>
      <c r="E108" s="42"/>
      <c r="F108" s="42"/>
      <c r="G108" s="42"/>
      <c r="H108" s="42"/>
      <c r="I108" s="53"/>
      <c r="J108" s="91">
        <f t="shared" si="33"/>
        <v>59</v>
      </c>
      <c r="K108" s="94" t="str">
        <f t="shared" ca="1" si="34"/>
        <v/>
      </c>
      <c r="L108" s="82" t="str">
        <f t="shared" ca="1" si="35"/>
        <v/>
      </c>
      <c r="M108" s="88" t="str">
        <f t="shared" ca="1" si="36"/>
        <v/>
      </c>
      <c r="N108" s="87" t="str">
        <f t="shared" ca="1" si="37"/>
        <v/>
      </c>
      <c r="O108" s="83" t="str">
        <f t="shared" ca="1" si="37"/>
        <v/>
      </c>
      <c r="P108" s="84" t="str">
        <f t="shared" ca="1" si="38"/>
        <v/>
      </c>
      <c r="Q108" s="67"/>
      <c r="R108" s="67"/>
      <c r="S108" s="67"/>
      <c r="T108">
        <f>PV_Data_Calc!CY101</f>
        <v>86</v>
      </c>
      <c r="U108" s="10" t="e">
        <f ca="1">PV_Data_Calc!CZ101</f>
        <v>#N/A</v>
      </c>
      <c r="V108" s="16" t="e">
        <f ca="1">PV_Data_Calc!DB101</f>
        <v>#N/A</v>
      </c>
      <c r="W108" s="16" t="e">
        <f ca="1">PV_Data_Calc!DC101</f>
        <v>#N/A</v>
      </c>
      <c r="X108" s="17" t="e">
        <f ca="1">PV_Data_Calc!DD101</f>
        <v>#N/A</v>
      </c>
      <c r="Y108" s="17" t="e">
        <f ca="1">PV_Data_Calc!DE101</f>
        <v>#N/A</v>
      </c>
      <c r="AA108" s="9">
        <f>PV_Data_Calc!CQ101</f>
        <v>86</v>
      </c>
      <c r="AB108" s="9" t="e">
        <f ca="1">PV_Data_Calc!CR101</f>
        <v>#N/A</v>
      </c>
      <c r="AC108" s="19" t="e">
        <f ca="1">PV_Data_Calc!CT101</f>
        <v>#N/A</v>
      </c>
      <c r="AD108" s="19" t="e">
        <f ca="1">PV_Data_Calc!CU101</f>
        <v>#N/A</v>
      </c>
      <c r="AE108" s="20" t="e">
        <f ca="1">PV_Data_Calc!CV101</f>
        <v>#N/A</v>
      </c>
      <c r="AF108" s="20" t="e">
        <f ca="1">PV_Data_Calc!CW101</f>
        <v>#N/A</v>
      </c>
      <c r="AJ108" t="e">
        <f t="shared" ca="1" si="52"/>
        <v>#N/A</v>
      </c>
      <c r="AK108" s="4" t="e">
        <f t="shared" ca="1" si="53"/>
        <v>#N/A</v>
      </c>
      <c r="AL108" s="8" t="e">
        <f t="shared" ca="1" si="54"/>
        <v>#N/A</v>
      </c>
      <c r="AM108" s="3" t="e">
        <f t="shared" ca="1" si="47"/>
        <v>#N/A</v>
      </c>
      <c r="AN108" s="4" t="e">
        <f t="shared" ca="1" si="48"/>
        <v>#N/A</v>
      </c>
      <c r="AO108" s="4" t="e">
        <f t="shared" ca="1" si="55"/>
        <v>#N/A</v>
      </c>
      <c r="AP108" s="3" t="e">
        <f t="shared" ca="1" si="49"/>
        <v>#N/A</v>
      </c>
      <c r="AS108">
        <f t="shared" si="66"/>
        <v>43</v>
      </c>
      <c r="AT108" t="e">
        <f t="shared" ca="1" si="56"/>
        <v>#N/A</v>
      </c>
      <c r="AU108" s="3" t="e">
        <f t="shared" ca="1" si="57"/>
        <v>#N/A</v>
      </c>
      <c r="AV108" s="3" t="e">
        <f t="shared" ca="1" si="72"/>
        <v>#N/A</v>
      </c>
      <c r="AW108" s="4" t="e">
        <f t="shared" ca="1" si="72"/>
        <v>#N/A</v>
      </c>
      <c r="AX108" s="4" t="e">
        <f ca="1">INDEX($T$23:$Y$204,MATCH($AS108,$T$23:$T$204,0),MATCH(AX$22,$T$22:$Y$22,0))</f>
        <v>#N/A</v>
      </c>
      <c r="AZ108" s="8" t="e">
        <f t="shared" ca="1" si="58"/>
        <v>#N/A</v>
      </c>
      <c r="BA108" s="3" t="e">
        <f t="shared" ca="1" si="70"/>
        <v>#N/A</v>
      </c>
      <c r="BB108" s="3" t="e">
        <f t="shared" ca="1" si="70"/>
        <v>#N/A</v>
      </c>
      <c r="BC108" s="3" t="e">
        <f t="shared" ca="1" si="70"/>
        <v>#N/A</v>
      </c>
      <c r="BD108" s="3" t="e">
        <f t="shared" ca="1" si="70"/>
        <v>#N/A</v>
      </c>
      <c r="BE108" s="3" t="e">
        <f t="shared" ca="1" si="70"/>
        <v>#N/A</v>
      </c>
      <c r="BF108" s="3" t="e">
        <f t="shared" ca="1" si="70"/>
        <v>#N/A</v>
      </c>
      <c r="BG108" s="3" t="e">
        <f t="shared" ca="1" si="70"/>
        <v>#N/A</v>
      </c>
      <c r="BH108" s="3" t="e">
        <f t="shared" ca="1" si="70"/>
        <v>#N/A</v>
      </c>
      <c r="BI108" s="3" t="e">
        <f t="shared" ca="1" si="70"/>
        <v>#N/A</v>
      </c>
      <c r="BL108" t="e">
        <f t="shared" ca="1" si="60"/>
        <v>#N/A</v>
      </c>
      <c r="BM108" s="4" t="e">
        <f t="shared" ca="1" si="67"/>
        <v>#N/A</v>
      </c>
      <c r="BN108" s="8" t="e">
        <f t="shared" ca="1" si="61"/>
        <v>#N/A</v>
      </c>
      <c r="BO108" s="3" t="e">
        <f t="shared" ca="1" si="62"/>
        <v>#N/A</v>
      </c>
      <c r="BP108" s="4" t="e">
        <f t="shared" ca="1" si="50"/>
        <v>#N/A</v>
      </c>
      <c r="BQ108" s="4" t="e">
        <f t="shared" ca="1" si="63"/>
        <v>#N/A</v>
      </c>
      <c r="BR108" s="3" t="e">
        <f t="shared" ca="1" si="51"/>
        <v>#N/A</v>
      </c>
      <c r="BU108">
        <f t="shared" si="68"/>
        <v>43</v>
      </c>
      <c r="BV108" t="e">
        <f t="shared" ca="1" si="69"/>
        <v>#N/A</v>
      </c>
      <c r="BW108" s="3" t="e">
        <f t="shared" ca="1" si="69"/>
        <v>#N/A</v>
      </c>
      <c r="BX108" s="3" t="e">
        <f t="shared" ca="1" si="69"/>
        <v>#N/A</v>
      </c>
      <c r="BY108" s="4" t="e">
        <f t="shared" ca="1" si="69"/>
        <v>#N/A</v>
      </c>
      <c r="BZ108" s="4" t="e">
        <f ca="1">INDEX($AA$23:$AF$204,MATCH($BU108,$AA$23:$AA$204,0),MATCH(BZ$22,$AA$22:$AF$22,0))</f>
        <v>#N/A</v>
      </c>
      <c r="CB108" s="8" t="e">
        <f t="shared" ca="1" si="64"/>
        <v>#N/A</v>
      </c>
      <c r="CC108" s="3" t="e">
        <f t="shared" ca="1" si="71"/>
        <v>#N/A</v>
      </c>
      <c r="CD108" s="3" t="e">
        <f t="shared" ca="1" si="71"/>
        <v>#N/A</v>
      </c>
      <c r="CE108" s="3" t="e">
        <f t="shared" ca="1" si="71"/>
        <v>#N/A</v>
      </c>
      <c r="CF108" s="3" t="e">
        <f t="shared" ca="1" si="71"/>
        <v>#N/A</v>
      </c>
      <c r="CG108" s="3" t="e">
        <f t="shared" ca="1" si="71"/>
        <v>#N/A</v>
      </c>
      <c r="CH108" s="3" t="e">
        <f t="shared" ca="1" si="71"/>
        <v>#N/A</v>
      </c>
      <c r="CI108" s="3" t="e">
        <f t="shared" ca="1" si="71"/>
        <v>#N/A</v>
      </c>
      <c r="CJ108" s="3" t="e">
        <f t="shared" ca="1" si="71"/>
        <v>#N/A</v>
      </c>
      <c r="CK108" s="3" t="e">
        <f t="shared" ca="1" si="71"/>
        <v>#N/A</v>
      </c>
    </row>
    <row r="109" spans="2:89" x14ac:dyDescent="0.2">
      <c r="B109" s="52"/>
      <c r="C109" s="42"/>
      <c r="D109" s="42"/>
      <c r="E109" s="42"/>
      <c r="F109" s="42"/>
      <c r="G109" s="42"/>
      <c r="H109" s="42"/>
      <c r="I109" s="53"/>
      <c r="J109" s="91">
        <f t="shared" si="33"/>
        <v>60</v>
      </c>
      <c r="K109" s="94" t="str">
        <f t="shared" ca="1" si="34"/>
        <v/>
      </c>
      <c r="L109" s="82" t="str">
        <f t="shared" ca="1" si="35"/>
        <v/>
      </c>
      <c r="M109" s="88" t="str">
        <f t="shared" ca="1" si="36"/>
        <v/>
      </c>
      <c r="N109" s="87" t="str">
        <f t="shared" ca="1" si="37"/>
        <v/>
      </c>
      <c r="O109" s="83" t="str">
        <f t="shared" ca="1" si="37"/>
        <v/>
      </c>
      <c r="P109" s="84" t="str">
        <f t="shared" ca="1" si="38"/>
        <v/>
      </c>
      <c r="Q109" s="67"/>
      <c r="R109" s="67"/>
      <c r="S109" s="67"/>
      <c r="T109">
        <f>PV_Data_Calc!CY102</f>
        <v>87</v>
      </c>
      <c r="U109" s="10" t="e">
        <f ca="1">PV_Data_Calc!CZ102</f>
        <v>#N/A</v>
      </c>
      <c r="V109" s="16" t="e">
        <f ca="1">PV_Data_Calc!DB102</f>
        <v>#N/A</v>
      </c>
      <c r="W109" s="16" t="e">
        <f ca="1">PV_Data_Calc!DC102</f>
        <v>#N/A</v>
      </c>
      <c r="X109" s="17" t="e">
        <f ca="1">PV_Data_Calc!DD102</f>
        <v>#N/A</v>
      </c>
      <c r="Y109" s="17" t="e">
        <f ca="1">PV_Data_Calc!DE102</f>
        <v>#N/A</v>
      </c>
      <c r="AA109" s="9">
        <f>PV_Data_Calc!CQ102</f>
        <v>87</v>
      </c>
      <c r="AB109" s="9" t="e">
        <f ca="1">PV_Data_Calc!CR102</f>
        <v>#N/A</v>
      </c>
      <c r="AC109" s="19" t="e">
        <f ca="1">PV_Data_Calc!CT102</f>
        <v>#N/A</v>
      </c>
      <c r="AD109" s="19" t="e">
        <f ca="1">PV_Data_Calc!CU102</f>
        <v>#N/A</v>
      </c>
      <c r="AE109" s="20" t="e">
        <f ca="1">PV_Data_Calc!CV102</f>
        <v>#N/A</v>
      </c>
      <c r="AF109" s="20" t="e">
        <f ca="1">PV_Data_Calc!CW102</f>
        <v>#N/A</v>
      </c>
      <c r="AJ109" t="e">
        <f t="shared" ca="1" si="52"/>
        <v>#N/A</v>
      </c>
      <c r="AK109" s="4" t="e">
        <f t="shared" ca="1" si="53"/>
        <v>#N/A</v>
      </c>
      <c r="AL109" s="8" t="e">
        <f t="shared" ca="1" si="54"/>
        <v>#N/A</v>
      </c>
      <c r="AM109" s="3" t="e">
        <f t="shared" ca="1" si="47"/>
        <v>#N/A</v>
      </c>
      <c r="AN109" s="4" t="e">
        <f t="shared" ca="1" si="48"/>
        <v>#N/A</v>
      </c>
      <c r="AO109" s="4" t="e">
        <f t="shared" ca="1" si="55"/>
        <v>#N/A</v>
      </c>
      <c r="AP109" s="3" t="e">
        <f t="shared" ca="1" si="49"/>
        <v>#N/A</v>
      </c>
      <c r="AS109">
        <f t="shared" si="66"/>
        <v>44</v>
      </c>
      <c r="AT109" t="e">
        <f t="shared" ca="1" si="56"/>
        <v>#N/A</v>
      </c>
      <c r="AU109" s="3" t="e">
        <f t="shared" ca="1" si="57"/>
        <v>#N/A</v>
      </c>
      <c r="AV109" s="3" t="e">
        <f t="shared" ca="1" si="72"/>
        <v>#N/A</v>
      </c>
      <c r="AW109" s="4" t="e">
        <f t="shared" ca="1" si="72"/>
        <v>#N/A</v>
      </c>
      <c r="AX109" s="4" t="e">
        <f ca="1">AX108</f>
        <v>#N/A</v>
      </c>
      <c r="AZ109" s="8" t="e">
        <f t="shared" ca="1" si="58"/>
        <v>#N/A</v>
      </c>
      <c r="BA109" s="3" t="e">
        <f t="shared" ca="1" si="70"/>
        <v>#N/A</v>
      </c>
      <c r="BB109" s="3" t="e">
        <f t="shared" ca="1" si="70"/>
        <v>#N/A</v>
      </c>
      <c r="BC109" s="3" t="e">
        <f t="shared" ca="1" si="70"/>
        <v>#N/A</v>
      </c>
      <c r="BD109" s="3" t="e">
        <f t="shared" ca="1" si="70"/>
        <v>#N/A</v>
      </c>
      <c r="BE109" s="3" t="e">
        <f t="shared" ca="1" si="70"/>
        <v>#N/A</v>
      </c>
      <c r="BF109" s="3" t="e">
        <f t="shared" ca="1" si="70"/>
        <v>#N/A</v>
      </c>
      <c r="BG109" s="3" t="e">
        <f t="shared" ca="1" si="70"/>
        <v>#N/A</v>
      </c>
      <c r="BH109" s="3" t="e">
        <f t="shared" ca="1" si="70"/>
        <v>#N/A</v>
      </c>
      <c r="BI109" s="3" t="e">
        <f t="shared" ca="1" si="70"/>
        <v>#N/A</v>
      </c>
      <c r="BL109" t="e">
        <f t="shared" ca="1" si="60"/>
        <v>#N/A</v>
      </c>
      <c r="BM109" s="4" t="e">
        <f t="shared" ca="1" si="67"/>
        <v>#N/A</v>
      </c>
      <c r="BN109" s="8" t="e">
        <f t="shared" ca="1" si="61"/>
        <v>#N/A</v>
      </c>
      <c r="BO109" s="3" t="e">
        <f t="shared" ca="1" si="62"/>
        <v>#N/A</v>
      </c>
      <c r="BP109" s="4" t="e">
        <f t="shared" ca="1" si="50"/>
        <v>#N/A</v>
      </c>
      <c r="BQ109" s="4" t="e">
        <f t="shared" ca="1" si="63"/>
        <v>#N/A</v>
      </c>
      <c r="BR109" s="3" t="e">
        <f t="shared" ca="1" si="51"/>
        <v>#N/A</v>
      </c>
      <c r="BU109">
        <f t="shared" si="68"/>
        <v>44</v>
      </c>
      <c r="BV109" t="e">
        <f t="shared" ca="1" si="69"/>
        <v>#N/A</v>
      </c>
      <c r="BW109" s="3" t="e">
        <f t="shared" ca="1" si="69"/>
        <v>#N/A</v>
      </c>
      <c r="BX109" s="3" t="e">
        <f t="shared" ca="1" si="69"/>
        <v>#N/A</v>
      </c>
      <c r="BY109" s="4" t="e">
        <f t="shared" ca="1" si="69"/>
        <v>#N/A</v>
      </c>
      <c r="BZ109" s="4" t="e">
        <f ca="1">BZ108</f>
        <v>#N/A</v>
      </c>
      <c r="CB109" s="8" t="e">
        <f t="shared" ca="1" si="64"/>
        <v>#N/A</v>
      </c>
      <c r="CC109" s="3" t="e">
        <f t="shared" ca="1" si="71"/>
        <v>#N/A</v>
      </c>
      <c r="CD109" s="3" t="e">
        <f t="shared" ca="1" si="71"/>
        <v>#N/A</v>
      </c>
      <c r="CE109" s="3" t="e">
        <f t="shared" ca="1" si="71"/>
        <v>#N/A</v>
      </c>
      <c r="CF109" s="3" t="e">
        <f t="shared" ca="1" si="71"/>
        <v>#N/A</v>
      </c>
      <c r="CG109" s="3" t="e">
        <f t="shared" ca="1" si="71"/>
        <v>#N/A</v>
      </c>
      <c r="CH109" s="3" t="e">
        <f t="shared" ca="1" si="71"/>
        <v>#N/A</v>
      </c>
      <c r="CI109" s="3" t="e">
        <f t="shared" ca="1" si="71"/>
        <v>#N/A</v>
      </c>
      <c r="CJ109" s="3" t="e">
        <f t="shared" ca="1" si="71"/>
        <v>#N/A</v>
      </c>
      <c r="CK109" s="3" t="e">
        <f t="shared" ca="1" si="71"/>
        <v>#N/A</v>
      </c>
    </row>
    <row r="110" spans="2:89" x14ac:dyDescent="0.2">
      <c r="B110" s="52"/>
      <c r="C110" s="42"/>
      <c r="D110" s="42"/>
      <c r="E110" s="42"/>
      <c r="F110" s="42"/>
      <c r="G110" s="42"/>
      <c r="H110" s="42"/>
      <c r="I110" s="53"/>
      <c r="J110" s="91">
        <f t="shared" si="33"/>
        <v>61</v>
      </c>
      <c r="K110" s="94" t="str">
        <f t="shared" ca="1" si="34"/>
        <v/>
      </c>
      <c r="L110" s="82" t="str">
        <f t="shared" ca="1" si="35"/>
        <v/>
      </c>
      <c r="M110" s="88" t="str">
        <f t="shared" ca="1" si="36"/>
        <v/>
      </c>
      <c r="N110" s="87" t="str">
        <f t="shared" ca="1" si="37"/>
        <v/>
      </c>
      <c r="O110" s="83" t="str">
        <f t="shared" ca="1" si="37"/>
        <v/>
      </c>
      <c r="P110" s="84" t="str">
        <f t="shared" ca="1" si="38"/>
        <v/>
      </c>
      <c r="Q110" s="67"/>
      <c r="R110" s="67"/>
      <c r="S110" s="67"/>
      <c r="T110">
        <f>PV_Data_Calc!CY103</f>
        <v>88</v>
      </c>
      <c r="U110" s="10" t="e">
        <f ca="1">PV_Data_Calc!CZ103</f>
        <v>#N/A</v>
      </c>
      <c r="V110" s="16" t="e">
        <f ca="1">PV_Data_Calc!DB103</f>
        <v>#N/A</v>
      </c>
      <c r="W110" s="16" t="e">
        <f ca="1">PV_Data_Calc!DC103</f>
        <v>#N/A</v>
      </c>
      <c r="X110" s="17" t="e">
        <f ca="1">PV_Data_Calc!DD103</f>
        <v>#N/A</v>
      </c>
      <c r="Y110" s="17" t="e">
        <f ca="1">PV_Data_Calc!DE103</f>
        <v>#N/A</v>
      </c>
      <c r="AA110" s="9">
        <f>PV_Data_Calc!CQ103</f>
        <v>88</v>
      </c>
      <c r="AB110" s="9" t="e">
        <f ca="1">PV_Data_Calc!CR103</f>
        <v>#N/A</v>
      </c>
      <c r="AC110" s="19" t="e">
        <f ca="1">PV_Data_Calc!CT103</f>
        <v>#N/A</v>
      </c>
      <c r="AD110" s="19" t="e">
        <f ca="1">PV_Data_Calc!CU103</f>
        <v>#N/A</v>
      </c>
      <c r="AE110" s="20" t="e">
        <f ca="1">PV_Data_Calc!CV103</f>
        <v>#N/A</v>
      </c>
      <c r="AF110" s="20" t="e">
        <f ca="1">PV_Data_Calc!CW103</f>
        <v>#N/A</v>
      </c>
      <c r="AJ110" t="e">
        <f t="shared" ca="1" si="52"/>
        <v>#N/A</v>
      </c>
      <c r="AK110" s="4" t="e">
        <f t="shared" ca="1" si="53"/>
        <v>#N/A</v>
      </c>
      <c r="AL110" s="8" t="e">
        <f t="shared" ca="1" si="54"/>
        <v>#N/A</v>
      </c>
      <c r="AM110" s="3" t="e">
        <f t="shared" ca="1" si="47"/>
        <v>#N/A</v>
      </c>
      <c r="AN110" s="4" t="e">
        <f t="shared" ca="1" si="48"/>
        <v>#N/A</v>
      </c>
      <c r="AO110" s="4" t="e">
        <f t="shared" ca="1" si="55"/>
        <v>#N/A</v>
      </c>
      <c r="AP110" s="3" t="e">
        <f t="shared" ca="1" si="49"/>
        <v>#N/A</v>
      </c>
      <c r="AS110">
        <f t="shared" si="66"/>
        <v>44</v>
      </c>
      <c r="AT110" t="e">
        <f t="shared" ca="1" si="56"/>
        <v>#N/A</v>
      </c>
      <c r="AU110" s="3" t="e">
        <f t="shared" ca="1" si="57"/>
        <v>#N/A</v>
      </c>
      <c r="AV110" s="3" t="e">
        <f t="shared" ca="1" si="72"/>
        <v>#N/A</v>
      </c>
      <c r="AW110" s="4" t="e">
        <f t="shared" ca="1" si="72"/>
        <v>#N/A</v>
      </c>
      <c r="AX110" s="4" t="e">
        <f ca="1">INDEX($T$23:$Y$204,MATCH($AS110,$T$23:$T$204,0),MATCH(AX$22,$T$22:$Y$22,0))</f>
        <v>#N/A</v>
      </c>
      <c r="AZ110" s="8" t="e">
        <f t="shared" ca="1" si="58"/>
        <v>#N/A</v>
      </c>
      <c r="BA110" s="3" t="e">
        <f t="shared" ca="1" si="70"/>
        <v>#N/A</v>
      </c>
      <c r="BB110" s="3" t="e">
        <f t="shared" ca="1" si="70"/>
        <v>#N/A</v>
      </c>
      <c r="BC110" s="3" t="e">
        <f t="shared" ca="1" si="70"/>
        <v>#N/A</v>
      </c>
      <c r="BD110" s="3" t="e">
        <f t="shared" ca="1" si="70"/>
        <v>#N/A</v>
      </c>
      <c r="BE110" s="3" t="e">
        <f t="shared" ca="1" si="70"/>
        <v>#N/A</v>
      </c>
      <c r="BF110" s="3" t="e">
        <f t="shared" ca="1" si="70"/>
        <v>#N/A</v>
      </c>
      <c r="BG110" s="3" t="e">
        <f t="shared" ca="1" si="70"/>
        <v>#N/A</v>
      </c>
      <c r="BH110" s="3" t="e">
        <f t="shared" ca="1" si="70"/>
        <v>#N/A</v>
      </c>
      <c r="BI110" s="3" t="e">
        <f t="shared" ca="1" si="70"/>
        <v>#N/A</v>
      </c>
      <c r="BL110" t="e">
        <f t="shared" ca="1" si="60"/>
        <v>#N/A</v>
      </c>
      <c r="BM110" s="4" t="e">
        <f t="shared" ca="1" si="67"/>
        <v>#N/A</v>
      </c>
      <c r="BN110" s="8" t="e">
        <f t="shared" ca="1" si="61"/>
        <v>#N/A</v>
      </c>
      <c r="BO110" s="3" t="e">
        <f t="shared" ca="1" si="62"/>
        <v>#N/A</v>
      </c>
      <c r="BP110" s="4" t="e">
        <f t="shared" ca="1" si="50"/>
        <v>#N/A</v>
      </c>
      <c r="BQ110" s="4" t="e">
        <f t="shared" ca="1" si="63"/>
        <v>#N/A</v>
      </c>
      <c r="BR110" s="3" t="e">
        <f t="shared" ca="1" si="51"/>
        <v>#N/A</v>
      </c>
      <c r="BU110">
        <f t="shared" si="68"/>
        <v>44</v>
      </c>
      <c r="BV110" t="e">
        <f t="shared" ca="1" si="69"/>
        <v>#N/A</v>
      </c>
      <c r="BW110" s="3" t="e">
        <f t="shared" ca="1" si="69"/>
        <v>#N/A</v>
      </c>
      <c r="BX110" s="3" t="e">
        <f t="shared" ca="1" si="69"/>
        <v>#N/A</v>
      </c>
      <c r="BY110" s="4" t="e">
        <f t="shared" ca="1" si="69"/>
        <v>#N/A</v>
      </c>
      <c r="BZ110" s="4" t="e">
        <f ca="1">INDEX($AA$23:$AF$204,MATCH($BU110,$AA$23:$AA$204,0),MATCH(BZ$22,$AA$22:$AF$22,0))</f>
        <v>#N/A</v>
      </c>
      <c r="CB110" s="8" t="e">
        <f t="shared" ca="1" si="64"/>
        <v>#N/A</v>
      </c>
      <c r="CC110" s="3" t="e">
        <f t="shared" ca="1" si="71"/>
        <v>#N/A</v>
      </c>
      <c r="CD110" s="3" t="e">
        <f t="shared" ca="1" si="71"/>
        <v>#N/A</v>
      </c>
      <c r="CE110" s="3" t="e">
        <f t="shared" ca="1" si="71"/>
        <v>#N/A</v>
      </c>
      <c r="CF110" s="3" t="e">
        <f t="shared" ca="1" si="71"/>
        <v>#N/A</v>
      </c>
      <c r="CG110" s="3" t="e">
        <f t="shared" ca="1" si="71"/>
        <v>#N/A</v>
      </c>
      <c r="CH110" s="3" t="e">
        <f t="shared" ca="1" si="71"/>
        <v>#N/A</v>
      </c>
      <c r="CI110" s="3" t="e">
        <f t="shared" ca="1" si="71"/>
        <v>#N/A</v>
      </c>
      <c r="CJ110" s="3" t="e">
        <f t="shared" ca="1" si="71"/>
        <v>#N/A</v>
      </c>
      <c r="CK110" s="3" t="e">
        <f t="shared" ca="1" si="71"/>
        <v>#N/A</v>
      </c>
    </row>
    <row r="111" spans="2:89" x14ac:dyDescent="0.2">
      <c r="B111" s="52"/>
      <c r="C111" s="42"/>
      <c r="D111" s="42"/>
      <c r="E111" s="42"/>
      <c r="F111" s="42"/>
      <c r="G111" s="42"/>
      <c r="H111" s="42"/>
      <c r="I111" s="53"/>
      <c r="J111" s="91">
        <f t="shared" si="33"/>
        <v>62</v>
      </c>
      <c r="K111" s="94" t="str">
        <f t="shared" ca="1" si="34"/>
        <v/>
      </c>
      <c r="L111" s="82" t="str">
        <f t="shared" ca="1" si="35"/>
        <v/>
      </c>
      <c r="M111" s="88" t="str">
        <f t="shared" ca="1" si="36"/>
        <v/>
      </c>
      <c r="N111" s="87" t="str">
        <f t="shared" ca="1" si="37"/>
        <v/>
      </c>
      <c r="O111" s="83" t="str">
        <f t="shared" ca="1" si="37"/>
        <v/>
      </c>
      <c r="P111" s="84" t="str">
        <f t="shared" ca="1" si="38"/>
        <v/>
      </c>
      <c r="Q111" s="67"/>
      <c r="R111" s="67"/>
      <c r="S111" s="67"/>
      <c r="T111">
        <f>PV_Data_Calc!CY104</f>
        <v>89</v>
      </c>
      <c r="U111" s="10" t="e">
        <f ca="1">PV_Data_Calc!CZ104</f>
        <v>#N/A</v>
      </c>
      <c r="V111" s="16" t="e">
        <f ca="1">PV_Data_Calc!DB104</f>
        <v>#N/A</v>
      </c>
      <c r="W111" s="16" t="e">
        <f ca="1">PV_Data_Calc!DC104</f>
        <v>#N/A</v>
      </c>
      <c r="X111" s="17" t="e">
        <f ca="1">PV_Data_Calc!DD104</f>
        <v>#N/A</v>
      </c>
      <c r="Y111" s="17" t="e">
        <f ca="1">PV_Data_Calc!DE104</f>
        <v>#N/A</v>
      </c>
      <c r="AA111" s="9">
        <f>PV_Data_Calc!CQ104</f>
        <v>89</v>
      </c>
      <c r="AB111" s="9" t="e">
        <f ca="1">PV_Data_Calc!CR104</f>
        <v>#N/A</v>
      </c>
      <c r="AC111" s="19" t="e">
        <f ca="1">PV_Data_Calc!CT104</f>
        <v>#N/A</v>
      </c>
      <c r="AD111" s="19" t="e">
        <f ca="1">PV_Data_Calc!CU104</f>
        <v>#N/A</v>
      </c>
      <c r="AE111" s="20" t="e">
        <f ca="1">PV_Data_Calc!CV104</f>
        <v>#N/A</v>
      </c>
      <c r="AF111" s="20" t="e">
        <f ca="1">PV_Data_Calc!CW104</f>
        <v>#N/A</v>
      </c>
      <c r="AJ111" t="e">
        <f t="shared" ca="1" si="52"/>
        <v>#N/A</v>
      </c>
      <c r="AK111" s="4" t="e">
        <f t="shared" ca="1" si="53"/>
        <v>#N/A</v>
      </c>
      <c r="AL111" s="8" t="e">
        <f t="shared" ca="1" si="54"/>
        <v>#N/A</v>
      </c>
      <c r="AM111" s="3" t="e">
        <f t="shared" ca="1" si="47"/>
        <v>#N/A</v>
      </c>
      <c r="AN111" s="4" t="e">
        <f t="shared" ca="1" si="48"/>
        <v>#N/A</v>
      </c>
      <c r="AO111" s="4" t="e">
        <f t="shared" ca="1" si="55"/>
        <v>#N/A</v>
      </c>
      <c r="AP111" s="3" t="e">
        <f t="shared" ca="1" si="49"/>
        <v>#N/A</v>
      </c>
      <c r="AS111">
        <f t="shared" si="66"/>
        <v>45</v>
      </c>
      <c r="AT111" t="e">
        <f t="shared" ca="1" si="56"/>
        <v>#N/A</v>
      </c>
      <c r="AU111" s="3" t="e">
        <f t="shared" ca="1" si="57"/>
        <v>#N/A</v>
      </c>
      <c r="AV111" s="3" t="e">
        <f t="shared" ca="1" si="72"/>
        <v>#N/A</v>
      </c>
      <c r="AW111" s="4" t="e">
        <f t="shared" ca="1" si="72"/>
        <v>#N/A</v>
      </c>
      <c r="AX111" s="4" t="e">
        <f ca="1">AX110</f>
        <v>#N/A</v>
      </c>
      <c r="AZ111" s="8" t="e">
        <f t="shared" ca="1" si="58"/>
        <v>#N/A</v>
      </c>
      <c r="BA111" s="3" t="e">
        <f t="shared" ca="1" si="70"/>
        <v>#N/A</v>
      </c>
      <c r="BB111" s="3" t="e">
        <f t="shared" ca="1" si="70"/>
        <v>#N/A</v>
      </c>
      <c r="BC111" s="3" t="e">
        <f t="shared" ca="1" si="70"/>
        <v>#N/A</v>
      </c>
      <c r="BD111" s="3" t="e">
        <f t="shared" ca="1" si="70"/>
        <v>#N/A</v>
      </c>
      <c r="BE111" s="3" t="e">
        <f t="shared" ca="1" si="70"/>
        <v>#N/A</v>
      </c>
      <c r="BF111" s="3" t="e">
        <f t="shared" ca="1" si="70"/>
        <v>#N/A</v>
      </c>
      <c r="BG111" s="3" t="e">
        <f t="shared" ca="1" si="70"/>
        <v>#N/A</v>
      </c>
      <c r="BH111" s="3" t="e">
        <f t="shared" ca="1" si="70"/>
        <v>#N/A</v>
      </c>
      <c r="BI111" s="3" t="e">
        <f t="shared" ca="1" si="70"/>
        <v>#N/A</v>
      </c>
      <c r="BL111" t="e">
        <f t="shared" ca="1" si="60"/>
        <v>#N/A</v>
      </c>
      <c r="BM111" s="4" t="e">
        <f t="shared" ca="1" si="67"/>
        <v>#N/A</v>
      </c>
      <c r="BN111" s="8" t="e">
        <f t="shared" ca="1" si="61"/>
        <v>#N/A</v>
      </c>
      <c r="BO111" s="3" t="e">
        <f t="shared" ca="1" si="62"/>
        <v>#N/A</v>
      </c>
      <c r="BP111" s="4" t="e">
        <f t="shared" ca="1" si="50"/>
        <v>#N/A</v>
      </c>
      <c r="BQ111" s="4" t="e">
        <f t="shared" ca="1" si="63"/>
        <v>#N/A</v>
      </c>
      <c r="BR111" s="3" t="e">
        <f t="shared" ca="1" si="51"/>
        <v>#N/A</v>
      </c>
      <c r="BU111">
        <f t="shared" si="68"/>
        <v>45</v>
      </c>
      <c r="BV111" t="e">
        <f t="shared" ca="1" si="69"/>
        <v>#N/A</v>
      </c>
      <c r="BW111" s="3" t="e">
        <f t="shared" ca="1" si="69"/>
        <v>#N/A</v>
      </c>
      <c r="BX111" s="3" t="e">
        <f t="shared" ca="1" si="69"/>
        <v>#N/A</v>
      </c>
      <c r="BY111" s="4" t="e">
        <f t="shared" ca="1" si="69"/>
        <v>#N/A</v>
      </c>
      <c r="BZ111" s="4" t="e">
        <f ca="1">BZ110</f>
        <v>#N/A</v>
      </c>
      <c r="CB111" s="8" t="e">
        <f t="shared" ca="1" si="64"/>
        <v>#N/A</v>
      </c>
      <c r="CC111" s="3" t="e">
        <f t="shared" ca="1" si="71"/>
        <v>#N/A</v>
      </c>
      <c r="CD111" s="3" t="e">
        <f t="shared" ca="1" si="71"/>
        <v>#N/A</v>
      </c>
      <c r="CE111" s="3" t="e">
        <f t="shared" ca="1" si="71"/>
        <v>#N/A</v>
      </c>
      <c r="CF111" s="3" t="e">
        <f t="shared" ca="1" si="71"/>
        <v>#N/A</v>
      </c>
      <c r="CG111" s="3" t="e">
        <f t="shared" ca="1" si="71"/>
        <v>#N/A</v>
      </c>
      <c r="CH111" s="3" t="e">
        <f t="shared" ca="1" si="71"/>
        <v>#N/A</v>
      </c>
      <c r="CI111" s="3" t="e">
        <f t="shared" ca="1" si="71"/>
        <v>#N/A</v>
      </c>
      <c r="CJ111" s="3" t="e">
        <f t="shared" ca="1" si="71"/>
        <v>#N/A</v>
      </c>
      <c r="CK111" s="3" t="e">
        <f t="shared" ca="1" si="71"/>
        <v>#N/A</v>
      </c>
    </row>
    <row r="112" spans="2:89" x14ac:dyDescent="0.2">
      <c r="B112" s="52"/>
      <c r="C112" s="42"/>
      <c r="D112" s="42"/>
      <c r="E112" s="42"/>
      <c r="F112" s="42"/>
      <c r="G112" s="42"/>
      <c r="H112" s="42"/>
      <c r="I112" s="53"/>
      <c r="J112" s="91">
        <f t="shared" si="33"/>
        <v>63</v>
      </c>
      <c r="K112" s="94" t="str">
        <f t="shared" ca="1" si="34"/>
        <v/>
      </c>
      <c r="L112" s="82" t="str">
        <f t="shared" ca="1" si="35"/>
        <v/>
      </c>
      <c r="M112" s="88" t="str">
        <f t="shared" ca="1" si="36"/>
        <v/>
      </c>
      <c r="N112" s="87" t="str">
        <f t="shared" ca="1" si="37"/>
        <v/>
      </c>
      <c r="O112" s="83" t="str">
        <f t="shared" ca="1" si="37"/>
        <v/>
      </c>
      <c r="P112" s="84" t="str">
        <f t="shared" ca="1" si="38"/>
        <v/>
      </c>
      <c r="Q112" s="67"/>
      <c r="R112" s="67"/>
      <c r="S112" s="67"/>
      <c r="T112">
        <f>PV_Data_Calc!CY105</f>
        <v>90</v>
      </c>
      <c r="U112" s="10" t="e">
        <f ca="1">PV_Data_Calc!CZ105</f>
        <v>#N/A</v>
      </c>
      <c r="V112" s="16" t="e">
        <f ca="1">PV_Data_Calc!DB105</f>
        <v>#N/A</v>
      </c>
      <c r="W112" s="16" t="e">
        <f ca="1">PV_Data_Calc!DC105</f>
        <v>#N/A</v>
      </c>
      <c r="X112" s="17" t="e">
        <f ca="1">PV_Data_Calc!DD105</f>
        <v>#N/A</v>
      </c>
      <c r="Y112" s="17" t="e">
        <f ca="1">PV_Data_Calc!DE105</f>
        <v>#N/A</v>
      </c>
      <c r="AA112" s="9">
        <f>PV_Data_Calc!CQ105</f>
        <v>90</v>
      </c>
      <c r="AB112" s="9" t="e">
        <f ca="1">PV_Data_Calc!CR105</f>
        <v>#N/A</v>
      </c>
      <c r="AC112" s="19" t="e">
        <f ca="1">PV_Data_Calc!CT105</f>
        <v>#N/A</v>
      </c>
      <c r="AD112" s="19" t="e">
        <f ca="1">PV_Data_Calc!CU105</f>
        <v>#N/A</v>
      </c>
      <c r="AE112" s="20" t="e">
        <f ca="1">PV_Data_Calc!CV105</f>
        <v>#N/A</v>
      </c>
      <c r="AF112" s="20" t="e">
        <f ca="1">PV_Data_Calc!CW105</f>
        <v>#N/A</v>
      </c>
      <c r="AJ112" t="e">
        <f t="shared" ca="1" si="52"/>
        <v>#N/A</v>
      </c>
      <c r="AK112" s="4" t="e">
        <f t="shared" ca="1" si="53"/>
        <v>#N/A</v>
      </c>
      <c r="AL112" s="8" t="e">
        <f t="shared" ca="1" si="54"/>
        <v>#N/A</v>
      </c>
      <c r="AM112" s="3" t="e">
        <f t="shared" ca="1" si="47"/>
        <v>#N/A</v>
      </c>
      <c r="AN112" s="4" t="e">
        <f t="shared" ca="1" si="48"/>
        <v>#N/A</v>
      </c>
      <c r="AO112" s="4" t="e">
        <f t="shared" ca="1" si="55"/>
        <v>#N/A</v>
      </c>
      <c r="AP112" s="3" t="e">
        <f t="shared" ca="1" si="49"/>
        <v>#N/A</v>
      </c>
      <c r="AS112">
        <f t="shared" si="66"/>
        <v>45</v>
      </c>
      <c r="AT112" t="e">
        <f t="shared" ca="1" si="56"/>
        <v>#N/A</v>
      </c>
      <c r="AU112" s="3" t="e">
        <f t="shared" ca="1" si="57"/>
        <v>#N/A</v>
      </c>
      <c r="AV112" s="3" t="e">
        <f t="shared" ca="1" si="72"/>
        <v>#N/A</v>
      </c>
      <c r="AW112" s="4" t="e">
        <f t="shared" ca="1" si="72"/>
        <v>#N/A</v>
      </c>
      <c r="AX112" s="4" t="e">
        <f ca="1">INDEX($T$23:$Y$204,MATCH($AS112,$T$23:$T$204,0),MATCH(AX$22,$T$22:$Y$22,0))</f>
        <v>#N/A</v>
      </c>
      <c r="AZ112" s="8" t="e">
        <f t="shared" ca="1" si="58"/>
        <v>#N/A</v>
      </c>
      <c r="BA112" s="3" t="e">
        <f t="shared" ca="1" si="70"/>
        <v>#N/A</v>
      </c>
      <c r="BB112" s="3" t="e">
        <f t="shared" ca="1" si="70"/>
        <v>#N/A</v>
      </c>
      <c r="BC112" s="3" t="e">
        <f t="shared" ca="1" si="70"/>
        <v>#N/A</v>
      </c>
      <c r="BD112" s="3" t="e">
        <f t="shared" ca="1" si="70"/>
        <v>#N/A</v>
      </c>
      <c r="BE112" s="3" t="e">
        <f t="shared" ca="1" si="70"/>
        <v>#N/A</v>
      </c>
      <c r="BF112" s="3" t="e">
        <f t="shared" ca="1" si="70"/>
        <v>#N/A</v>
      </c>
      <c r="BG112" s="3" t="e">
        <f t="shared" ca="1" si="70"/>
        <v>#N/A</v>
      </c>
      <c r="BH112" s="3" t="e">
        <f t="shared" ca="1" si="70"/>
        <v>#N/A</v>
      </c>
      <c r="BI112" s="3" t="e">
        <f t="shared" ca="1" si="70"/>
        <v>#N/A</v>
      </c>
      <c r="BL112" t="e">
        <f t="shared" ca="1" si="60"/>
        <v>#N/A</v>
      </c>
      <c r="BM112" s="4" t="e">
        <f t="shared" ca="1" si="67"/>
        <v>#N/A</v>
      </c>
      <c r="BN112" s="8" t="e">
        <f t="shared" ca="1" si="61"/>
        <v>#N/A</v>
      </c>
      <c r="BO112" s="3" t="e">
        <f t="shared" ca="1" si="62"/>
        <v>#N/A</v>
      </c>
      <c r="BP112" s="4" t="e">
        <f t="shared" ca="1" si="50"/>
        <v>#N/A</v>
      </c>
      <c r="BQ112" s="4" t="e">
        <f t="shared" ca="1" si="63"/>
        <v>#N/A</v>
      </c>
      <c r="BR112" s="3" t="e">
        <f t="shared" ca="1" si="51"/>
        <v>#N/A</v>
      </c>
      <c r="BU112">
        <f t="shared" si="68"/>
        <v>45</v>
      </c>
      <c r="BV112" t="e">
        <f t="shared" ca="1" si="69"/>
        <v>#N/A</v>
      </c>
      <c r="BW112" s="3" t="e">
        <f t="shared" ca="1" si="69"/>
        <v>#N/A</v>
      </c>
      <c r="BX112" s="3" t="e">
        <f t="shared" ca="1" si="69"/>
        <v>#N/A</v>
      </c>
      <c r="BY112" s="4" t="e">
        <f t="shared" ca="1" si="69"/>
        <v>#N/A</v>
      </c>
      <c r="BZ112" s="4" t="e">
        <f ca="1">INDEX($AA$23:$AF$204,MATCH($BU112,$AA$23:$AA$204,0),MATCH(BZ$22,$AA$22:$AF$22,0))</f>
        <v>#N/A</v>
      </c>
      <c r="CB112" s="8" t="e">
        <f t="shared" ca="1" si="64"/>
        <v>#N/A</v>
      </c>
      <c r="CC112" s="3" t="e">
        <f t="shared" ca="1" si="71"/>
        <v>#N/A</v>
      </c>
      <c r="CD112" s="3" t="e">
        <f t="shared" ca="1" si="71"/>
        <v>#N/A</v>
      </c>
      <c r="CE112" s="3" t="e">
        <f t="shared" ca="1" si="71"/>
        <v>#N/A</v>
      </c>
      <c r="CF112" s="3" t="e">
        <f t="shared" ca="1" si="71"/>
        <v>#N/A</v>
      </c>
      <c r="CG112" s="3" t="e">
        <f t="shared" ca="1" si="71"/>
        <v>#N/A</v>
      </c>
      <c r="CH112" s="3" t="e">
        <f t="shared" ca="1" si="71"/>
        <v>#N/A</v>
      </c>
      <c r="CI112" s="3" t="e">
        <f t="shared" ca="1" si="71"/>
        <v>#N/A</v>
      </c>
      <c r="CJ112" s="3" t="e">
        <f t="shared" ca="1" si="71"/>
        <v>#N/A</v>
      </c>
      <c r="CK112" s="3" t="e">
        <f t="shared" ca="1" si="71"/>
        <v>#N/A</v>
      </c>
    </row>
    <row r="113" spans="2:89" x14ac:dyDescent="0.2">
      <c r="B113" s="52"/>
      <c r="C113" s="42"/>
      <c r="D113" s="42"/>
      <c r="E113" s="42"/>
      <c r="F113" s="42"/>
      <c r="G113" s="42"/>
      <c r="H113" s="42"/>
      <c r="I113" s="53"/>
      <c r="J113" s="91">
        <f t="shared" si="33"/>
        <v>64</v>
      </c>
      <c r="K113" s="94" t="str">
        <f t="shared" ca="1" si="34"/>
        <v/>
      </c>
      <c r="L113" s="82" t="str">
        <f t="shared" ca="1" si="35"/>
        <v/>
      </c>
      <c r="M113" s="88" t="str">
        <f t="shared" ca="1" si="36"/>
        <v/>
      </c>
      <c r="N113" s="87" t="str">
        <f t="shared" ca="1" si="37"/>
        <v/>
      </c>
      <c r="O113" s="83" t="str">
        <f t="shared" ca="1" si="37"/>
        <v/>
      </c>
      <c r="P113" s="84" t="str">
        <f t="shared" ca="1" si="38"/>
        <v/>
      </c>
      <c r="Q113" s="67"/>
      <c r="R113" s="67"/>
      <c r="S113" s="67"/>
      <c r="T113">
        <f>PV_Data_Calc!CY106</f>
        <v>91</v>
      </c>
      <c r="U113" s="10" t="e">
        <f ca="1">PV_Data_Calc!CZ106</f>
        <v>#N/A</v>
      </c>
      <c r="V113" s="16" t="e">
        <f ca="1">PV_Data_Calc!DB106</f>
        <v>#N/A</v>
      </c>
      <c r="W113" s="16" t="e">
        <f ca="1">PV_Data_Calc!DC106</f>
        <v>#N/A</v>
      </c>
      <c r="X113" s="17" t="e">
        <f ca="1">PV_Data_Calc!DD106</f>
        <v>#N/A</v>
      </c>
      <c r="Y113" s="17" t="e">
        <f ca="1">PV_Data_Calc!DE106</f>
        <v>#N/A</v>
      </c>
      <c r="AA113" s="9">
        <f>PV_Data_Calc!CQ106</f>
        <v>91</v>
      </c>
      <c r="AB113" s="9" t="e">
        <f ca="1">PV_Data_Calc!CR106</f>
        <v>#N/A</v>
      </c>
      <c r="AC113" s="19" t="e">
        <f ca="1">PV_Data_Calc!CT106</f>
        <v>#N/A</v>
      </c>
      <c r="AD113" s="19" t="e">
        <f ca="1">PV_Data_Calc!CU106</f>
        <v>#N/A</v>
      </c>
      <c r="AE113" s="20" t="e">
        <f ca="1">PV_Data_Calc!CV106</f>
        <v>#N/A</v>
      </c>
      <c r="AF113" s="20" t="e">
        <f ca="1">PV_Data_Calc!CW106</f>
        <v>#N/A</v>
      </c>
      <c r="AJ113" t="e">
        <f t="shared" ref="AJ113:AJ176" ca="1" si="73">IF(ISNA(AL113),NA(),U113)</f>
        <v>#N/A</v>
      </c>
      <c r="AK113" s="4" t="e">
        <f t="shared" ref="AK113:AK176" ca="1" si="74">AVERAGE(Y112:Y113)</f>
        <v>#N/A</v>
      </c>
      <c r="AL113" s="8" t="e">
        <f t="shared" ref="AL113:AL176" ca="1" si="75">IF(AND($C$13&lt;&gt;0,AK113&gt;$C$13),NA(),AK113)</f>
        <v>#N/A</v>
      </c>
      <c r="AM113" s="3" t="e">
        <f t="shared" ref="AM113:AM176" ca="1" si="76">W113</f>
        <v>#N/A</v>
      </c>
      <c r="AN113" s="4" t="e">
        <f t="shared" ref="AN113:AN176" ca="1" si="77">IF((AK113-AK112)&lt;$AO$21,1,0)</f>
        <v>#N/A</v>
      </c>
      <c r="AO113" s="4" t="e">
        <f t="shared" ref="AO113:AO176" ca="1" si="78">IF(AN112=0,AN113,(AO112*AN113+AN113))</f>
        <v>#N/A</v>
      </c>
      <c r="AP113" s="3" t="e">
        <f t="shared" ref="AP113:AP176" ca="1" si="79">IF(ISODD(AO113),AM113+$AP$21,AM113)</f>
        <v>#N/A</v>
      </c>
      <c r="AS113">
        <f t="shared" si="66"/>
        <v>46</v>
      </c>
      <c r="AT113" t="e">
        <f t="shared" ca="1" si="56"/>
        <v>#N/A</v>
      </c>
      <c r="AU113" s="3" t="e">
        <f t="shared" ca="1" si="57"/>
        <v>#N/A</v>
      </c>
      <c r="AV113" s="3" t="e">
        <f t="shared" ca="1" si="72"/>
        <v>#N/A</v>
      </c>
      <c r="AW113" s="4" t="e">
        <f t="shared" ca="1" si="72"/>
        <v>#N/A</v>
      </c>
      <c r="AX113" s="4" t="e">
        <f ca="1">AX112</f>
        <v>#N/A</v>
      </c>
      <c r="AZ113" s="8" t="e">
        <f t="shared" ca="1" si="58"/>
        <v>#N/A</v>
      </c>
      <c r="BA113" s="3" t="e">
        <f t="shared" ca="1" si="70"/>
        <v>#N/A</v>
      </c>
      <c r="BB113" s="3" t="e">
        <f t="shared" ca="1" si="70"/>
        <v>#N/A</v>
      </c>
      <c r="BC113" s="3" t="e">
        <f t="shared" ca="1" si="70"/>
        <v>#N/A</v>
      </c>
      <c r="BD113" s="3" t="e">
        <f t="shared" ca="1" si="70"/>
        <v>#N/A</v>
      </c>
      <c r="BE113" s="3" t="e">
        <f t="shared" ca="1" si="70"/>
        <v>#N/A</v>
      </c>
      <c r="BF113" s="3" t="e">
        <f t="shared" ca="1" si="70"/>
        <v>#N/A</v>
      </c>
      <c r="BG113" s="3" t="e">
        <f t="shared" ca="1" si="70"/>
        <v>#N/A</v>
      </c>
      <c r="BH113" s="3" t="e">
        <f t="shared" ca="1" si="70"/>
        <v>#N/A</v>
      </c>
      <c r="BI113" s="3" t="e">
        <f t="shared" ca="1" si="70"/>
        <v>#N/A</v>
      </c>
      <c r="BL113" t="e">
        <f t="shared" ref="BL113:BL176" ca="1" si="80">IF(ISNA(BN113),NA(),AB113)</f>
        <v>#N/A</v>
      </c>
      <c r="BM113" s="4" t="e">
        <f t="shared" ref="BM113:BM176" ca="1" si="81">AVERAGE(AF112:AF113)</f>
        <v>#N/A</v>
      </c>
      <c r="BN113" s="8" t="e">
        <f t="shared" ref="BN113:BN176" ca="1" si="82">IF(AND($C$13&lt;&gt;0,BM113&gt;$C$13),NA(),BM113)</f>
        <v>#N/A</v>
      </c>
      <c r="BO113" s="3" t="e">
        <f t="shared" ref="BO113:BO176" ca="1" si="83">AD113</f>
        <v>#N/A</v>
      </c>
      <c r="BP113" s="4" t="e">
        <f t="shared" ref="BP113:BP176" ca="1" si="84">IF((BM113-BM112)&lt;$AO$21,1,0)</f>
        <v>#N/A</v>
      </c>
      <c r="BQ113" s="4" t="e">
        <f t="shared" ref="BQ113:BQ176" ca="1" si="85">IF(BP112=0,BP113,(BQ112*BP113+BP113))</f>
        <v>#N/A</v>
      </c>
      <c r="BR113" s="3" t="e">
        <f t="shared" ref="BR113:BR176" ca="1" si="86">IF(ISODD(BQ113),BO113+$AP$21,BO113)</f>
        <v>#N/A</v>
      </c>
      <c r="BU113">
        <f t="shared" si="68"/>
        <v>46</v>
      </c>
      <c r="BV113" t="e">
        <f t="shared" ca="1" si="69"/>
        <v>#N/A</v>
      </c>
      <c r="BW113" s="3" t="e">
        <f t="shared" ca="1" si="69"/>
        <v>#N/A</v>
      </c>
      <c r="BX113" s="3" t="e">
        <f t="shared" ca="1" si="69"/>
        <v>#N/A</v>
      </c>
      <c r="BY113" s="4" t="e">
        <f t="shared" ca="1" si="69"/>
        <v>#N/A</v>
      </c>
      <c r="BZ113" s="4" t="e">
        <f ca="1">BZ112</f>
        <v>#N/A</v>
      </c>
      <c r="CB113" s="8" t="e">
        <f t="shared" ca="1" si="64"/>
        <v>#N/A</v>
      </c>
      <c r="CC113" s="3" t="e">
        <f t="shared" ca="1" si="71"/>
        <v>#N/A</v>
      </c>
      <c r="CD113" s="3" t="e">
        <f t="shared" ca="1" si="71"/>
        <v>#N/A</v>
      </c>
      <c r="CE113" s="3" t="e">
        <f t="shared" ca="1" si="71"/>
        <v>#N/A</v>
      </c>
      <c r="CF113" s="3" t="e">
        <f t="shared" ca="1" si="71"/>
        <v>#N/A</v>
      </c>
      <c r="CG113" s="3" t="e">
        <f t="shared" ca="1" si="71"/>
        <v>#N/A</v>
      </c>
      <c r="CH113" s="3" t="e">
        <f t="shared" ca="1" si="71"/>
        <v>#N/A</v>
      </c>
      <c r="CI113" s="3" t="e">
        <f t="shared" ca="1" si="71"/>
        <v>#N/A</v>
      </c>
      <c r="CJ113" s="3" t="e">
        <f t="shared" ca="1" si="71"/>
        <v>#N/A</v>
      </c>
      <c r="CK113" s="3" t="e">
        <f t="shared" ca="1" si="71"/>
        <v>#N/A</v>
      </c>
    </row>
    <row r="114" spans="2:89" x14ac:dyDescent="0.2">
      <c r="B114" s="52"/>
      <c r="C114" s="42"/>
      <c r="D114" s="42"/>
      <c r="E114" s="42"/>
      <c r="F114" s="42"/>
      <c r="G114" s="42"/>
      <c r="H114" s="42"/>
      <c r="I114" s="53"/>
      <c r="J114" s="91">
        <f t="shared" ref="J114:J177" si="87">T87</f>
        <v>65</v>
      </c>
      <c r="K114" s="94" t="str">
        <f t="shared" ca="1" si="34"/>
        <v/>
      </c>
      <c r="L114" s="82" t="str">
        <f t="shared" ca="1" si="35"/>
        <v/>
      </c>
      <c r="M114" s="88" t="str">
        <f t="shared" ca="1" si="36"/>
        <v/>
      </c>
      <c r="N114" s="87" t="str">
        <f t="shared" ca="1" si="37"/>
        <v/>
      </c>
      <c r="O114" s="83" t="str">
        <f t="shared" ca="1" si="37"/>
        <v/>
      </c>
      <c r="P114" s="84" t="str">
        <f t="shared" ca="1" si="38"/>
        <v/>
      </c>
      <c r="Q114" s="67"/>
      <c r="R114" s="67"/>
      <c r="S114" s="67"/>
      <c r="T114">
        <f>PV_Data_Calc!CY107</f>
        <v>92</v>
      </c>
      <c r="U114" s="10" t="e">
        <f ca="1">PV_Data_Calc!CZ107</f>
        <v>#N/A</v>
      </c>
      <c r="V114" s="16" t="e">
        <f ca="1">PV_Data_Calc!DB107</f>
        <v>#N/A</v>
      </c>
      <c r="W114" s="16" t="e">
        <f ca="1">PV_Data_Calc!DC107</f>
        <v>#N/A</v>
      </c>
      <c r="X114" s="17" t="e">
        <f ca="1">PV_Data_Calc!DD107</f>
        <v>#N/A</v>
      </c>
      <c r="Y114" s="17" t="e">
        <f ca="1">PV_Data_Calc!DE107</f>
        <v>#N/A</v>
      </c>
      <c r="AA114" s="9">
        <f>PV_Data_Calc!CQ107</f>
        <v>92</v>
      </c>
      <c r="AB114" s="9" t="e">
        <f ca="1">PV_Data_Calc!CR107</f>
        <v>#N/A</v>
      </c>
      <c r="AC114" s="19" t="e">
        <f ca="1">PV_Data_Calc!CT107</f>
        <v>#N/A</v>
      </c>
      <c r="AD114" s="19" t="e">
        <f ca="1">PV_Data_Calc!CU107</f>
        <v>#N/A</v>
      </c>
      <c r="AE114" s="20" t="e">
        <f ca="1">PV_Data_Calc!CV107</f>
        <v>#N/A</v>
      </c>
      <c r="AF114" s="20" t="e">
        <f ca="1">PV_Data_Calc!CW107</f>
        <v>#N/A</v>
      </c>
      <c r="AJ114" t="e">
        <f t="shared" ca="1" si="73"/>
        <v>#N/A</v>
      </c>
      <c r="AK114" s="4" t="e">
        <f t="shared" ca="1" si="74"/>
        <v>#N/A</v>
      </c>
      <c r="AL114" s="8" t="e">
        <f t="shared" ca="1" si="75"/>
        <v>#N/A</v>
      </c>
      <c r="AM114" s="3" t="e">
        <f t="shared" ca="1" si="76"/>
        <v>#N/A</v>
      </c>
      <c r="AN114" s="4" t="e">
        <f t="shared" ca="1" si="77"/>
        <v>#N/A</v>
      </c>
      <c r="AO114" s="4" t="e">
        <f t="shared" ca="1" si="78"/>
        <v>#N/A</v>
      </c>
      <c r="AP114" s="3" t="e">
        <f t="shared" ca="1" si="79"/>
        <v>#N/A</v>
      </c>
      <c r="AS114">
        <f t="shared" si="66"/>
        <v>46</v>
      </c>
      <c r="AT114" t="e">
        <f t="shared" ca="1" si="56"/>
        <v>#N/A</v>
      </c>
      <c r="AU114" s="3" t="e">
        <f t="shared" ca="1" si="57"/>
        <v>#N/A</v>
      </c>
      <c r="AV114" s="3" t="e">
        <f t="shared" ca="1" si="72"/>
        <v>#N/A</v>
      </c>
      <c r="AW114" s="4" t="e">
        <f t="shared" ca="1" si="72"/>
        <v>#N/A</v>
      </c>
      <c r="AX114" s="4" t="e">
        <f ca="1">INDEX($T$23:$Y$204,MATCH($AS114,$T$23:$T$204,0),MATCH(AX$22,$T$22:$Y$22,0))</f>
        <v>#N/A</v>
      </c>
      <c r="AZ114" s="8" t="e">
        <f t="shared" ca="1" si="58"/>
        <v>#N/A</v>
      </c>
      <c r="BA114" s="3" t="e">
        <f t="shared" ca="1" si="70"/>
        <v>#N/A</v>
      </c>
      <c r="BB114" s="3" t="e">
        <f t="shared" ca="1" si="70"/>
        <v>#N/A</v>
      </c>
      <c r="BC114" s="3" t="e">
        <f t="shared" ca="1" si="70"/>
        <v>#N/A</v>
      </c>
      <c r="BD114" s="3" t="e">
        <f t="shared" ca="1" si="70"/>
        <v>#N/A</v>
      </c>
      <c r="BE114" s="3" t="e">
        <f t="shared" ca="1" si="70"/>
        <v>#N/A</v>
      </c>
      <c r="BF114" s="3" t="e">
        <f t="shared" ca="1" si="70"/>
        <v>#N/A</v>
      </c>
      <c r="BG114" s="3" t="e">
        <f t="shared" ca="1" si="70"/>
        <v>#N/A</v>
      </c>
      <c r="BH114" s="3" t="e">
        <f t="shared" ca="1" si="70"/>
        <v>#N/A</v>
      </c>
      <c r="BI114" s="3" t="e">
        <f t="shared" ca="1" si="70"/>
        <v>#N/A</v>
      </c>
      <c r="BL114" t="e">
        <f t="shared" ca="1" si="80"/>
        <v>#N/A</v>
      </c>
      <c r="BM114" s="4" t="e">
        <f t="shared" ca="1" si="81"/>
        <v>#N/A</v>
      </c>
      <c r="BN114" s="8" t="e">
        <f t="shared" ca="1" si="82"/>
        <v>#N/A</v>
      </c>
      <c r="BO114" s="3" t="e">
        <f t="shared" ca="1" si="83"/>
        <v>#N/A</v>
      </c>
      <c r="BP114" s="4" t="e">
        <f t="shared" ca="1" si="84"/>
        <v>#N/A</v>
      </c>
      <c r="BQ114" s="4" t="e">
        <f t="shared" ca="1" si="85"/>
        <v>#N/A</v>
      </c>
      <c r="BR114" s="3" t="e">
        <f t="shared" ca="1" si="86"/>
        <v>#N/A</v>
      </c>
      <c r="BU114">
        <f t="shared" si="68"/>
        <v>46</v>
      </c>
      <c r="BV114" t="e">
        <f t="shared" ca="1" si="69"/>
        <v>#N/A</v>
      </c>
      <c r="BW114" s="3" t="e">
        <f t="shared" ca="1" si="69"/>
        <v>#N/A</v>
      </c>
      <c r="BX114" s="3" t="e">
        <f t="shared" ca="1" si="69"/>
        <v>#N/A</v>
      </c>
      <c r="BY114" s="4" t="e">
        <f t="shared" ca="1" si="69"/>
        <v>#N/A</v>
      </c>
      <c r="BZ114" s="4" t="e">
        <f ca="1">INDEX($AA$23:$AF$204,MATCH($BU114,$AA$23:$AA$204,0),MATCH(BZ$22,$AA$22:$AF$22,0))</f>
        <v>#N/A</v>
      </c>
      <c r="CB114" s="8" t="e">
        <f t="shared" ca="1" si="64"/>
        <v>#N/A</v>
      </c>
      <c r="CC114" s="3" t="e">
        <f t="shared" ca="1" si="71"/>
        <v>#N/A</v>
      </c>
      <c r="CD114" s="3" t="e">
        <f t="shared" ca="1" si="71"/>
        <v>#N/A</v>
      </c>
      <c r="CE114" s="3" t="e">
        <f t="shared" ca="1" si="71"/>
        <v>#N/A</v>
      </c>
      <c r="CF114" s="3" t="e">
        <f t="shared" ca="1" si="71"/>
        <v>#N/A</v>
      </c>
      <c r="CG114" s="3" t="e">
        <f t="shared" ca="1" si="71"/>
        <v>#N/A</v>
      </c>
      <c r="CH114" s="3" t="e">
        <f t="shared" ca="1" si="71"/>
        <v>#N/A</v>
      </c>
      <c r="CI114" s="3" t="e">
        <f t="shared" ca="1" si="71"/>
        <v>#N/A</v>
      </c>
      <c r="CJ114" s="3" t="e">
        <f t="shared" ca="1" si="71"/>
        <v>#N/A</v>
      </c>
      <c r="CK114" s="3" t="e">
        <f t="shared" ca="1" si="71"/>
        <v>#N/A</v>
      </c>
    </row>
    <row r="115" spans="2:89" x14ac:dyDescent="0.2">
      <c r="B115" s="52"/>
      <c r="C115" s="42"/>
      <c r="D115" s="42"/>
      <c r="E115" s="42"/>
      <c r="F115" s="42"/>
      <c r="G115" s="42"/>
      <c r="H115" s="42"/>
      <c r="I115" s="53"/>
      <c r="J115" s="91">
        <f t="shared" si="87"/>
        <v>66</v>
      </c>
      <c r="K115" s="94" t="str">
        <f t="shared" ref="K115:K178" ca="1" si="88">IF(ISNA(U88),"",U88)</f>
        <v/>
      </c>
      <c r="L115" s="82" t="str">
        <f t="shared" ref="L115:L178" ca="1" si="89">IF(ISNA(W88),"",W88)</f>
        <v/>
      </c>
      <c r="M115" s="88" t="str">
        <f t="shared" ref="M115:M178" ca="1" si="90">IF(ISNA(X88),"",X88/1000)</f>
        <v/>
      </c>
      <c r="N115" s="87" t="str">
        <f t="shared" ref="N115:O178" ca="1" si="91">IF(ISNA(AB88),"",AB88)</f>
        <v/>
      </c>
      <c r="O115" s="83" t="str">
        <f t="shared" ca="1" si="91"/>
        <v/>
      </c>
      <c r="P115" s="84" t="str">
        <f t="shared" ref="P115:P178" ca="1" si="92">IF(ISNA(AE88),"",AE88/1000)</f>
        <v/>
      </c>
      <c r="Q115" s="67"/>
      <c r="R115" s="67"/>
      <c r="S115" s="67"/>
      <c r="T115">
        <f>PV_Data_Calc!CY108</f>
        <v>93</v>
      </c>
      <c r="U115" s="10" t="e">
        <f ca="1">PV_Data_Calc!CZ108</f>
        <v>#N/A</v>
      </c>
      <c r="V115" s="16" t="e">
        <f ca="1">PV_Data_Calc!DB108</f>
        <v>#N/A</v>
      </c>
      <c r="W115" s="16" t="e">
        <f ca="1">PV_Data_Calc!DC108</f>
        <v>#N/A</v>
      </c>
      <c r="X115" s="17" t="e">
        <f ca="1">PV_Data_Calc!DD108</f>
        <v>#N/A</v>
      </c>
      <c r="Y115" s="17" t="e">
        <f ca="1">PV_Data_Calc!DE108</f>
        <v>#N/A</v>
      </c>
      <c r="AA115" s="9">
        <f>PV_Data_Calc!CQ108</f>
        <v>93</v>
      </c>
      <c r="AB115" s="9" t="e">
        <f ca="1">PV_Data_Calc!CR108</f>
        <v>#N/A</v>
      </c>
      <c r="AC115" s="19" t="e">
        <f ca="1">PV_Data_Calc!CT108</f>
        <v>#N/A</v>
      </c>
      <c r="AD115" s="19" t="e">
        <f ca="1">PV_Data_Calc!CU108</f>
        <v>#N/A</v>
      </c>
      <c r="AE115" s="20" t="e">
        <f ca="1">PV_Data_Calc!CV108</f>
        <v>#N/A</v>
      </c>
      <c r="AF115" s="20" t="e">
        <f ca="1">PV_Data_Calc!CW108</f>
        <v>#N/A</v>
      </c>
      <c r="AJ115" t="e">
        <f t="shared" ca="1" si="73"/>
        <v>#N/A</v>
      </c>
      <c r="AK115" s="4" t="e">
        <f t="shared" ca="1" si="74"/>
        <v>#N/A</v>
      </c>
      <c r="AL115" s="8" t="e">
        <f t="shared" ca="1" si="75"/>
        <v>#N/A</v>
      </c>
      <c r="AM115" s="3" t="e">
        <f t="shared" ca="1" si="76"/>
        <v>#N/A</v>
      </c>
      <c r="AN115" s="4" t="e">
        <f t="shared" ca="1" si="77"/>
        <v>#N/A</v>
      </c>
      <c r="AO115" s="4" t="e">
        <f t="shared" ca="1" si="78"/>
        <v>#N/A</v>
      </c>
      <c r="AP115" s="3" t="e">
        <f t="shared" ca="1" si="79"/>
        <v>#N/A</v>
      </c>
      <c r="AS115">
        <f t="shared" si="66"/>
        <v>47</v>
      </c>
      <c r="AT115" t="e">
        <f t="shared" ca="1" si="56"/>
        <v>#N/A</v>
      </c>
      <c r="AU115" s="3" t="e">
        <f t="shared" ca="1" si="57"/>
        <v>#N/A</v>
      </c>
      <c r="AV115" s="3" t="e">
        <f t="shared" ca="1" si="72"/>
        <v>#N/A</v>
      </c>
      <c r="AW115" s="4" t="e">
        <f t="shared" ca="1" si="72"/>
        <v>#N/A</v>
      </c>
      <c r="AX115" s="4" t="e">
        <f ca="1">AX114</f>
        <v>#N/A</v>
      </c>
      <c r="AZ115" s="8" t="e">
        <f t="shared" ca="1" si="58"/>
        <v>#N/A</v>
      </c>
      <c r="BA115" s="3" t="e">
        <f t="shared" ca="1" si="70"/>
        <v>#N/A</v>
      </c>
      <c r="BB115" s="3" t="e">
        <f t="shared" ca="1" si="70"/>
        <v>#N/A</v>
      </c>
      <c r="BC115" s="3" t="e">
        <f t="shared" ca="1" si="70"/>
        <v>#N/A</v>
      </c>
      <c r="BD115" s="3" t="e">
        <f t="shared" ca="1" si="70"/>
        <v>#N/A</v>
      </c>
      <c r="BE115" s="3" t="e">
        <f t="shared" ca="1" si="70"/>
        <v>#N/A</v>
      </c>
      <c r="BF115" s="3" t="e">
        <f t="shared" ca="1" si="70"/>
        <v>#N/A</v>
      </c>
      <c r="BG115" s="3" t="e">
        <f t="shared" ca="1" si="70"/>
        <v>#N/A</v>
      </c>
      <c r="BH115" s="3" t="e">
        <f t="shared" ca="1" si="70"/>
        <v>#N/A</v>
      </c>
      <c r="BI115" s="3" t="e">
        <f t="shared" ca="1" si="70"/>
        <v>#N/A</v>
      </c>
      <c r="BL115" t="e">
        <f t="shared" ca="1" si="80"/>
        <v>#N/A</v>
      </c>
      <c r="BM115" s="4" t="e">
        <f t="shared" ca="1" si="81"/>
        <v>#N/A</v>
      </c>
      <c r="BN115" s="8" t="e">
        <f t="shared" ca="1" si="82"/>
        <v>#N/A</v>
      </c>
      <c r="BO115" s="3" t="e">
        <f t="shared" ca="1" si="83"/>
        <v>#N/A</v>
      </c>
      <c r="BP115" s="4" t="e">
        <f t="shared" ca="1" si="84"/>
        <v>#N/A</v>
      </c>
      <c r="BQ115" s="4" t="e">
        <f t="shared" ca="1" si="85"/>
        <v>#N/A</v>
      </c>
      <c r="BR115" s="3" t="e">
        <f t="shared" ca="1" si="86"/>
        <v>#N/A</v>
      </c>
      <c r="BU115">
        <f t="shared" si="68"/>
        <v>47</v>
      </c>
      <c r="BV115" t="e">
        <f t="shared" ca="1" si="69"/>
        <v>#N/A</v>
      </c>
      <c r="BW115" s="3" t="e">
        <f t="shared" ca="1" si="69"/>
        <v>#N/A</v>
      </c>
      <c r="BX115" s="3" t="e">
        <f t="shared" ca="1" si="69"/>
        <v>#N/A</v>
      </c>
      <c r="BY115" s="4" t="e">
        <f t="shared" ca="1" si="69"/>
        <v>#N/A</v>
      </c>
      <c r="BZ115" s="4" t="e">
        <f ca="1">BZ114</f>
        <v>#N/A</v>
      </c>
      <c r="CB115" s="8" t="e">
        <f t="shared" ca="1" si="64"/>
        <v>#N/A</v>
      </c>
      <c r="CC115" s="3" t="e">
        <f t="shared" ca="1" si="71"/>
        <v>#N/A</v>
      </c>
      <c r="CD115" s="3" t="e">
        <f t="shared" ca="1" si="71"/>
        <v>#N/A</v>
      </c>
      <c r="CE115" s="3" t="e">
        <f t="shared" ca="1" si="71"/>
        <v>#N/A</v>
      </c>
      <c r="CF115" s="3" t="e">
        <f t="shared" ca="1" si="71"/>
        <v>#N/A</v>
      </c>
      <c r="CG115" s="3" t="e">
        <f t="shared" ca="1" si="71"/>
        <v>#N/A</v>
      </c>
      <c r="CH115" s="3" t="e">
        <f t="shared" ca="1" si="71"/>
        <v>#N/A</v>
      </c>
      <c r="CI115" s="3" t="e">
        <f t="shared" ca="1" si="71"/>
        <v>#N/A</v>
      </c>
      <c r="CJ115" s="3" t="e">
        <f t="shared" ca="1" si="71"/>
        <v>#N/A</v>
      </c>
      <c r="CK115" s="3" t="e">
        <f t="shared" ca="1" si="71"/>
        <v>#N/A</v>
      </c>
    </row>
    <row r="116" spans="2:89" x14ac:dyDescent="0.2">
      <c r="B116" s="52"/>
      <c r="C116" s="42"/>
      <c r="D116" s="42"/>
      <c r="E116" s="42"/>
      <c r="F116" s="42"/>
      <c r="G116" s="42"/>
      <c r="H116" s="42"/>
      <c r="I116" s="53"/>
      <c r="J116" s="91">
        <f t="shared" si="87"/>
        <v>67</v>
      </c>
      <c r="K116" s="94" t="str">
        <f t="shared" ca="1" si="88"/>
        <v/>
      </c>
      <c r="L116" s="82" t="str">
        <f t="shared" ca="1" si="89"/>
        <v/>
      </c>
      <c r="M116" s="88" t="str">
        <f t="shared" ca="1" si="90"/>
        <v/>
      </c>
      <c r="N116" s="87" t="str">
        <f t="shared" ca="1" si="91"/>
        <v/>
      </c>
      <c r="O116" s="83" t="str">
        <f t="shared" ca="1" si="91"/>
        <v/>
      </c>
      <c r="P116" s="84" t="str">
        <f t="shared" ca="1" si="92"/>
        <v/>
      </c>
      <c r="Q116" s="67"/>
      <c r="R116" s="67"/>
      <c r="S116" s="67"/>
      <c r="T116">
        <f>PV_Data_Calc!CY109</f>
        <v>94</v>
      </c>
      <c r="U116" s="10" t="e">
        <f ca="1">PV_Data_Calc!CZ109</f>
        <v>#N/A</v>
      </c>
      <c r="V116" s="16" t="e">
        <f ca="1">PV_Data_Calc!DB109</f>
        <v>#N/A</v>
      </c>
      <c r="W116" s="16" t="e">
        <f ca="1">PV_Data_Calc!DC109</f>
        <v>#N/A</v>
      </c>
      <c r="X116" s="17" t="e">
        <f ca="1">PV_Data_Calc!DD109</f>
        <v>#N/A</v>
      </c>
      <c r="Y116" s="17" t="e">
        <f ca="1">PV_Data_Calc!DE109</f>
        <v>#N/A</v>
      </c>
      <c r="AA116" s="9">
        <f>PV_Data_Calc!CQ109</f>
        <v>94</v>
      </c>
      <c r="AB116" s="9" t="e">
        <f ca="1">PV_Data_Calc!CR109</f>
        <v>#N/A</v>
      </c>
      <c r="AC116" s="19" t="e">
        <f ca="1">PV_Data_Calc!CT109</f>
        <v>#N/A</v>
      </c>
      <c r="AD116" s="19" t="e">
        <f ca="1">PV_Data_Calc!CU109</f>
        <v>#N/A</v>
      </c>
      <c r="AE116" s="20" t="e">
        <f ca="1">PV_Data_Calc!CV109</f>
        <v>#N/A</v>
      </c>
      <c r="AF116" s="20" t="e">
        <f ca="1">PV_Data_Calc!CW109</f>
        <v>#N/A</v>
      </c>
      <c r="AJ116" t="e">
        <f t="shared" ca="1" si="73"/>
        <v>#N/A</v>
      </c>
      <c r="AK116" s="4" t="e">
        <f t="shared" ca="1" si="74"/>
        <v>#N/A</v>
      </c>
      <c r="AL116" s="8" t="e">
        <f t="shared" ca="1" si="75"/>
        <v>#N/A</v>
      </c>
      <c r="AM116" s="3" t="e">
        <f t="shared" ca="1" si="76"/>
        <v>#N/A</v>
      </c>
      <c r="AN116" s="4" t="e">
        <f t="shared" ca="1" si="77"/>
        <v>#N/A</v>
      </c>
      <c r="AO116" s="4" t="e">
        <f t="shared" ca="1" si="78"/>
        <v>#N/A</v>
      </c>
      <c r="AP116" s="3" t="e">
        <f t="shared" ca="1" si="79"/>
        <v>#N/A</v>
      </c>
      <c r="AS116">
        <f t="shared" si="66"/>
        <v>47</v>
      </c>
      <c r="AT116" t="e">
        <f t="shared" ca="1" si="56"/>
        <v>#N/A</v>
      </c>
      <c r="AU116" s="3" t="e">
        <f t="shared" ca="1" si="57"/>
        <v>#N/A</v>
      </c>
      <c r="AV116" s="3" t="e">
        <f t="shared" ca="1" si="72"/>
        <v>#N/A</v>
      </c>
      <c r="AW116" s="4" t="e">
        <f t="shared" ca="1" si="72"/>
        <v>#N/A</v>
      </c>
      <c r="AX116" s="4" t="e">
        <f ca="1">INDEX($T$23:$Y$204,MATCH($AS116,$T$23:$T$204,0),MATCH(AX$22,$T$22:$Y$22,0))</f>
        <v>#N/A</v>
      </c>
      <c r="AZ116" s="8" t="e">
        <f t="shared" ca="1" si="58"/>
        <v>#N/A</v>
      </c>
      <c r="BA116" s="3" t="e">
        <f t="shared" ca="1" si="70"/>
        <v>#N/A</v>
      </c>
      <c r="BB116" s="3" t="e">
        <f t="shared" ca="1" si="70"/>
        <v>#N/A</v>
      </c>
      <c r="BC116" s="3" t="e">
        <f t="shared" ca="1" si="70"/>
        <v>#N/A</v>
      </c>
      <c r="BD116" s="3" t="e">
        <f t="shared" ca="1" si="70"/>
        <v>#N/A</v>
      </c>
      <c r="BE116" s="3" t="e">
        <f t="shared" ca="1" si="70"/>
        <v>#N/A</v>
      </c>
      <c r="BF116" s="3" t="e">
        <f t="shared" ca="1" si="70"/>
        <v>#N/A</v>
      </c>
      <c r="BG116" s="3" t="e">
        <f t="shared" ca="1" si="70"/>
        <v>#N/A</v>
      </c>
      <c r="BH116" s="3" t="e">
        <f t="shared" ca="1" si="70"/>
        <v>#N/A</v>
      </c>
      <c r="BI116" s="3" t="e">
        <f t="shared" ca="1" si="70"/>
        <v>#N/A</v>
      </c>
      <c r="BL116" t="e">
        <f t="shared" ca="1" si="80"/>
        <v>#N/A</v>
      </c>
      <c r="BM116" s="4" t="e">
        <f t="shared" ca="1" si="81"/>
        <v>#N/A</v>
      </c>
      <c r="BN116" s="8" t="e">
        <f t="shared" ca="1" si="82"/>
        <v>#N/A</v>
      </c>
      <c r="BO116" s="3" t="e">
        <f t="shared" ca="1" si="83"/>
        <v>#N/A</v>
      </c>
      <c r="BP116" s="4" t="e">
        <f t="shared" ca="1" si="84"/>
        <v>#N/A</v>
      </c>
      <c r="BQ116" s="4" t="e">
        <f t="shared" ca="1" si="85"/>
        <v>#N/A</v>
      </c>
      <c r="BR116" s="3" t="e">
        <f t="shared" ca="1" si="86"/>
        <v>#N/A</v>
      </c>
      <c r="BU116">
        <f t="shared" si="68"/>
        <v>47</v>
      </c>
      <c r="BV116" t="e">
        <f t="shared" ca="1" si="69"/>
        <v>#N/A</v>
      </c>
      <c r="BW116" s="3" t="e">
        <f t="shared" ca="1" si="69"/>
        <v>#N/A</v>
      </c>
      <c r="BX116" s="3" t="e">
        <f t="shared" ca="1" si="69"/>
        <v>#N/A</v>
      </c>
      <c r="BY116" s="4" t="e">
        <f t="shared" ca="1" si="69"/>
        <v>#N/A</v>
      </c>
      <c r="BZ116" s="4" t="e">
        <f ca="1">INDEX($AA$23:$AF$204,MATCH($BU116,$AA$23:$AA$204,0),MATCH(BZ$22,$AA$22:$AF$22,0))</f>
        <v>#N/A</v>
      </c>
      <c r="CB116" s="8" t="e">
        <f t="shared" ca="1" si="64"/>
        <v>#N/A</v>
      </c>
      <c r="CC116" s="3" t="e">
        <f t="shared" ca="1" si="71"/>
        <v>#N/A</v>
      </c>
      <c r="CD116" s="3" t="e">
        <f t="shared" ca="1" si="71"/>
        <v>#N/A</v>
      </c>
      <c r="CE116" s="3" t="e">
        <f t="shared" ca="1" si="71"/>
        <v>#N/A</v>
      </c>
      <c r="CF116" s="3" t="e">
        <f t="shared" ca="1" si="71"/>
        <v>#N/A</v>
      </c>
      <c r="CG116" s="3" t="e">
        <f t="shared" ca="1" si="71"/>
        <v>#N/A</v>
      </c>
      <c r="CH116" s="3" t="e">
        <f t="shared" ca="1" si="71"/>
        <v>#N/A</v>
      </c>
      <c r="CI116" s="3" t="e">
        <f t="shared" ca="1" si="71"/>
        <v>#N/A</v>
      </c>
      <c r="CJ116" s="3" t="e">
        <f t="shared" ca="1" si="71"/>
        <v>#N/A</v>
      </c>
      <c r="CK116" s="3" t="e">
        <f t="shared" ca="1" si="71"/>
        <v>#N/A</v>
      </c>
    </row>
    <row r="117" spans="2:89" x14ac:dyDescent="0.2">
      <c r="B117" s="52"/>
      <c r="C117" s="42"/>
      <c r="D117" s="42"/>
      <c r="E117" s="42"/>
      <c r="F117" s="42"/>
      <c r="G117" s="42"/>
      <c r="H117" s="42"/>
      <c r="I117" s="53"/>
      <c r="J117" s="91">
        <f t="shared" si="87"/>
        <v>68</v>
      </c>
      <c r="K117" s="94" t="str">
        <f t="shared" ca="1" si="88"/>
        <v/>
      </c>
      <c r="L117" s="82" t="str">
        <f t="shared" ca="1" si="89"/>
        <v/>
      </c>
      <c r="M117" s="88" t="str">
        <f t="shared" ca="1" si="90"/>
        <v/>
      </c>
      <c r="N117" s="87" t="str">
        <f t="shared" ca="1" si="91"/>
        <v/>
      </c>
      <c r="O117" s="83" t="str">
        <f t="shared" ca="1" si="91"/>
        <v/>
      </c>
      <c r="P117" s="84" t="str">
        <f t="shared" ca="1" si="92"/>
        <v/>
      </c>
      <c r="Q117" s="67"/>
      <c r="R117" s="67"/>
      <c r="S117" s="67"/>
      <c r="T117">
        <f>PV_Data_Calc!CY110</f>
        <v>95</v>
      </c>
      <c r="U117" s="10" t="e">
        <f ca="1">PV_Data_Calc!CZ110</f>
        <v>#N/A</v>
      </c>
      <c r="V117" s="16" t="e">
        <f ca="1">PV_Data_Calc!DB110</f>
        <v>#N/A</v>
      </c>
      <c r="W117" s="16" t="e">
        <f ca="1">PV_Data_Calc!DC110</f>
        <v>#N/A</v>
      </c>
      <c r="X117" s="17" t="e">
        <f ca="1">PV_Data_Calc!DD110</f>
        <v>#N/A</v>
      </c>
      <c r="Y117" s="17" t="e">
        <f ca="1">PV_Data_Calc!DE110</f>
        <v>#N/A</v>
      </c>
      <c r="AA117" s="9">
        <f>PV_Data_Calc!CQ110</f>
        <v>95</v>
      </c>
      <c r="AB117" s="9" t="e">
        <f ca="1">PV_Data_Calc!CR110</f>
        <v>#N/A</v>
      </c>
      <c r="AC117" s="19" t="e">
        <f ca="1">PV_Data_Calc!CT110</f>
        <v>#N/A</v>
      </c>
      <c r="AD117" s="19" t="e">
        <f ca="1">PV_Data_Calc!CU110</f>
        <v>#N/A</v>
      </c>
      <c r="AE117" s="20" t="e">
        <f ca="1">PV_Data_Calc!CV110</f>
        <v>#N/A</v>
      </c>
      <c r="AF117" s="20" t="e">
        <f ca="1">PV_Data_Calc!CW110</f>
        <v>#N/A</v>
      </c>
      <c r="AJ117" t="e">
        <f t="shared" ca="1" si="73"/>
        <v>#N/A</v>
      </c>
      <c r="AK117" s="4" t="e">
        <f t="shared" ca="1" si="74"/>
        <v>#N/A</v>
      </c>
      <c r="AL117" s="8" t="e">
        <f t="shared" ca="1" si="75"/>
        <v>#N/A</v>
      </c>
      <c r="AM117" s="3" t="e">
        <f t="shared" ca="1" si="76"/>
        <v>#N/A</v>
      </c>
      <c r="AN117" s="4" t="e">
        <f t="shared" ca="1" si="77"/>
        <v>#N/A</v>
      </c>
      <c r="AO117" s="4" t="e">
        <f t="shared" ca="1" si="78"/>
        <v>#N/A</v>
      </c>
      <c r="AP117" s="3" t="e">
        <f t="shared" ca="1" si="79"/>
        <v>#N/A</v>
      </c>
      <c r="AS117">
        <f t="shared" si="66"/>
        <v>48</v>
      </c>
      <c r="AT117" t="e">
        <f t="shared" ca="1" si="56"/>
        <v>#N/A</v>
      </c>
      <c r="AU117" s="3" t="e">
        <f t="shared" ca="1" si="57"/>
        <v>#N/A</v>
      </c>
      <c r="AV117" s="3" t="e">
        <f t="shared" ca="1" si="72"/>
        <v>#N/A</v>
      </c>
      <c r="AW117" s="4" t="e">
        <f t="shared" ca="1" si="72"/>
        <v>#N/A</v>
      </c>
      <c r="AX117" s="4" t="e">
        <f ca="1">AX116</f>
        <v>#N/A</v>
      </c>
      <c r="AZ117" s="8" t="e">
        <f t="shared" ca="1" si="58"/>
        <v>#N/A</v>
      </c>
      <c r="BA117" s="3" t="e">
        <f t="shared" ca="1" si="70"/>
        <v>#N/A</v>
      </c>
      <c r="BB117" s="3" t="e">
        <f t="shared" ca="1" si="70"/>
        <v>#N/A</v>
      </c>
      <c r="BC117" s="3" t="e">
        <f t="shared" ca="1" si="70"/>
        <v>#N/A</v>
      </c>
      <c r="BD117" s="3" t="e">
        <f t="shared" ca="1" si="70"/>
        <v>#N/A</v>
      </c>
      <c r="BE117" s="3" t="e">
        <f t="shared" ca="1" si="70"/>
        <v>#N/A</v>
      </c>
      <c r="BF117" s="3" t="e">
        <f t="shared" ca="1" si="70"/>
        <v>#N/A</v>
      </c>
      <c r="BG117" s="3" t="e">
        <f t="shared" ca="1" si="70"/>
        <v>#N/A</v>
      </c>
      <c r="BH117" s="3" t="e">
        <f t="shared" ca="1" si="70"/>
        <v>#N/A</v>
      </c>
      <c r="BI117" s="3" t="e">
        <f t="shared" ca="1" si="70"/>
        <v>#N/A</v>
      </c>
      <c r="BL117" t="e">
        <f t="shared" ca="1" si="80"/>
        <v>#N/A</v>
      </c>
      <c r="BM117" s="4" t="e">
        <f t="shared" ca="1" si="81"/>
        <v>#N/A</v>
      </c>
      <c r="BN117" s="8" t="e">
        <f t="shared" ca="1" si="82"/>
        <v>#N/A</v>
      </c>
      <c r="BO117" s="3" t="e">
        <f t="shared" ca="1" si="83"/>
        <v>#N/A</v>
      </c>
      <c r="BP117" s="4" t="e">
        <f t="shared" ca="1" si="84"/>
        <v>#N/A</v>
      </c>
      <c r="BQ117" s="4" t="e">
        <f t="shared" ca="1" si="85"/>
        <v>#N/A</v>
      </c>
      <c r="BR117" s="3" t="e">
        <f t="shared" ca="1" si="86"/>
        <v>#N/A</v>
      </c>
      <c r="BU117">
        <f t="shared" si="68"/>
        <v>48</v>
      </c>
      <c r="BV117" t="e">
        <f t="shared" ca="1" si="69"/>
        <v>#N/A</v>
      </c>
      <c r="BW117" s="3" t="e">
        <f t="shared" ca="1" si="69"/>
        <v>#N/A</v>
      </c>
      <c r="BX117" s="3" t="e">
        <f t="shared" ca="1" si="69"/>
        <v>#N/A</v>
      </c>
      <c r="BY117" s="4" t="e">
        <f t="shared" ca="1" si="69"/>
        <v>#N/A</v>
      </c>
      <c r="BZ117" s="4" t="e">
        <f ca="1">BZ116</f>
        <v>#N/A</v>
      </c>
      <c r="CB117" s="8" t="e">
        <f t="shared" ca="1" si="64"/>
        <v>#N/A</v>
      </c>
      <c r="CC117" s="3" t="e">
        <f t="shared" ca="1" si="71"/>
        <v>#N/A</v>
      </c>
      <c r="CD117" s="3" t="e">
        <f t="shared" ca="1" si="71"/>
        <v>#N/A</v>
      </c>
      <c r="CE117" s="3" t="e">
        <f t="shared" ca="1" si="71"/>
        <v>#N/A</v>
      </c>
      <c r="CF117" s="3" t="e">
        <f t="shared" ca="1" si="71"/>
        <v>#N/A</v>
      </c>
      <c r="CG117" s="3" t="e">
        <f t="shared" ca="1" si="71"/>
        <v>#N/A</v>
      </c>
      <c r="CH117" s="3" t="e">
        <f t="shared" ca="1" si="71"/>
        <v>#N/A</v>
      </c>
      <c r="CI117" s="3" t="e">
        <f t="shared" ca="1" si="71"/>
        <v>#N/A</v>
      </c>
      <c r="CJ117" s="3" t="e">
        <f t="shared" ca="1" si="71"/>
        <v>#N/A</v>
      </c>
      <c r="CK117" s="3" t="e">
        <f t="shared" ca="1" si="71"/>
        <v>#N/A</v>
      </c>
    </row>
    <row r="118" spans="2:89" x14ac:dyDescent="0.2">
      <c r="B118" s="52"/>
      <c r="C118" s="42"/>
      <c r="D118" s="42"/>
      <c r="E118" s="42"/>
      <c r="F118" s="42"/>
      <c r="G118" s="42"/>
      <c r="H118" s="42"/>
      <c r="I118" s="53"/>
      <c r="J118" s="91">
        <f t="shared" si="87"/>
        <v>69</v>
      </c>
      <c r="K118" s="94" t="str">
        <f t="shared" ca="1" si="88"/>
        <v/>
      </c>
      <c r="L118" s="82" t="str">
        <f t="shared" ca="1" si="89"/>
        <v/>
      </c>
      <c r="M118" s="88" t="str">
        <f t="shared" ca="1" si="90"/>
        <v/>
      </c>
      <c r="N118" s="87" t="str">
        <f t="shared" ca="1" si="91"/>
        <v/>
      </c>
      <c r="O118" s="83" t="str">
        <f t="shared" ca="1" si="91"/>
        <v/>
      </c>
      <c r="P118" s="84" t="str">
        <f t="shared" ca="1" si="92"/>
        <v/>
      </c>
      <c r="Q118" s="67"/>
      <c r="R118" s="67"/>
      <c r="S118" s="67"/>
      <c r="T118">
        <f>PV_Data_Calc!CY111</f>
        <v>96</v>
      </c>
      <c r="U118" s="10" t="e">
        <f ca="1">PV_Data_Calc!CZ111</f>
        <v>#N/A</v>
      </c>
      <c r="V118" s="16" t="e">
        <f ca="1">PV_Data_Calc!DB111</f>
        <v>#N/A</v>
      </c>
      <c r="W118" s="16" t="e">
        <f ca="1">PV_Data_Calc!DC111</f>
        <v>#N/A</v>
      </c>
      <c r="X118" s="17" t="e">
        <f ca="1">PV_Data_Calc!DD111</f>
        <v>#N/A</v>
      </c>
      <c r="Y118" s="17" t="e">
        <f ca="1">PV_Data_Calc!DE111</f>
        <v>#N/A</v>
      </c>
      <c r="AA118" s="9">
        <f>PV_Data_Calc!CQ111</f>
        <v>96</v>
      </c>
      <c r="AB118" s="9" t="e">
        <f ca="1">PV_Data_Calc!CR111</f>
        <v>#N/A</v>
      </c>
      <c r="AC118" s="19" t="e">
        <f ca="1">PV_Data_Calc!CT111</f>
        <v>#N/A</v>
      </c>
      <c r="AD118" s="19" t="e">
        <f ca="1">PV_Data_Calc!CU111</f>
        <v>#N/A</v>
      </c>
      <c r="AE118" s="20" t="e">
        <f ca="1">PV_Data_Calc!CV111</f>
        <v>#N/A</v>
      </c>
      <c r="AF118" s="20" t="e">
        <f ca="1">PV_Data_Calc!CW111</f>
        <v>#N/A</v>
      </c>
      <c r="AJ118" t="e">
        <f t="shared" ca="1" si="73"/>
        <v>#N/A</v>
      </c>
      <c r="AK118" s="4" t="e">
        <f t="shared" ca="1" si="74"/>
        <v>#N/A</v>
      </c>
      <c r="AL118" s="8" t="e">
        <f t="shared" ca="1" si="75"/>
        <v>#N/A</v>
      </c>
      <c r="AM118" s="3" t="e">
        <f t="shared" ca="1" si="76"/>
        <v>#N/A</v>
      </c>
      <c r="AN118" s="4" t="e">
        <f t="shared" ca="1" si="77"/>
        <v>#N/A</v>
      </c>
      <c r="AO118" s="4" t="e">
        <f t="shared" ca="1" si="78"/>
        <v>#N/A</v>
      </c>
      <c r="AP118" s="3" t="e">
        <f t="shared" ca="1" si="79"/>
        <v>#N/A</v>
      </c>
      <c r="AS118">
        <f t="shared" si="66"/>
        <v>48</v>
      </c>
      <c r="AT118" t="e">
        <f t="shared" ca="1" si="56"/>
        <v>#N/A</v>
      </c>
      <c r="AU118" s="3" t="e">
        <f t="shared" ca="1" si="57"/>
        <v>#N/A</v>
      </c>
      <c r="AV118" s="3" t="e">
        <f t="shared" ca="1" si="72"/>
        <v>#N/A</v>
      </c>
      <c r="AW118" s="4" t="e">
        <f t="shared" ca="1" si="72"/>
        <v>#N/A</v>
      </c>
      <c r="AX118" s="4" t="e">
        <f ca="1">INDEX($T$23:$Y$204,MATCH($AS118,$T$23:$T$204,0),MATCH(AX$22,$T$22:$Y$22,0))</f>
        <v>#N/A</v>
      </c>
      <c r="AZ118" s="8" t="e">
        <f t="shared" ca="1" si="58"/>
        <v>#N/A</v>
      </c>
      <c r="BA118" s="3" t="e">
        <f t="shared" ca="1" si="70"/>
        <v>#N/A</v>
      </c>
      <c r="BB118" s="3" t="e">
        <f t="shared" ca="1" si="70"/>
        <v>#N/A</v>
      </c>
      <c r="BC118" s="3" t="e">
        <f t="shared" ca="1" si="70"/>
        <v>#N/A</v>
      </c>
      <c r="BD118" s="3" t="e">
        <f t="shared" ca="1" si="70"/>
        <v>#N/A</v>
      </c>
      <c r="BE118" s="3" t="e">
        <f t="shared" ca="1" si="70"/>
        <v>#N/A</v>
      </c>
      <c r="BF118" s="3" t="e">
        <f t="shared" ca="1" si="70"/>
        <v>#N/A</v>
      </c>
      <c r="BG118" s="3" t="e">
        <f t="shared" ca="1" si="70"/>
        <v>#N/A</v>
      </c>
      <c r="BH118" s="3" t="e">
        <f t="shared" ca="1" si="70"/>
        <v>#N/A</v>
      </c>
      <c r="BI118" s="3" t="e">
        <f t="shared" ca="1" si="70"/>
        <v>#N/A</v>
      </c>
      <c r="BL118" t="e">
        <f t="shared" ca="1" si="80"/>
        <v>#N/A</v>
      </c>
      <c r="BM118" s="4" t="e">
        <f t="shared" ca="1" si="81"/>
        <v>#N/A</v>
      </c>
      <c r="BN118" s="8" t="e">
        <f t="shared" ca="1" si="82"/>
        <v>#N/A</v>
      </c>
      <c r="BO118" s="3" t="e">
        <f t="shared" ca="1" si="83"/>
        <v>#N/A</v>
      </c>
      <c r="BP118" s="4" t="e">
        <f t="shared" ca="1" si="84"/>
        <v>#N/A</v>
      </c>
      <c r="BQ118" s="4" t="e">
        <f t="shared" ca="1" si="85"/>
        <v>#N/A</v>
      </c>
      <c r="BR118" s="3" t="e">
        <f t="shared" ca="1" si="86"/>
        <v>#N/A</v>
      </c>
      <c r="BU118">
        <f t="shared" si="68"/>
        <v>48</v>
      </c>
      <c r="BV118" t="e">
        <f t="shared" ca="1" si="69"/>
        <v>#N/A</v>
      </c>
      <c r="BW118" s="3" t="e">
        <f t="shared" ca="1" si="69"/>
        <v>#N/A</v>
      </c>
      <c r="BX118" s="3" t="e">
        <f t="shared" ca="1" si="69"/>
        <v>#N/A</v>
      </c>
      <c r="BY118" s="4" t="e">
        <f t="shared" ca="1" si="69"/>
        <v>#N/A</v>
      </c>
      <c r="BZ118" s="4" t="e">
        <f ca="1">INDEX($AA$23:$AF$204,MATCH($BU118,$AA$23:$AA$204,0),MATCH(BZ$22,$AA$22:$AF$22,0))</f>
        <v>#N/A</v>
      </c>
      <c r="CB118" s="8" t="e">
        <f t="shared" ca="1" si="64"/>
        <v>#N/A</v>
      </c>
      <c r="CC118" s="3" t="e">
        <f t="shared" ca="1" si="71"/>
        <v>#N/A</v>
      </c>
      <c r="CD118" s="3" t="e">
        <f t="shared" ca="1" si="71"/>
        <v>#N/A</v>
      </c>
      <c r="CE118" s="3" t="e">
        <f t="shared" ca="1" si="71"/>
        <v>#N/A</v>
      </c>
      <c r="CF118" s="3" t="e">
        <f t="shared" ca="1" si="71"/>
        <v>#N/A</v>
      </c>
      <c r="CG118" s="3" t="e">
        <f t="shared" ca="1" si="71"/>
        <v>#N/A</v>
      </c>
      <c r="CH118" s="3" t="e">
        <f t="shared" ca="1" si="71"/>
        <v>#N/A</v>
      </c>
      <c r="CI118" s="3" t="e">
        <f t="shared" ca="1" si="71"/>
        <v>#N/A</v>
      </c>
      <c r="CJ118" s="3" t="e">
        <f t="shared" ca="1" si="71"/>
        <v>#N/A</v>
      </c>
      <c r="CK118" s="3" t="e">
        <f t="shared" ca="1" si="71"/>
        <v>#N/A</v>
      </c>
    </row>
    <row r="119" spans="2:89" x14ac:dyDescent="0.2">
      <c r="B119" s="52"/>
      <c r="C119" s="42"/>
      <c r="D119" s="42"/>
      <c r="E119" s="42"/>
      <c r="F119" s="42"/>
      <c r="G119" s="42"/>
      <c r="H119" s="42"/>
      <c r="I119" s="53"/>
      <c r="J119" s="91">
        <f t="shared" si="87"/>
        <v>70</v>
      </c>
      <c r="K119" s="94" t="str">
        <f t="shared" ca="1" si="88"/>
        <v/>
      </c>
      <c r="L119" s="82" t="str">
        <f t="shared" ca="1" si="89"/>
        <v/>
      </c>
      <c r="M119" s="88" t="str">
        <f t="shared" ca="1" si="90"/>
        <v/>
      </c>
      <c r="N119" s="87" t="str">
        <f t="shared" ca="1" si="91"/>
        <v/>
      </c>
      <c r="O119" s="83" t="str">
        <f t="shared" ca="1" si="91"/>
        <v/>
      </c>
      <c r="P119" s="84" t="str">
        <f t="shared" ca="1" si="92"/>
        <v/>
      </c>
      <c r="Q119" s="67"/>
      <c r="R119" s="67"/>
      <c r="S119" s="67"/>
      <c r="T119">
        <f>PV_Data_Calc!CY112</f>
        <v>97</v>
      </c>
      <c r="U119" s="10" t="e">
        <f ca="1">PV_Data_Calc!CZ112</f>
        <v>#N/A</v>
      </c>
      <c r="V119" s="16" t="e">
        <f ca="1">PV_Data_Calc!DB112</f>
        <v>#N/A</v>
      </c>
      <c r="W119" s="16" t="e">
        <f ca="1">PV_Data_Calc!DC112</f>
        <v>#N/A</v>
      </c>
      <c r="X119" s="17" t="e">
        <f ca="1">PV_Data_Calc!DD112</f>
        <v>#N/A</v>
      </c>
      <c r="Y119" s="17" t="e">
        <f ca="1">PV_Data_Calc!DE112</f>
        <v>#N/A</v>
      </c>
      <c r="AA119" s="9">
        <f>PV_Data_Calc!CQ112</f>
        <v>97</v>
      </c>
      <c r="AB119" s="9" t="e">
        <f ca="1">PV_Data_Calc!CR112</f>
        <v>#N/A</v>
      </c>
      <c r="AC119" s="19" t="e">
        <f ca="1">PV_Data_Calc!CT112</f>
        <v>#N/A</v>
      </c>
      <c r="AD119" s="19" t="e">
        <f ca="1">PV_Data_Calc!CU112</f>
        <v>#N/A</v>
      </c>
      <c r="AE119" s="20" t="e">
        <f ca="1">PV_Data_Calc!CV112</f>
        <v>#N/A</v>
      </c>
      <c r="AF119" s="20" t="e">
        <f ca="1">PV_Data_Calc!CW112</f>
        <v>#N/A</v>
      </c>
      <c r="AJ119" t="e">
        <f t="shared" ca="1" si="73"/>
        <v>#N/A</v>
      </c>
      <c r="AK119" s="4" t="e">
        <f t="shared" ca="1" si="74"/>
        <v>#N/A</v>
      </c>
      <c r="AL119" s="8" t="e">
        <f t="shared" ca="1" si="75"/>
        <v>#N/A</v>
      </c>
      <c r="AM119" s="3" t="e">
        <f t="shared" ca="1" si="76"/>
        <v>#N/A</v>
      </c>
      <c r="AN119" s="4" t="e">
        <f t="shared" ca="1" si="77"/>
        <v>#N/A</v>
      </c>
      <c r="AO119" s="4" t="e">
        <f t="shared" ca="1" si="78"/>
        <v>#N/A</v>
      </c>
      <c r="AP119" s="3" t="e">
        <f t="shared" ca="1" si="79"/>
        <v>#N/A</v>
      </c>
      <c r="AS119">
        <f t="shared" si="66"/>
        <v>49</v>
      </c>
      <c r="AT119" t="e">
        <f t="shared" ca="1" si="56"/>
        <v>#N/A</v>
      </c>
      <c r="AU119" s="3" t="e">
        <f t="shared" ca="1" si="57"/>
        <v>#N/A</v>
      </c>
      <c r="AV119" s="3" t="e">
        <f t="shared" ca="1" si="72"/>
        <v>#N/A</v>
      </c>
      <c r="AW119" s="4" t="e">
        <f t="shared" ca="1" si="72"/>
        <v>#N/A</v>
      </c>
      <c r="AX119" s="4" t="e">
        <f ca="1">AX118</f>
        <v>#N/A</v>
      </c>
      <c r="AZ119" s="8" t="e">
        <f t="shared" ca="1" si="58"/>
        <v>#N/A</v>
      </c>
      <c r="BA119" s="3" t="e">
        <f t="shared" ca="1" si="70"/>
        <v>#N/A</v>
      </c>
      <c r="BB119" s="3" t="e">
        <f t="shared" ca="1" si="70"/>
        <v>#N/A</v>
      </c>
      <c r="BC119" s="3" t="e">
        <f t="shared" ca="1" si="70"/>
        <v>#N/A</v>
      </c>
      <c r="BD119" s="3" t="e">
        <f t="shared" ca="1" si="70"/>
        <v>#N/A</v>
      </c>
      <c r="BE119" s="3" t="e">
        <f t="shared" ca="1" si="70"/>
        <v>#N/A</v>
      </c>
      <c r="BF119" s="3" t="e">
        <f t="shared" ca="1" si="70"/>
        <v>#N/A</v>
      </c>
      <c r="BG119" s="3" t="e">
        <f t="shared" ca="1" si="70"/>
        <v>#N/A</v>
      </c>
      <c r="BH119" s="3" t="e">
        <f t="shared" ca="1" si="70"/>
        <v>#N/A</v>
      </c>
      <c r="BI119" s="3" t="e">
        <f t="shared" ca="1" si="70"/>
        <v>#N/A</v>
      </c>
      <c r="BL119" t="e">
        <f t="shared" ca="1" si="80"/>
        <v>#N/A</v>
      </c>
      <c r="BM119" s="4" t="e">
        <f t="shared" ca="1" si="81"/>
        <v>#N/A</v>
      </c>
      <c r="BN119" s="8" t="e">
        <f t="shared" ca="1" si="82"/>
        <v>#N/A</v>
      </c>
      <c r="BO119" s="3" t="e">
        <f t="shared" ca="1" si="83"/>
        <v>#N/A</v>
      </c>
      <c r="BP119" s="4" t="e">
        <f t="shared" ca="1" si="84"/>
        <v>#N/A</v>
      </c>
      <c r="BQ119" s="4" t="e">
        <f t="shared" ca="1" si="85"/>
        <v>#N/A</v>
      </c>
      <c r="BR119" s="3" t="e">
        <f t="shared" ca="1" si="86"/>
        <v>#N/A</v>
      </c>
      <c r="BU119">
        <f t="shared" si="68"/>
        <v>49</v>
      </c>
      <c r="BV119" t="e">
        <f t="shared" ca="1" si="69"/>
        <v>#N/A</v>
      </c>
      <c r="BW119" s="3" t="e">
        <f t="shared" ca="1" si="69"/>
        <v>#N/A</v>
      </c>
      <c r="BX119" s="3" t="e">
        <f t="shared" ca="1" si="69"/>
        <v>#N/A</v>
      </c>
      <c r="BY119" s="4" t="e">
        <f t="shared" ca="1" si="69"/>
        <v>#N/A</v>
      </c>
      <c r="BZ119" s="4" t="e">
        <f ca="1">BZ118</f>
        <v>#N/A</v>
      </c>
      <c r="CB119" s="8" t="e">
        <f t="shared" ca="1" si="64"/>
        <v>#N/A</v>
      </c>
      <c r="CC119" s="3" t="e">
        <f t="shared" ca="1" si="71"/>
        <v>#N/A</v>
      </c>
      <c r="CD119" s="3" t="e">
        <f t="shared" ca="1" si="71"/>
        <v>#N/A</v>
      </c>
      <c r="CE119" s="3" t="e">
        <f t="shared" ca="1" si="71"/>
        <v>#N/A</v>
      </c>
      <c r="CF119" s="3" t="e">
        <f t="shared" ca="1" si="71"/>
        <v>#N/A</v>
      </c>
      <c r="CG119" s="3" t="e">
        <f t="shared" ca="1" si="71"/>
        <v>#N/A</v>
      </c>
      <c r="CH119" s="3" t="e">
        <f t="shared" ca="1" si="71"/>
        <v>#N/A</v>
      </c>
      <c r="CI119" s="3" t="e">
        <f t="shared" ca="1" si="71"/>
        <v>#N/A</v>
      </c>
      <c r="CJ119" s="3" t="e">
        <f t="shared" ca="1" si="71"/>
        <v>#N/A</v>
      </c>
      <c r="CK119" s="3" t="e">
        <f t="shared" ca="1" si="71"/>
        <v>#N/A</v>
      </c>
    </row>
    <row r="120" spans="2:89" x14ac:dyDescent="0.2">
      <c r="B120" s="52"/>
      <c r="C120" s="42"/>
      <c r="D120" s="42"/>
      <c r="E120" s="42"/>
      <c r="F120" s="42"/>
      <c r="G120" s="42"/>
      <c r="H120" s="42"/>
      <c r="I120" s="53"/>
      <c r="J120" s="91">
        <f t="shared" si="87"/>
        <v>71</v>
      </c>
      <c r="K120" s="94" t="str">
        <f t="shared" ca="1" si="88"/>
        <v/>
      </c>
      <c r="L120" s="82" t="str">
        <f t="shared" ca="1" si="89"/>
        <v/>
      </c>
      <c r="M120" s="88" t="str">
        <f t="shared" ca="1" si="90"/>
        <v/>
      </c>
      <c r="N120" s="87" t="str">
        <f t="shared" ca="1" si="91"/>
        <v/>
      </c>
      <c r="O120" s="83" t="str">
        <f t="shared" ca="1" si="91"/>
        <v/>
      </c>
      <c r="P120" s="84" t="str">
        <f t="shared" ca="1" si="92"/>
        <v/>
      </c>
      <c r="Q120" s="67"/>
      <c r="R120" s="67"/>
      <c r="S120" s="67"/>
      <c r="T120">
        <f>PV_Data_Calc!CY113</f>
        <v>98</v>
      </c>
      <c r="U120" s="10" t="e">
        <f ca="1">PV_Data_Calc!CZ113</f>
        <v>#N/A</v>
      </c>
      <c r="V120" s="16" t="e">
        <f ca="1">PV_Data_Calc!DB113</f>
        <v>#N/A</v>
      </c>
      <c r="W120" s="16" t="e">
        <f ca="1">PV_Data_Calc!DC113</f>
        <v>#N/A</v>
      </c>
      <c r="X120" s="17" t="e">
        <f ca="1">PV_Data_Calc!DD113</f>
        <v>#N/A</v>
      </c>
      <c r="Y120" s="17" t="e">
        <f ca="1">PV_Data_Calc!DE113</f>
        <v>#N/A</v>
      </c>
      <c r="AA120" s="9">
        <f>PV_Data_Calc!CQ113</f>
        <v>98</v>
      </c>
      <c r="AB120" s="9" t="e">
        <f ca="1">PV_Data_Calc!CR113</f>
        <v>#N/A</v>
      </c>
      <c r="AC120" s="19" t="e">
        <f ca="1">PV_Data_Calc!CT113</f>
        <v>#N/A</v>
      </c>
      <c r="AD120" s="19" t="e">
        <f ca="1">PV_Data_Calc!CU113</f>
        <v>#N/A</v>
      </c>
      <c r="AE120" s="20" t="e">
        <f ca="1">PV_Data_Calc!CV113</f>
        <v>#N/A</v>
      </c>
      <c r="AF120" s="20" t="e">
        <f ca="1">PV_Data_Calc!CW113</f>
        <v>#N/A</v>
      </c>
      <c r="AJ120" t="e">
        <f t="shared" ca="1" si="73"/>
        <v>#N/A</v>
      </c>
      <c r="AK120" s="4" t="e">
        <f t="shared" ca="1" si="74"/>
        <v>#N/A</v>
      </c>
      <c r="AL120" s="8" t="e">
        <f t="shared" ca="1" si="75"/>
        <v>#N/A</v>
      </c>
      <c r="AM120" s="3" t="e">
        <f t="shared" ca="1" si="76"/>
        <v>#N/A</v>
      </c>
      <c r="AN120" s="4" t="e">
        <f t="shared" ca="1" si="77"/>
        <v>#N/A</v>
      </c>
      <c r="AO120" s="4" t="e">
        <f t="shared" ca="1" si="78"/>
        <v>#N/A</v>
      </c>
      <c r="AP120" s="3" t="e">
        <f t="shared" ca="1" si="79"/>
        <v>#N/A</v>
      </c>
      <c r="AS120">
        <f t="shared" si="66"/>
        <v>49</v>
      </c>
      <c r="AT120" t="e">
        <f t="shared" ca="1" si="56"/>
        <v>#N/A</v>
      </c>
      <c r="AU120" s="3" t="e">
        <f t="shared" ca="1" si="57"/>
        <v>#N/A</v>
      </c>
      <c r="AV120" s="3" t="e">
        <f t="shared" ca="1" si="72"/>
        <v>#N/A</v>
      </c>
      <c r="AW120" s="4" t="e">
        <f t="shared" ca="1" si="72"/>
        <v>#N/A</v>
      </c>
      <c r="AX120" s="4" t="e">
        <f ca="1">INDEX($T$23:$Y$204,MATCH($AS120,$T$23:$T$204,0),MATCH(AX$22,$T$22:$Y$22,0))</f>
        <v>#N/A</v>
      </c>
      <c r="AZ120" s="8" t="e">
        <f t="shared" ca="1" si="58"/>
        <v>#N/A</v>
      </c>
      <c r="BA120" s="3" t="e">
        <f t="shared" ref="BA120:BI135" ca="1" si="93">IF(ISNA($AZ120),NA(),IF(AND($AU120&gt;BB$21,$AU120&lt;=BA$21),$AV120,0))</f>
        <v>#N/A</v>
      </c>
      <c r="BB120" s="3" t="e">
        <f t="shared" ca="1" si="93"/>
        <v>#N/A</v>
      </c>
      <c r="BC120" s="3" t="e">
        <f t="shared" ca="1" si="93"/>
        <v>#N/A</v>
      </c>
      <c r="BD120" s="3" t="e">
        <f t="shared" ca="1" si="93"/>
        <v>#N/A</v>
      </c>
      <c r="BE120" s="3" t="e">
        <f t="shared" ca="1" si="93"/>
        <v>#N/A</v>
      </c>
      <c r="BF120" s="3" t="e">
        <f t="shared" ca="1" si="93"/>
        <v>#N/A</v>
      </c>
      <c r="BG120" s="3" t="e">
        <f t="shared" ca="1" si="93"/>
        <v>#N/A</v>
      </c>
      <c r="BH120" s="3" t="e">
        <f t="shared" ca="1" si="93"/>
        <v>#N/A</v>
      </c>
      <c r="BI120" s="3" t="e">
        <f t="shared" ca="1" si="93"/>
        <v>#N/A</v>
      </c>
      <c r="BL120" t="e">
        <f t="shared" ca="1" si="80"/>
        <v>#N/A</v>
      </c>
      <c r="BM120" s="4" t="e">
        <f t="shared" ca="1" si="81"/>
        <v>#N/A</v>
      </c>
      <c r="BN120" s="8" t="e">
        <f t="shared" ca="1" si="82"/>
        <v>#N/A</v>
      </c>
      <c r="BO120" s="3" t="e">
        <f t="shared" ca="1" si="83"/>
        <v>#N/A</v>
      </c>
      <c r="BP120" s="4" t="e">
        <f t="shared" ca="1" si="84"/>
        <v>#N/A</v>
      </c>
      <c r="BQ120" s="4" t="e">
        <f t="shared" ca="1" si="85"/>
        <v>#N/A</v>
      </c>
      <c r="BR120" s="3" t="e">
        <f t="shared" ca="1" si="86"/>
        <v>#N/A</v>
      </c>
      <c r="BU120">
        <f t="shared" si="68"/>
        <v>49</v>
      </c>
      <c r="BV120" t="e">
        <f t="shared" ca="1" si="69"/>
        <v>#N/A</v>
      </c>
      <c r="BW120" s="3" t="e">
        <f t="shared" ca="1" si="69"/>
        <v>#N/A</v>
      </c>
      <c r="BX120" s="3" t="e">
        <f t="shared" ca="1" si="69"/>
        <v>#N/A</v>
      </c>
      <c r="BY120" s="4" t="e">
        <f t="shared" ca="1" si="69"/>
        <v>#N/A</v>
      </c>
      <c r="BZ120" s="4" t="e">
        <f ca="1">INDEX($AA$23:$AF$204,MATCH($BU120,$AA$23:$AA$204,0),MATCH(BZ$22,$AA$22:$AF$22,0))</f>
        <v>#N/A</v>
      </c>
      <c r="CB120" s="8" t="e">
        <f t="shared" ca="1" si="64"/>
        <v>#N/A</v>
      </c>
      <c r="CC120" s="3" t="e">
        <f t="shared" ref="CC120:CK135" ca="1" si="94">IF(ISNA($CB120),NA(),IF(AND($BW120&gt;CD$21,$BW120&lt;=CC$21),$BX120,0))</f>
        <v>#N/A</v>
      </c>
      <c r="CD120" s="3" t="e">
        <f t="shared" ca="1" si="94"/>
        <v>#N/A</v>
      </c>
      <c r="CE120" s="3" t="e">
        <f t="shared" ca="1" si="94"/>
        <v>#N/A</v>
      </c>
      <c r="CF120" s="3" t="e">
        <f t="shared" ca="1" si="94"/>
        <v>#N/A</v>
      </c>
      <c r="CG120" s="3" t="e">
        <f t="shared" ca="1" si="94"/>
        <v>#N/A</v>
      </c>
      <c r="CH120" s="3" t="e">
        <f t="shared" ca="1" si="94"/>
        <v>#N/A</v>
      </c>
      <c r="CI120" s="3" t="e">
        <f t="shared" ca="1" si="94"/>
        <v>#N/A</v>
      </c>
      <c r="CJ120" s="3" t="e">
        <f t="shared" ca="1" si="94"/>
        <v>#N/A</v>
      </c>
      <c r="CK120" s="3" t="e">
        <f t="shared" ca="1" si="94"/>
        <v>#N/A</v>
      </c>
    </row>
    <row r="121" spans="2:89" x14ac:dyDescent="0.2">
      <c r="B121" s="52"/>
      <c r="C121" s="42"/>
      <c r="D121" s="42"/>
      <c r="E121" s="42"/>
      <c r="F121" s="42"/>
      <c r="G121" s="42"/>
      <c r="H121" s="42"/>
      <c r="I121" s="53"/>
      <c r="J121" s="91">
        <f t="shared" si="87"/>
        <v>72</v>
      </c>
      <c r="K121" s="94" t="str">
        <f t="shared" ca="1" si="88"/>
        <v/>
      </c>
      <c r="L121" s="82" t="str">
        <f t="shared" ca="1" si="89"/>
        <v/>
      </c>
      <c r="M121" s="88" t="str">
        <f t="shared" ca="1" si="90"/>
        <v/>
      </c>
      <c r="N121" s="87" t="str">
        <f t="shared" ca="1" si="91"/>
        <v/>
      </c>
      <c r="O121" s="83" t="str">
        <f t="shared" ca="1" si="91"/>
        <v/>
      </c>
      <c r="P121" s="84" t="str">
        <f t="shared" ca="1" si="92"/>
        <v/>
      </c>
      <c r="Q121" s="67"/>
      <c r="R121" s="67"/>
      <c r="S121" s="67"/>
      <c r="T121">
        <f>PV_Data_Calc!CY114</f>
        <v>99</v>
      </c>
      <c r="U121" s="10" t="e">
        <f ca="1">PV_Data_Calc!CZ114</f>
        <v>#N/A</v>
      </c>
      <c r="V121" s="16" t="e">
        <f ca="1">PV_Data_Calc!DB114</f>
        <v>#N/A</v>
      </c>
      <c r="W121" s="16" t="e">
        <f ca="1">PV_Data_Calc!DC114</f>
        <v>#N/A</v>
      </c>
      <c r="X121" s="17" t="e">
        <f ca="1">PV_Data_Calc!DD114</f>
        <v>#N/A</v>
      </c>
      <c r="Y121" s="17" t="e">
        <f ca="1">PV_Data_Calc!DE114</f>
        <v>#N/A</v>
      </c>
      <c r="AA121" s="9">
        <f>PV_Data_Calc!CQ114</f>
        <v>99</v>
      </c>
      <c r="AB121" s="9" t="e">
        <f ca="1">PV_Data_Calc!CR114</f>
        <v>#N/A</v>
      </c>
      <c r="AC121" s="19" t="e">
        <f ca="1">PV_Data_Calc!CT114</f>
        <v>#N/A</v>
      </c>
      <c r="AD121" s="19" t="e">
        <f ca="1">PV_Data_Calc!CU114</f>
        <v>#N/A</v>
      </c>
      <c r="AE121" s="20" t="e">
        <f ca="1">PV_Data_Calc!CV114</f>
        <v>#N/A</v>
      </c>
      <c r="AF121" s="20" t="e">
        <f ca="1">PV_Data_Calc!CW114</f>
        <v>#N/A</v>
      </c>
      <c r="AJ121" t="e">
        <f t="shared" ca="1" si="73"/>
        <v>#N/A</v>
      </c>
      <c r="AK121" s="4" t="e">
        <f t="shared" ca="1" si="74"/>
        <v>#N/A</v>
      </c>
      <c r="AL121" s="8" t="e">
        <f t="shared" ca="1" si="75"/>
        <v>#N/A</v>
      </c>
      <c r="AM121" s="3" t="e">
        <f t="shared" ca="1" si="76"/>
        <v>#N/A</v>
      </c>
      <c r="AN121" s="4" t="e">
        <f t="shared" ca="1" si="77"/>
        <v>#N/A</v>
      </c>
      <c r="AO121" s="4" t="e">
        <f t="shared" ca="1" si="78"/>
        <v>#N/A</v>
      </c>
      <c r="AP121" s="3" t="e">
        <f t="shared" ca="1" si="79"/>
        <v>#N/A</v>
      </c>
      <c r="AS121">
        <f t="shared" si="66"/>
        <v>50</v>
      </c>
      <c r="AT121" t="e">
        <f t="shared" ca="1" si="56"/>
        <v>#N/A</v>
      </c>
      <c r="AU121" s="3" t="e">
        <f t="shared" ca="1" si="57"/>
        <v>#N/A</v>
      </c>
      <c r="AV121" s="3" t="e">
        <f t="shared" ca="1" si="72"/>
        <v>#N/A</v>
      </c>
      <c r="AW121" s="4" t="e">
        <f t="shared" ca="1" si="72"/>
        <v>#N/A</v>
      </c>
      <c r="AX121" s="4" t="e">
        <f ca="1">AX120</f>
        <v>#N/A</v>
      </c>
      <c r="AZ121" s="8" t="e">
        <f t="shared" ca="1" si="58"/>
        <v>#N/A</v>
      </c>
      <c r="BA121" s="3" t="e">
        <f t="shared" ca="1" si="93"/>
        <v>#N/A</v>
      </c>
      <c r="BB121" s="3" t="e">
        <f t="shared" ca="1" si="93"/>
        <v>#N/A</v>
      </c>
      <c r="BC121" s="3" t="e">
        <f t="shared" ca="1" si="93"/>
        <v>#N/A</v>
      </c>
      <c r="BD121" s="3" t="e">
        <f t="shared" ca="1" si="93"/>
        <v>#N/A</v>
      </c>
      <c r="BE121" s="3" t="e">
        <f t="shared" ca="1" si="93"/>
        <v>#N/A</v>
      </c>
      <c r="BF121" s="3" t="e">
        <f t="shared" ca="1" si="93"/>
        <v>#N/A</v>
      </c>
      <c r="BG121" s="3" t="e">
        <f t="shared" ca="1" si="93"/>
        <v>#N/A</v>
      </c>
      <c r="BH121" s="3" t="e">
        <f t="shared" ca="1" si="93"/>
        <v>#N/A</v>
      </c>
      <c r="BI121" s="3" t="e">
        <f t="shared" ca="1" si="93"/>
        <v>#N/A</v>
      </c>
      <c r="BL121" t="e">
        <f t="shared" ca="1" si="80"/>
        <v>#N/A</v>
      </c>
      <c r="BM121" s="4" t="e">
        <f t="shared" ca="1" si="81"/>
        <v>#N/A</v>
      </c>
      <c r="BN121" s="8" t="e">
        <f t="shared" ca="1" si="82"/>
        <v>#N/A</v>
      </c>
      <c r="BO121" s="3" t="e">
        <f t="shared" ca="1" si="83"/>
        <v>#N/A</v>
      </c>
      <c r="BP121" s="4" t="e">
        <f t="shared" ca="1" si="84"/>
        <v>#N/A</v>
      </c>
      <c r="BQ121" s="4" t="e">
        <f t="shared" ca="1" si="85"/>
        <v>#N/A</v>
      </c>
      <c r="BR121" s="3" t="e">
        <f t="shared" ca="1" si="86"/>
        <v>#N/A</v>
      </c>
      <c r="BU121">
        <f t="shared" si="68"/>
        <v>50</v>
      </c>
      <c r="BV121" t="e">
        <f t="shared" ca="1" si="69"/>
        <v>#N/A</v>
      </c>
      <c r="BW121" s="3" t="e">
        <f t="shared" ca="1" si="69"/>
        <v>#N/A</v>
      </c>
      <c r="BX121" s="3" t="e">
        <f t="shared" ca="1" si="69"/>
        <v>#N/A</v>
      </c>
      <c r="BY121" s="4" t="e">
        <f t="shared" ca="1" si="69"/>
        <v>#N/A</v>
      </c>
      <c r="BZ121" s="4" t="e">
        <f ca="1">BZ120</f>
        <v>#N/A</v>
      </c>
      <c r="CB121" s="8" t="e">
        <f t="shared" ca="1" si="64"/>
        <v>#N/A</v>
      </c>
      <c r="CC121" s="3" t="e">
        <f t="shared" ca="1" si="94"/>
        <v>#N/A</v>
      </c>
      <c r="CD121" s="3" t="e">
        <f t="shared" ca="1" si="94"/>
        <v>#N/A</v>
      </c>
      <c r="CE121" s="3" t="e">
        <f t="shared" ca="1" si="94"/>
        <v>#N/A</v>
      </c>
      <c r="CF121" s="3" t="e">
        <f t="shared" ca="1" si="94"/>
        <v>#N/A</v>
      </c>
      <c r="CG121" s="3" t="e">
        <f t="shared" ca="1" si="94"/>
        <v>#N/A</v>
      </c>
      <c r="CH121" s="3" t="e">
        <f t="shared" ca="1" si="94"/>
        <v>#N/A</v>
      </c>
      <c r="CI121" s="3" t="e">
        <f t="shared" ca="1" si="94"/>
        <v>#N/A</v>
      </c>
      <c r="CJ121" s="3" t="e">
        <f t="shared" ca="1" si="94"/>
        <v>#N/A</v>
      </c>
      <c r="CK121" s="3" t="e">
        <f t="shared" ca="1" si="94"/>
        <v>#N/A</v>
      </c>
    </row>
    <row r="122" spans="2:89" x14ac:dyDescent="0.2">
      <c r="B122" s="52"/>
      <c r="C122" s="42"/>
      <c r="D122" s="42"/>
      <c r="E122" s="42"/>
      <c r="F122" s="42"/>
      <c r="G122" s="42"/>
      <c r="H122" s="42"/>
      <c r="I122" s="53"/>
      <c r="J122" s="91">
        <f t="shared" si="87"/>
        <v>73</v>
      </c>
      <c r="K122" s="94" t="str">
        <f t="shared" ca="1" si="88"/>
        <v/>
      </c>
      <c r="L122" s="82" t="str">
        <f t="shared" ca="1" si="89"/>
        <v/>
      </c>
      <c r="M122" s="88" t="str">
        <f t="shared" ca="1" si="90"/>
        <v/>
      </c>
      <c r="N122" s="87" t="str">
        <f t="shared" ca="1" si="91"/>
        <v/>
      </c>
      <c r="O122" s="83" t="str">
        <f t="shared" ca="1" si="91"/>
        <v/>
      </c>
      <c r="P122" s="84" t="str">
        <f t="shared" ca="1" si="92"/>
        <v/>
      </c>
      <c r="Q122" s="67"/>
      <c r="R122" s="67"/>
      <c r="S122" s="67"/>
      <c r="T122">
        <f>PV_Data_Calc!CY115</f>
        <v>100</v>
      </c>
      <c r="U122" s="10" t="e">
        <f ca="1">PV_Data_Calc!CZ115</f>
        <v>#N/A</v>
      </c>
      <c r="V122" s="16" t="e">
        <f ca="1">PV_Data_Calc!DB115</f>
        <v>#N/A</v>
      </c>
      <c r="W122" s="16" t="e">
        <f ca="1">PV_Data_Calc!DC115</f>
        <v>#N/A</v>
      </c>
      <c r="X122" s="17" t="e">
        <f ca="1">PV_Data_Calc!DD115</f>
        <v>#N/A</v>
      </c>
      <c r="Y122" s="17" t="e">
        <f ca="1">PV_Data_Calc!DE115</f>
        <v>#N/A</v>
      </c>
      <c r="AA122" s="9">
        <f>PV_Data_Calc!CQ115</f>
        <v>100</v>
      </c>
      <c r="AB122" s="9" t="e">
        <f ca="1">PV_Data_Calc!CR115</f>
        <v>#N/A</v>
      </c>
      <c r="AC122" s="19" t="e">
        <f ca="1">PV_Data_Calc!CT115</f>
        <v>#N/A</v>
      </c>
      <c r="AD122" s="19" t="e">
        <f ca="1">PV_Data_Calc!CU115</f>
        <v>#N/A</v>
      </c>
      <c r="AE122" s="20" t="e">
        <f ca="1">PV_Data_Calc!CV115</f>
        <v>#N/A</v>
      </c>
      <c r="AF122" s="20" t="e">
        <f ca="1">PV_Data_Calc!CW115</f>
        <v>#N/A</v>
      </c>
      <c r="AJ122" t="e">
        <f t="shared" ca="1" si="73"/>
        <v>#N/A</v>
      </c>
      <c r="AK122" s="4" t="e">
        <f t="shared" ca="1" si="74"/>
        <v>#N/A</v>
      </c>
      <c r="AL122" s="8" t="e">
        <f t="shared" ca="1" si="75"/>
        <v>#N/A</v>
      </c>
      <c r="AM122" s="3" t="e">
        <f t="shared" ca="1" si="76"/>
        <v>#N/A</v>
      </c>
      <c r="AN122" s="4" t="e">
        <f t="shared" ca="1" si="77"/>
        <v>#N/A</v>
      </c>
      <c r="AO122" s="4" t="e">
        <f t="shared" ca="1" si="78"/>
        <v>#N/A</v>
      </c>
      <c r="AP122" s="3" t="e">
        <f t="shared" ca="1" si="79"/>
        <v>#N/A</v>
      </c>
      <c r="AS122">
        <f t="shared" si="66"/>
        <v>50</v>
      </c>
      <c r="AT122" t="e">
        <f t="shared" ca="1" si="56"/>
        <v>#N/A</v>
      </c>
      <c r="AU122" s="3" t="e">
        <f t="shared" ca="1" si="57"/>
        <v>#N/A</v>
      </c>
      <c r="AV122" s="3" t="e">
        <f t="shared" ca="1" si="72"/>
        <v>#N/A</v>
      </c>
      <c r="AW122" s="4" t="e">
        <f t="shared" ca="1" si="72"/>
        <v>#N/A</v>
      </c>
      <c r="AX122" s="4" t="e">
        <f ca="1">INDEX($T$23:$Y$204,MATCH($AS122,$T$23:$T$204,0),MATCH(AX$22,$T$22:$Y$22,0))</f>
        <v>#N/A</v>
      </c>
      <c r="AZ122" s="8" t="e">
        <f t="shared" ca="1" si="58"/>
        <v>#N/A</v>
      </c>
      <c r="BA122" s="3" t="e">
        <f t="shared" ca="1" si="93"/>
        <v>#N/A</v>
      </c>
      <c r="BB122" s="3" t="e">
        <f t="shared" ca="1" si="93"/>
        <v>#N/A</v>
      </c>
      <c r="BC122" s="3" t="e">
        <f t="shared" ca="1" si="93"/>
        <v>#N/A</v>
      </c>
      <c r="BD122" s="3" t="e">
        <f t="shared" ca="1" si="93"/>
        <v>#N/A</v>
      </c>
      <c r="BE122" s="3" t="e">
        <f t="shared" ca="1" si="93"/>
        <v>#N/A</v>
      </c>
      <c r="BF122" s="3" t="e">
        <f t="shared" ca="1" si="93"/>
        <v>#N/A</v>
      </c>
      <c r="BG122" s="3" t="e">
        <f t="shared" ca="1" si="93"/>
        <v>#N/A</v>
      </c>
      <c r="BH122" s="3" t="e">
        <f t="shared" ca="1" si="93"/>
        <v>#N/A</v>
      </c>
      <c r="BI122" s="3" t="e">
        <f t="shared" ca="1" si="93"/>
        <v>#N/A</v>
      </c>
      <c r="BL122" t="e">
        <f t="shared" ca="1" si="80"/>
        <v>#N/A</v>
      </c>
      <c r="BM122" s="4" t="e">
        <f t="shared" ca="1" si="81"/>
        <v>#N/A</v>
      </c>
      <c r="BN122" s="8" t="e">
        <f t="shared" ca="1" si="82"/>
        <v>#N/A</v>
      </c>
      <c r="BO122" s="3" t="e">
        <f t="shared" ca="1" si="83"/>
        <v>#N/A</v>
      </c>
      <c r="BP122" s="4" t="e">
        <f t="shared" ca="1" si="84"/>
        <v>#N/A</v>
      </c>
      <c r="BQ122" s="4" t="e">
        <f t="shared" ca="1" si="85"/>
        <v>#N/A</v>
      </c>
      <c r="BR122" s="3" t="e">
        <f t="shared" ca="1" si="86"/>
        <v>#N/A</v>
      </c>
      <c r="BU122">
        <f t="shared" si="68"/>
        <v>50</v>
      </c>
      <c r="BV122" t="e">
        <f t="shared" ca="1" si="69"/>
        <v>#N/A</v>
      </c>
      <c r="BW122" s="3" t="e">
        <f t="shared" ca="1" si="69"/>
        <v>#N/A</v>
      </c>
      <c r="BX122" s="3" t="e">
        <f t="shared" ca="1" si="69"/>
        <v>#N/A</v>
      </c>
      <c r="BY122" s="4" t="e">
        <f t="shared" ca="1" si="69"/>
        <v>#N/A</v>
      </c>
      <c r="BZ122" s="4" t="e">
        <f ca="1">INDEX($AA$23:$AF$204,MATCH($BU122,$AA$23:$AA$204,0),MATCH(BZ$22,$AA$22:$AF$22,0))</f>
        <v>#N/A</v>
      </c>
      <c r="CB122" s="8" t="e">
        <f t="shared" ca="1" si="64"/>
        <v>#N/A</v>
      </c>
      <c r="CC122" s="3" t="e">
        <f t="shared" ca="1" si="94"/>
        <v>#N/A</v>
      </c>
      <c r="CD122" s="3" t="e">
        <f t="shared" ca="1" si="94"/>
        <v>#N/A</v>
      </c>
      <c r="CE122" s="3" t="e">
        <f t="shared" ca="1" si="94"/>
        <v>#N/A</v>
      </c>
      <c r="CF122" s="3" t="e">
        <f t="shared" ca="1" si="94"/>
        <v>#N/A</v>
      </c>
      <c r="CG122" s="3" t="e">
        <f t="shared" ca="1" si="94"/>
        <v>#N/A</v>
      </c>
      <c r="CH122" s="3" t="e">
        <f t="shared" ca="1" si="94"/>
        <v>#N/A</v>
      </c>
      <c r="CI122" s="3" t="e">
        <f t="shared" ca="1" si="94"/>
        <v>#N/A</v>
      </c>
      <c r="CJ122" s="3" t="e">
        <f t="shared" ca="1" si="94"/>
        <v>#N/A</v>
      </c>
      <c r="CK122" s="3" t="e">
        <f t="shared" ca="1" si="94"/>
        <v>#N/A</v>
      </c>
    </row>
    <row r="123" spans="2:89" x14ac:dyDescent="0.2">
      <c r="B123" s="52"/>
      <c r="C123" s="42"/>
      <c r="D123" s="42"/>
      <c r="E123" s="42"/>
      <c r="F123" s="42"/>
      <c r="G123" s="42"/>
      <c r="H123" s="42"/>
      <c r="I123" s="53"/>
      <c r="J123" s="91">
        <f t="shared" si="87"/>
        <v>74</v>
      </c>
      <c r="K123" s="94" t="str">
        <f t="shared" ca="1" si="88"/>
        <v/>
      </c>
      <c r="L123" s="82" t="str">
        <f t="shared" ca="1" si="89"/>
        <v/>
      </c>
      <c r="M123" s="88" t="str">
        <f t="shared" ca="1" si="90"/>
        <v/>
      </c>
      <c r="N123" s="87" t="str">
        <f t="shared" ca="1" si="91"/>
        <v/>
      </c>
      <c r="O123" s="83" t="str">
        <f t="shared" ca="1" si="91"/>
        <v/>
      </c>
      <c r="P123" s="84" t="str">
        <f t="shared" ca="1" si="92"/>
        <v/>
      </c>
      <c r="Q123" s="67"/>
      <c r="R123" s="67"/>
      <c r="S123" s="67"/>
      <c r="T123">
        <f>PV_Data_Calc!CY116</f>
        <v>101</v>
      </c>
      <c r="U123" s="10" t="e">
        <f ca="1">PV_Data_Calc!CZ116</f>
        <v>#N/A</v>
      </c>
      <c r="V123" s="16" t="e">
        <f ca="1">PV_Data_Calc!DB116</f>
        <v>#N/A</v>
      </c>
      <c r="W123" s="16" t="e">
        <f ca="1">PV_Data_Calc!DC116</f>
        <v>#N/A</v>
      </c>
      <c r="X123" s="17" t="e">
        <f ca="1">PV_Data_Calc!DD116</f>
        <v>#N/A</v>
      </c>
      <c r="Y123" s="17" t="e">
        <f ca="1">PV_Data_Calc!DE116</f>
        <v>#N/A</v>
      </c>
      <c r="AA123" s="9">
        <f>PV_Data_Calc!CQ116</f>
        <v>101</v>
      </c>
      <c r="AB123" s="9" t="e">
        <f ca="1">PV_Data_Calc!CR116</f>
        <v>#N/A</v>
      </c>
      <c r="AC123" s="19" t="e">
        <f ca="1">PV_Data_Calc!CT116</f>
        <v>#N/A</v>
      </c>
      <c r="AD123" s="19" t="e">
        <f ca="1">PV_Data_Calc!CU116</f>
        <v>#N/A</v>
      </c>
      <c r="AE123" s="20" t="e">
        <f ca="1">PV_Data_Calc!CV116</f>
        <v>#N/A</v>
      </c>
      <c r="AF123" s="20" t="e">
        <f ca="1">PV_Data_Calc!CW116</f>
        <v>#N/A</v>
      </c>
      <c r="AJ123" t="e">
        <f t="shared" ca="1" si="73"/>
        <v>#N/A</v>
      </c>
      <c r="AK123" s="4" t="e">
        <f t="shared" ca="1" si="74"/>
        <v>#N/A</v>
      </c>
      <c r="AL123" s="8" t="e">
        <f t="shared" ca="1" si="75"/>
        <v>#N/A</v>
      </c>
      <c r="AM123" s="3" t="e">
        <f t="shared" ca="1" si="76"/>
        <v>#N/A</v>
      </c>
      <c r="AN123" s="4" t="e">
        <f t="shared" ca="1" si="77"/>
        <v>#N/A</v>
      </c>
      <c r="AO123" s="4" t="e">
        <f t="shared" ca="1" si="78"/>
        <v>#N/A</v>
      </c>
      <c r="AP123" s="3" t="e">
        <f t="shared" ca="1" si="79"/>
        <v>#N/A</v>
      </c>
      <c r="AS123">
        <f t="shared" si="66"/>
        <v>51</v>
      </c>
      <c r="AT123" t="e">
        <f t="shared" ca="1" si="56"/>
        <v>#N/A</v>
      </c>
      <c r="AU123" s="3" t="e">
        <f t="shared" ca="1" si="57"/>
        <v>#N/A</v>
      </c>
      <c r="AV123" s="3" t="e">
        <f t="shared" ca="1" si="72"/>
        <v>#N/A</v>
      </c>
      <c r="AW123" s="4" t="e">
        <f t="shared" ca="1" si="72"/>
        <v>#N/A</v>
      </c>
      <c r="AX123" s="4" t="e">
        <f ca="1">AX122</f>
        <v>#N/A</v>
      </c>
      <c r="AZ123" s="8" t="e">
        <f t="shared" ca="1" si="58"/>
        <v>#N/A</v>
      </c>
      <c r="BA123" s="3" t="e">
        <f t="shared" ca="1" si="93"/>
        <v>#N/A</v>
      </c>
      <c r="BB123" s="3" t="e">
        <f t="shared" ca="1" si="93"/>
        <v>#N/A</v>
      </c>
      <c r="BC123" s="3" t="e">
        <f t="shared" ca="1" si="93"/>
        <v>#N/A</v>
      </c>
      <c r="BD123" s="3" t="e">
        <f t="shared" ca="1" si="93"/>
        <v>#N/A</v>
      </c>
      <c r="BE123" s="3" t="e">
        <f t="shared" ca="1" si="93"/>
        <v>#N/A</v>
      </c>
      <c r="BF123" s="3" t="e">
        <f t="shared" ca="1" si="93"/>
        <v>#N/A</v>
      </c>
      <c r="BG123" s="3" t="e">
        <f t="shared" ca="1" si="93"/>
        <v>#N/A</v>
      </c>
      <c r="BH123" s="3" t="e">
        <f t="shared" ca="1" si="93"/>
        <v>#N/A</v>
      </c>
      <c r="BI123" s="3" t="e">
        <f t="shared" ca="1" si="93"/>
        <v>#N/A</v>
      </c>
      <c r="BL123" t="e">
        <f t="shared" ca="1" si="80"/>
        <v>#N/A</v>
      </c>
      <c r="BM123" s="4" t="e">
        <f t="shared" ca="1" si="81"/>
        <v>#N/A</v>
      </c>
      <c r="BN123" s="8" t="e">
        <f t="shared" ca="1" si="82"/>
        <v>#N/A</v>
      </c>
      <c r="BO123" s="3" t="e">
        <f t="shared" ca="1" si="83"/>
        <v>#N/A</v>
      </c>
      <c r="BP123" s="4" t="e">
        <f t="shared" ca="1" si="84"/>
        <v>#N/A</v>
      </c>
      <c r="BQ123" s="4" t="e">
        <f t="shared" ca="1" si="85"/>
        <v>#N/A</v>
      </c>
      <c r="BR123" s="3" t="e">
        <f t="shared" ca="1" si="86"/>
        <v>#N/A</v>
      </c>
      <c r="BU123">
        <f t="shared" si="68"/>
        <v>51</v>
      </c>
      <c r="BV123" t="e">
        <f t="shared" ref="BV123:BY142" ca="1" si="95">INDEX($AA$23:$AF$204,MATCH($BU123,$AA$23:$AA$204,0),MATCH(BV$22,$AA$22:$AF$22,0))</f>
        <v>#N/A</v>
      </c>
      <c r="BW123" s="3" t="e">
        <f t="shared" ca="1" si="95"/>
        <v>#N/A</v>
      </c>
      <c r="BX123" s="3" t="e">
        <f t="shared" ca="1" si="95"/>
        <v>#N/A</v>
      </c>
      <c r="BY123" s="4" t="e">
        <f t="shared" ca="1" si="95"/>
        <v>#N/A</v>
      </c>
      <c r="BZ123" s="4" t="e">
        <f ca="1">BZ122</f>
        <v>#N/A</v>
      </c>
      <c r="CB123" s="8" t="e">
        <f t="shared" ca="1" si="64"/>
        <v>#N/A</v>
      </c>
      <c r="CC123" s="3" t="e">
        <f t="shared" ca="1" si="94"/>
        <v>#N/A</v>
      </c>
      <c r="CD123" s="3" t="e">
        <f t="shared" ca="1" si="94"/>
        <v>#N/A</v>
      </c>
      <c r="CE123" s="3" t="e">
        <f t="shared" ca="1" si="94"/>
        <v>#N/A</v>
      </c>
      <c r="CF123" s="3" t="e">
        <f t="shared" ca="1" si="94"/>
        <v>#N/A</v>
      </c>
      <c r="CG123" s="3" t="e">
        <f t="shared" ca="1" si="94"/>
        <v>#N/A</v>
      </c>
      <c r="CH123" s="3" t="e">
        <f t="shared" ca="1" si="94"/>
        <v>#N/A</v>
      </c>
      <c r="CI123" s="3" t="e">
        <f t="shared" ca="1" si="94"/>
        <v>#N/A</v>
      </c>
      <c r="CJ123" s="3" t="e">
        <f t="shared" ca="1" si="94"/>
        <v>#N/A</v>
      </c>
      <c r="CK123" s="3" t="e">
        <f t="shared" ca="1" si="94"/>
        <v>#N/A</v>
      </c>
    </row>
    <row r="124" spans="2:89" x14ac:dyDescent="0.2">
      <c r="B124" s="52"/>
      <c r="C124" s="42"/>
      <c r="D124" s="42"/>
      <c r="E124" s="42"/>
      <c r="F124" s="42"/>
      <c r="G124" s="42"/>
      <c r="H124" s="42"/>
      <c r="I124" s="53"/>
      <c r="J124" s="91">
        <f t="shared" si="87"/>
        <v>75</v>
      </c>
      <c r="K124" s="94" t="str">
        <f t="shared" ca="1" si="88"/>
        <v/>
      </c>
      <c r="L124" s="82" t="str">
        <f t="shared" ca="1" si="89"/>
        <v/>
      </c>
      <c r="M124" s="88" t="str">
        <f t="shared" ca="1" si="90"/>
        <v/>
      </c>
      <c r="N124" s="87" t="str">
        <f t="shared" ca="1" si="91"/>
        <v/>
      </c>
      <c r="O124" s="83" t="str">
        <f t="shared" ca="1" si="91"/>
        <v/>
      </c>
      <c r="P124" s="84" t="str">
        <f t="shared" ca="1" si="92"/>
        <v/>
      </c>
      <c r="Q124" s="67"/>
      <c r="R124" s="67"/>
      <c r="S124" s="67"/>
      <c r="T124">
        <f>PV_Data_Calc!CY117</f>
        <v>102</v>
      </c>
      <c r="U124" s="10" t="e">
        <f ca="1">PV_Data_Calc!CZ117</f>
        <v>#N/A</v>
      </c>
      <c r="V124" s="16" t="e">
        <f ca="1">PV_Data_Calc!DB117</f>
        <v>#N/A</v>
      </c>
      <c r="W124" s="16" t="e">
        <f ca="1">PV_Data_Calc!DC117</f>
        <v>#N/A</v>
      </c>
      <c r="X124" s="17" t="e">
        <f ca="1">PV_Data_Calc!DD117</f>
        <v>#N/A</v>
      </c>
      <c r="Y124" s="17" t="e">
        <f ca="1">PV_Data_Calc!DE117</f>
        <v>#N/A</v>
      </c>
      <c r="AA124" s="9">
        <f>PV_Data_Calc!CQ117</f>
        <v>102</v>
      </c>
      <c r="AB124" s="9" t="e">
        <f ca="1">PV_Data_Calc!CR117</f>
        <v>#N/A</v>
      </c>
      <c r="AC124" s="19" t="e">
        <f ca="1">PV_Data_Calc!CT117</f>
        <v>#N/A</v>
      </c>
      <c r="AD124" s="19" t="e">
        <f ca="1">PV_Data_Calc!CU117</f>
        <v>#N/A</v>
      </c>
      <c r="AE124" s="20" t="e">
        <f ca="1">PV_Data_Calc!CV117</f>
        <v>#N/A</v>
      </c>
      <c r="AF124" s="20" t="e">
        <f ca="1">PV_Data_Calc!CW117</f>
        <v>#N/A</v>
      </c>
      <c r="AJ124" t="e">
        <f t="shared" ca="1" si="73"/>
        <v>#N/A</v>
      </c>
      <c r="AK124" s="4" t="e">
        <f t="shared" ca="1" si="74"/>
        <v>#N/A</v>
      </c>
      <c r="AL124" s="8" t="e">
        <f t="shared" ca="1" si="75"/>
        <v>#N/A</v>
      </c>
      <c r="AM124" s="3" t="e">
        <f t="shared" ca="1" si="76"/>
        <v>#N/A</v>
      </c>
      <c r="AN124" s="4" t="e">
        <f t="shared" ca="1" si="77"/>
        <v>#N/A</v>
      </c>
      <c r="AO124" s="4" t="e">
        <f t="shared" ca="1" si="78"/>
        <v>#N/A</v>
      </c>
      <c r="AP124" s="3" t="e">
        <f t="shared" ca="1" si="79"/>
        <v>#N/A</v>
      </c>
      <c r="AS124">
        <f t="shared" si="66"/>
        <v>51</v>
      </c>
      <c r="AT124" t="e">
        <f t="shared" ca="1" si="56"/>
        <v>#N/A</v>
      </c>
      <c r="AU124" s="3" t="e">
        <f t="shared" ca="1" si="57"/>
        <v>#N/A</v>
      </c>
      <c r="AV124" s="3" t="e">
        <f t="shared" ca="1" si="72"/>
        <v>#N/A</v>
      </c>
      <c r="AW124" s="4" t="e">
        <f t="shared" ca="1" si="72"/>
        <v>#N/A</v>
      </c>
      <c r="AX124" s="4" t="e">
        <f ca="1">INDEX($T$23:$Y$204,MATCH($AS124,$T$23:$T$204,0),MATCH(AX$22,$T$22:$Y$22,0))</f>
        <v>#N/A</v>
      </c>
      <c r="AZ124" s="8" t="e">
        <f t="shared" ca="1" si="58"/>
        <v>#N/A</v>
      </c>
      <c r="BA124" s="3" t="e">
        <f t="shared" ca="1" si="93"/>
        <v>#N/A</v>
      </c>
      <c r="BB124" s="3" t="e">
        <f t="shared" ca="1" si="93"/>
        <v>#N/A</v>
      </c>
      <c r="BC124" s="3" t="e">
        <f t="shared" ca="1" si="93"/>
        <v>#N/A</v>
      </c>
      <c r="BD124" s="3" t="e">
        <f t="shared" ca="1" si="93"/>
        <v>#N/A</v>
      </c>
      <c r="BE124" s="3" t="e">
        <f t="shared" ca="1" si="93"/>
        <v>#N/A</v>
      </c>
      <c r="BF124" s="3" t="e">
        <f t="shared" ca="1" si="93"/>
        <v>#N/A</v>
      </c>
      <c r="BG124" s="3" t="e">
        <f t="shared" ca="1" si="93"/>
        <v>#N/A</v>
      </c>
      <c r="BH124" s="3" t="e">
        <f t="shared" ca="1" si="93"/>
        <v>#N/A</v>
      </c>
      <c r="BI124" s="3" t="e">
        <f t="shared" ca="1" si="93"/>
        <v>#N/A</v>
      </c>
      <c r="BL124" t="e">
        <f t="shared" ca="1" si="80"/>
        <v>#N/A</v>
      </c>
      <c r="BM124" s="4" t="e">
        <f t="shared" ca="1" si="81"/>
        <v>#N/A</v>
      </c>
      <c r="BN124" s="8" t="e">
        <f t="shared" ca="1" si="82"/>
        <v>#N/A</v>
      </c>
      <c r="BO124" s="3" t="e">
        <f t="shared" ca="1" si="83"/>
        <v>#N/A</v>
      </c>
      <c r="BP124" s="4" t="e">
        <f t="shared" ca="1" si="84"/>
        <v>#N/A</v>
      </c>
      <c r="BQ124" s="4" t="e">
        <f t="shared" ca="1" si="85"/>
        <v>#N/A</v>
      </c>
      <c r="BR124" s="3" t="e">
        <f t="shared" ca="1" si="86"/>
        <v>#N/A</v>
      </c>
      <c r="BU124">
        <f t="shared" si="68"/>
        <v>51</v>
      </c>
      <c r="BV124" t="e">
        <f t="shared" ca="1" si="95"/>
        <v>#N/A</v>
      </c>
      <c r="BW124" s="3" t="e">
        <f t="shared" ca="1" si="95"/>
        <v>#N/A</v>
      </c>
      <c r="BX124" s="3" t="e">
        <f t="shared" ca="1" si="95"/>
        <v>#N/A</v>
      </c>
      <c r="BY124" s="4" t="e">
        <f t="shared" ca="1" si="95"/>
        <v>#N/A</v>
      </c>
      <c r="BZ124" s="4" t="e">
        <f ca="1">INDEX($AA$23:$AF$204,MATCH($BU124,$AA$23:$AA$204,0),MATCH(BZ$22,$AA$22:$AF$22,0))</f>
        <v>#N/A</v>
      </c>
      <c r="CB124" s="8" t="e">
        <f t="shared" ca="1" si="64"/>
        <v>#N/A</v>
      </c>
      <c r="CC124" s="3" t="e">
        <f t="shared" ca="1" si="94"/>
        <v>#N/A</v>
      </c>
      <c r="CD124" s="3" t="e">
        <f t="shared" ca="1" si="94"/>
        <v>#N/A</v>
      </c>
      <c r="CE124" s="3" t="e">
        <f t="shared" ca="1" si="94"/>
        <v>#N/A</v>
      </c>
      <c r="CF124" s="3" t="e">
        <f t="shared" ca="1" si="94"/>
        <v>#N/A</v>
      </c>
      <c r="CG124" s="3" t="e">
        <f t="shared" ca="1" si="94"/>
        <v>#N/A</v>
      </c>
      <c r="CH124" s="3" t="e">
        <f t="shared" ca="1" si="94"/>
        <v>#N/A</v>
      </c>
      <c r="CI124" s="3" t="e">
        <f t="shared" ca="1" si="94"/>
        <v>#N/A</v>
      </c>
      <c r="CJ124" s="3" t="e">
        <f t="shared" ca="1" si="94"/>
        <v>#N/A</v>
      </c>
      <c r="CK124" s="3" t="e">
        <f t="shared" ca="1" si="94"/>
        <v>#N/A</v>
      </c>
    </row>
    <row r="125" spans="2:89" x14ac:dyDescent="0.2">
      <c r="B125" s="52"/>
      <c r="C125" s="42"/>
      <c r="D125" s="42"/>
      <c r="E125" s="42"/>
      <c r="F125" s="42"/>
      <c r="G125" s="42"/>
      <c r="H125" s="42"/>
      <c r="I125" s="53"/>
      <c r="J125" s="91">
        <f t="shared" si="87"/>
        <v>76</v>
      </c>
      <c r="K125" s="94" t="str">
        <f t="shared" ca="1" si="88"/>
        <v/>
      </c>
      <c r="L125" s="82" t="str">
        <f t="shared" ca="1" si="89"/>
        <v/>
      </c>
      <c r="M125" s="88" t="str">
        <f t="shared" ca="1" si="90"/>
        <v/>
      </c>
      <c r="N125" s="87" t="str">
        <f t="shared" ca="1" si="91"/>
        <v/>
      </c>
      <c r="O125" s="83" t="str">
        <f t="shared" ca="1" si="91"/>
        <v/>
      </c>
      <c r="P125" s="84" t="str">
        <f t="shared" ca="1" si="92"/>
        <v/>
      </c>
      <c r="Q125" s="67"/>
      <c r="R125" s="67"/>
      <c r="S125" s="67"/>
      <c r="T125">
        <f>PV_Data_Calc!CY118</f>
        <v>103</v>
      </c>
      <c r="U125" s="10" t="e">
        <f ca="1">PV_Data_Calc!CZ118</f>
        <v>#N/A</v>
      </c>
      <c r="V125" s="16" t="e">
        <f ca="1">PV_Data_Calc!DB118</f>
        <v>#N/A</v>
      </c>
      <c r="W125" s="16" t="e">
        <f ca="1">PV_Data_Calc!DC118</f>
        <v>#N/A</v>
      </c>
      <c r="X125" s="17" t="e">
        <f ca="1">PV_Data_Calc!DD118</f>
        <v>#N/A</v>
      </c>
      <c r="Y125" s="17" t="e">
        <f ca="1">PV_Data_Calc!DE118</f>
        <v>#N/A</v>
      </c>
      <c r="AA125" s="9">
        <f>PV_Data_Calc!CQ118</f>
        <v>103</v>
      </c>
      <c r="AB125" s="9" t="e">
        <f ca="1">PV_Data_Calc!CR118</f>
        <v>#N/A</v>
      </c>
      <c r="AC125" s="19" t="e">
        <f ca="1">PV_Data_Calc!CT118</f>
        <v>#N/A</v>
      </c>
      <c r="AD125" s="19" t="e">
        <f ca="1">PV_Data_Calc!CU118</f>
        <v>#N/A</v>
      </c>
      <c r="AE125" s="20" t="e">
        <f ca="1">PV_Data_Calc!CV118</f>
        <v>#N/A</v>
      </c>
      <c r="AF125" s="20" t="e">
        <f ca="1">PV_Data_Calc!CW118</f>
        <v>#N/A</v>
      </c>
      <c r="AJ125" t="e">
        <f t="shared" ca="1" si="73"/>
        <v>#N/A</v>
      </c>
      <c r="AK125" s="4" t="e">
        <f t="shared" ca="1" si="74"/>
        <v>#N/A</v>
      </c>
      <c r="AL125" s="8" t="e">
        <f t="shared" ca="1" si="75"/>
        <v>#N/A</v>
      </c>
      <c r="AM125" s="3" t="e">
        <f t="shared" ca="1" si="76"/>
        <v>#N/A</v>
      </c>
      <c r="AN125" s="4" t="e">
        <f t="shared" ca="1" si="77"/>
        <v>#N/A</v>
      </c>
      <c r="AO125" s="4" t="e">
        <f t="shared" ca="1" si="78"/>
        <v>#N/A</v>
      </c>
      <c r="AP125" s="3" t="e">
        <f t="shared" ca="1" si="79"/>
        <v>#N/A</v>
      </c>
      <c r="AS125">
        <f t="shared" si="66"/>
        <v>52</v>
      </c>
      <c r="AT125" t="e">
        <f t="shared" ca="1" si="56"/>
        <v>#N/A</v>
      </c>
      <c r="AU125" s="3" t="e">
        <f t="shared" ca="1" si="57"/>
        <v>#N/A</v>
      </c>
      <c r="AV125" s="3" t="e">
        <f t="shared" ref="AV125:AW144" ca="1" si="96">INDEX($T$23:$Y$204,MATCH($AS125,$T$23:$T$204,0),MATCH(AV$22,$T$22:$Y$22,0))</f>
        <v>#N/A</v>
      </c>
      <c r="AW125" s="4" t="e">
        <f t="shared" ca="1" si="96"/>
        <v>#N/A</v>
      </c>
      <c r="AX125" s="4" t="e">
        <f ca="1">AX124</f>
        <v>#N/A</v>
      </c>
      <c r="AZ125" s="8" t="e">
        <f t="shared" ca="1" si="58"/>
        <v>#N/A</v>
      </c>
      <c r="BA125" s="3" t="e">
        <f t="shared" ca="1" si="93"/>
        <v>#N/A</v>
      </c>
      <c r="BB125" s="3" t="e">
        <f t="shared" ca="1" si="93"/>
        <v>#N/A</v>
      </c>
      <c r="BC125" s="3" t="e">
        <f t="shared" ca="1" si="93"/>
        <v>#N/A</v>
      </c>
      <c r="BD125" s="3" t="e">
        <f t="shared" ca="1" si="93"/>
        <v>#N/A</v>
      </c>
      <c r="BE125" s="3" t="e">
        <f t="shared" ca="1" si="93"/>
        <v>#N/A</v>
      </c>
      <c r="BF125" s="3" t="e">
        <f t="shared" ca="1" si="93"/>
        <v>#N/A</v>
      </c>
      <c r="BG125" s="3" t="e">
        <f t="shared" ca="1" si="93"/>
        <v>#N/A</v>
      </c>
      <c r="BH125" s="3" t="e">
        <f t="shared" ca="1" si="93"/>
        <v>#N/A</v>
      </c>
      <c r="BI125" s="3" t="e">
        <f t="shared" ca="1" si="93"/>
        <v>#N/A</v>
      </c>
      <c r="BL125" t="e">
        <f t="shared" ca="1" si="80"/>
        <v>#N/A</v>
      </c>
      <c r="BM125" s="4" t="e">
        <f t="shared" ca="1" si="81"/>
        <v>#N/A</v>
      </c>
      <c r="BN125" s="8" t="e">
        <f t="shared" ca="1" si="82"/>
        <v>#N/A</v>
      </c>
      <c r="BO125" s="3" t="e">
        <f t="shared" ca="1" si="83"/>
        <v>#N/A</v>
      </c>
      <c r="BP125" s="4" t="e">
        <f t="shared" ca="1" si="84"/>
        <v>#N/A</v>
      </c>
      <c r="BQ125" s="4" t="e">
        <f t="shared" ca="1" si="85"/>
        <v>#N/A</v>
      </c>
      <c r="BR125" s="3" t="e">
        <f t="shared" ca="1" si="86"/>
        <v>#N/A</v>
      </c>
      <c r="BU125">
        <f t="shared" si="68"/>
        <v>52</v>
      </c>
      <c r="BV125" t="e">
        <f t="shared" ca="1" si="95"/>
        <v>#N/A</v>
      </c>
      <c r="BW125" s="3" t="e">
        <f t="shared" ca="1" si="95"/>
        <v>#N/A</v>
      </c>
      <c r="BX125" s="3" t="e">
        <f t="shared" ca="1" si="95"/>
        <v>#N/A</v>
      </c>
      <c r="BY125" s="4" t="e">
        <f t="shared" ca="1" si="95"/>
        <v>#N/A</v>
      </c>
      <c r="BZ125" s="4" t="e">
        <f ca="1">BZ124</f>
        <v>#N/A</v>
      </c>
      <c r="CB125" s="8" t="e">
        <f t="shared" ca="1" si="64"/>
        <v>#N/A</v>
      </c>
      <c r="CC125" s="3" t="e">
        <f t="shared" ca="1" si="94"/>
        <v>#N/A</v>
      </c>
      <c r="CD125" s="3" t="e">
        <f t="shared" ca="1" si="94"/>
        <v>#N/A</v>
      </c>
      <c r="CE125" s="3" t="e">
        <f t="shared" ca="1" si="94"/>
        <v>#N/A</v>
      </c>
      <c r="CF125" s="3" t="e">
        <f t="shared" ca="1" si="94"/>
        <v>#N/A</v>
      </c>
      <c r="CG125" s="3" t="e">
        <f t="shared" ca="1" si="94"/>
        <v>#N/A</v>
      </c>
      <c r="CH125" s="3" t="e">
        <f t="shared" ca="1" si="94"/>
        <v>#N/A</v>
      </c>
      <c r="CI125" s="3" t="e">
        <f t="shared" ca="1" si="94"/>
        <v>#N/A</v>
      </c>
      <c r="CJ125" s="3" t="e">
        <f t="shared" ca="1" si="94"/>
        <v>#N/A</v>
      </c>
      <c r="CK125" s="3" t="e">
        <f t="shared" ca="1" si="94"/>
        <v>#N/A</v>
      </c>
    </row>
    <row r="126" spans="2:89" x14ac:dyDescent="0.2">
      <c r="B126" s="52"/>
      <c r="C126" s="42"/>
      <c r="D126" s="42"/>
      <c r="E126" s="42"/>
      <c r="F126" s="42"/>
      <c r="G126" s="42"/>
      <c r="H126" s="42"/>
      <c r="I126" s="53"/>
      <c r="J126" s="91">
        <f t="shared" si="87"/>
        <v>77</v>
      </c>
      <c r="K126" s="94" t="str">
        <f t="shared" ca="1" si="88"/>
        <v/>
      </c>
      <c r="L126" s="82" t="str">
        <f t="shared" ca="1" si="89"/>
        <v/>
      </c>
      <c r="M126" s="88" t="str">
        <f t="shared" ca="1" si="90"/>
        <v/>
      </c>
      <c r="N126" s="87" t="str">
        <f t="shared" ca="1" si="91"/>
        <v/>
      </c>
      <c r="O126" s="83" t="str">
        <f t="shared" ca="1" si="91"/>
        <v/>
      </c>
      <c r="P126" s="84" t="str">
        <f t="shared" ca="1" si="92"/>
        <v/>
      </c>
      <c r="Q126" s="67"/>
      <c r="R126" s="67"/>
      <c r="S126" s="67"/>
      <c r="T126">
        <f>PV_Data_Calc!CY119</f>
        <v>104</v>
      </c>
      <c r="U126" s="10" t="e">
        <f ca="1">PV_Data_Calc!CZ119</f>
        <v>#N/A</v>
      </c>
      <c r="V126" s="16" t="e">
        <f ca="1">PV_Data_Calc!DB119</f>
        <v>#N/A</v>
      </c>
      <c r="W126" s="16" t="e">
        <f ca="1">PV_Data_Calc!DC119</f>
        <v>#N/A</v>
      </c>
      <c r="X126" s="17" t="e">
        <f ca="1">PV_Data_Calc!DD119</f>
        <v>#N/A</v>
      </c>
      <c r="Y126" s="17" t="e">
        <f ca="1">PV_Data_Calc!DE119</f>
        <v>#N/A</v>
      </c>
      <c r="AA126" s="9">
        <f>PV_Data_Calc!CQ119</f>
        <v>104</v>
      </c>
      <c r="AB126" s="9" t="e">
        <f ca="1">PV_Data_Calc!CR119</f>
        <v>#N/A</v>
      </c>
      <c r="AC126" s="19" t="e">
        <f ca="1">PV_Data_Calc!CT119</f>
        <v>#N/A</v>
      </c>
      <c r="AD126" s="19" t="e">
        <f ca="1">PV_Data_Calc!CU119</f>
        <v>#N/A</v>
      </c>
      <c r="AE126" s="20" t="e">
        <f ca="1">PV_Data_Calc!CV119</f>
        <v>#N/A</v>
      </c>
      <c r="AF126" s="20" t="e">
        <f ca="1">PV_Data_Calc!CW119</f>
        <v>#N/A</v>
      </c>
      <c r="AJ126" t="e">
        <f t="shared" ca="1" si="73"/>
        <v>#N/A</v>
      </c>
      <c r="AK126" s="4" t="e">
        <f t="shared" ca="1" si="74"/>
        <v>#N/A</v>
      </c>
      <c r="AL126" s="8" t="e">
        <f t="shared" ca="1" si="75"/>
        <v>#N/A</v>
      </c>
      <c r="AM126" s="3" t="e">
        <f t="shared" ca="1" si="76"/>
        <v>#N/A</v>
      </c>
      <c r="AN126" s="4" t="e">
        <f t="shared" ca="1" si="77"/>
        <v>#N/A</v>
      </c>
      <c r="AO126" s="4" t="e">
        <f t="shared" ca="1" si="78"/>
        <v>#N/A</v>
      </c>
      <c r="AP126" s="3" t="e">
        <f t="shared" ca="1" si="79"/>
        <v>#N/A</v>
      </c>
      <c r="AS126">
        <f t="shared" si="66"/>
        <v>52</v>
      </c>
      <c r="AT126" t="e">
        <f t="shared" ca="1" si="56"/>
        <v>#N/A</v>
      </c>
      <c r="AU126" s="3" t="e">
        <f t="shared" ca="1" si="57"/>
        <v>#N/A</v>
      </c>
      <c r="AV126" s="3" t="e">
        <f t="shared" ca="1" si="96"/>
        <v>#N/A</v>
      </c>
      <c r="AW126" s="4" t="e">
        <f t="shared" ca="1" si="96"/>
        <v>#N/A</v>
      </c>
      <c r="AX126" s="4" t="e">
        <f ca="1">INDEX($T$23:$Y$204,MATCH($AS126,$T$23:$T$204,0),MATCH(AX$22,$T$22:$Y$22,0))</f>
        <v>#N/A</v>
      </c>
      <c r="AZ126" s="8" t="e">
        <f t="shared" ca="1" si="58"/>
        <v>#N/A</v>
      </c>
      <c r="BA126" s="3" t="e">
        <f t="shared" ca="1" si="93"/>
        <v>#N/A</v>
      </c>
      <c r="BB126" s="3" t="e">
        <f t="shared" ca="1" si="93"/>
        <v>#N/A</v>
      </c>
      <c r="BC126" s="3" t="e">
        <f t="shared" ca="1" si="93"/>
        <v>#N/A</v>
      </c>
      <c r="BD126" s="3" t="e">
        <f t="shared" ca="1" si="93"/>
        <v>#N/A</v>
      </c>
      <c r="BE126" s="3" t="e">
        <f t="shared" ca="1" si="93"/>
        <v>#N/A</v>
      </c>
      <c r="BF126" s="3" t="e">
        <f t="shared" ca="1" si="93"/>
        <v>#N/A</v>
      </c>
      <c r="BG126" s="3" t="e">
        <f t="shared" ca="1" si="93"/>
        <v>#N/A</v>
      </c>
      <c r="BH126" s="3" t="e">
        <f t="shared" ca="1" si="93"/>
        <v>#N/A</v>
      </c>
      <c r="BI126" s="3" t="e">
        <f t="shared" ca="1" si="93"/>
        <v>#N/A</v>
      </c>
      <c r="BL126" t="e">
        <f t="shared" ca="1" si="80"/>
        <v>#N/A</v>
      </c>
      <c r="BM126" s="4" t="e">
        <f t="shared" ca="1" si="81"/>
        <v>#N/A</v>
      </c>
      <c r="BN126" s="8" t="e">
        <f t="shared" ca="1" si="82"/>
        <v>#N/A</v>
      </c>
      <c r="BO126" s="3" t="e">
        <f t="shared" ca="1" si="83"/>
        <v>#N/A</v>
      </c>
      <c r="BP126" s="4" t="e">
        <f t="shared" ca="1" si="84"/>
        <v>#N/A</v>
      </c>
      <c r="BQ126" s="4" t="e">
        <f t="shared" ca="1" si="85"/>
        <v>#N/A</v>
      </c>
      <c r="BR126" s="3" t="e">
        <f t="shared" ca="1" si="86"/>
        <v>#N/A</v>
      </c>
      <c r="BU126">
        <f t="shared" si="68"/>
        <v>52</v>
      </c>
      <c r="BV126" t="e">
        <f t="shared" ca="1" si="95"/>
        <v>#N/A</v>
      </c>
      <c r="BW126" s="3" t="e">
        <f t="shared" ca="1" si="95"/>
        <v>#N/A</v>
      </c>
      <c r="BX126" s="3" t="e">
        <f t="shared" ca="1" si="95"/>
        <v>#N/A</v>
      </c>
      <c r="BY126" s="4" t="e">
        <f t="shared" ca="1" si="95"/>
        <v>#N/A</v>
      </c>
      <c r="BZ126" s="4" t="e">
        <f ca="1">INDEX($AA$23:$AF$204,MATCH($BU126,$AA$23:$AA$204,0),MATCH(BZ$22,$AA$22:$AF$22,0))</f>
        <v>#N/A</v>
      </c>
      <c r="CB126" s="8" t="e">
        <f t="shared" ca="1" si="64"/>
        <v>#N/A</v>
      </c>
      <c r="CC126" s="3" t="e">
        <f t="shared" ca="1" si="94"/>
        <v>#N/A</v>
      </c>
      <c r="CD126" s="3" t="e">
        <f t="shared" ca="1" si="94"/>
        <v>#N/A</v>
      </c>
      <c r="CE126" s="3" t="e">
        <f t="shared" ca="1" si="94"/>
        <v>#N/A</v>
      </c>
      <c r="CF126" s="3" t="e">
        <f t="shared" ca="1" si="94"/>
        <v>#N/A</v>
      </c>
      <c r="CG126" s="3" t="e">
        <f t="shared" ca="1" si="94"/>
        <v>#N/A</v>
      </c>
      <c r="CH126" s="3" t="e">
        <f t="shared" ca="1" si="94"/>
        <v>#N/A</v>
      </c>
      <c r="CI126" s="3" t="e">
        <f t="shared" ca="1" si="94"/>
        <v>#N/A</v>
      </c>
      <c r="CJ126" s="3" t="e">
        <f t="shared" ca="1" si="94"/>
        <v>#N/A</v>
      </c>
      <c r="CK126" s="3" t="e">
        <f t="shared" ca="1" si="94"/>
        <v>#N/A</v>
      </c>
    </row>
    <row r="127" spans="2:89" x14ac:dyDescent="0.2">
      <c r="B127" s="52"/>
      <c r="C127" s="42"/>
      <c r="D127" s="42"/>
      <c r="E127" s="42"/>
      <c r="F127" s="42"/>
      <c r="G127" s="42"/>
      <c r="H127" s="42"/>
      <c r="I127" s="53"/>
      <c r="J127" s="91">
        <f t="shared" si="87"/>
        <v>78</v>
      </c>
      <c r="K127" s="94" t="str">
        <f t="shared" ca="1" si="88"/>
        <v/>
      </c>
      <c r="L127" s="82" t="str">
        <f t="shared" ca="1" si="89"/>
        <v/>
      </c>
      <c r="M127" s="88" t="str">
        <f t="shared" ca="1" si="90"/>
        <v/>
      </c>
      <c r="N127" s="87" t="str">
        <f t="shared" ca="1" si="91"/>
        <v/>
      </c>
      <c r="O127" s="83" t="str">
        <f t="shared" ca="1" si="91"/>
        <v/>
      </c>
      <c r="P127" s="84" t="str">
        <f t="shared" ca="1" si="92"/>
        <v/>
      </c>
      <c r="Q127" s="67"/>
      <c r="R127" s="67"/>
      <c r="S127" s="67"/>
      <c r="T127">
        <f>PV_Data_Calc!CY120</f>
        <v>105</v>
      </c>
      <c r="U127" s="10" t="e">
        <f ca="1">PV_Data_Calc!CZ120</f>
        <v>#N/A</v>
      </c>
      <c r="V127" s="16" t="e">
        <f ca="1">PV_Data_Calc!DB120</f>
        <v>#N/A</v>
      </c>
      <c r="W127" s="16" t="e">
        <f ca="1">PV_Data_Calc!DC120</f>
        <v>#N/A</v>
      </c>
      <c r="X127" s="17" t="e">
        <f ca="1">PV_Data_Calc!DD120</f>
        <v>#N/A</v>
      </c>
      <c r="Y127" s="17" t="e">
        <f ca="1">PV_Data_Calc!DE120</f>
        <v>#N/A</v>
      </c>
      <c r="AA127" s="9">
        <f>PV_Data_Calc!CQ120</f>
        <v>105</v>
      </c>
      <c r="AB127" s="9" t="e">
        <f ca="1">PV_Data_Calc!CR120</f>
        <v>#N/A</v>
      </c>
      <c r="AC127" s="19" t="e">
        <f ca="1">PV_Data_Calc!CT120</f>
        <v>#N/A</v>
      </c>
      <c r="AD127" s="19" t="e">
        <f ca="1">PV_Data_Calc!CU120</f>
        <v>#N/A</v>
      </c>
      <c r="AE127" s="20" t="e">
        <f ca="1">PV_Data_Calc!CV120</f>
        <v>#N/A</v>
      </c>
      <c r="AF127" s="20" t="e">
        <f ca="1">PV_Data_Calc!CW120</f>
        <v>#N/A</v>
      </c>
      <c r="AJ127" t="e">
        <f t="shared" ca="1" si="73"/>
        <v>#N/A</v>
      </c>
      <c r="AK127" s="4" t="e">
        <f t="shared" ca="1" si="74"/>
        <v>#N/A</v>
      </c>
      <c r="AL127" s="8" t="e">
        <f t="shared" ca="1" si="75"/>
        <v>#N/A</v>
      </c>
      <c r="AM127" s="3" t="e">
        <f t="shared" ca="1" si="76"/>
        <v>#N/A</v>
      </c>
      <c r="AN127" s="4" t="e">
        <f t="shared" ca="1" si="77"/>
        <v>#N/A</v>
      </c>
      <c r="AO127" s="4" t="e">
        <f t="shared" ca="1" si="78"/>
        <v>#N/A</v>
      </c>
      <c r="AP127" s="3" t="e">
        <f t="shared" ca="1" si="79"/>
        <v>#N/A</v>
      </c>
      <c r="AS127">
        <f t="shared" si="66"/>
        <v>53</v>
      </c>
      <c r="AT127" t="e">
        <f t="shared" ca="1" si="56"/>
        <v>#N/A</v>
      </c>
      <c r="AU127" s="3" t="e">
        <f t="shared" ca="1" si="57"/>
        <v>#N/A</v>
      </c>
      <c r="AV127" s="3" t="e">
        <f t="shared" ca="1" si="96"/>
        <v>#N/A</v>
      </c>
      <c r="AW127" s="4" t="e">
        <f t="shared" ca="1" si="96"/>
        <v>#N/A</v>
      </c>
      <c r="AX127" s="4" t="e">
        <f ca="1">AX126</f>
        <v>#N/A</v>
      </c>
      <c r="AZ127" s="8" t="e">
        <f t="shared" ca="1" si="58"/>
        <v>#N/A</v>
      </c>
      <c r="BA127" s="3" t="e">
        <f t="shared" ca="1" si="93"/>
        <v>#N/A</v>
      </c>
      <c r="BB127" s="3" t="e">
        <f t="shared" ca="1" si="93"/>
        <v>#N/A</v>
      </c>
      <c r="BC127" s="3" t="e">
        <f t="shared" ca="1" si="93"/>
        <v>#N/A</v>
      </c>
      <c r="BD127" s="3" t="e">
        <f t="shared" ca="1" si="93"/>
        <v>#N/A</v>
      </c>
      <c r="BE127" s="3" t="e">
        <f t="shared" ca="1" si="93"/>
        <v>#N/A</v>
      </c>
      <c r="BF127" s="3" t="e">
        <f t="shared" ca="1" si="93"/>
        <v>#N/A</v>
      </c>
      <c r="BG127" s="3" t="e">
        <f t="shared" ca="1" si="93"/>
        <v>#N/A</v>
      </c>
      <c r="BH127" s="3" t="e">
        <f t="shared" ca="1" si="93"/>
        <v>#N/A</v>
      </c>
      <c r="BI127" s="3" t="e">
        <f t="shared" ca="1" si="93"/>
        <v>#N/A</v>
      </c>
      <c r="BL127" t="e">
        <f t="shared" ca="1" si="80"/>
        <v>#N/A</v>
      </c>
      <c r="BM127" s="4" t="e">
        <f t="shared" ca="1" si="81"/>
        <v>#N/A</v>
      </c>
      <c r="BN127" s="8" t="e">
        <f t="shared" ca="1" si="82"/>
        <v>#N/A</v>
      </c>
      <c r="BO127" s="3" t="e">
        <f t="shared" ca="1" si="83"/>
        <v>#N/A</v>
      </c>
      <c r="BP127" s="4" t="e">
        <f t="shared" ca="1" si="84"/>
        <v>#N/A</v>
      </c>
      <c r="BQ127" s="4" t="e">
        <f t="shared" ca="1" si="85"/>
        <v>#N/A</v>
      </c>
      <c r="BR127" s="3" t="e">
        <f t="shared" ca="1" si="86"/>
        <v>#N/A</v>
      </c>
      <c r="BU127">
        <f t="shared" si="68"/>
        <v>53</v>
      </c>
      <c r="BV127" t="e">
        <f t="shared" ca="1" si="95"/>
        <v>#N/A</v>
      </c>
      <c r="BW127" s="3" t="e">
        <f t="shared" ca="1" si="95"/>
        <v>#N/A</v>
      </c>
      <c r="BX127" s="3" t="e">
        <f t="shared" ca="1" si="95"/>
        <v>#N/A</v>
      </c>
      <c r="BY127" s="4" t="e">
        <f t="shared" ca="1" si="95"/>
        <v>#N/A</v>
      </c>
      <c r="BZ127" s="4" t="e">
        <f ca="1">BZ126</f>
        <v>#N/A</v>
      </c>
      <c r="CB127" s="8" t="e">
        <f t="shared" ca="1" si="64"/>
        <v>#N/A</v>
      </c>
      <c r="CC127" s="3" t="e">
        <f t="shared" ca="1" si="94"/>
        <v>#N/A</v>
      </c>
      <c r="CD127" s="3" t="e">
        <f t="shared" ca="1" si="94"/>
        <v>#N/A</v>
      </c>
      <c r="CE127" s="3" t="e">
        <f t="shared" ca="1" si="94"/>
        <v>#N/A</v>
      </c>
      <c r="CF127" s="3" t="e">
        <f t="shared" ca="1" si="94"/>
        <v>#N/A</v>
      </c>
      <c r="CG127" s="3" t="e">
        <f t="shared" ca="1" si="94"/>
        <v>#N/A</v>
      </c>
      <c r="CH127" s="3" t="e">
        <f t="shared" ca="1" si="94"/>
        <v>#N/A</v>
      </c>
      <c r="CI127" s="3" t="e">
        <f t="shared" ca="1" si="94"/>
        <v>#N/A</v>
      </c>
      <c r="CJ127" s="3" t="e">
        <f t="shared" ca="1" si="94"/>
        <v>#N/A</v>
      </c>
      <c r="CK127" s="3" t="e">
        <f t="shared" ca="1" si="94"/>
        <v>#N/A</v>
      </c>
    </row>
    <row r="128" spans="2:89" x14ac:dyDescent="0.2">
      <c r="B128" s="52"/>
      <c r="C128" s="42"/>
      <c r="D128" s="42"/>
      <c r="E128" s="42"/>
      <c r="F128" s="42"/>
      <c r="G128" s="42"/>
      <c r="H128" s="42"/>
      <c r="I128" s="53"/>
      <c r="J128" s="91">
        <f t="shared" si="87"/>
        <v>79</v>
      </c>
      <c r="K128" s="94" t="str">
        <f t="shared" ca="1" si="88"/>
        <v/>
      </c>
      <c r="L128" s="82" t="str">
        <f t="shared" ca="1" si="89"/>
        <v/>
      </c>
      <c r="M128" s="88" t="str">
        <f t="shared" ca="1" si="90"/>
        <v/>
      </c>
      <c r="N128" s="87" t="str">
        <f t="shared" ca="1" si="91"/>
        <v/>
      </c>
      <c r="O128" s="83" t="str">
        <f t="shared" ca="1" si="91"/>
        <v/>
      </c>
      <c r="P128" s="84" t="str">
        <f t="shared" ca="1" si="92"/>
        <v/>
      </c>
      <c r="Q128" s="67"/>
      <c r="R128" s="67"/>
      <c r="S128" s="67"/>
      <c r="T128">
        <f>PV_Data_Calc!CY121</f>
        <v>106</v>
      </c>
      <c r="U128" s="10" t="e">
        <f ca="1">PV_Data_Calc!CZ121</f>
        <v>#N/A</v>
      </c>
      <c r="V128" s="16" t="e">
        <f ca="1">PV_Data_Calc!DB121</f>
        <v>#N/A</v>
      </c>
      <c r="W128" s="16" t="e">
        <f ca="1">PV_Data_Calc!DC121</f>
        <v>#N/A</v>
      </c>
      <c r="X128" s="17" t="e">
        <f ca="1">PV_Data_Calc!DD121</f>
        <v>#N/A</v>
      </c>
      <c r="Y128" s="17" t="e">
        <f ca="1">PV_Data_Calc!DE121</f>
        <v>#N/A</v>
      </c>
      <c r="AA128" s="9">
        <f>PV_Data_Calc!CQ121</f>
        <v>106</v>
      </c>
      <c r="AB128" s="9" t="e">
        <f ca="1">PV_Data_Calc!CR121</f>
        <v>#N/A</v>
      </c>
      <c r="AC128" s="19" t="e">
        <f ca="1">PV_Data_Calc!CT121</f>
        <v>#N/A</v>
      </c>
      <c r="AD128" s="19" t="e">
        <f ca="1">PV_Data_Calc!CU121</f>
        <v>#N/A</v>
      </c>
      <c r="AE128" s="20" t="e">
        <f ca="1">PV_Data_Calc!CV121</f>
        <v>#N/A</v>
      </c>
      <c r="AF128" s="20" t="e">
        <f ca="1">PV_Data_Calc!CW121</f>
        <v>#N/A</v>
      </c>
      <c r="AJ128" t="e">
        <f t="shared" ca="1" si="73"/>
        <v>#N/A</v>
      </c>
      <c r="AK128" s="4" t="e">
        <f t="shared" ca="1" si="74"/>
        <v>#N/A</v>
      </c>
      <c r="AL128" s="8" t="e">
        <f t="shared" ca="1" si="75"/>
        <v>#N/A</v>
      </c>
      <c r="AM128" s="3" t="e">
        <f t="shared" ca="1" si="76"/>
        <v>#N/A</v>
      </c>
      <c r="AN128" s="4" t="e">
        <f t="shared" ca="1" si="77"/>
        <v>#N/A</v>
      </c>
      <c r="AO128" s="4" t="e">
        <f t="shared" ca="1" si="78"/>
        <v>#N/A</v>
      </c>
      <c r="AP128" s="3" t="e">
        <f t="shared" ca="1" si="79"/>
        <v>#N/A</v>
      </c>
      <c r="AS128">
        <f t="shared" si="66"/>
        <v>53</v>
      </c>
      <c r="AT128" t="e">
        <f t="shared" ca="1" si="56"/>
        <v>#N/A</v>
      </c>
      <c r="AU128" s="3" t="e">
        <f t="shared" ca="1" si="57"/>
        <v>#N/A</v>
      </c>
      <c r="AV128" s="3" t="e">
        <f t="shared" ca="1" si="96"/>
        <v>#N/A</v>
      </c>
      <c r="AW128" s="4" t="e">
        <f t="shared" ca="1" si="96"/>
        <v>#N/A</v>
      </c>
      <c r="AX128" s="4" t="e">
        <f ca="1">INDEX($T$23:$Y$204,MATCH($AS128,$T$23:$T$204,0),MATCH(AX$22,$T$22:$Y$22,0))</f>
        <v>#N/A</v>
      </c>
      <c r="AZ128" s="8" t="e">
        <f t="shared" ca="1" si="58"/>
        <v>#N/A</v>
      </c>
      <c r="BA128" s="3" t="e">
        <f t="shared" ca="1" si="93"/>
        <v>#N/A</v>
      </c>
      <c r="BB128" s="3" t="e">
        <f t="shared" ca="1" si="93"/>
        <v>#N/A</v>
      </c>
      <c r="BC128" s="3" t="e">
        <f t="shared" ca="1" si="93"/>
        <v>#N/A</v>
      </c>
      <c r="BD128" s="3" t="e">
        <f t="shared" ca="1" si="93"/>
        <v>#N/A</v>
      </c>
      <c r="BE128" s="3" t="e">
        <f t="shared" ca="1" si="93"/>
        <v>#N/A</v>
      </c>
      <c r="BF128" s="3" t="e">
        <f t="shared" ca="1" si="93"/>
        <v>#N/A</v>
      </c>
      <c r="BG128" s="3" t="e">
        <f t="shared" ca="1" si="93"/>
        <v>#N/A</v>
      </c>
      <c r="BH128" s="3" t="e">
        <f t="shared" ca="1" si="93"/>
        <v>#N/A</v>
      </c>
      <c r="BI128" s="3" t="e">
        <f t="shared" ca="1" si="93"/>
        <v>#N/A</v>
      </c>
      <c r="BL128" t="e">
        <f t="shared" ca="1" si="80"/>
        <v>#N/A</v>
      </c>
      <c r="BM128" s="4" t="e">
        <f t="shared" ca="1" si="81"/>
        <v>#N/A</v>
      </c>
      <c r="BN128" s="8" t="e">
        <f t="shared" ca="1" si="82"/>
        <v>#N/A</v>
      </c>
      <c r="BO128" s="3" t="e">
        <f t="shared" ca="1" si="83"/>
        <v>#N/A</v>
      </c>
      <c r="BP128" s="4" t="e">
        <f t="shared" ca="1" si="84"/>
        <v>#N/A</v>
      </c>
      <c r="BQ128" s="4" t="e">
        <f t="shared" ca="1" si="85"/>
        <v>#N/A</v>
      </c>
      <c r="BR128" s="3" t="e">
        <f t="shared" ca="1" si="86"/>
        <v>#N/A</v>
      </c>
      <c r="BU128">
        <f t="shared" si="68"/>
        <v>53</v>
      </c>
      <c r="BV128" t="e">
        <f t="shared" ca="1" si="95"/>
        <v>#N/A</v>
      </c>
      <c r="BW128" s="3" t="e">
        <f t="shared" ca="1" si="95"/>
        <v>#N/A</v>
      </c>
      <c r="BX128" s="3" t="e">
        <f t="shared" ca="1" si="95"/>
        <v>#N/A</v>
      </c>
      <c r="BY128" s="4" t="e">
        <f t="shared" ca="1" si="95"/>
        <v>#N/A</v>
      </c>
      <c r="BZ128" s="4" t="e">
        <f ca="1">INDEX($AA$23:$AF$204,MATCH($BU128,$AA$23:$AA$204,0),MATCH(BZ$22,$AA$22:$AF$22,0))</f>
        <v>#N/A</v>
      </c>
      <c r="CB128" s="8" t="e">
        <f t="shared" ca="1" si="64"/>
        <v>#N/A</v>
      </c>
      <c r="CC128" s="3" t="e">
        <f t="shared" ca="1" si="94"/>
        <v>#N/A</v>
      </c>
      <c r="CD128" s="3" t="e">
        <f t="shared" ca="1" si="94"/>
        <v>#N/A</v>
      </c>
      <c r="CE128" s="3" t="e">
        <f t="shared" ca="1" si="94"/>
        <v>#N/A</v>
      </c>
      <c r="CF128" s="3" t="e">
        <f t="shared" ca="1" si="94"/>
        <v>#N/A</v>
      </c>
      <c r="CG128" s="3" t="e">
        <f t="shared" ca="1" si="94"/>
        <v>#N/A</v>
      </c>
      <c r="CH128" s="3" t="e">
        <f t="shared" ca="1" si="94"/>
        <v>#N/A</v>
      </c>
      <c r="CI128" s="3" t="e">
        <f t="shared" ca="1" si="94"/>
        <v>#N/A</v>
      </c>
      <c r="CJ128" s="3" t="e">
        <f t="shared" ca="1" si="94"/>
        <v>#N/A</v>
      </c>
      <c r="CK128" s="3" t="e">
        <f t="shared" ca="1" si="94"/>
        <v>#N/A</v>
      </c>
    </row>
    <row r="129" spans="2:89" x14ac:dyDescent="0.2">
      <c r="B129" s="52"/>
      <c r="C129" s="42"/>
      <c r="D129" s="42"/>
      <c r="E129" s="42"/>
      <c r="F129" s="42"/>
      <c r="G129" s="42"/>
      <c r="H129" s="42"/>
      <c r="I129" s="53"/>
      <c r="J129" s="91">
        <f t="shared" si="87"/>
        <v>80</v>
      </c>
      <c r="K129" s="94" t="str">
        <f t="shared" ca="1" si="88"/>
        <v/>
      </c>
      <c r="L129" s="82" t="str">
        <f t="shared" ca="1" si="89"/>
        <v/>
      </c>
      <c r="M129" s="88" t="str">
        <f t="shared" ca="1" si="90"/>
        <v/>
      </c>
      <c r="N129" s="87" t="str">
        <f t="shared" ca="1" si="91"/>
        <v/>
      </c>
      <c r="O129" s="83" t="str">
        <f t="shared" ca="1" si="91"/>
        <v/>
      </c>
      <c r="P129" s="84" t="str">
        <f t="shared" ca="1" si="92"/>
        <v/>
      </c>
      <c r="Q129" s="67"/>
      <c r="R129" s="67"/>
      <c r="S129" s="67"/>
      <c r="T129">
        <f>PV_Data_Calc!CY122</f>
        <v>107</v>
      </c>
      <c r="U129" s="10" t="e">
        <f ca="1">PV_Data_Calc!CZ122</f>
        <v>#N/A</v>
      </c>
      <c r="V129" s="16" t="e">
        <f ca="1">PV_Data_Calc!DB122</f>
        <v>#N/A</v>
      </c>
      <c r="W129" s="16" t="e">
        <f ca="1">PV_Data_Calc!DC122</f>
        <v>#N/A</v>
      </c>
      <c r="X129" s="17" t="e">
        <f ca="1">PV_Data_Calc!DD122</f>
        <v>#N/A</v>
      </c>
      <c r="Y129" s="17" t="e">
        <f ca="1">PV_Data_Calc!DE122</f>
        <v>#N/A</v>
      </c>
      <c r="AA129" s="9">
        <f>PV_Data_Calc!CQ122</f>
        <v>107</v>
      </c>
      <c r="AB129" s="9" t="e">
        <f ca="1">PV_Data_Calc!CR122</f>
        <v>#N/A</v>
      </c>
      <c r="AC129" s="19" t="e">
        <f ca="1">PV_Data_Calc!CT122</f>
        <v>#N/A</v>
      </c>
      <c r="AD129" s="19" t="e">
        <f ca="1">PV_Data_Calc!CU122</f>
        <v>#N/A</v>
      </c>
      <c r="AE129" s="20" t="e">
        <f ca="1">PV_Data_Calc!CV122</f>
        <v>#N/A</v>
      </c>
      <c r="AF129" s="20" t="e">
        <f ca="1">PV_Data_Calc!CW122</f>
        <v>#N/A</v>
      </c>
      <c r="AJ129" t="e">
        <f t="shared" ca="1" si="73"/>
        <v>#N/A</v>
      </c>
      <c r="AK129" s="4" t="e">
        <f t="shared" ca="1" si="74"/>
        <v>#N/A</v>
      </c>
      <c r="AL129" s="8" t="e">
        <f t="shared" ca="1" si="75"/>
        <v>#N/A</v>
      </c>
      <c r="AM129" s="3" t="e">
        <f t="shared" ca="1" si="76"/>
        <v>#N/A</v>
      </c>
      <c r="AN129" s="4" t="e">
        <f t="shared" ca="1" si="77"/>
        <v>#N/A</v>
      </c>
      <c r="AO129" s="4" t="e">
        <f t="shared" ca="1" si="78"/>
        <v>#N/A</v>
      </c>
      <c r="AP129" s="3" t="e">
        <f t="shared" ca="1" si="79"/>
        <v>#N/A</v>
      </c>
      <c r="AS129">
        <f t="shared" si="66"/>
        <v>54</v>
      </c>
      <c r="AT129" t="e">
        <f t="shared" ca="1" si="56"/>
        <v>#N/A</v>
      </c>
      <c r="AU129" s="3" t="e">
        <f t="shared" ca="1" si="57"/>
        <v>#N/A</v>
      </c>
      <c r="AV129" s="3" t="e">
        <f t="shared" ca="1" si="96"/>
        <v>#N/A</v>
      </c>
      <c r="AW129" s="4" t="e">
        <f t="shared" ca="1" si="96"/>
        <v>#N/A</v>
      </c>
      <c r="AX129" s="4" t="e">
        <f ca="1">AX128</f>
        <v>#N/A</v>
      </c>
      <c r="AZ129" s="8" t="e">
        <f t="shared" ca="1" si="58"/>
        <v>#N/A</v>
      </c>
      <c r="BA129" s="3" t="e">
        <f t="shared" ca="1" si="93"/>
        <v>#N/A</v>
      </c>
      <c r="BB129" s="3" t="e">
        <f t="shared" ca="1" si="93"/>
        <v>#N/A</v>
      </c>
      <c r="BC129" s="3" t="e">
        <f t="shared" ca="1" si="93"/>
        <v>#N/A</v>
      </c>
      <c r="BD129" s="3" t="e">
        <f t="shared" ca="1" si="93"/>
        <v>#N/A</v>
      </c>
      <c r="BE129" s="3" t="e">
        <f t="shared" ca="1" si="93"/>
        <v>#N/A</v>
      </c>
      <c r="BF129" s="3" t="e">
        <f t="shared" ca="1" si="93"/>
        <v>#N/A</v>
      </c>
      <c r="BG129" s="3" t="e">
        <f t="shared" ca="1" si="93"/>
        <v>#N/A</v>
      </c>
      <c r="BH129" s="3" t="e">
        <f t="shared" ca="1" si="93"/>
        <v>#N/A</v>
      </c>
      <c r="BI129" s="3" t="e">
        <f t="shared" ca="1" si="93"/>
        <v>#N/A</v>
      </c>
      <c r="BL129" t="e">
        <f t="shared" ca="1" si="80"/>
        <v>#N/A</v>
      </c>
      <c r="BM129" s="4" t="e">
        <f t="shared" ca="1" si="81"/>
        <v>#N/A</v>
      </c>
      <c r="BN129" s="8" t="e">
        <f t="shared" ca="1" si="82"/>
        <v>#N/A</v>
      </c>
      <c r="BO129" s="3" t="e">
        <f t="shared" ca="1" si="83"/>
        <v>#N/A</v>
      </c>
      <c r="BP129" s="4" t="e">
        <f t="shared" ca="1" si="84"/>
        <v>#N/A</v>
      </c>
      <c r="BQ129" s="4" t="e">
        <f t="shared" ca="1" si="85"/>
        <v>#N/A</v>
      </c>
      <c r="BR129" s="3" t="e">
        <f t="shared" ca="1" si="86"/>
        <v>#N/A</v>
      </c>
      <c r="BU129">
        <f t="shared" si="68"/>
        <v>54</v>
      </c>
      <c r="BV129" t="e">
        <f t="shared" ca="1" si="95"/>
        <v>#N/A</v>
      </c>
      <c r="BW129" s="3" t="e">
        <f t="shared" ca="1" si="95"/>
        <v>#N/A</v>
      </c>
      <c r="BX129" s="3" t="e">
        <f t="shared" ca="1" si="95"/>
        <v>#N/A</v>
      </c>
      <c r="BY129" s="4" t="e">
        <f t="shared" ca="1" si="95"/>
        <v>#N/A</v>
      </c>
      <c r="BZ129" s="4" t="e">
        <f ca="1">BZ128</f>
        <v>#N/A</v>
      </c>
      <c r="CB129" s="8" t="e">
        <f t="shared" ca="1" si="64"/>
        <v>#N/A</v>
      </c>
      <c r="CC129" s="3" t="e">
        <f t="shared" ca="1" si="94"/>
        <v>#N/A</v>
      </c>
      <c r="CD129" s="3" t="e">
        <f t="shared" ca="1" si="94"/>
        <v>#N/A</v>
      </c>
      <c r="CE129" s="3" t="e">
        <f t="shared" ca="1" si="94"/>
        <v>#N/A</v>
      </c>
      <c r="CF129" s="3" t="e">
        <f t="shared" ca="1" si="94"/>
        <v>#N/A</v>
      </c>
      <c r="CG129" s="3" t="e">
        <f t="shared" ca="1" si="94"/>
        <v>#N/A</v>
      </c>
      <c r="CH129" s="3" t="e">
        <f t="shared" ca="1" si="94"/>
        <v>#N/A</v>
      </c>
      <c r="CI129" s="3" t="e">
        <f t="shared" ca="1" si="94"/>
        <v>#N/A</v>
      </c>
      <c r="CJ129" s="3" t="e">
        <f t="shared" ca="1" si="94"/>
        <v>#N/A</v>
      </c>
      <c r="CK129" s="3" t="e">
        <f t="shared" ca="1" si="94"/>
        <v>#N/A</v>
      </c>
    </row>
    <row r="130" spans="2:89" x14ac:dyDescent="0.2">
      <c r="B130" s="52"/>
      <c r="C130" s="42"/>
      <c r="D130" s="42"/>
      <c r="E130" s="42"/>
      <c r="F130" s="42"/>
      <c r="G130" s="42"/>
      <c r="H130" s="42"/>
      <c r="I130" s="53"/>
      <c r="J130" s="91">
        <f t="shared" si="87"/>
        <v>81</v>
      </c>
      <c r="K130" s="94" t="str">
        <f t="shared" ca="1" si="88"/>
        <v/>
      </c>
      <c r="L130" s="82" t="str">
        <f t="shared" ca="1" si="89"/>
        <v/>
      </c>
      <c r="M130" s="88" t="str">
        <f t="shared" ca="1" si="90"/>
        <v/>
      </c>
      <c r="N130" s="87" t="str">
        <f t="shared" ca="1" si="91"/>
        <v/>
      </c>
      <c r="O130" s="83" t="str">
        <f t="shared" ca="1" si="91"/>
        <v/>
      </c>
      <c r="P130" s="84" t="str">
        <f t="shared" ca="1" si="92"/>
        <v/>
      </c>
      <c r="Q130" s="67"/>
      <c r="R130" s="67"/>
      <c r="S130" s="67"/>
      <c r="T130">
        <f>PV_Data_Calc!CY123</f>
        <v>108</v>
      </c>
      <c r="U130" s="10" t="e">
        <f ca="1">PV_Data_Calc!CZ123</f>
        <v>#N/A</v>
      </c>
      <c r="V130" s="16" t="e">
        <f ca="1">PV_Data_Calc!DB123</f>
        <v>#N/A</v>
      </c>
      <c r="W130" s="16" t="e">
        <f ca="1">PV_Data_Calc!DC123</f>
        <v>#N/A</v>
      </c>
      <c r="X130" s="17" t="e">
        <f ca="1">PV_Data_Calc!DD123</f>
        <v>#N/A</v>
      </c>
      <c r="Y130" s="17" t="e">
        <f ca="1">PV_Data_Calc!DE123</f>
        <v>#N/A</v>
      </c>
      <c r="AA130" s="9">
        <f>PV_Data_Calc!CQ123</f>
        <v>108</v>
      </c>
      <c r="AB130" s="9" t="e">
        <f ca="1">PV_Data_Calc!CR123</f>
        <v>#N/A</v>
      </c>
      <c r="AC130" s="19" t="e">
        <f ca="1">PV_Data_Calc!CT123</f>
        <v>#N/A</v>
      </c>
      <c r="AD130" s="19" t="e">
        <f ca="1">PV_Data_Calc!CU123</f>
        <v>#N/A</v>
      </c>
      <c r="AE130" s="20" t="e">
        <f ca="1">PV_Data_Calc!CV123</f>
        <v>#N/A</v>
      </c>
      <c r="AF130" s="20" t="e">
        <f ca="1">PV_Data_Calc!CW123</f>
        <v>#N/A</v>
      </c>
      <c r="AJ130" t="e">
        <f t="shared" ca="1" si="73"/>
        <v>#N/A</v>
      </c>
      <c r="AK130" s="4" t="e">
        <f t="shared" ca="1" si="74"/>
        <v>#N/A</v>
      </c>
      <c r="AL130" s="8" t="e">
        <f t="shared" ca="1" si="75"/>
        <v>#N/A</v>
      </c>
      <c r="AM130" s="3" t="e">
        <f t="shared" ca="1" si="76"/>
        <v>#N/A</v>
      </c>
      <c r="AN130" s="4" t="e">
        <f t="shared" ca="1" si="77"/>
        <v>#N/A</v>
      </c>
      <c r="AO130" s="4" t="e">
        <f t="shared" ca="1" si="78"/>
        <v>#N/A</v>
      </c>
      <c r="AP130" s="3" t="e">
        <f t="shared" ca="1" si="79"/>
        <v>#N/A</v>
      </c>
      <c r="AS130">
        <f t="shared" si="66"/>
        <v>54</v>
      </c>
      <c r="AT130" t="e">
        <f t="shared" ca="1" si="56"/>
        <v>#N/A</v>
      </c>
      <c r="AU130" s="3" t="e">
        <f t="shared" ca="1" si="57"/>
        <v>#N/A</v>
      </c>
      <c r="AV130" s="3" t="e">
        <f t="shared" ca="1" si="96"/>
        <v>#N/A</v>
      </c>
      <c r="AW130" s="4" t="e">
        <f t="shared" ca="1" si="96"/>
        <v>#N/A</v>
      </c>
      <c r="AX130" s="4" t="e">
        <f ca="1">INDEX($T$23:$Y$204,MATCH($AS130,$T$23:$T$204,0),MATCH(AX$22,$T$22:$Y$22,0))</f>
        <v>#N/A</v>
      </c>
      <c r="AZ130" s="8" t="e">
        <f t="shared" ca="1" si="58"/>
        <v>#N/A</v>
      </c>
      <c r="BA130" s="3" t="e">
        <f t="shared" ca="1" si="93"/>
        <v>#N/A</v>
      </c>
      <c r="BB130" s="3" t="e">
        <f t="shared" ca="1" si="93"/>
        <v>#N/A</v>
      </c>
      <c r="BC130" s="3" t="e">
        <f t="shared" ca="1" si="93"/>
        <v>#N/A</v>
      </c>
      <c r="BD130" s="3" t="e">
        <f t="shared" ca="1" si="93"/>
        <v>#N/A</v>
      </c>
      <c r="BE130" s="3" t="e">
        <f t="shared" ca="1" si="93"/>
        <v>#N/A</v>
      </c>
      <c r="BF130" s="3" t="e">
        <f t="shared" ca="1" si="93"/>
        <v>#N/A</v>
      </c>
      <c r="BG130" s="3" t="e">
        <f t="shared" ca="1" si="93"/>
        <v>#N/A</v>
      </c>
      <c r="BH130" s="3" t="e">
        <f t="shared" ca="1" si="93"/>
        <v>#N/A</v>
      </c>
      <c r="BI130" s="3" t="e">
        <f t="shared" ca="1" si="93"/>
        <v>#N/A</v>
      </c>
      <c r="BL130" t="e">
        <f t="shared" ca="1" si="80"/>
        <v>#N/A</v>
      </c>
      <c r="BM130" s="4" t="e">
        <f t="shared" ca="1" si="81"/>
        <v>#N/A</v>
      </c>
      <c r="BN130" s="8" t="e">
        <f t="shared" ca="1" si="82"/>
        <v>#N/A</v>
      </c>
      <c r="BO130" s="3" t="e">
        <f t="shared" ca="1" si="83"/>
        <v>#N/A</v>
      </c>
      <c r="BP130" s="4" t="e">
        <f t="shared" ca="1" si="84"/>
        <v>#N/A</v>
      </c>
      <c r="BQ130" s="4" t="e">
        <f t="shared" ca="1" si="85"/>
        <v>#N/A</v>
      </c>
      <c r="BR130" s="3" t="e">
        <f t="shared" ca="1" si="86"/>
        <v>#N/A</v>
      </c>
      <c r="BU130">
        <f t="shared" si="68"/>
        <v>54</v>
      </c>
      <c r="BV130" t="e">
        <f t="shared" ca="1" si="95"/>
        <v>#N/A</v>
      </c>
      <c r="BW130" s="3" t="e">
        <f t="shared" ca="1" si="95"/>
        <v>#N/A</v>
      </c>
      <c r="BX130" s="3" t="e">
        <f t="shared" ca="1" si="95"/>
        <v>#N/A</v>
      </c>
      <c r="BY130" s="4" t="e">
        <f t="shared" ca="1" si="95"/>
        <v>#N/A</v>
      </c>
      <c r="BZ130" s="4" t="e">
        <f ca="1">INDEX($AA$23:$AF$204,MATCH($BU130,$AA$23:$AA$204,0),MATCH(BZ$22,$AA$22:$AF$22,0))</f>
        <v>#N/A</v>
      </c>
      <c r="CB130" s="8" t="e">
        <f t="shared" ca="1" si="64"/>
        <v>#N/A</v>
      </c>
      <c r="CC130" s="3" t="e">
        <f t="shared" ca="1" si="94"/>
        <v>#N/A</v>
      </c>
      <c r="CD130" s="3" t="e">
        <f t="shared" ca="1" si="94"/>
        <v>#N/A</v>
      </c>
      <c r="CE130" s="3" t="e">
        <f t="shared" ca="1" si="94"/>
        <v>#N/A</v>
      </c>
      <c r="CF130" s="3" t="e">
        <f t="shared" ca="1" si="94"/>
        <v>#N/A</v>
      </c>
      <c r="CG130" s="3" t="e">
        <f t="shared" ca="1" si="94"/>
        <v>#N/A</v>
      </c>
      <c r="CH130" s="3" t="e">
        <f t="shared" ca="1" si="94"/>
        <v>#N/A</v>
      </c>
      <c r="CI130" s="3" t="e">
        <f t="shared" ca="1" si="94"/>
        <v>#N/A</v>
      </c>
      <c r="CJ130" s="3" t="e">
        <f t="shared" ca="1" si="94"/>
        <v>#N/A</v>
      </c>
      <c r="CK130" s="3" t="e">
        <f t="shared" ca="1" si="94"/>
        <v>#N/A</v>
      </c>
    </row>
    <row r="131" spans="2:89" x14ac:dyDescent="0.2">
      <c r="B131" s="52"/>
      <c r="C131" s="42"/>
      <c r="D131" s="42"/>
      <c r="E131" s="42"/>
      <c r="F131" s="42"/>
      <c r="G131" s="42"/>
      <c r="H131" s="42"/>
      <c r="I131" s="53"/>
      <c r="J131" s="91">
        <f t="shared" si="87"/>
        <v>82</v>
      </c>
      <c r="K131" s="94" t="str">
        <f t="shared" ca="1" si="88"/>
        <v/>
      </c>
      <c r="L131" s="82" t="str">
        <f t="shared" ca="1" si="89"/>
        <v/>
      </c>
      <c r="M131" s="88" t="str">
        <f t="shared" ca="1" si="90"/>
        <v/>
      </c>
      <c r="N131" s="87" t="str">
        <f t="shared" ca="1" si="91"/>
        <v/>
      </c>
      <c r="O131" s="83" t="str">
        <f t="shared" ca="1" si="91"/>
        <v/>
      </c>
      <c r="P131" s="84" t="str">
        <f t="shared" ca="1" si="92"/>
        <v/>
      </c>
      <c r="Q131" s="67"/>
      <c r="R131" s="67"/>
      <c r="S131" s="67"/>
      <c r="T131">
        <f>PV_Data_Calc!CY124</f>
        <v>109</v>
      </c>
      <c r="U131" s="10" t="e">
        <f ca="1">PV_Data_Calc!CZ124</f>
        <v>#N/A</v>
      </c>
      <c r="V131" s="16" t="e">
        <f ca="1">PV_Data_Calc!DB124</f>
        <v>#N/A</v>
      </c>
      <c r="W131" s="16" t="e">
        <f ca="1">PV_Data_Calc!DC124</f>
        <v>#N/A</v>
      </c>
      <c r="X131" s="17" t="e">
        <f ca="1">PV_Data_Calc!DD124</f>
        <v>#N/A</v>
      </c>
      <c r="Y131" s="17" t="e">
        <f ca="1">PV_Data_Calc!DE124</f>
        <v>#N/A</v>
      </c>
      <c r="AA131" s="9">
        <f>PV_Data_Calc!CQ124</f>
        <v>109</v>
      </c>
      <c r="AB131" s="9" t="e">
        <f ca="1">PV_Data_Calc!CR124</f>
        <v>#N/A</v>
      </c>
      <c r="AC131" s="19" t="e">
        <f ca="1">PV_Data_Calc!CT124</f>
        <v>#N/A</v>
      </c>
      <c r="AD131" s="19" t="e">
        <f ca="1">PV_Data_Calc!CU124</f>
        <v>#N/A</v>
      </c>
      <c r="AE131" s="20" t="e">
        <f ca="1">PV_Data_Calc!CV124</f>
        <v>#N/A</v>
      </c>
      <c r="AF131" s="20" t="e">
        <f ca="1">PV_Data_Calc!CW124</f>
        <v>#N/A</v>
      </c>
      <c r="AJ131" t="e">
        <f t="shared" ca="1" si="73"/>
        <v>#N/A</v>
      </c>
      <c r="AK131" s="4" t="e">
        <f t="shared" ca="1" si="74"/>
        <v>#N/A</v>
      </c>
      <c r="AL131" s="8" t="e">
        <f t="shared" ca="1" si="75"/>
        <v>#N/A</v>
      </c>
      <c r="AM131" s="3" t="e">
        <f t="shared" ca="1" si="76"/>
        <v>#N/A</v>
      </c>
      <c r="AN131" s="4" t="e">
        <f t="shared" ca="1" si="77"/>
        <v>#N/A</v>
      </c>
      <c r="AO131" s="4" t="e">
        <f t="shared" ca="1" si="78"/>
        <v>#N/A</v>
      </c>
      <c r="AP131" s="3" t="e">
        <f t="shared" ca="1" si="79"/>
        <v>#N/A</v>
      </c>
      <c r="AS131">
        <f t="shared" si="66"/>
        <v>55</v>
      </c>
      <c r="AT131" t="e">
        <f t="shared" ca="1" si="56"/>
        <v>#N/A</v>
      </c>
      <c r="AU131" s="3" t="e">
        <f t="shared" ca="1" si="57"/>
        <v>#N/A</v>
      </c>
      <c r="AV131" s="3" t="e">
        <f t="shared" ca="1" si="96"/>
        <v>#N/A</v>
      </c>
      <c r="AW131" s="4" t="e">
        <f t="shared" ca="1" si="96"/>
        <v>#N/A</v>
      </c>
      <c r="AX131" s="4" t="e">
        <f ca="1">AX130</f>
        <v>#N/A</v>
      </c>
      <c r="AZ131" s="8" t="e">
        <f t="shared" ca="1" si="58"/>
        <v>#N/A</v>
      </c>
      <c r="BA131" s="3" t="e">
        <f t="shared" ca="1" si="93"/>
        <v>#N/A</v>
      </c>
      <c r="BB131" s="3" t="e">
        <f t="shared" ca="1" si="93"/>
        <v>#N/A</v>
      </c>
      <c r="BC131" s="3" t="e">
        <f t="shared" ca="1" si="93"/>
        <v>#N/A</v>
      </c>
      <c r="BD131" s="3" t="e">
        <f t="shared" ca="1" si="93"/>
        <v>#N/A</v>
      </c>
      <c r="BE131" s="3" t="e">
        <f t="shared" ca="1" si="93"/>
        <v>#N/A</v>
      </c>
      <c r="BF131" s="3" t="e">
        <f t="shared" ca="1" si="93"/>
        <v>#N/A</v>
      </c>
      <c r="BG131" s="3" t="e">
        <f t="shared" ca="1" si="93"/>
        <v>#N/A</v>
      </c>
      <c r="BH131" s="3" t="e">
        <f t="shared" ca="1" si="93"/>
        <v>#N/A</v>
      </c>
      <c r="BI131" s="3" t="e">
        <f t="shared" ca="1" si="93"/>
        <v>#N/A</v>
      </c>
      <c r="BL131" t="e">
        <f t="shared" ca="1" si="80"/>
        <v>#N/A</v>
      </c>
      <c r="BM131" s="4" t="e">
        <f t="shared" ca="1" si="81"/>
        <v>#N/A</v>
      </c>
      <c r="BN131" s="8" t="e">
        <f t="shared" ca="1" si="82"/>
        <v>#N/A</v>
      </c>
      <c r="BO131" s="3" t="e">
        <f t="shared" ca="1" si="83"/>
        <v>#N/A</v>
      </c>
      <c r="BP131" s="4" t="e">
        <f t="shared" ca="1" si="84"/>
        <v>#N/A</v>
      </c>
      <c r="BQ131" s="4" t="e">
        <f t="shared" ca="1" si="85"/>
        <v>#N/A</v>
      </c>
      <c r="BR131" s="3" t="e">
        <f t="shared" ca="1" si="86"/>
        <v>#N/A</v>
      </c>
      <c r="BU131">
        <f t="shared" si="68"/>
        <v>55</v>
      </c>
      <c r="BV131" t="e">
        <f t="shared" ca="1" si="95"/>
        <v>#N/A</v>
      </c>
      <c r="BW131" s="3" t="e">
        <f t="shared" ca="1" si="95"/>
        <v>#N/A</v>
      </c>
      <c r="BX131" s="3" t="e">
        <f t="shared" ca="1" si="95"/>
        <v>#N/A</v>
      </c>
      <c r="BY131" s="4" t="e">
        <f t="shared" ca="1" si="95"/>
        <v>#N/A</v>
      </c>
      <c r="BZ131" s="4" t="e">
        <f ca="1">BZ130</f>
        <v>#N/A</v>
      </c>
      <c r="CB131" s="8" t="e">
        <f t="shared" ca="1" si="64"/>
        <v>#N/A</v>
      </c>
      <c r="CC131" s="3" t="e">
        <f t="shared" ca="1" si="94"/>
        <v>#N/A</v>
      </c>
      <c r="CD131" s="3" t="e">
        <f t="shared" ca="1" si="94"/>
        <v>#N/A</v>
      </c>
      <c r="CE131" s="3" t="e">
        <f t="shared" ca="1" si="94"/>
        <v>#N/A</v>
      </c>
      <c r="CF131" s="3" t="e">
        <f t="shared" ca="1" si="94"/>
        <v>#N/A</v>
      </c>
      <c r="CG131" s="3" t="e">
        <f t="shared" ca="1" si="94"/>
        <v>#N/A</v>
      </c>
      <c r="CH131" s="3" t="e">
        <f t="shared" ca="1" si="94"/>
        <v>#N/A</v>
      </c>
      <c r="CI131" s="3" t="e">
        <f t="shared" ca="1" si="94"/>
        <v>#N/A</v>
      </c>
      <c r="CJ131" s="3" t="e">
        <f t="shared" ca="1" si="94"/>
        <v>#N/A</v>
      </c>
      <c r="CK131" s="3" t="e">
        <f t="shared" ca="1" si="94"/>
        <v>#N/A</v>
      </c>
    </row>
    <row r="132" spans="2:89" x14ac:dyDescent="0.2">
      <c r="B132" s="52"/>
      <c r="C132" s="42"/>
      <c r="D132" s="42"/>
      <c r="E132" s="42"/>
      <c r="F132" s="42"/>
      <c r="G132" s="42"/>
      <c r="H132" s="42"/>
      <c r="I132" s="53"/>
      <c r="J132" s="91">
        <f t="shared" si="87"/>
        <v>83</v>
      </c>
      <c r="K132" s="94" t="str">
        <f t="shared" ca="1" si="88"/>
        <v/>
      </c>
      <c r="L132" s="82" t="str">
        <f t="shared" ca="1" si="89"/>
        <v/>
      </c>
      <c r="M132" s="88" t="str">
        <f t="shared" ca="1" si="90"/>
        <v/>
      </c>
      <c r="N132" s="87" t="str">
        <f t="shared" ca="1" si="91"/>
        <v/>
      </c>
      <c r="O132" s="83" t="str">
        <f t="shared" ca="1" si="91"/>
        <v/>
      </c>
      <c r="P132" s="84" t="str">
        <f t="shared" ca="1" si="92"/>
        <v/>
      </c>
      <c r="Q132" s="67"/>
      <c r="R132" s="67"/>
      <c r="S132" s="67"/>
      <c r="T132">
        <f>PV_Data_Calc!CY125</f>
        <v>110</v>
      </c>
      <c r="U132" s="10" t="e">
        <f ca="1">PV_Data_Calc!CZ125</f>
        <v>#N/A</v>
      </c>
      <c r="V132" s="16" t="e">
        <f ca="1">PV_Data_Calc!DB125</f>
        <v>#N/A</v>
      </c>
      <c r="W132" s="16" t="e">
        <f ca="1">PV_Data_Calc!DC125</f>
        <v>#N/A</v>
      </c>
      <c r="X132" s="17" t="e">
        <f ca="1">PV_Data_Calc!DD125</f>
        <v>#N/A</v>
      </c>
      <c r="Y132" s="17" t="e">
        <f ca="1">PV_Data_Calc!DE125</f>
        <v>#N/A</v>
      </c>
      <c r="AA132" s="9">
        <f>PV_Data_Calc!CQ125</f>
        <v>110</v>
      </c>
      <c r="AB132" s="9" t="e">
        <f ca="1">PV_Data_Calc!CR125</f>
        <v>#N/A</v>
      </c>
      <c r="AC132" s="19" t="e">
        <f ca="1">PV_Data_Calc!CT125</f>
        <v>#N/A</v>
      </c>
      <c r="AD132" s="19" t="e">
        <f ca="1">PV_Data_Calc!CU125</f>
        <v>#N/A</v>
      </c>
      <c r="AE132" s="20" t="e">
        <f ca="1">PV_Data_Calc!CV125</f>
        <v>#N/A</v>
      </c>
      <c r="AF132" s="20" t="e">
        <f ca="1">PV_Data_Calc!CW125</f>
        <v>#N/A</v>
      </c>
      <c r="AJ132" t="e">
        <f t="shared" ca="1" si="73"/>
        <v>#N/A</v>
      </c>
      <c r="AK132" s="4" t="e">
        <f t="shared" ca="1" si="74"/>
        <v>#N/A</v>
      </c>
      <c r="AL132" s="8" t="e">
        <f t="shared" ca="1" si="75"/>
        <v>#N/A</v>
      </c>
      <c r="AM132" s="3" t="e">
        <f t="shared" ca="1" si="76"/>
        <v>#N/A</v>
      </c>
      <c r="AN132" s="4" t="e">
        <f t="shared" ca="1" si="77"/>
        <v>#N/A</v>
      </c>
      <c r="AO132" s="4" t="e">
        <f t="shared" ca="1" si="78"/>
        <v>#N/A</v>
      </c>
      <c r="AP132" s="3" t="e">
        <f t="shared" ca="1" si="79"/>
        <v>#N/A</v>
      </c>
      <c r="AS132">
        <f t="shared" si="66"/>
        <v>55</v>
      </c>
      <c r="AT132" t="e">
        <f t="shared" ca="1" si="56"/>
        <v>#N/A</v>
      </c>
      <c r="AU132" s="3" t="e">
        <f t="shared" ca="1" si="57"/>
        <v>#N/A</v>
      </c>
      <c r="AV132" s="3" t="e">
        <f t="shared" ca="1" si="96"/>
        <v>#N/A</v>
      </c>
      <c r="AW132" s="4" t="e">
        <f t="shared" ca="1" si="96"/>
        <v>#N/A</v>
      </c>
      <c r="AX132" s="4" t="e">
        <f ca="1">INDEX($T$23:$Y$204,MATCH($AS132,$T$23:$T$204,0),MATCH(AX$22,$T$22:$Y$22,0))</f>
        <v>#N/A</v>
      </c>
      <c r="AZ132" s="8" t="e">
        <f t="shared" ca="1" si="58"/>
        <v>#N/A</v>
      </c>
      <c r="BA132" s="3" t="e">
        <f t="shared" ca="1" si="93"/>
        <v>#N/A</v>
      </c>
      <c r="BB132" s="3" t="e">
        <f t="shared" ca="1" si="93"/>
        <v>#N/A</v>
      </c>
      <c r="BC132" s="3" t="e">
        <f t="shared" ca="1" si="93"/>
        <v>#N/A</v>
      </c>
      <c r="BD132" s="3" t="e">
        <f t="shared" ca="1" si="93"/>
        <v>#N/A</v>
      </c>
      <c r="BE132" s="3" t="e">
        <f t="shared" ca="1" si="93"/>
        <v>#N/A</v>
      </c>
      <c r="BF132" s="3" t="e">
        <f t="shared" ca="1" si="93"/>
        <v>#N/A</v>
      </c>
      <c r="BG132" s="3" t="e">
        <f t="shared" ca="1" si="93"/>
        <v>#N/A</v>
      </c>
      <c r="BH132" s="3" t="e">
        <f t="shared" ca="1" si="93"/>
        <v>#N/A</v>
      </c>
      <c r="BI132" s="3" t="e">
        <f t="shared" ca="1" si="93"/>
        <v>#N/A</v>
      </c>
      <c r="BL132" t="e">
        <f t="shared" ca="1" si="80"/>
        <v>#N/A</v>
      </c>
      <c r="BM132" s="4" t="e">
        <f t="shared" ca="1" si="81"/>
        <v>#N/A</v>
      </c>
      <c r="BN132" s="8" t="e">
        <f t="shared" ca="1" si="82"/>
        <v>#N/A</v>
      </c>
      <c r="BO132" s="3" t="e">
        <f t="shared" ca="1" si="83"/>
        <v>#N/A</v>
      </c>
      <c r="BP132" s="4" t="e">
        <f t="shared" ca="1" si="84"/>
        <v>#N/A</v>
      </c>
      <c r="BQ132" s="4" t="e">
        <f t="shared" ca="1" si="85"/>
        <v>#N/A</v>
      </c>
      <c r="BR132" s="3" t="e">
        <f t="shared" ca="1" si="86"/>
        <v>#N/A</v>
      </c>
      <c r="BU132">
        <f t="shared" si="68"/>
        <v>55</v>
      </c>
      <c r="BV132" t="e">
        <f t="shared" ca="1" si="95"/>
        <v>#N/A</v>
      </c>
      <c r="BW132" s="3" t="e">
        <f t="shared" ca="1" si="95"/>
        <v>#N/A</v>
      </c>
      <c r="BX132" s="3" t="e">
        <f t="shared" ca="1" si="95"/>
        <v>#N/A</v>
      </c>
      <c r="BY132" s="4" t="e">
        <f t="shared" ca="1" si="95"/>
        <v>#N/A</v>
      </c>
      <c r="BZ132" s="4" t="e">
        <f ca="1">INDEX($AA$23:$AF$204,MATCH($BU132,$AA$23:$AA$204,0),MATCH(BZ$22,$AA$22:$AF$22,0))</f>
        <v>#N/A</v>
      </c>
      <c r="CB132" s="8" t="e">
        <f t="shared" ca="1" si="64"/>
        <v>#N/A</v>
      </c>
      <c r="CC132" s="3" t="e">
        <f t="shared" ca="1" si="94"/>
        <v>#N/A</v>
      </c>
      <c r="CD132" s="3" t="e">
        <f t="shared" ca="1" si="94"/>
        <v>#N/A</v>
      </c>
      <c r="CE132" s="3" t="e">
        <f t="shared" ca="1" si="94"/>
        <v>#N/A</v>
      </c>
      <c r="CF132" s="3" t="e">
        <f t="shared" ca="1" si="94"/>
        <v>#N/A</v>
      </c>
      <c r="CG132" s="3" t="e">
        <f t="shared" ca="1" si="94"/>
        <v>#N/A</v>
      </c>
      <c r="CH132" s="3" t="e">
        <f t="shared" ca="1" si="94"/>
        <v>#N/A</v>
      </c>
      <c r="CI132" s="3" t="e">
        <f t="shared" ca="1" si="94"/>
        <v>#N/A</v>
      </c>
      <c r="CJ132" s="3" t="e">
        <f t="shared" ca="1" si="94"/>
        <v>#N/A</v>
      </c>
      <c r="CK132" s="3" t="e">
        <f t="shared" ca="1" si="94"/>
        <v>#N/A</v>
      </c>
    </row>
    <row r="133" spans="2:89" x14ac:dyDescent="0.2">
      <c r="B133" s="52"/>
      <c r="C133" s="42"/>
      <c r="D133" s="42"/>
      <c r="E133" s="42"/>
      <c r="F133" s="42"/>
      <c r="G133" s="42"/>
      <c r="H133" s="42"/>
      <c r="I133" s="53"/>
      <c r="J133" s="91">
        <f t="shared" si="87"/>
        <v>84</v>
      </c>
      <c r="K133" s="94" t="str">
        <f t="shared" ca="1" si="88"/>
        <v/>
      </c>
      <c r="L133" s="82" t="str">
        <f t="shared" ca="1" si="89"/>
        <v/>
      </c>
      <c r="M133" s="88" t="str">
        <f t="shared" ca="1" si="90"/>
        <v/>
      </c>
      <c r="N133" s="87" t="str">
        <f t="shared" ca="1" si="91"/>
        <v/>
      </c>
      <c r="O133" s="83" t="str">
        <f t="shared" ca="1" si="91"/>
        <v/>
      </c>
      <c r="P133" s="84" t="str">
        <f t="shared" ca="1" si="92"/>
        <v/>
      </c>
      <c r="Q133" s="67"/>
      <c r="R133" s="67"/>
      <c r="S133" s="67"/>
      <c r="T133">
        <f>PV_Data_Calc!CY126</f>
        <v>111</v>
      </c>
      <c r="U133" s="10" t="e">
        <f ca="1">PV_Data_Calc!CZ126</f>
        <v>#N/A</v>
      </c>
      <c r="V133" s="16" t="e">
        <f ca="1">PV_Data_Calc!DB126</f>
        <v>#N/A</v>
      </c>
      <c r="W133" s="16" t="e">
        <f ca="1">PV_Data_Calc!DC126</f>
        <v>#N/A</v>
      </c>
      <c r="X133" s="17" t="e">
        <f ca="1">PV_Data_Calc!DD126</f>
        <v>#N/A</v>
      </c>
      <c r="Y133" s="17" t="e">
        <f ca="1">PV_Data_Calc!DE126</f>
        <v>#N/A</v>
      </c>
      <c r="AA133" s="9">
        <f>PV_Data_Calc!CQ126</f>
        <v>111</v>
      </c>
      <c r="AB133" s="9" t="e">
        <f ca="1">PV_Data_Calc!CR126</f>
        <v>#N/A</v>
      </c>
      <c r="AC133" s="19" t="e">
        <f ca="1">PV_Data_Calc!CT126</f>
        <v>#N/A</v>
      </c>
      <c r="AD133" s="19" t="e">
        <f ca="1">PV_Data_Calc!CU126</f>
        <v>#N/A</v>
      </c>
      <c r="AE133" s="20" t="e">
        <f ca="1">PV_Data_Calc!CV126</f>
        <v>#N/A</v>
      </c>
      <c r="AF133" s="20" t="e">
        <f ca="1">PV_Data_Calc!CW126</f>
        <v>#N/A</v>
      </c>
      <c r="AJ133" t="e">
        <f t="shared" ca="1" si="73"/>
        <v>#N/A</v>
      </c>
      <c r="AK133" s="4" t="e">
        <f t="shared" ca="1" si="74"/>
        <v>#N/A</v>
      </c>
      <c r="AL133" s="8" t="e">
        <f t="shared" ca="1" si="75"/>
        <v>#N/A</v>
      </c>
      <c r="AM133" s="3" t="e">
        <f t="shared" ca="1" si="76"/>
        <v>#N/A</v>
      </c>
      <c r="AN133" s="4" t="e">
        <f t="shared" ca="1" si="77"/>
        <v>#N/A</v>
      </c>
      <c r="AO133" s="4" t="e">
        <f t="shared" ca="1" si="78"/>
        <v>#N/A</v>
      </c>
      <c r="AP133" s="3" t="e">
        <f t="shared" ca="1" si="79"/>
        <v>#N/A</v>
      </c>
      <c r="AS133">
        <f t="shared" si="66"/>
        <v>56</v>
      </c>
      <c r="AT133" t="e">
        <f t="shared" ca="1" si="56"/>
        <v>#N/A</v>
      </c>
      <c r="AU133" s="3" t="e">
        <f t="shared" ca="1" si="57"/>
        <v>#N/A</v>
      </c>
      <c r="AV133" s="3" t="e">
        <f t="shared" ca="1" si="96"/>
        <v>#N/A</v>
      </c>
      <c r="AW133" s="4" t="e">
        <f t="shared" ca="1" si="96"/>
        <v>#N/A</v>
      </c>
      <c r="AX133" s="4" t="e">
        <f ca="1">AX132</f>
        <v>#N/A</v>
      </c>
      <c r="AZ133" s="8" t="e">
        <f t="shared" ca="1" si="58"/>
        <v>#N/A</v>
      </c>
      <c r="BA133" s="3" t="e">
        <f t="shared" ca="1" si="93"/>
        <v>#N/A</v>
      </c>
      <c r="BB133" s="3" t="e">
        <f t="shared" ca="1" si="93"/>
        <v>#N/A</v>
      </c>
      <c r="BC133" s="3" t="e">
        <f t="shared" ca="1" si="93"/>
        <v>#N/A</v>
      </c>
      <c r="BD133" s="3" t="e">
        <f t="shared" ca="1" si="93"/>
        <v>#N/A</v>
      </c>
      <c r="BE133" s="3" t="e">
        <f t="shared" ca="1" si="93"/>
        <v>#N/A</v>
      </c>
      <c r="BF133" s="3" t="e">
        <f t="shared" ca="1" si="93"/>
        <v>#N/A</v>
      </c>
      <c r="BG133" s="3" t="e">
        <f t="shared" ca="1" si="93"/>
        <v>#N/A</v>
      </c>
      <c r="BH133" s="3" t="e">
        <f t="shared" ca="1" si="93"/>
        <v>#N/A</v>
      </c>
      <c r="BI133" s="3" t="e">
        <f t="shared" ca="1" si="93"/>
        <v>#N/A</v>
      </c>
      <c r="BL133" t="e">
        <f t="shared" ca="1" si="80"/>
        <v>#N/A</v>
      </c>
      <c r="BM133" s="4" t="e">
        <f t="shared" ca="1" si="81"/>
        <v>#N/A</v>
      </c>
      <c r="BN133" s="8" t="e">
        <f t="shared" ca="1" si="82"/>
        <v>#N/A</v>
      </c>
      <c r="BO133" s="3" t="e">
        <f t="shared" ca="1" si="83"/>
        <v>#N/A</v>
      </c>
      <c r="BP133" s="4" t="e">
        <f t="shared" ca="1" si="84"/>
        <v>#N/A</v>
      </c>
      <c r="BQ133" s="4" t="e">
        <f t="shared" ca="1" si="85"/>
        <v>#N/A</v>
      </c>
      <c r="BR133" s="3" t="e">
        <f t="shared" ca="1" si="86"/>
        <v>#N/A</v>
      </c>
      <c r="BU133">
        <f t="shared" si="68"/>
        <v>56</v>
      </c>
      <c r="BV133" t="e">
        <f t="shared" ca="1" si="95"/>
        <v>#N/A</v>
      </c>
      <c r="BW133" s="3" t="e">
        <f t="shared" ca="1" si="95"/>
        <v>#N/A</v>
      </c>
      <c r="BX133" s="3" t="e">
        <f t="shared" ca="1" si="95"/>
        <v>#N/A</v>
      </c>
      <c r="BY133" s="4" t="e">
        <f t="shared" ca="1" si="95"/>
        <v>#N/A</v>
      </c>
      <c r="BZ133" s="4" t="e">
        <f ca="1">BZ132</f>
        <v>#N/A</v>
      </c>
      <c r="CB133" s="8" t="e">
        <f t="shared" ca="1" si="64"/>
        <v>#N/A</v>
      </c>
      <c r="CC133" s="3" t="e">
        <f t="shared" ca="1" si="94"/>
        <v>#N/A</v>
      </c>
      <c r="CD133" s="3" t="e">
        <f t="shared" ca="1" si="94"/>
        <v>#N/A</v>
      </c>
      <c r="CE133" s="3" t="e">
        <f t="shared" ca="1" si="94"/>
        <v>#N/A</v>
      </c>
      <c r="CF133" s="3" t="e">
        <f t="shared" ca="1" si="94"/>
        <v>#N/A</v>
      </c>
      <c r="CG133" s="3" t="e">
        <f t="shared" ca="1" si="94"/>
        <v>#N/A</v>
      </c>
      <c r="CH133" s="3" t="e">
        <f t="shared" ca="1" si="94"/>
        <v>#N/A</v>
      </c>
      <c r="CI133" s="3" t="e">
        <f t="shared" ca="1" si="94"/>
        <v>#N/A</v>
      </c>
      <c r="CJ133" s="3" t="e">
        <f t="shared" ca="1" si="94"/>
        <v>#N/A</v>
      </c>
      <c r="CK133" s="3" t="e">
        <f t="shared" ca="1" si="94"/>
        <v>#N/A</v>
      </c>
    </row>
    <row r="134" spans="2:89" x14ac:dyDescent="0.2">
      <c r="B134" s="52"/>
      <c r="C134" s="42"/>
      <c r="D134" s="42"/>
      <c r="E134" s="42"/>
      <c r="F134" s="42"/>
      <c r="G134" s="42"/>
      <c r="H134" s="42"/>
      <c r="I134" s="53"/>
      <c r="J134" s="91">
        <f t="shared" si="87"/>
        <v>85</v>
      </c>
      <c r="K134" s="94" t="str">
        <f t="shared" ca="1" si="88"/>
        <v/>
      </c>
      <c r="L134" s="82" t="str">
        <f t="shared" ca="1" si="89"/>
        <v/>
      </c>
      <c r="M134" s="88" t="str">
        <f t="shared" ca="1" si="90"/>
        <v/>
      </c>
      <c r="N134" s="87" t="str">
        <f t="shared" ca="1" si="91"/>
        <v/>
      </c>
      <c r="O134" s="83" t="str">
        <f t="shared" ca="1" si="91"/>
        <v/>
      </c>
      <c r="P134" s="84" t="str">
        <f t="shared" ca="1" si="92"/>
        <v/>
      </c>
      <c r="Q134" s="67"/>
      <c r="R134" s="67"/>
      <c r="S134" s="67"/>
      <c r="T134">
        <f>PV_Data_Calc!CY127</f>
        <v>112</v>
      </c>
      <c r="U134" s="10" t="e">
        <f ca="1">PV_Data_Calc!CZ127</f>
        <v>#N/A</v>
      </c>
      <c r="V134" s="16" t="e">
        <f ca="1">PV_Data_Calc!DB127</f>
        <v>#N/A</v>
      </c>
      <c r="W134" s="16" t="e">
        <f ca="1">PV_Data_Calc!DC127</f>
        <v>#N/A</v>
      </c>
      <c r="X134" s="17" t="e">
        <f ca="1">PV_Data_Calc!DD127</f>
        <v>#N/A</v>
      </c>
      <c r="Y134" s="17" t="e">
        <f ca="1">PV_Data_Calc!DE127</f>
        <v>#N/A</v>
      </c>
      <c r="AA134" s="9">
        <f>PV_Data_Calc!CQ127</f>
        <v>112</v>
      </c>
      <c r="AB134" s="9" t="e">
        <f ca="1">PV_Data_Calc!CR127</f>
        <v>#N/A</v>
      </c>
      <c r="AC134" s="19" t="e">
        <f ca="1">PV_Data_Calc!CT127</f>
        <v>#N/A</v>
      </c>
      <c r="AD134" s="19" t="e">
        <f ca="1">PV_Data_Calc!CU127</f>
        <v>#N/A</v>
      </c>
      <c r="AE134" s="20" t="e">
        <f ca="1">PV_Data_Calc!CV127</f>
        <v>#N/A</v>
      </c>
      <c r="AF134" s="20" t="e">
        <f ca="1">PV_Data_Calc!CW127</f>
        <v>#N/A</v>
      </c>
      <c r="AJ134" t="e">
        <f t="shared" ca="1" si="73"/>
        <v>#N/A</v>
      </c>
      <c r="AK134" s="4" t="e">
        <f t="shared" ca="1" si="74"/>
        <v>#N/A</v>
      </c>
      <c r="AL134" s="8" t="e">
        <f t="shared" ca="1" si="75"/>
        <v>#N/A</v>
      </c>
      <c r="AM134" s="3" t="e">
        <f t="shared" ca="1" si="76"/>
        <v>#N/A</v>
      </c>
      <c r="AN134" s="4" t="e">
        <f t="shared" ca="1" si="77"/>
        <v>#N/A</v>
      </c>
      <c r="AO134" s="4" t="e">
        <f t="shared" ca="1" si="78"/>
        <v>#N/A</v>
      </c>
      <c r="AP134" s="3" t="e">
        <f t="shared" ca="1" si="79"/>
        <v>#N/A</v>
      </c>
      <c r="AS134">
        <f t="shared" si="66"/>
        <v>56</v>
      </c>
      <c r="AT134" t="e">
        <f t="shared" ca="1" si="56"/>
        <v>#N/A</v>
      </c>
      <c r="AU134" s="3" t="e">
        <f t="shared" ca="1" si="57"/>
        <v>#N/A</v>
      </c>
      <c r="AV134" s="3" t="e">
        <f t="shared" ca="1" si="96"/>
        <v>#N/A</v>
      </c>
      <c r="AW134" s="4" t="e">
        <f t="shared" ca="1" si="96"/>
        <v>#N/A</v>
      </c>
      <c r="AX134" s="4" t="e">
        <f ca="1">INDEX($T$23:$Y$204,MATCH($AS134,$T$23:$T$204,0),MATCH(AX$22,$T$22:$Y$22,0))</f>
        <v>#N/A</v>
      </c>
      <c r="AZ134" s="8" t="e">
        <f t="shared" ca="1" si="58"/>
        <v>#N/A</v>
      </c>
      <c r="BA134" s="3" t="e">
        <f t="shared" ca="1" si="93"/>
        <v>#N/A</v>
      </c>
      <c r="BB134" s="3" t="e">
        <f t="shared" ca="1" si="93"/>
        <v>#N/A</v>
      </c>
      <c r="BC134" s="3" t="e">
        <f t="shared" ca="1" si="93"/>
        <v>#N/A</v>
      </c>
      <c r="BD134" s="3" t="e">
        <f t="shared" ca="1" si="93"/>
        <v>#N/A</v>
      </c>
      <c r="BE134" s="3" t="e">
        <f t="shared" ca="1" si="93"/>
        <v>#N/A</v>
      </c>
      <c r="BF134" s="3" t="e">
        <f t="shared" ca="1" si="93"/>
        <v>#N/A</v>
      </c>
      <c r="BG134" s="3" t="e">
        <f t="shared" ca="1" si="93"/>
        <v>#N/A</v>
      </c>
      <c r="BH134" s="3" t="e">
        <f t="shared" ca="1" si="93"/>
        <v>#N/A</v>
      </c>
      <c r="BI134" s="3" t="e">
        <f t="shared" ca="1" si="93"/>
        <v>#N/A</v>
      </c>
      <c r="BL134" t="e">
        <f t="shared" ca="1" si="80"/>
        <v>#N/A</v>
      </c>
      <c r="BM134" s="4" t="e">
        <f t="shared" ca="1" si="81"/>
        <v>#N/A</v>
      </c>
      <c r="BN134" s="8" t="e">
        <f t="shared" ca="1" si="82"/>
        <v>#N/A</v>
      </c>
      <c r="BO134" s="3" t="e">
        <f t="shared" ca="1" si="83"/>
        <v>#N/A</v>
      </c>
      <c r="BP134" s="4" t="e">
        <f t="shared" ca="1" si="84"/>
        <v>#N/A</v>
      </c>
      <c r="BQ134" s="4" t="e">
        <f t="shared" ca="1" si="85"/>
        <v>#N/A</v>
      </c>
      <c r="BR134" s="3" t="e">
        <f t="shared" ca="1" si="86"/>
        <v>#N/A</v>
      </c>
      <c r="BU134">
        <f t="shared" si="68"/>
        <v>56</v>
      </c>
      <c r="BV134" t="e">
        <f t="shared" ca="1" si="95"/>
        <v>#N/A</v>
      </c>
      <c r="BW134" s="3" t="e">
        <f t="shared" ca="1" si="95"/>
        <v>#N/A</v>
      </c>
      <c r="BX134" s="3" t="e">
        <f t="shared" ca="1" si="95"/>
        <v>#N/A</v>
      </c>
      <c r="BY134" s="4" t="e">
        <f t="shared" ca="1" si="95"/>
        <v>#N/A</v>
      </c>
      <c r="BZ134" s="4" t="e">
        <f ca="1">INDEX($AA$23:$AF$204,MATCH($BU134,$AA$23:$AA$204,0),MATCH(BZ$22,$AA$22:$AF$22,0))</f>
        <v>#N/A</v>
      </c>
      <c r="CB134" s="8" t="e">
        <f t="shared" ca="1" si="64"/>
        <v>#N/A</v>
      </c>
      <c r="CC134" s="3" t="e">
        <f t="shared" ca="1" si="94"/>
        <v>#N/A</v>
      </c>
      <c r="CD134" s="3" t="e">
        <f t="shared" ca="1" si="94"/>
        <v>#N/A</v>
      </c>
      <c r="CE134" s="3" t="e">
        <f t="shared" ca="1" si="94"/>
        <v>#N/A</v>
      </c>
      <c r="CF134" s="3" t="e">
        <f t="shared" ca="1" si="94"/>
        <v>#N/A</v>
      </c>
      <c r="CG134" s="3" t="e">
        <f t="shared" ca="1" si="94"/>
        <v>#N/A</v>
      </c>
      <c r="CH134" s="3" t="e">
        <f t="shared" ca="1" si="94"/>
        <v>#N/A</v>
      </c>
      <c r="CI134" s="3" t="e">
        <f t="shared" ca="1" si="94"/>
        <v>#N/A</v>
      </c>
      <c r="CJ134" s="3" t="e">
        <f t="shared" ca="1" si="94"/>
        <v>#N/A</v>
      </c>
      <c r="CK134" s="3" t="e">
        <f t="shared" ca="1" si="94"/>
        <v>#N/A</v>
      </c>
    </row>
    <row r="135" spans="2:89" x14ac:dyDescent="0.2">
      <c r="B135" s="52"/>
      <c r="C135" s="42"/>
      <c r="D135" s="42"/>
      <c r="E135" s="42"/>
      <c r="F135" s="42"/>
      <c r="G135" s="42"/>
      <c r="H135" s="42"/>
      <c r="I135" s="53"/>
      <c r="J135" s="91">
        <f t="shared" si="87"/>
        <v>86</v>
      </c>
      <c r="K135" s="94" t="str">
        <f t="shared" ca="1" si="88"/>
        <v/>
      </c>
      <c r="L135" s="82" t="str">
        <f t="shared" ca="1" si="89"/>
        <v/>
      </c>
      <c r="M135" s="88" t="str">
        <f t="shared" ca="1" si="90"/>
        <v/>
      </c>
      <c r="N135" s="87" t="str">
        <f t="shared" ca="1" si="91"/>
        <v/>
      </c>
      <c r="O135" s="83" t="str">
        <f t="shared" ca="1" si="91"/>
        <v/>
      </c>
      <c r="P135" s="84" t="str">
        <f t="shared" ca="1" si="92"/>
        <v/>
      </c>
      <c r="Q135" s="67"/>
      <c r="R135" s="67"/>
      <c r="S135" s="67"/>
      <c r="T135">
        <f>PV_Data_Calc!CY128</f>
        <v>113</v>
      </c>
      <c r="U135" s="10" t="e">
        <f ca="1">PV_Data_Calc!CZ128</f>
        <v>#N/A</v>
      </c>
      <c r="V135" s="16" t="e">
        <f ca="1">PV_Data_Calc!DB128</f>
        <v>#N/A</v>
      </c>
      <c r="W135" s="16" t="e">
        <f ca="1">PV_Data_Calc!DC128</f>
        <v>#N/A</v>
      </c>
      <c r="X135" s="17" t="e">
        <f ca="1">PV_Data_Calc!DD128</f>
        <v>#N/A</v>
      </c>
      <c r="Y135" s="17" t="e">
        <f ca="1">PV_Data_Calc!DE128</f>
        <v>#N/A</v>
      </c>
      <c r="AA135" s="9">
        <f>PV_Data_Calc!CQ128</f>
        <v>113</v>
      </c>
      <c r="AB135" s="9" t="e">
        <f ca="1">PV_Data_Calc!CR128</f>
        <v>#N/A</v>
      </c>
      <c r="AC135" s="19" t="e">
        <f ca="1">PV_Data_Calc!CT128</f>
        <v>#N/A</v>
      </c>
      <c r="AD135" s="19" t="e">
        <f ca="1">PV_Data_Calc!CU128</f>
        <v>#N/A</v>
      </c>
      <c r="AE135" s="20" t="e">
        <f ca="1">PV_Data_Calc!CV128</f>
        <v>#N/A</v>
      </c>
      <c r="AF135" s="20" t="e">
        <f ca="1">PV_Data_Calc!CW128</f>
        <v>#N/A</v>
      </c>
      <c r="AJ135" t="e">
        <f t="shared" ca="1" si="73"/>
        <v>#N/A</v>
      </c>
      <c r="AK135" s="4" t="e">
        <f t="shared" ca="1" si="74"/>
        <v>#N/A</v>
      </c>
      <c r="AL135" s="8" t="e">
        <f t="shared" ca="1" si="75"/>
        <v>#N/A</v>
      </c>
      <c r="AM135" s="3" t="e">
        <f t="shared" ca="1" si="76"/>
        <v>#N/A</v>
      </c>
      <c r="AN135" s="4" t="e">
        <f t="shared" ca="1" si="77"/>
        <v>#N/A</v>
      </c>
      <c r="AO135" s="4" t="e">
        <f t="shared" ca="1" si="78"/>
        <v>#N/A</v>
      </c>
      <c r="AP135" s="3" t="e">
        <f t="shared" ca="1" si="79"/>
        <v>#N/A</v>
      </c>
      <c r="AS135">
        <f t="shared" si="66"/>
        <v>57</v>
      </c>
      <c r="AT135" t="e">
        <f t="shared" ca="1" si="56"/>
        <v>#N/A</v>
      </c>
      <c r="AU135" s="3" t="e">
        <f t="shared" ca="1" si="57"/>
        <v>#N/A</v>
      </c>
      <c r="AV135" s="3" t="e">
        <f t="shared" ca="1" si="96"/>
        <v>#N/A</v>
      </c>
      <c r="AW135" s="4" t="e">
        <f t="shared" ca="1" si="96"/>
        <v>#N/A</v>
      </c>
      <c r="AX135" s="4" t="e">
        <f ca="1">AX134</f>
        <v>#N/A</v>
      </c>
      <c r="AZ135" s="8" t="e">
        <f t="shared" ca="1" si="58"/>
        <v>#N/A</v>
      </c>
      <c r="BA135" s="3" t="e">
        <f t="shared" ca="1" si="93"/>
        <v>#N/A</v>
      </c>
      <c r="BB135" s="3" t="e">
        <f t="shared" ca="1" si="93"/>
        <v>#N/A</v>
      </c>
      <c r="BC135" s="3" t="e">
        <f t="shared" ca="1" si="93"/>
        <v>#N/A</v>
      </c>
      <c r="BD135" s="3" t="e">
        <f t="shared" ca="1" si="93"/>
        <v>#N/A</v>
      </c>
      <c r="BE135" s="3" t="e">
        <f t="shared" ca="1" si="93"/>
        <v>#N/A</v>
      </c>
      <c r="BF135" s="3" t="e">
        <f t="shared" ca="1" si="93"/>
        <v>#N/A</v>
      </c>
      <c r="BG135" s="3" t="e">
        <f t="shared" ca="1" si="93"/>
        <v>#N/A</v>
      </c>
      <c r="BH135" s="3" t="e">
        <f t="shared" ca="1" si="93"/>
        <v>#N/A</v>
      </c>
      <c r="BI135" s="3" t="e">
        <f t="shared" ca="1" si="93"/>
        <v>#N/A</v>
      </c>
      <c r="BL135" t="e">
        <f t="shared" ca="1" si="80"/>
        <v>#N/A</v>
      </c>
      <c r="BM135" s="4" t="e">
        <f t="shared" ca="1" si="81"/>
        <v>#N/A</v>
      </c>
      <c r="BN135" s="8" t="e">
        <f t="shared" ca="1" si="82"/>
        <v>#N/A</v>
      </c>
      <c r="BO135" s="3" t="e">
        <f t="shared" ca="1" si="83"/>
        <v>#N/A</v>
      </c>
      <c r="BP135" s="4" t="e">
        <f t="shared" ca="1" si="84"/>
        <v>#N/A</v>
      </c>
      <c r="BQ135" s="4" t="e">
        <f t="shared" ca="1" si="85"/>
        <v>#N/A</v>
      </c>
      <c r="BR135" s="3" t="e">
        <f t="shared" ca="1" si="86"/>
        <v>#N/A</v>
      </c>
      <c r="BU135">
        <f t="shared" si="68"/>
        <v>57</v>
      </c>
      <c r="BV135" t="e">
        <f t="shared" ca="1" si="95"/>
        <v>#N/A</v>
      </c>
      <c r="BW135" s="3" t="e">
        <f t="shared" ca="1" si="95"/>
        <v>#N/A</v>
      </c>
      <c r="BX135" s="3" t="e">
        <f t="shared" ca="1" si="95"/>
        <v>#N/A</v>
      </c>
      <c r="BY135" s="4" t="e">
        <f t="shared" ca="1" si="95"/>
        <v>#N/A</v>
      </c>
      <c r="BZ135" s="4" t="e">
        <f ca="1">BZ134</f>
        <v>#N/A</v>
      </c>
      <c r="CB135" s="8" t="e">
        <f t="shared" ca="1" si="64"/>
        <v>#N/A</v>
      </c>
      <c r="CC135" s="3" t="e">
        <f t="shared" ca="1" si="94"/>
        <v>#N/A</v>
      </c>
      <c r="CD135" s="3" t="e">
        <f t="shared" ca="1" si="94"/>
        <v>#N/A</v>
      </c>
      <c r="CE135" s="3" t="e">
        <f t="shared" ca="1" si="94"/>
        <v>#N/A</v>
      </c>
      <c r="CF135" s="3" t="e">
        <f t="shared" ca="1" si="94"/>
        <v>#N/A</v>
      </c>
      <c r="CG135" s="3" t="e">
        <f t="shared" ca="1" si="94"/>
        <v>#N/A</v>
      </c>
      <c r="CH135" s="3" t="e">
        <f t="shared" ca="1" si="94"/>
        <v>#N/A</v>
      </c>
      <c r="CI135" s="3" t="e">
        <f t="shared" ca="1" si="94"/>
        <v>#N/A</v>
      </c>
      <c r="CJ135" s="3" t="e">
        <f t="shared" ca="1" si="94"/>
        <v>#N/A</v>
      </c>
      <c r="CK135" s="3" t="e">
        <f t="shared" ca="1" si="94"/>
        <v>#N/A</v>
      </c>
    </row>
    <row r="136" spans="2:89" ht="13.5" thickBot="1" x14ac:dyDescent="0.25">
      <c r="B136" s="57"/>
      <c r="C136" s="44"/>
      <c r="D136" s="44"/>
      <c r="E136" s="44"/>
      <c r="F136" s="44"/>
      <c r="G136" s="44"/>
      <c r="H136" s="44"/>
      <c r="I136" s="58"/>
      <c r="J136" s="91">
        <f t="shared" si="87"/>
        <v>87</v>
      </c>
      <c r="K136" s="94" t="str">
        <f t="shared" ca="1" si="88"/>
        <v/>
      </c>
      <c r="L136" s="82" t="str">
        <f t="shared" ca="1" si="89"/>
        <v/>
      </c>
      <c r="M136" s="88" t="str">
        <f t="shared" ca="1" si="90"/>
        <v/>
      </c>
      <c r="N136" s="87" t="str">
        <f t="shared" ca="1" si="91"/>
        <v/>
      </c>
      <c r="O136" s="83" t="str">
        <f t="shared" ca="1" si="91"/>
        <v/>
      </c>
      <c r="P136" s="84" t="str">
        <f t="shared" ca="1" si="92"/>
        <v/>
      </c>
      <c r="Q136" s="67"/>
      <c r="R136" s="67"/>
      <c r="S136" s="67"/>
      <c r="T136">
        <f>PV_Data_Calc!CY129</f>
        <v>114</v>
      </c>
      <c r="U136" s="10" t="e">
        <f ca="1">PV_Data_Calc!CZ129</f>
        <v>#N/A</v>
      </c>
      <c r="V136" s="16" t="e">
        <f ca="1">PV_Data_Calc!DB129</f>
        <v>#N/A</v>
      </c>
      <c r="W136" s="16" t="e">
        <f ca="1">PV_Data_Calc!DC129</f>
        <v>#N/A</v>
      </c>
      <c r="X136" s="17" t="e">
        <f ca="1">PV_Data_Calc!DD129</f>
        <v>#N/A</v>
      </c>
      <c r="Y136" s="17" t="e">
        <f ca="1">PV_Data_Calc!DE129</f>
        <v>#N/A</v>
      </c>
      <c r="AA136" s="9">
        <f>PV_Data_Calc!CQ129</f>
        <v>114</v>
      </c>
      <c r="AB136" s="9" t="e">
        <f ca="1">PV_Data_Calc!CR129</f>
        <v>#N/A</v>
      </c>
      <c r="AC136" s="19" t="e">
        <f ca="1">PV_Data_Calc!CT129</f>
        <v>#N/A</v>
      </c>
      <c r="AD136" s="19" t="e">
        <f ca="1">PV_Data_Calc!CU129</f>
        <v>#N/A</v>
      </c>
      <c r="AE136" s="20" t="e">
        <f ca="1">PV_Data_Calc!CV129</f>
        <v>#N/A</v>
      </c>
      <c r="AF136" s="20" t="e">
        <f ca="1">PV_Data_Calc!CW129</f>
        <v>#N/A</v>
      </c>
      <c r="AJ136" t="e">
        <f t="shared" ca="1" si="73"/>
        <v>#N/A</v>
      </c>
      <c r="AK136" s="4" t="e">
        <f t="shared" ca="1" si="74"/>
        <v>#N/A</v>
      </c>
      <c r="AL136" s="8" t="e">
        <f t="shared" ca="1" si="75"/>
        <v>#N/A</v>
      </c>
      <c r="AM136" s="3" t="e">
        <f t="shared" ca="1" si="76"/>
        <v>#N/A</v>
      </c>
      <c r="AN136" s="4" t="e">
        <f t="shared" ca="1" si="77"/>
        <v>#N/A</v>
      </c>
      <c r="AO136" s="4" t="e">
        <f t="shared" ca="1" si="78"/>
        <v>#N/A</v>
      </c>
      <c r="AP136" s="3" t="e">
        <f t="shared" ca="1" si="79"/>
        <v>#N/A</v>
      </c>
      <c r="AS136">
        <f t="shared" si="66"/>
        <v>57</v>
      </c>
      <c r="AT136" t="e">
        <f t="shared" ca="1" si="56"/>
        <v>#N/A</v>
      </c>
      <c r="AU136" s="3" t="e">
        <f t="shared" ca="1" si="57"/>
        <v>#N/A</v>
      </c>
      <c r="AV136" s="3" t="e">
        <f t="shared" ca="1" si="96"/>
        <v>#N/A</v>
      </c>
      <c r="AW136" s="4" t="e">
        <f t="shared" ca="1" si="96"/>
        <v>#N/A</v>
      </c>
      <c r="AX136" s="4" t="e">
        <f ca="1">INDEX($T$23:$Y$204,MATCH($AS136,$T$23:$T$204,0),MATCH(AX$22,$T$22:$Y$22,0))</f>
        <v>#N/A</v>
      </c>
      <c r="AZ136" s="8" t="e">
        <f t="shared" ca="1" si="58"/>
        <v>#N/A</v>
      </c>
      <c r="BA136" s="3" t="e">
        <f t="shared" ref="BA136:BI151" ca="1" si="97">IF(ISNA($AZ136),NA(),IF(AND($AU136&gt;BB$21,$AU136&lt;=BA$21),$AV136,0))</f>
        <v>#N/A</v>
      </c>
      <c r="BB136" s="3" t="e">
        <f t="shared" ca="1" si="97"/>
        <v>#N/A</v>
      </c>
      <c r="BC136" s="3" t="e">
        <f t="shared" ca="1" si="97"/>
        <v>#N/A</v>
      </c>
      <c r="BD136" s="3" t="e">
        <f t="shared" ca="1" si="97"/>
        <v>#N/A</v>
      </c>
      <c r="BE136" s="3" t="e">
        <f t="shared" ca="1" si="97"/>
        <v>#N/A</v>
      </c>
      <c r="BF136" s="3" t="e">
        <f t="shared" ca="1" si="97"/>
        <v>#N/A</v>
      </c>
      <c r="BG136" s="3" t="e">
        <f t="shared" ca="1" si="97"/>
        <v>#N/A</v>
      </c>
      <c r="BH136" s="3" t="e">
        <f t="shared" ca="1" si="97"/>
        <v>#N/A</v>
      </c>
      <c r="BI136" s="3" t="e">
        <f t="shared" ca="1" si="97"/>
        <v>#N/A</v>
      </c>
      <c r="BL136" t="e">
        <f t="shared" ca="1" si="80"/>
        <v>#N/A</v>
      </c>
      <c r="BM136" s="4" t="e">
        <f t="shared" ca="1" si="81"/>
        <v>#N/A</v>
      </c>
      <c r="BN136" s="8" t="e">
        <f t="shared" ca="1" si="82"/>
        <v>#N/A</v>
      </c>
      <c r="BO136" s="3" t="e">
        <f t="shared" ca="1" si="83"/>
        <v>#N/A</v>
      </c>
      <c r="BP136" s="4" t="e">
        <f t="shared" ca="1" si="84"/>
        <v>#N/A</v>
      </c>
      <c r="BQ136" s="4" t="e">
        <f t="shared" ca="1" si="85"/>
        <v>#N/A</v>
      </c>
      <c r="BR136" s="3" t="e">
        <f t="shared" ca="1" si="86"/>
        <v>#N/A</v>
      </c>
      <c r="BU136">
        <f t="shared" si="68"/>
        <v>57</v>
      </c>
      <c r="BV136" t="e">
        <f t="shared" ca="1" si="95"/>
        <v>#N/A</v>
      </c>
      <c r="BW136" s="3" t="e">
        <f t="shared" ca="1" si="95"/>
        <v>#N/A</v>
      </c>
      <c r="BX136" s="3" t="e">
        <f t="shared" ca="1" si="95"/>
        <v>#N/A</v>
      </c>
      <c r="BY136" s="4" t="e">
        <f t="shared" ca="1" si="95"/>
        <v>#N/A</v>
      </c>
      <c r="BZ136" s="4" t="e">
        <f ca="1">INDEX($AA$23:$AF$204,MATCH($BU136,$AA$23:$AA$204,0),MATCH(BZ$22,$AA$22:$AF$22,0))</f>
        <v>#N/A</v>
      </c>
      <c r="CB136" s="8" t="e">
        <f t="shared" ca="1" si="64"/>
        <v>#N/A</v>
      </c>
      <c r="CC136" s="3" t="e">
        <f t="shared" ref="CC136:CK151" ca="1" si="98">IF(ISNA($CB136),NA(),IF(AND($BW136&gt;CD$21,$BW136&lt;=CC$21),$BX136,0))</f>
        <v>#N/A</v>
      </c>
      <c r="CD136" s="3" t="e">
        <f t="shared" ca="1" si="98"/>
        <v>#N/A</v>
      </c>
      <c r="CE136" s="3" t="e">
        <f t="shared" ca="1" si="98"/>
        <v>#N/A</v>
      </c>
      <c r="CF136" s="3" t="e">
        <f t="shared" ca="1" si="98"/>
        <v>#N/A</v>
      </c>
      <c r="CG136" s="3" t="e">
        <f t="shared" ca="1" si="98"/>
        <v>#N/A</v>
      </c>
      <c r="CH136" s="3" t="e">
        <f t="shared" ca="1" si="98"/>
        <v>#N/A</v>
      </c>
      <c r="CI136" s="3" t="e">
        <f t="shared" ca="1" si="98"/>
        <v>#N/A</v>
      </c>
      <c r="CJ136" s="3" t="e">
        <f t="shared" ca="1" si="98"/>
        <v>#N/A</v>
      </c>
      <c r="CK136" s="3" t="e">
        <f t="shared" ca="1" si="98"/>
        <v>#N/A</v>
      </c>
    </row>
    <row r="137" spans="2:89" x14ac:dyDescent="0.2">
      <c r="B137" s="37"/>
      <c r="C137" s="37"/>
      <c r="D137" s="37"/>
      <c r="E137" s="37"/>
      <c r="F137" s="37"/>
      <c r="G137" s="37"/>
      <c r="H137" s="37"/>
      <c r="I137" s="53"/>
      <c r="J137" s="91">
        <f t="shared" si="87"/>
        <v>88</v>
      </c>
      <c r="K137" s="94" t="str">
        <f t="shared" ca="1" si="88"/>
        <v/>
      </c>
      <c r="L137" s="82" t="str">
        <f t="shared" ca="1" si="89"/>
        <v/>
      </c>
      <c r="M137" s="88" t="str">
        <f t="shared" ca="1" si="90"/>
        <v/>
      </c>
      <c r="N137" s="87" t="str">
        <f t="shared" ca="1" si="91"/>
        <v/>
      </c>
      <c r="O137" s="83" t="str">
        <f t="shared" ca="1" si="91"/>
        <v/>
      </c>
      <c r="P137" s="84" t="str">
        <f t="shared" ca="1" si="92"/>
        <v/>
      </c>
      <c r="Q137" s="67"/>
      <c r="R137" s="67"/>
      <c r="S137" s="67"/>
      <c r="T137">
        <f>PV_Data_Calc!CY130</f>
        <v>115</v>
      </c>
      <c r="U137" s="10" t="e">
        <f ca="1">PV_Data_Calc!CZ130</f>
        <v>#N/A</v>
      </c>
      <c r="V137" s="16" t="e">
        <f ca="1">PV_Data_Calc!DB130</f>
        <v>#N/A</v>
      </c>
      <c r="W137" s="16" t="e">
        <f ca="1">PV_Data_Calc!DC130</f>
        <v>#N/A</v>
      </c>
      <c r="X137" s="17" t="e">
        <f ca="1">PV_Data_Calc!DD130</f>
        <v>#N/A</v>
      </c>
      <c r="Y137" s="17" t="e">
        <f ca="1">PV_Data_Calc!DE130</f>
        <v>#N/A</v>
      </c>
      <c r="AA137" s="9">
        <f>PV_Data_Calc!CQ130</f>
        <v>115</v>
      </c>
      <c r="AB137" s="9" t="e">
        <f ca="1">PV_Data_Calc!CR130</f>
        <v>#N/A</v>
      </c>
      <c r="AC137" s="19" t="e">
        <f ca="1">PV_Data_Calc!CT130</f>
        <v>#N/A</v>
      </c>
      <c r="AD137" s="19" t="e">
        <f ca="1">PV_Data_Calc!CU130</f>
        <v>#N/A</v>
      </c>
      <c r="AE137" s="20" t="e">
        <f ca="1">PV_Data_Calc!CV130</f>
        <v>#N/A</v>
      </c>
      <c r="AF137" s="20" t="e">
        <f ca="1">PV_Data_Calc!CW130</f>
        <v>#N/A</v>
      </c>
      <c r="AJ137" t="e">
        <f t="shared" ca="1" si="73"/>
        <v>#N/A</v>
      </c>
      <c r="AK137" s="4" t="e">
        <f t="shared" ca="1" si="74"/>
        <v>#N/A</v>
      </c>
      <c r="AL137" s="8" t="e">
        <f t="shared" ca="1" si="75"/>
        <v>#N/A</v>
      </c>
      <c r="AM137" s="3" t="e">
        <f t="shared" ca="1" si="76"/>
        <v>#N/A</v>
      </c>
      <c r="AN137" s="4" t="e">
        <f t="shared" ca="1" si="77"/>
        <v>#N/A</v>
      </c>
      <c r="AO137" s="4" t="e">
        <f t="shared" ca="1" si="78"/>
        <v>#N/A</v>
      </c>
      <c r="AP137" s="3" t="e">
        <f t="shared" ca="1" si="79"/>
        <v>#N/A</v>
      </c>
      <c r="AS137">
        <f t="shared" si="66"/>
        <v>58</v>
      </c>
      <c r="AT137" t="e">
        <f t="shared" ca="1" si="56"/>
        <v>#N/A</v>
      </c>
      <c r="AU137" s="3" t="e">
        <f t="shared" ca="1" si="57"/>
        <v>#N/A</v>
      </c>
      <c r="AV137" s="3" t="e">
        <f t="shared" ca="1" si="96"/>
        <v>#N/A</v>
      </c>
      <c r="AW137" s="4" t="e">
        <f t="shared" ca="1" si="96"/>
        <v>#N/A</v>
      </c>
      <c r="AX137" s="4" t="e">
        <f ca="1">AX136</f>
        <v>#N/A</v>
      </c>
      <c r="AZ137" s="8" t="e">
        <f t="shared" ca="1" si="58"/>
        <v>#N/A</v>
      </c>
      <c r="BA137" s="3" t="e">
        <f t="shared" ca="1" si="97"/>
        <v>#N/A</v>
      </c>
      <c r="BB137" s="3" t="e">
        <f t="shared" ca="1" si="97"/>
        <v>#N/A</v>
      </c>
      <c r="BC137" s="3" t="e">
        <f t="shared" ca="1" si="97"/>
        <v>#N/A</v>
      </c>
      <c r="BD137" s="3" t="e">
        <f t="shared" ca="1" si="97"/>
        <v>#N/A</v>
      </c>
      <c r="BE137" s="3" t="e">
        <f t="shared" ca="1" si="97"/>
        <v>#N/A</v>
      </c>
      <c r="BF137" s="3" t="e">
        <f t="shared" ca="1" si="97"/>
        <v>#N/A</v>
      </c>
      <c r="BG137" s="3" t="e">
        <f t="shared" ca="1" si="97"/>
        <v>#N/A</v>
      </c>
      <c r="BH137" s="3" t="e">
        <f t="shared" ca="1" si="97"/>
        <v>#N/A</v>
      </c>
      <c r="BI137" s="3" t="e">
        <f t="shared" ca="1" si="97"/>
        <v>#N/A</v>
      </c>
      <c r="BL137" t="e">
        <f t="shared" ca="1" si="80"/>
        <v>#N/A</v>
      </c>
      <c r="BM137" s="4" t="e">
        <f t="shared" ca="1" si="81"/>
        <v>#N/A</v>
      </c>
      <c r="BN137" s="8" t="e">
        <f t="shared" ca="1" si="82"/>
        <v>#N/A</v>
      </c>
      <c r="BO137" s="3" t="e">
        <f t="shared" ca="1" si="83"/>
        <v>#N/A</v>
      </c>
      <c r="BP137" s="4" t="e">
        <f t="shared" ca="1" si="84"/>
        <v>#N/A</v>
      </c>
      <c r="BQ137" s="4" t="e">
        <f t="shared" ca="1" si="85"/>
        <v>#N/A</v>
      </c>
      <c r="BR137" s="3" t="e">
        <f t="shared" ca="1" si="86"/>
        <v>#N/A</v>
      </c>
      <c r="BU137">
        <f t="shared" si="68"/>
        <v>58</v>
      </c>
      <c r="BV137" t="e">
        <f t="shared" ca="1" si="95"/>
        <v>#N/A</v>
      </c>
      <c r="BW137" s="3" t="e">
        <f t="shared" ca="1" si="95"/>
        <v>#N/A</v>
      </c>
      <c r="BX137" s="3" t="e">
        <f t="shared" ca="1" si="95"/>
        <v>#N/A</v>
      </c>
      <c r="BY137" s="4" t="e">
        <f t="shared" ca="1" si="95"/>
        <v>#N/A</v>
      </c>
      <c r="BZ137" s="4" t="e">
        <f ca="1">BZ136</f>
        <v>#N/A</v>
      </c>
      <c r="CB137" s="8" t="e">
        <f t="shared" ca="1" si="64"/>
        <v>#N/A</v>
      </c>
      <c r="CC137" s="3" t="e">
        <f t="shared" ca="1" si="98"/>
        <v>#N/A</v>
      </c>
      <c r="CD137" s="3" t="e">
        <f t="shared" ca="1" si="98"/>
        <v>#N/A</v>
      </c>
      <c r="CE137" s="3" t="e">
        <f t="shared" ca="1" si="98"/>
        <v>#N/A</v>
      </c>
      <c r="CF137" s="3" t="e">
        <f t="shared" ca="1" si="98"/>
        <v>#N/A</v>
      </c>
      <c r="CG137" s="3" t="e">
        <f t="shared" ca="1" si="98"/>
        <v>#N/A</v>
      </c>
      <c r="CH137" s="3" t="e">
        <f t="shared" ca="1" si="98"/>
        <v>#N/A</v>
      </c>
      <c r="CI137" s="3" t="e">
        <f t="shared" ca="1" si="98"/>
        <v>#N/A</v>
      </c>
      <c r="CJ137" s="3" t="e">
        <f t="shared" ca="1" si="98"/>
        <v>#N/A</v>
      </c>
      <c r="CK137" s="3" t="e">
        <f t="shared" ca="1" si="98"/>
        <v>#N/A</v>
      </c>
    </row>
    <row r="138" spans="2:89" x14ac:dyDescent="0.2">
      <c r="B138" s="37"/>
      <c r="C138" s="37"/>
      <c r="D138" s="37"/>
      <c r="E138" s="37"/>
      <c r="F138" s="37"/>
      <c r="G138" s="37"/>
      <c r="H138" s="37"/>
      <c r="I138" s="53"/>
      <c r="J138" s="91">
        <f t="shared" si="87"/>
        <v>89</v>
      </c>
      <c r="K138" s="94" t="str">
        <f t="shared" ca="1" si="88"/>
        <v/>
      </c>
      <c r="L138" s="82" t="str">
        <f t="shared" ca="1" si="89"/>
        <v/>
      </c>
      <c r="M138" s="88" t="str">
        <f t="shared" ca="1" si="90"/>
        <v/>
      </c>
      <c r="N138" s="87" t="str">
        <f t="shared" ca="1" si="91"/>
        <v/>
      </c>
      <c r="O138" s="83" t="str">
        <f t="shared" ca="1" si="91"/>
        <v/>
      </c>
      <c r="P138" s="84" t="str">
        <f t="shared" ca="1" si="92"/>
        <v/>
      </c>
      <c r="Q138" s="67"/>
      <c r="R138" s="67"/>
      <c r="S138" s="67"/>
      <c r="T138">
        <f>PV_Data_Calc!CY131</f>
        <v>116</v>
      </c>
      <c r="U138" s="10" t="e">
        <f ca="1">PV_Data_Calc!CZ131</f>
        <v>#N/A</v>
      </c>
      <c r="V138" s="16" t="e">
        <f ca="1">PV_Data_Calc!DB131</f>
        <v>#N/A</v>
      </c>
      <c r="W138" s="16" t="e">
        <f ca="1">PV_Data_Calc!DC131</f>
        <v>#N/A</v>
      </c>
      <c r="X138" s="17" t="e">
        <f ca="1">PV_Data_Calc!DD131</f>
        <v>#N/A</v>
      </c>
      <c r="Y138" s="17" t="e">
        <f ca="1">PV_Data_Calc!DE131</f>
        <v>#N/A</v>
      </c>
      <c r="AA138" s="9">
        <f>PV_Data_Calc!CQ131</f>
        <v>116</v>
      </c>
      <c r="AB138" s="9" t="e">
        <f ca="1">PV_Data_Calc!CR131</f>
        <v>#N/A</v>
      </c>
      <c r="AC138" s="19" t="e">
        <f ca="1">PV_Data_Calc!CT131</f>
        <v>#N/A</v>
      </c>
      <c r="AD138" s="19" t="e">
        <f ca="1">PV_Data_Calc!CU131</f>
        <v>#N/A</v>
      </c>
      <c r="AE138" s="20" t="e">
        <f ca="1">PV_Data_Calc!CV131</f>
        <v>#N/A</v>
      </c>
      <c r="AF138" s="20" t="e">
        <f ca="1">PV_Data_Calc!CW131</f>
        <v>#N/A</v>
      </c>
      <c r="AJ138" t="e">
        <f t="shared" ca="1" si="73"/>
        <v>#N/A</v>
      </c>
      <c r="AK138" s="4" t="e">
        <f t="shared" ca="1" si="74"/>
        <v>#N/A</v>
      </c>
      <c r="AL138" s="8" t="e">
        <f t="shared" ca="1" si="75"/>
        <v>#N/A</v>
      </c>
      <c r="AM138" s="3" t="e">
        <f t="shared" ca="1" si="76"/>
        <v>#N/A</v>
      </c>
      <c r="AN138" s="4" t="e">
        <f t="shared" ca="1" si="77"/>
        <v>#N/A</v>
      </c>
      <c r="AO138" s="4" t="e">
        <f t="shared" ca="1" si="78"/>
        <v>#N/A</v>
      </c>
      <c r="AP138" s="3" t="e">
        <f t="shared" ca="1" si="79"/>
        <v>#N/A</v>
      </c>
      <c r="AS138">
        <f t="shared" si="66"/>
        <v>58</v>
      </c>
      <c r="AT138" t="e">
        <f t="shared" ca="1" si="56"/>
        <v>#N/A</v>
      </c>
      <c r="AU138" s="3" t="e">
        <f t="shared" ca="1" si="57"/>
        <v>#N/A</v>
      </c>
      <c r="AV138" s="3" t="e">
        <f t="shared" ca="1" si="96"/>
        <v>#N/A</v>
      </c>
      <c r="AW138" s="4" t="e">
        <f t="shared" ca="1" si="96"/>
        <v>#N/A</v>
      </c>
      <c r="AX138" s="4" t="e">
        <f ca="1">INDEX($T$23:$Y$204,MATCH($AS138,$T$23:$T$204,0),MATCH(AX$22,$T$22:$Y$22,0))</f>
        <v>#N/A</v>
      </c>
      <c r="AZ138" s="8" t="e">
        <f t="shared" ca="1" si="58"/>
        <v>#N/A</v>
      </c>
      <c r="BA138" s="3" t="e">
        <f t="shared" ca="1" si="97"/>
        <v>#N/A</v>
      </c>
      <c r="BB138" s="3" t="e">
        <f t="shared" ca="1" si="97"/>
        <v>#N/A</v>
      </c>
      <c r="BC138" s="3" t="e">
        <f t="shared" ca="1" si="97"/>
        <v>#N/A</v>
      </c>
      <c r="BD138" s="3" t="e">
        <f t="shared" ca="1" si="97"/>
        <v>#N/A</v>
      </c>
      <c r="BE138" s="3" t="e">
        <f t="shared" ca="1" si="97"/>
        <v>#N/A</v>
      </c>
      <c r="BF138" s="3" t="e">
        <f t="shared" ca="1" si="97"/>
        <v>#N/A</v>
      </c>
      <c r="BG138" s="3" t="e">
        <f t="shared" ca="1" si="97"/>
        <v>#N/A</v>
      </c>
      <c r="BH138" s="3" t="e">
        <f t="shared" ca="1" si="97"/>
        <v>#N/A</v>
      </c>
      <c r="BI138" s="3" t="e">
        <f t="shared" ca="1" si="97"/>
        <v>#N/A</v>
      </c>
      <c r="BL138" t="e">
        <f t="shared" ca="1" si="80"/>
        <v>#N/A</v>
      </c>
      <c r="BM138" s="4" t="e">
        <f t="shared" ca="1" si="81"/>
        <v>#N/A</v>
      </c>
      <c r="BN138" s="8" t="e">
        <f t="shared" ca="1" si="82"/>
        <v>#N/A</v>
      </c>
      <c r="BO138" s="3" t="e">
        <f t="shared" ca="1" si="83"/>
        <v>#N/A</v>
      </c>
      <c r="BP138" s="4" t="e">
        <f t="shared" ca="1" si="84"/>
        <v>#N/A</v>
      </c>
      <c r="BQ138" s="4" t="e">
        <f t="shared" ca="1" si="85"/>
        <v>#N/A</v>
      </c>
      <c r="BR138" s="3" t="e">
        <f t="shared" ca="1" si="86"/>
        <v>#N/A</v>
      </c>
      <c r="BU138">
        <f t="shared" si="68"/>
        <v>58</v>
      </c>
      <c r="BV138" t="e">
        <f t="shared" ca="1" si="95"/>
        <v>#N/A</v>
      </c>
      <c r="BW138" s="3" t="e">
        <f t="shared" ca="1" si="95"/>
        <v>#N/A</v>
      </c>
      <c r="BX138" s="3" t="e">
        <f t="shared" ca="1" si="95"/>
        <v>#N/A</v>
      </c>
      <c r="BY138" s="4" t="e">
        <f t="shared" ca="1" si="95"/>
        <v>#N/A</v>
      </c>
      <c r="BZ138" s="4" t="e">
        <f ca="1">INDEX($AA$23:$AF$204,MATCH($BU138,$AA$23:$AA$204,0),MATCH(BZ$22,$AA$22:$AF$22,0))</f>
        <v>#N/A</v>
      </c>
      <c r="CB138" s="8" t="e">
        <f t="shared" ca="1" si="64"/>
        <v>#N/A</v>
      </c>
      <c r="CC138" s="3" t="e">
        <f t="shared" ca="1" si="98"/>
        <v>#N/A</v>
      </c>
      <c r="CD138" s="3" t="e">
        <f t="shared" ca="1" si="98"/>
        <v>#N/A</v>
      </c>
      <c r="CE138" s="3" t="e">
        <f t="shared" ca="1" si="98"/>
        <v>#N/A</v>
      </c>
      <c r="CF138" s="3" t="e">
        <f t="shared" ca="1" si="98"/>
        <v>#N/A</v>
      </c>
      <c r="CG138" s="3" t="e">
        <f t="shared" ca="1" si="98"/>
        <v>#N/A</v>
      </c>
      <c r="CH138" s="3" t="e">
        <f t="shared" ca="1" si="98"/>
        <v>#N/A</v>
      </c>
      <c r="CI138" s="3" t="e">
        <f t="shared" ca="1" si="98"/>
        <v>#N/A</v>
      </c>
      <c r="CJ138" s="3" t="e">
        <f t="shared" ca="1" si="98"/>
        <v>#N/A</v>
      </c>
      <c r="CK138" s="3" t="e">
        <f t="shared" ca="1" si="98"/>
        <v>#N/A</v>
      </c>
    </row>
    <row r="139" spans="2:89" x14ac:dyDescent="0.2">
      <c r="B139" s="37"/>
      <c r="C139" s="37"/>
      <c r="D139" s="37"/>
      <c r="E139" s="37"/>
      <c r="F139" s="37"/>
      <c r="G139" s="37"/>
      <c r="H139" s="37"/>
      <c r="I139" s="53"/>
      <c r="J139" s="91">
        <f t="shared" si="87"/>
        <v>90</v>
      </c>
      <c r="K139" s="94" t="str">
        <f t="shared" ca="1" si="88"/>
        <v/>
      </c>
      <c r="L139" s="82" t="str">
        <f t="shared" ca="1" si="89"/>
        <v/>
      </c>
      <c r="M139" s="88" t="str">
        <f t="shared" ca="1" si="90"/>
        <v/>
      </c>
      <c r="N139" s="87" t="str">
        <f t="shared" ca="1" si="91"/>
        <v/>
      </c>
      <c r="O139" s="83" t="str">
        <f t="shared" ca="1" si="91"/>
        <v/>
      </c>
      <c r="P139" s="84" t="str">
        <f t="shared" ca="1" si="92"/>
        <v/>
      </c>
      <c r="Q139" s="67"/>
      <c r="R139" s="67"/>
      <c r="S139" s="67"/>
      <c r="T139">
        <f>PV_Data_Calc!CY132</f>
        <v>117</v>
      </c>
      <c r="U139" s="10" t="e">
        <f ca="1">PV_Data_Calc!CZ132</f>
        <v>#N/A</v>
      </c>
      <c r="V139" s="16" t="e">
        <f ca="1">PV_Data_Calc!DB132</f>
        <v>#N/A</v>
      </c>
      <c r="W139" s="16" t="e">
        <f ca="1">PV_Data_Calc!DC132</f>
        <v>#N/A</v>
      </c>
      <c r="X139" s="17" t="e">
        <f ca="1">PV_Data_Calc!DD132</f>
        <v>#N/A</v>
      </c>
      <c r="Y139" s="17" t="e">
        <f ca="1">PV_Data_Calc!DE132</f>
        <v>#N/A</v>
      </c>
      <c r="AA139" s="9">
        <f>PV_Data_Calc!CQ132</f>
        <v>117</v>
      </c>
      <c r="AB139" s="9" t="e">
        <f ca="1">PV_Data_Calc!CR132</f>
        <v>#N/A</v>
      </c>
      <c r="AC139" s="19" t="e">
        <f ca="1">PV_Data_Calc!CT132</f>
        <v>#N/A</v>
      </c>
      <c r="AD139" s="19" t="e">
        <f ca="1">PV_Data_Calc!CU132</f>
        <v>#N/A</v>
      </c>
      <c r="AE139" s="20" t="e">
        <f ca="1">PV_Data_Calc!CV132</f>
        <v>#N/A</v>
      </c>
      <c r="AF139" s="20" t="e">
        <f ca="1">PV_Data_Calc!CW132</f>
        <v>#N/A</v>
      </c>
      <c r="AJ139" t="e">
        <f t="shared" ca="1" si="73"/>
        <v>#N/A</v>
      </c>
      <c r="AK139" s="4" t="e">
        <f t="shared" ca="1" si="74"/>
        <v>#N/A</v>
      </c>
      <c r="AL139" s="8" t="e">
        <f t="shared" ca="1" si="75"/>
        <v>#N/A</v>
      </c>
      <c r="AM139" s="3" t="e">
        <f t="shared" ca="1" si="76"/>
        <v>#N/A</v>
      </c>
      <c r="AN139" s="4" t="e">
        <f t="shared" ca="1" si="77"/>
        <v>#N/A</v>
      </c>
      <c r="AO139" s="4" t="e">
        <f t="shared" ca="1" si="78"/>
        <v>#N/A</v>
      </c>
      <c r="AP139" s="3" t="e">
        <f t="shared" ca="1" si="79"/>
        <v>#N/A</v>
      </c>
      <c r="AS139">
        <f t="shared" si="66"/>
        <v>59</v>
      </c>
      <c r="AT139" t="e">
        <f t="shared" ca="1" si="56"/>
        <v>#N/A</v>
      </c>
      <c r="AU139" s="3" t="e">
        <f t="shared" ca="1" si="57"/>
        <v>#N/A</v>
      </c>
      <c r="AV139" s="3" t="e">
        <f t="shared" ca="1" si="96"/>
        <v>#N/A</v>
      </c>
      <c r="AW139" s="4" t="e">
        <f t="shared" ca="1" si="96"/>
        <v>#N/A</v>
      </c>
      <c r="AX139" s="4" t="e">
        <f ca="1">AX138</f>
        <v>#N/A</v>
      </c>
      <c r="AZ139" s="8" t="e">
        <f t="shared" ca="1" si="58"/>
        <v>#N/A</v>
      </c>
      <c r="BA139" s="3" t="e">
        <f t="shared" ca="1" si="97"/>
        <v>#N/A</v>
      </c>
      <c r="BB139" s="3" t="e">
        <f t="shared" ca="1" si="97"/>
        <v>#N/A</v>
      </c>
      <c r="BC139" s="3" t="e">
        <f t="shared" ca="1" si="97"/>
        <v>#N/A</v>
      </c>
      <c r="BD139" s="3" t="e">
        <f t="shared" ca="1" si="97"/>
        <v>#N/A</v>
      </c>
      <c r="BE139" s="3" t="e">
        <f t="shared" ca="1" si="97"/>
        <v>#N/A</v>
      </c>
      <c r="BF139" s="3" t="e">
        <f t="shared" ca="1" si="97"/>
        <v>#N/A</v>
      </c>
      <c r="BG139" s="3" t="e">
        <f t="shared" ca="1" si="97"/>
        <v>#N/A</v>
      </c>
      <c r="BH139" s="3" t="e">
        <f t="shared" ca="1" si="97"/>
        <v>#N/A</v>
      </c>
      <c r="BI139" s="3" t="e">
        <f t="shared" ca="1" si="97"/>
        <v>#N/A</v>
      </c>
      <c r="BL139" t="e">
        <f t="shared" ca="1" si="80"/>
        <v>#N/A</v>
      </c>
      <c r="BM139" s="4" t="e">
        <f t="shared" ca="1" si="81"/>
        <v>#N/A</v>
      </c>
      <c r="BN139" s="8" t="e">
        <f t="shared" ca="1" si="82"/>
        <v>#N/A</v>
      </c>
      <c r="BO139" s="3" t="e">
        <f t="shared" ca="1" si="83"/>
        <v>#N/A</v>
      </c>
      <c r="BP139" s="4" t="e">
        <f t="shared" ca="1" si="84"/>
        <v>#N/A</v>
      </c>
      <c r="BQ139" s="4" t="e">
        <f t="shared" ca="1" si="85"/>
        <v>#N/A</v>
      </c>
      <c r="BR139" s="3" t="e">
        <f t="shared" ca="1" si="86"/>
        <v>#N/A</v>
      </c>
      <c r="BU139">
        <f t="shared" si="68"/>
        <v>59</v>
      </c>
      <c r="BV139" t="e">
        <f t="shared" ca="1" si="95"/>
        <v>#N/A</v>
      </c>
      <c r="BW139" s="3" t="e">
        <f t="shared" ca="1" si="95"/>
        <v>#N/A</v>
      </c>
      <c r="BX139" s="3" t="e">
        <f t="shared" ca="1" si="95"/>
        <v>#N/A</v>
      </c>
      <c r="BY139" s="4" t="e">
        <f t="shared" ca="1" si="95"/>
        <v>#N/A</v>
      </c>
      <c r="BZ139" s="4" t="e">
        <f ca="1">BZ138</f>
        <v>#N/A</v>
      </c>
      <c r="CB139" s="8" t="e">
        <f t="shared" ca="1" si="64"/>
        <v>#N/A</v>
      </c>
      <c r="CC139" s="3" t="e">
        <f t="shared" ca="1" si="98"/>
        <v>#N/A</v>
      </c>
      <c r="CD139" s="3" t="e">
        <f t="shared" ca="1" si="98"/>
        <v>#N/A</v>
      </c>
      <c r="CE139" s="3" t="e">
        <f t="shared" ca="1" si="98"/>
        <v>#N/A</v>
      </c>
      <c r="CF139" s="3" t="e">
        <f t="shared" ca="1" si="98"/>
        <v>#N/A</v>
      </c>
      <c r="CG139" s="3" t="e">
        <f t="shared" ca="1" si="98"/>
        <v>#N/A</v>
      </c>
      <c r="CH139" s="3" t="e">
        <f t="shared" ca="1" si="98"/>
        <v>#N/A</v>
      </c>
      <c r="CI139" s="3" t="e">
        <f t="shared" ca="1" si="98"/>
        <v>#N/A</v>
      </c>
      <c r="CJ139" s="3" t="e">
        <f t="shared" ca="1" si="98"/>
        <v>#N/A</v>
      </c>
      <c r="CK139" s="3" t="e">
        <f t="shared" ca="1" si="98"/>
        <v>#N/A</v>
      </c>
    </row>
    <row r="140" spans="2:89" x14ac:dyDescent="0.2">
      <c r="B140" s="37"/>
      <c r="C140" s="37"/>
      <c r="D140" s="37"/>
      <c r="E140" s="37"/>
      <c r="F140" s="37"/>
      <c r="G140" s="37"/>
      <c r="H140" s="37"/>
      <c r="I140" s="53"/>
      <c r="J140" s="91">
        <f t="shared" si="87"/>
        <v>91</v>
      </c>
      <c r="K140" s="94" t="str">
        <f t="shared" ca="1" si="88"/>
        <v/>
      </c>
      <c r="L140" s="82" t="str">
        <f t="shared" ca="1" si="89"/>
        <v/>
      </c>
      <c r="M140" s="88" t="str">
        <f t="shared" ca="1" si="90"/>
        <v/>
      </c>
      <c r="N140" s="87" t="str">
        <f t="shared" ca="1" si="91"/>
        <v/>
      </c>
      <c r="O140" s="83" t="str">
        <f t="shared" ca="1" si="91"/>
        <v/>
      </c>
      <c r="P140" s="84" t="str">
        <f t="shared" ca="1" si="92"/>
        <v/>
      </c>
      <c r="Q140" s="67"/>
      <c r="R140" s="67"/>
      <c r="S140" s="67"/>
      <c r="T140">
        <f>PV_Data_Calc!CY133</f>
        <v>118</v>
      </c>
      <c r="U140" s="10" t="e">
        <f ca="1">PV_Data_Calc!CZ133</f>
        <v>#N/A</v>
      </c>
      <c r="V140" s="16" t="e">
        <f ca="1">PV_Data_Calc!DB133</f>
        <v>#N/A</v>
      </c>
      <c r="W140" s="16" t="e">
        <f ca="1">PV_Data_Calc!DC133</f>
        <v>#N/A</v>
      </c>
      <c r="X140" s="17" t="e">
        <f ca="1">PV_Data_Calc!DD133</f>
        <v>#N/A</v>
      </c>
      <c r="Y140" s="17" t="e">
        <f ca="1">PV_Data_Calc!DE133</f>
        <v>#N/A</v>
      </c>
      <c r="AA140" s="9">
        <f>PV_Data_Calc!CQ133</f>
        <v>118</v>
      </c>
      <c r="AB140" s="9" t="e">
        <f ca="1">PV_Data_Calc!CR133</f>
        <v>#N/A</v>
      </c>
      <c r="AC140" s="19" t="e">
        <f ca="1">PV_Data_Calc!CT133</f>
        <v>#N/A</v>
      </c>
      <c r="AD140" s="19" t="e">
        <f ca="1">PV_Data_Calc!CU133</f>
        <v>#N/A</v>
      </c>
      <c r="AE140" s="20" t="e">
        <f ca="1">PV_Data_Calc!CV133</f>
        <v>#N/A</v>
      </c>
      <c r="AF140" s="20" t="e">
        <f ca="1">PV_Data_Calc!CW133</f>
        <v>#N/A</v>
      </c>
      <c r="AJ140" t="e">
        <f t="shared" ca="1" si="73"/>
        <v>#N/A</v>
      </c>
      <c r="AK140" s="4" t="e">
        <f t="shared" ca="1" si="74"/>
        <v>#N/A</v>
      </c>
      <c r="AL140" s="8" t="e">
        <f t="shared" ca="1" si="75"/>
        <v>#N/A</v>
      </c>
      <c r="AM140" s="3" t="e">
        <f t="shared" ca="1" si="76"/>
        <v>#N/A</v>
      </c>
      <c r="AN140" s="4" t="e">
        <f t="shared" ca="1" si="77"/>
        <v>#N/A</v>
      </c>
      <c r="AO140" s="4" t="e">
        <f t="shared" ca="1" si="78"/>
        <v>#N/A</v>
      </c>
      <c r="AP140" s="3" t="e">
        <f t="shared" ca="1" si="79"/>
        <v>#N/A</v>
      </c>
      <c r="AS140">
        <f t="shared" si="66"/>
        <v>59</v>
      </c>
      <c r="AT140" t="e">
        <f t="shared" ca="1" si="56"/>
        <v>#N/A</v>
      </c>
      <c r="AU140" s="3" t="e">
        <f t="shared" ca="1" si="57"/>
        <v>#N/A</v>
      </c>
      <c r="AV140" s="3" t="e">
        <f t="shared" ca="1" si="96"/>
        <v>#N/A</v>
      </c>
      <c r="AW140" s="4" t="e">
        <f t="shared" ca="1" si="96"/>
        <v>#N/A</v>
      </c>
      <c r="AX140" s="4" t="e">
        <f ca="1">INDEX($T$23:$Y$204,MATCH($AS140,$T$23:$T$204,0),MATCH(AX$22,$T$22:$Y$22,0))</f>
        <v>#N/A</v>
      </c>
      <c r="AZ140" s="8" t="e">
        <f t="shared" ca="1" si="58"/>
        <v>#N/A</v>
      </c>
      <c r="BA140" s="3" t="e">
        <f t="shared" ca="1" si="97"/>
        <v>#N/A</v>
      </c>
      <c r="BB140" s="3" t="e">
        <f t="shared" ca="1" si="97"/>
        <v>#N/A</v>
      </c>
      <c r="BC140" s="3" t="e">
        <f t="shared" ca="1" si="97"/>
        <v>#N/A</v>
      </c>
      <c r="BD140" s="3" t="e">
        <f t="shared" ca="1" si="97"/>
        <v>#N/A</v>
      </c>
      <c r="BE140" s="3" t="e">
        <f t="shared" ca="1" si="97"/>
        <v>#N/A</v>
      </c>
      <c r="BF140" s="3" t="e">
        <f t="shared" ca="1" si="97"/>
        <v>#N/A</v>
      </c>
      <c r="BG140" s="3" t="e">
        <f t="shared" ca="1" si="97"/>
        <v>#N/A</v>
      </c>
      <c r="BH140" s="3" t="e">
        <f t="shared" ca="1" si="97"/>
        <v>#N/A</v>
      </c>
      <c r="BI140" s="3" t="e">
        <f t="shared" ca="1" si="97"/>
        <v>#N/A</v>
      </c>
      <c r="BL140" t="e">
        <f t="shared" ca="1" si="80"/>
        <v>#N/A</v>
      </c>
      <c r="BM140" s="4" t="e">
        <f t="shared" ca="1" si="81"/>
        <v>#N/A</v>
      </c>
      <c r="BN140" s="8" t="e">
        <f t="shared" ca="1" si="82"/>
        <v>#N/A</v>
      </c>
      <c r="BO140" s="3" t="e">
        <f t="shared" ca="1" si="83"/>
        <v>#N/A</v>
      </c>
      <c r="BP140" s="4" t="e">
        <f t="shared" ca="1" si="84"/>
        <v>#N/A</v>
      </c>
      <c r="BQ140" s="4" t="e">
        <f t="shared" ca="1" si="85"/>
        <v>#N/A</v>
      </c>
      <c r="BR140" s="3" t="e">
        <f t="shared" ca="1" si="86"/>
        <v>#N/A</v>
      </c>
      <c r="BU140">
        <f t="shared" si="68"/>
        <v>59</v>
      </c>
      <c r="BV140" t="e">
        <f t="shared" ca="1" si="95"/>
        <v>#N/A</v>
      </c>
      <c r="BW140" s="3" t="e">
        <f t="shared" ca="1" si="95"/>
        <v>#N/A</v>
      </c>
      <c r="BX140" s="3" t="e">
        <f t="shared" ca="1" si="95"/>
        <v>#N/A</v>
      </c>
      <c r="BY140" s="4" t="e">
        <f t="shared" ca="1" si="95"/>
        <v>#N/A</v>
      </c>
      <c r="BZ140" s="4" t="e">
        <f ca="1">INDEX($AA$23:$AF$204,MATCH($BU140,$AA$23:$AA$204,0),MATCH(BZ$22,$AA$22:$AF$22,0))</f>
        <v>#N/A</v>
      </c>
      <c r="CB140" s="8" t="e">
        <f t="shared" ca="1" si="64"/>
        <v>#N/A</v>
      </c>
      <c r="CC140" s="3" t="e">
        <f t="shared" ca="1" si="98"/>
        <v>#N/A</v>
      </c>
      <c r="CD140" s="3" t="e">
        <f t="shared" ca="1" si="98"/>
        <v>#N/A</v>
      </c>
      <c r="CE140" s="3" t="e">
        <f t="shared" ca="1" si="98"/>
        <v>#N/A</v>
      </c>
      <c r="CF140" s="3" t="e">
        <f t="shared" ca="1" si="98"/>
        <v>#N/A</v>
      </c>
      <c r="CG140" s="3" t="e">
        <f t="shared" ca="1" si="98"/>
        <v>#N/A</v>
      </c>
      <c r="CH140" s="3" t="e">
        <f t="shared" ca="1" si="98"/>
        <v>#N/A</v>
      </c>
      <c r="CI140" s="3" t="e">
        <f t="shared" ca="1" si="98"/>
        <v>#N/A</v>
      </c>
      <c r="CJ140" s="3" t="e">
        <f t="shared" ca="1" si="98"/>
        <v>#N/A</v>
      </c>
      <c r="CK140" s="3" t="e">
        <f t="shared" ca="1" si="98"/>
        <v>#N/A</v>
      </c>
    </row>
    <row r="141" spans="2:89" x14ac:dyDescent="0.2">
      <c r="B141" s="37"/>
      <c r="C141" s="37"/>
      <c r="D141" s="37"/>
      <c r="E141" s="37"/>
      <c r="F141" s="37"/>
      <c r="G141" s="37"/>
      <c r="H141" s="37"/>
      <c r="I141" s="53"/>
      <c r="J141" s="91">
        <f t="shared" si="87"/>
        <v>92</v>
      </c>
      <c r="K141" s="94" t="str">
        <f t="shared" ca="1" si="88"/>
        <v/>
      </c>
      <c r="L141" s="82" t="str">
        <f t="shared" ca="1" si="89"/>
        <v/>
      </c>
      <c r="M141" s="88" t="str">
        <f t="shared" ca="1" si="90"/>
        <v/>
      </c>
      <c r="N141" s="87" t="str">
        <f t="shared" ca="1" si="91"/>
        <v/>
      </c>
      <c r="O141" s="83" t="str">
        <f t="shared" ca="1" si="91"/>
        <v/>
      </c>
      <c r="P141" s="84" t="str">
        <f t="shared" ca="1" si="92"/>
        <v/>
      </c>
      <c r="Q141" s="67"/>
      <c r="R141" s="67"/>
      <c r="S141" s="67"/>
      <c r="T141">
        <f>PV_Data_Calc!CY134</f>
        <v>119</v>
      </c>
      <c r="U141" s="10" t="e">
        <f ca="1">PV_Data_Calc!CZ134</f>
        <v>#N/A</v>
      </c>
      <c r="V141" s="16" t="e">
        <f ca="1">PV_Data_Calc!DB134</f>
        <v>#N/A</v>
      </c>
      <c r="W141" s="16" t="e">
        <f ca="1">PV_Data_Calc!DC134</f>
        <v>#N/A</v>
      </c>
      <c r="X141" s="17" t="e">
        <f ca="1">PV_Data_Calc!DD134</f>
        <v>#N/A</v>
      </c>
      <c r="Y141" s="17" t="e">
        <f ca="1">PV_Data_Calc!DE134</f>
        <v>#N/A</v>
      </c>
      <c r="AA141" s="9">
        <f>PV_Data_Calc!CQ134</f>
        <v>119</v>
      </c>
      <c r="AB141" s="9" t="e">
        <f ca="1">PV_Data_Calc!CR134</f>
        <v>#N/A</v>
      </c>
      <c r="AC141" s="19" t="e">
        <f ca="1">PV_Data_Calc!CT134</f>
        <v>#N/A</v>
      </c>
      <c r="AD141" s="19" t="e">
        <f ca="1">PV_Data_Calc!CU134</f>
        <v>#N/A</v>
      </c>
      <c r="AE141" s="20" t="e">
        <f ca="1">PV_Data_Calc!CV134</f>
        <v>#N/A</v>
      </c>
      <c r="AF141" s="20" t="e">
        <f ca="1">PV_Data_Calc!CW134</f>
        <v>#N/A</v>
      </c>
      <c r="AJ141" t="e">
        <f t="shared" ca="1" si="73"/>
        <v>#N/A</v>
      </c>
      <c r="AK141" s="4" t="e">
        <f t="shared" ca="1" si="74"/>
        <v>#N/A</v>
      </c>
      <c r="AL141" s="8" t="e">
        <f t="shared" ca="1" si="75"/>
        <v>#N/A</v>
      </c>
      <c r="AM141" s="3" t="e">
        <f t="shared" ca="1" si="76"/>
        <v>#N/A</v>
      </c>
      <c r="AN141" s="4" t="e">
        <f t="shared" ca="1" si="77"/>
        <v>#N/A</v>
      </c>
      <c r="AO141" s="4" t="e">
        <f t="shared" ca="1" si="78"/>
        <v>#N/A</v>
      </c>
      <c r="AP141" s="3" t="e">
        <f t="shared" ca="1" si="79"/>
        <v>#N/A</v>
      </c>
      <c r="AS141">
        <f t="shared" si="66"/>
        <v>60</v>
      </c>
      <c r="AT141" t="e">
        <f t="shared" ca="1" si="56"/>
        <v>#N/A</v>
      </c>
      <c r="AU141" s="3" t="e">
        <f t="shared" ca="1" si="57"/>
        <v>#N/A</v>
      </c>
      <c r="AV141" s="3" t="e">
        <f t="shared" ca="1" si="96"/>
        <v>#N/A</v>
      </c>
      <c r="AW141" s="4" t="e">
        <f t="shared" ca="1" si="96"/>
        <v>#N/A</v>
      </c>
      <c r="AX141" s="4" t="e">
        <f ca="1">AX140</f>
        <v>#N/A</v>
      </c>
      <c r="AZ141" s="8" t="e">
        <f t="shared" ca="1" si="58"/>
        <v>#N/A</v>
      </c>
      <c r="BA141" s="3" t="e">
        <f t="shared" ca="1" si="97"/>
        <v>#N/A</v>
      </c>
      <c r="BB141" s="3" t="e">
        <f t="shared" ca="1" si="97"/>
        <v>#N/A</v>
      </c>
      <c r="BC141" s="3" t="e">
        <f t="shared" ca="1" si="97"/>
        <v>#N/A</v>
      </c>
      <c r="BD141" s="3" t="e">
        <f t="shared" ca="1" si="97"/>
        <v>#N/A</v>
      </c>
      <c r="BE141" s="3" t="e">
        <f t="shared" ca="1" si="97"/>
        <v>#N/A</v>
      </c>
      <c r="BF141" s="3" t="e">
        <f t="shared" ca="1" si="97"/>
        <v>#N/A</v>
      </c>
      <c r="BG141" s="3" t="e">
        <f t="shared" ca="1" si="97"/>
        <v>#N/A</v>
      </c>
      <c r="BH141" s="3" t="e">
        <f t="shared" ca="1" si="97"/>
        <v>#N/A</v>
      </c>
      <c r="BI141" s="3" t="e">
        <f t="shared" ca="1" si="97"/>
        <v>#N/A</v>
      </c>
      <c r="BL141" t="e">
        <f t="shared" ca="1" si="80"/>
        <v>#N/A</v>
      </c>
      <c r="BM141" s="4" t="e">
        <f t="shared" ca="1" si="81"/>
        <v>#N/A</v>
      </c>
      <c r="BN141" s="8" t="e">
        <f t="shared" ca="1" si="82"/>
        <v>#N/A</v>
      </c>
      <c r="BO141" s="3" t="e">
        <f t="shared" ca="1" si="83"/>
        <v>#N/A</v>
      </c>
      <c r="BP141" s="4" t="e">
        <f t="shared" ca="1" si="84"/>
        <v>#N/A</v>
      </c>
      <c r="BQ141" s="4" t="e">
        <f t="shared" ca="1" si="85"/>
        <v>#N/A</v>
      </c>
      <c r="BR141" s="3" t="e">
        <f t="shared" ca="1" si="86"/>
        <v>#N/A</v>
      </c>
      <c r="BU141">
        <f t="shared" si="68"/>
        <v>60</v>
      </c>
      <c r="BV141" t="e">
        <f t="shared" ca="1" si="95"/>
        <v>#N/A</v>
      </c>
      <c r="BW141" s="3" t="e">
        <f t="shared" ca="1" si="95"/>
        <v>#N/A</v>
      </c>
      <c r="BX141" s="3" t="e">
        <f t="shared" ca="1" si="95"/>
        <v>#N/A</v>
      </c>
      <c r="BY141" s="4" t="e">
        <f t="shared" ca="1" si="95"/>
        <v>#N/A</v>
      </c>
      <c r="BZ141" s="4" t="e">
        <f ca="1">BZ140</f>
        <v>#N/A</v>
      </c>
      <c r="CB141" s="8" t="e">
        <f t="shared" ca="1" si="64"/>
        <v>#N/A</v>
      </c>
      <c r="CC141" s="3" t="e">
        <f t="shared" ca="1" si="98"/>
        <v>#N/A</v>
      </c>
      <c r="CD141" s="3" t="e">
        <f t="shared" ca="1" si="98"/>
        <v>#N/A</v>
      </c>
      <c r="CE141" s="3" t="e">
        <f t="shared" ca="1" si="98"/>
        <v>#N/A</v>
      </c>
      <c r="CF141" s="3" t="e">
        <f t="shared" ca="1" si="98"/>
        <v>#N/A</v>
      </c>
      <c r="CG141" s="3" t="e">
        <f t="shared" ca="1" si="98"/>
        <v>#N/A</v>
      </c>
      <c r="CH141" s="3" t="e">
        <f t="shared" ca="1" si="98"/>
        <v>#N/A</v>
      </c>
      <c r="CI141" s="3" t="e">
        <f t="shared" ca="1" si="98"/>
        <v>#N/A</v>
      </c>
      <c r="CJ141" s="3" t="e">
        <f t="shared" ca="1" si="98"/>
        <v>#N/A</v>
      </c>
      <c r="CK141" s="3" t="e">
        <f t="shared" ca="1" si="98"/>
        <v>#N/A</v>
      </c>
    </row>
    <row r="142" spans="2:89" x14ac:dyDescent="0.2">
      <c r="B142" s="37"/>
      <c r="C142" s="37"/>
      <c r="D142" s="37"/>
      <c r="E142" s="37"/>
      <c r="F142" s="37"/>
      <c r="G142" s="37"/>
      <c r="H142" s="37"/>
      <c r="I142" s="53"/>
      <c r="J142" s="91">
        <f t="shared" si="87"/>
        <v>93</v>
      </c>
      <c r="K142" s="94" t="str">
        <f t="shared" ca="1" si="88"/>
        <v/>
      </c>
      <c r="L142" s="82" t="str">
        <f t="shared" ca="1" si="89"/>
        <v/>
      </c>
      <c r="M142" s="88" t="str">
        <f t="shared" ca="1" si="90"/>
        <v/>
      </c>
      <c r="N142" s="87" t="str">
        <f t="shared" ca="1" si="91"/>
        <v/>
      </c>
      <c r="O142" s="83" t="str">
        <f t="shared" ca="1" si="91"/>
        <v/>
      </c>
      <c r="P142" s="84" t="str">
        <f t="shared" ca="1" si="92"/>
        <v/>
      </c>
      <c r="Q142" s="67"/>
      <c r="R142" s="67"/>
      <c r="S142" s="67"/>
      <c r="T142">
        <f>PV_Data_Calc!CY135</f>
        <v>120</v>
      </c>
      <c r="U142" s="10" t="e">
        <f ca="1">PV_Data_Calc!CZ135</f>
        <v>#N/A</v>
      </c>
      <c r="V142" s="16" t="e">
        <f ca="1">PV_Data_Calc!DB135</f>
        <v>#N/A</v>
      </c>
      <c r="W142" s="16" t="e">
        <f ca="1">PV_Data_Calc!DC135</f>
        <v>#N/A</v>
      </c>
      <c r="X142" s="17" t="e">
        <f ca="1">PV_Data_Calc!DD135</f>
        <v>#N/A</v>
      </c>
      <c r="Y142" s="17" t="e">
        <f ca="1">PV_Data_Calc!DE135</f>
        <v>#N/A</v>
      </c>
      <c r="AA142" s="9">
        <f>PV_Data_Calc!CQ135</f>
        <v>120</v>
      </c>
      <c r="AB142" s="9" t="e">
        <f ca="1">PV_Data_Calc!CR135</f>
        <v>#N/A</v>
      </c>
      <c r="AC142" s="19" t="e">
        <f ca="1">PV_Data_Calc!CT135</f>
        <v>#N/A</v>
      </c>
      <c r="AD142" s="19" t="e">
        <f ca="1">PV_Data_Calc!CU135</f>
        <v>#N/A</v>
      </c>
      <c r="AE142" s="20" t="e">
        <f ca="1">PV_Data_Calc!CV135</f>
        <v>#N/A</v>
      </c>
      <c r="AF142" s="20" t="e">
        <f ca="1">PV_Data_Calc!CW135</f>
        <v>#N/A</v>
      </c>
      <c r="AJ142" t="e">
        <f t="shared" ca="1" si="73"/>
        <v>#N/A</v>
      </c>
      <c r="AK142" s="4" t="e">
        <f t="shared" ca="1" si="74"/>
        <v>#N/A</v>
      </c>
      <c r="AL142" s="8" t="e">
        <f t="shared" ca="1" si="75"/>
        <v>#N/A</v>
      </c>
      <c r="AM142" s="3" t="e">
        <f t="shared" ca="1" si="76"/>
        <v>#N/A</v>
      </c>
      <c r="AN142" s="4" t="e">
        <f t="shared" ca="1" si="77"/>
        <v>#N/A</v>
      </c>
      <c r="AO142" s="4" t="e">
        <f t="shared" ca="1" si="78"/>
        <v>#N/A</v>
      </c>
      <c r="AP142" s="3" t="e">
        <f t="shared" ca="1" si="79"/>
        <v>#N/A</v>
      </c>
      <c r="AS142">
        <f t="shared" si="66"/>
        <v>60</v>
      </c>
      <c r="AT142" t="e">
        <f t="shared" ca="1" si="56"/>
        <v>#N/A</v>
      </c>
      <c r="AU142" s="3" t="e">
        <f t="shared" ca="1" si="57"/>
        <v>#N/A</v>
      </c>
      <c r="AV142" s="3" t="e">
        <f t="shared" ca="1" si="96"/>
        <v>#N/A</v>
      </c>
      <c r="AW142" s="4" t="e">
        <f t="shared" ca="1" si="96"/>
        <v>#N/A</v>
      </c>
      <c r="AX142" s="4" t="e">
        <f ca="1">INDEX($T$23:$Y$204,MATCH($AS142,$T$23:$T$204,0),MATCH(AX$22,$T$22:$Y$22,0))</f>
        <v>#N/A</v>
      </c>
      <c r="AZ142" s="8" t="e">
        <f t="shared" ca="1" si="58"/>
        <v>#N/A</v>
      </c>
      <c r="BA142" s="3" t="e">
        <f t="shared" ca="1" si="97"/>
        <v>#N/A</v>
      </c>
      <c r="BB142" s="3" t="e">
        <f t="shared" ca="1" si="97"/>
        <v>#N/A</v>
      </c>
      <c r="BC142" s="3" t="e">
        <f t="shared" ca="1" si="97"/>
        <v>#N/A</v>
      </c>
      <c r="BD142" s="3" t="e">
        <f t="shared" ca="1" si="97"/>
        <v>#N/A</v>
      </c>
      <c r="BE142" s="3" t="e">
        <f t="shared" ca="1" si="97"/>
        <v>#N/A</v>
      </c>
      <c r="BF142" s="3" t="e">
        <f t="shared" ca="1" si="97"/>
        <v>#N/A</v>
      </c>
      <c r="BG142" s="3" t="e">
        <f t="shared" ca="1" si="97"/>
        <v>#N/A</v>
      </c>
      <c r="BH142" s="3" t="e">
        <f t="shared" ca="1" si="97"/>
        <v>#N/A</v>
      </c>
      <c r="BI142" s="3" t="e">
        <f t="shared" ca="1" si="97"/>
        <v>#N/A</v>
      </c>
      <c r="BL142" t="e">
        <f t="shared" ca="1" si="80"/>
        <v>#N/A</v>
      </c>
      <c r="BM142" s="4" t="e">
        <f t="shared" ca="1" si="81"/>
        <v>#N/A</v>
      </c>
      <c r="BN142" s="8" t="e">
        <f t="shared" ca="1" si="82"/>
        <v>#N/A</v>
      </c>
      <c r="BO142" s="3" t="e">
        <f t="shared" ca="1" si="83"/>
        <v>#N/A</v>
      </c>
      <c r="BP142" s="4" t="e">
        <f t="shared" ca="1" si="84"/>
        <v>#N/A</v>
      </c>
      <c r="BQ142" s="4" t="e">
        <f t="shared" ca="1" si="85"/>
        <v>#N/A</v>
      </c>
      <c r="BR142" s="3" t="e">
        <f t="shared" ca="1" si="86"/>
        <v>#N/A</v>
      </c>
      <c r="BU142">
        <f t="shared" si="68"/>
        <v>60</v>
      </c>
      <c r="BV142" t="e">
        <f t="shared" ca="1" si="95"/>
        <v>#N/A</v>
      </c>
      <c r="BW142" s="3" t="e">
        <f t="shared" ca="1" si="95"/>
        <v>#N/A</v>
      </c>
      <c r="BX142" s="3" t="e">
        <f t="shared" ca="1" si="95"/>
        <v>#N/A</v>
      </c>
      <c r="BY142" s="4" t="e">
        <f t="shared" ca="1" si="95"/>
        <v>#N/A</v>
      </c>
      <c r="BZ142" s="4" t="e">
        <f ca="1">INDEX($AA$23:$AF$204,MATCH($BU142,$AA$23:$AA$204,0),MATCH(BZ$22,$AA$22:$AF$22,0))</f>
        <v>#N/A</v>
      </c>
      <c r="CB142" s="8" t="e">
        <f t="shared" ca="1" si="64"/>
        <v>#N/A</v>
      </c>
      <c r="CC142" s="3" t="e">
        <f t="shared" ca="1" si="98"/>
        <v>#N/A</v>
      </c>
      <c r="CD142" s="3" t="e">
        <f t="shared" ca="1" si="98"/>
        <v>#N/A</v>
      </c>
      <c r="CE142" s="3" t="e">
        <f t="shared" ca="1" si="98"/>
        <v>#N/A</v>
      </c>
      <c r="CF142" s="3" t="e">
        <f t="shared" ca="1" si="98"/>
        <v>#N/A</v>
      </c>
      <c r="CG142" s="3" t="e">
        <f t="shared" ca="1" si="98"/>
        <v>#N/A</v>
      </c>
      <c r="CH142" s="3" t="e">
        <f t="shared" ca="1" si="98"/>
        <v>#N/A</v>
      </c>
      <c r="CI142" s="3" t="e">
        <f t="shared" ca="1" si="98"/>
        <v>#N/A</v>
      </c>
      <c r="CJ142" s="3" t="e">
        <f t="shared" ca="1" si="98"/>
        <v>#N/A</v>
      </c>
      <c r="CK142" s="3" t="e">
        <f t="shared" ca="1" si="98"/>
        <v>#N/A</v>
      </c>
    </row>
    <row r="143" spans="2:89" x14ac:dyDescent="0.2">
      <c r="B143" s="37"/>
      <c r="C143" s="37"/>
      <c r="D143" s="37"/>
      <c r="E143" s="37"/>
      <c r="F143" s="37"/>
      <c r="G143" s="37"/>
      <c r="H143" s="37"/>
      <c r="I143" s="53"/>
      <c r="J143" s="91">
        <f t="shared" si="87"/>
        <v>94</v>
      </c>
      <c r="K143" s="94" t="str">
        <f t="shared" ca="1" si="88"/>
        <v/>
      </c>
      <c r="L143" s="82" t="str">
        <f t="shared" ca="1" si="89"/>
        <v/>
      </c>
      <c r="M143" s="88" t="str">
        <f t="shared" ca="1" si="90"/>
        <v/>
      </c>
      <c r="N143" s="87" t="str">
        <f t="shared" ca="1" si="91"/>
        <v/>
      </c>
      <c r="O143" s="83" t="str">
        <f t="shared" ca="1" si="91"/>
        <v/>
      </c>
      <c r="P143" s="84" t="str">
        <f t="shared" ca="1" si="92"/>
        <v/>
      </c>
      <c r="Q143" s="67"/>
      <c r="R143" s="67"/>
      <c r="S143" s="67"/>
      <c r="T143">
        <f>PV_Data_Calc!CY136</f>
        <v>121</v>
      </c>
      <c r="U143" s="10" t="e">
        <f ca="1">PV_Data_Calc!CZ136</f>
        <v>#N/A</v>
      </c>
      <c r="V143" s="16" t="e">
        <f ca="1">PV_Data_Calc!DB136</f>
        <v>#N/A</v>
      </c>
      <c r="W143" s="16" t="e">
        <f ca="1">PV_Data_Calc!DC136</f>
        <v>#N/A</v>
      </c>
      <c r="X143" s="17" t="e">
        <f ca="1">PV_Data_Calc!DD136</f>
        <v>#N/A</v>
      </c>
      <c r="Y143" s="17" t="e">
        <f ca="1">PV_Data_Calc!DE136</f>
        <v>#N/A</v>
      </c>
      <c r="AA143" s="9">
        <f>PV_Data_Calc!CQ136</f>
        <v>121</v>
      </c>
      <c r="AB143" s="9" t="e">
        <f ca="1">PV_Data_Calc!CR136</f>
        <v>#N/A</v>
      </c>
      <c r="AC143" s="19" t="e">
        <f ca="1">PV_Data_Calc!CT136</f>
        <v>#N/A</v>
      </c>
      <c r="AD143" s="19" t="e">
        <f ca="1">PV_Data_Calc!CU136</f>
        <v>#N/A</v>
      </c>
      <c r="AE143" s="20" t="e">
        <f ca="1">PV_Data_Calc!CV136</f>
        <v>#N/A</v>
      </c>
      <c r="AF143" s="20" t="e">
        <f ca="1">PV_Data_Calc!CW136</f>
        <v>#N/A</v>
      </c>
      <c r="AJ143" t="e">
        <f t="shared" ca="1" si="73"/>
        <v>#N/A</v>
      </c>
      <c r="AK143" s="4" t="e">
        <f t="shared" ca="1" si="74"/>
        <v>#N/A</v>
      </c>
      <c r="AL143" s="8" t="e">
        <f t="shared" ca="1" si="75"/>
        <v>#N/A</v>
      </c>
      <c r="AM143" s="3" t="e">
        <f t="shared" ca="1" si="76"/>
        <v>#N/A</v>
      </c>
      <c r="AN143" s="4" t="e">
        <f t="shared" ca="1" si="77"/>
        <v>#N/A</v>
      </c>
      <c r="AO143" s="4" t="e">
        <f t="shared" ca="1" si="78"/>
        <v>#N/A</v>
      </c>
      <c r="AP143" s="3" t="e">
        <f t="shared" ca="1" si="79"/>
        <v>#N/A</v>
      </c>
      <c r="AS143">
        <f t="shared" si="66"/>
        <v>61</v>
      </c>
      <c r="AT143" t="e">
        <f t="shared" ca="1" si="56"/>
        <v>#N/A</v>
      </c>
      <c r="AU143" s="3" t="e">
        <f t="shared" ca="1" si="57"/>
        <v>#N/A</v>
      </c>
      <c r="AV143" s="3" t="e">
        <f t="shared" ca="1" si="96"/>
        <v>#N/A</v>
      </c>
      <c r="AW143" s="4" t="e">
        <f t="shared" ca="1" si="96"/>
        <v>#N/A</v>
      </c>
      <c r="AX143" s="4" t="e">
        <f ca="1">AX142</f>
        <v>#N/A</v>
      </c>
      <c r="AZ143" s="8" t="e">
        <f t="shared" ca="1" si="58"/>
        <v>#N/A</v>
      </c>
      <c r="BA143" s="3" t="e">
        <f t="shared" ca="1" si="97"/>
        <v>#N/A</v>
      </c>
      <c r="BB143" s="3" t="e">
        <f t="shared" ca="1" si="97"/>
        <v>#N/A</v>
      </c>
      <c r="BC143" s="3" t="e">
        <f t="shared" ca="1" si="97"/>
        <v>#N/A</v>
      </c>
      <c r="BD143" s="3" t="e">
        <f t="shared" ca="1" si="97"/>
        <v>#N/A</v>
      </c>
      <c r="BE143" s="3" t="e">
        <f t="shared" ca="1" si="97"/>
        <v>#N/A</v>
      </c>
      <c r="BF143" s="3" t="e">
        <f t="shared" ca="1" si="97"/>
        <v>#N/A</v>
      </c>
      <c r="BG143" s="3" t="e">
        <f t="shared" ca="1" si="97"/>
        <v>#N/A</v>
      </c>
      <c r="BH143" s="3" t="e">
        <f t="shared" ca="1" si="97"/>
        <v>#N/A</v>
      </c>
      <c r="BI143" s="3" t="e">
        <f t="shared" ca="1" si="97"/>
        <v>#N/A</v>
      </c>
      <c r="BL143" t="e">
        <f t="shared" ca="1" si="80"/>
        <v>#N/A</v>
      </c>
      <c r="BM143" s="4" t="e">
        <f t="shared" ca="1" si="81"/>
        <v>#N/A</v>
      </c>
      <c r="BN143" s="8" t="e">
        <f t="shared" ca="1" si="82"/>
        <v>#N/A</v>
      </c>
      <c r="BO143" s="3" t="e">
        <f t="shared" ca="1" si="83"/>
        <v>#N/A</v>
      </c>
      <c r="BP143" s="4" t="e">
        <f t="shared" ca="1" si="84"/>
        <v>#N/A</v>
      </c>
      <c r="BQ143" s="4" t="e">
        <f t="shared" ca="1" si="85"/>
        <v>#N/A</v>
      </c>
      <c r="BR143" s="3" t="e">
        <f t="shared" ca="1" si="86"/>
        <v>#N/A</v>
      </c>
      <c r="BU143">
        <f t="shared" si="68"/>
        <v>61</v>
      </c>
      <c r="BV143" t="e">
        <f t="shared" ref="BV143:BY162" ca="1" si="99">INDEX($AA$23:$AF$204,MATCH($BU143,$AA$23:$AA$204,0),MATCH(BV$22,$AA$22:$AF$22,0))</f>
        <v>#N/A</v>
      </c>
      <c r="BW143" s="3" t="e">
        <f t="shared" ca="1" si="99"/>
        <v>#N/A</v>
      </c>
      <c r="BX143" s="3" t="e">
        <f t="shared" ca="1" si="99"/>
        <v>#N/A</v>
      </c>
      <c r="BY143" s="4" t="e">
        <f t="shared" ca="1" si="99"/>
        <v>#N/A</v>
      </c>
      <c r="BZ143" s="4" t="e">
        <f ca="1">BZ142</f>
        <v>#N/A</v>
      </c>
      <c r="CB143" s="8" t="e">
        <f t="shared" ca="1" si="64"/>
        <v>#N/A</v>
      </c>
      <c r="CC143" s="3" t="e">
        <f t="shared" ca="1" si="98"/>
        <v>#N/A</v>
      </c>
      <c r="CD143" s="3" t="e">
        <f t="shared" ca="1" si="98"/>
        <v>#N/A</v>
      </c>
      <c r="CE143" s="3" t="e">
        <f t="shared" ca="1" si="98"/>
        <v>#N/A</v>
      </c>
      <c r="CF143" s="3" t="e">
        <f t="shared" ca="1" si="98"/>
        <v>#N/A</v>
      </c>
      <c r="CG143" s="3" t="e">
        <f t="shared" ca="1" si="98"/>
        <v>#N/A</v>
      </c>
      <c r="CH143" s="3" t="e">
        <f t="shared" ca="1" si="98"/>
        <v>#N/A</v>
      </c>
      <c r="CI143" s="3" t="e">
        <f t="shared" ca="1" si="98"/>
        <v>#N/A</v>
      </c>
      <c r="CJ143" s="3" t="e">
        <f t="shared" ca="1" si="98"/>
        <v>#N/A</v>
      </c>
      <c r="CK143" s="3" t="e">
        <f t="shared" ca="1" si="98"/>
        <v>#N/A</v>
      </c>
    </row>
    <row r="144" spans="2:89" x14ac:dyDescent="0.2">
      <c r="B144" s="37"/>
      <c r="C144" s="37"/>
      <c r="D144" s="37"/>
      <c r="E144" s="37"/>
      <c r="F144" s="37"/>
      <c r="G144" s="37"/>
      <c r="H144" s="37"/>
      <c r="I144" s="53"/>
      <c r="J144" s="91">
        <f t="shared" si="87"/>
        <v>95</v>
      </c>
      <c r="K144" s="94" t="str">
        <f t="shared" ca="1" si="88"/>
        <v/>
      </c>
      <c r="L144" s="82" t="str">
        <f t="shared" ca="1" si="89"/>
        <v/>
      </c>
      <c r="M144" s="88" t="str">
        <f t="shared" ca="1" si="90"/>
        <v/>
      </c>
      <c r="N144" s="87" t="str">
        <f t="shared" ca="1" si="91"/>
        <v/>
      </c>
      <c r="O144" s="83" t="str">
        <f t="shared" ca="1" si="91"/>
        <v/>
      </c>
      <c r="P144" s="84" t="str">
        <f t="shared" ca="1" si="92"/>
        <v/>
      </c>
      <c r="Q144" s="67"/>
      <c r="R144" s="67"/>
      <c r="S144" s="67"/>
      <c r="T144">
        <f>PV_Data_Calc!CY137</f>
        <v>122</v>
      </c>
      <c r="U144" s="10" t="e">
        <f ca="1">PV_Data_Calc!CZ137</f>
        <v>#N/A</v>
      </c>
      <c r="V144" s="16" t="e">
        <f ca="1">PV_Data_Calc!DB137</f>
        <v>#N/A</v>
      </c>
      <c r="W144" s="16" t="e">
        <f ca="1">PV_Data_Calc!DC137</f>
        <v>#N/A</v>
      </c>
      <c r="X144" s="17" t="e">
        <f ca="1">PV_Data_Calc!DD137</f>
        <v>#N/A</v>
      </c>
      <c r="Y144" s="17" t="e">
        <f ca="1">PV_Data_Calc!DE137</f>
        <v>#N/A</v>
      </c>
      <c r="AA144" s="9">
        <f>PV_Data_Calc!CQ137</f>
        <v>122</v>
      </c>
      <c r="AB144" s="9" t="e">
        <f ca="1">PV_Data_Calc!CR137</f>
        <v>#N/A</v>
      </c>
      <c r="AC144" s="19" t="e">
        <f ca="1">PV_Data_Calc!CT137</f>
        <v>#N/A</v>
      </c>
      <c r="AD144" s="19" t="e">
        <f ca="1">PV_Data_Calc!CU137</f>
        <v>#N/A</v>
      </c>
      <c r="AE144" s="20" t="e">
        <f ca="1">PV_Data_Calc!CV137</f>
        <v>#N/A</v>
      </c>
      <c r="AF144" s="20" t="e">
        <f ca="1">PV_Data_Calc!CW137</f>
        <v>#N/A</v>
      </c>
      <c r="AJ144" t="e">
        <f t="shared" ca="1" si="73"/>
        <v>#N/A</v>
      </c>
      <c r="AK144" s="4" t="e">
        <f t="shared" ca="1" si="74"/>
        <v>#N/A</v>
      </c>
      <c r="AL144" s="8" t="e">
        <f t="shared" ca="1" si="75"/>
        <v>#N/A</v>
      </c>
      <c r="AM144" s="3" t="e">
        <f t="shared" ca="1" si="76"/>
        <v>#N/A</v>
      </c>
      <c r="AN144" s="4" t="e">
        <f t="shared" ca="1" si="77"/>
        <v>#N/A</v>
      </c>
      <c r="AO144" s="4" t="e">
        <f t="shared" ca="1" si="78"/>
        <v>#N/A</v>
      </c>
      <c r="AP144" s="3" t="e">
        <f t="shared" ca="1" si="79"/>
        <v>#N/A</v>
      </c>
      <c r="AS144">
        <f t="shared" si="66"/>
        <v>61</v>
      </c>
      <c r="AT144" t="e">
        <f t="shared" ca="1" si="56"/>
        <v>#N/A</v>
      </c>
      <c r="AU144" s="3" t="e">
        <f t="shared" ca="1" si="57"/>
        <v>#N/A</v>
      </c>
      <c r="AV144" s="3" t="e">
        <f t="shared" ca="1" si="96"/>
        <v>#N/A</v>
      </c>
      <c r="AW144" s="4" t="e">
        <f t="shared" ca="1" si="96"/>
        <v>#N/A</v>
      </c>
      <c r="AX144" s="4" t="e">
        <f ca="1">INDEX($T$23:$Y$204,MATCH($AS144,$T$23:$T$204,0),MATCH(AX$22,$T$22:$Y$22,0))</f>
        <v>#N/A</v>
      </c>
      <c r="AZ144" s="8" t="e">
        <f t="shared" ca="1" si="58"/>
        <v>#N/A</v>
      </c>
      <c r="BA144" s="3" t="e">
        <f t="shared" ca="1" si="97"/>
        <v>#N/A</v>
      </c>
      <c r="BB144" s="3" t="e">
        <f t="shared" ca="1" si="97"/>
        <v>#N/A</v>
      </c>
      <c r="BC144" s="3" t="e">
        <f t="shared" ca="1" si="97"/>
        <v>#N/A</v>
      </c>
      <c r="BD144" s="3" t="e">
        <f t="shared" ca="1" si="97"/>
        <v>#N/A</v>
      </c>
      <c r="BE144" s="3" t="e">
        <f t="shared" ca="1" si="97"/>
        <v>#N/A</v>
      </c>
      <c r="BF144" s="3" t="e">
        <f t="shared" ca="1" si="97"/>
        <v>#N/A</v>
      </c>
      <c r="BG144" s="3" t="e">
        <f t="shared" ca="1" si="97"/>
        <v>#N/A</v>
      </c>
      <c r="BH144" s="3" t="e">
        <f t="shared" ca="1" si="97"/>
        <v>#N/A</v>
      </c>
      <c r="BI144" s="3" t="e">
        <f t="shared" ca="1" si="97"/>
        <v>#N/A</v>
      </c>
      <c r="BL144" t="e">
        <f t="shared" ca="1" si="80"/>
        <v>#N/A</v>
      </c>
      <c r="BM144" s="4" t="e">
        <f t="shared" ca="1" si="81"/>
        <v>#N/A</v>
      </c>
      <c r="BN144" s="8" t="e">
        <f t="shared" ca="1" si="82"/>
        <v>#N/A</v>
      </c>
      <c r="BO144" s="3" t="e">
        <f t="shared" ca="1" si="83"/>
        <v>#N/A</v>
      </c>
      <c r="BP144" s="4" t="e">
        <f t="shared" ca="1" si="84"/>
        <v>#N/A</v>
      </c>
      <c r="BQ144" s="4" t="e">
        <f t="shared" ca="1" si="85"/>
        <v>#N/A</v>
      </c>
      <c r="BR144" s="3" t="e">
        <f t="shared" ca="1" si="86"/>
        <v>#N/A</v>
      </c>
      <c r="BU144">
        <f t="shared" si="68"/>
        <v>61</v>
      </c>
      <c r="BV144" t="e">
        <f t="shared" ca="1" si="99"/>
        <v>#N/A</v>
      </c>
      <c r="BW144" s="3" t="e">
        <f t="shared" ca="1" si="99"/>
        <v>#N/A</v>
      </c>
      <c r="BX144" s="3" t="e">
        <f t="shared" ca="1" si="99"/>
        <v>#N/A</v>
      </c>
      <c r="BY144" s="4" t="e">
        <f t="shared" ca="1" si="99"/>
        <v>#N/A</v>
      </c>
      <c r="BZ144" s="4" t="e">
        <f ca="1">INDEX($AA$23:$AF$204,MATCH($BU144,$AA$23:$AA$204,0),MATCH(BZ$22,$AA$22:$AF$22,0))</f>
        <v>#N/A</v>
      </c>
      <c r="CB144" s="8" t="e">
        <f t="shared" ca="1" si="64"/>
        <v>#N/A</v>
      </c>
      <c r="CC144" s="3" t="e">
        <f t="shared" ca="1" si="98"/>
        <v>#N/A</v>
      </c>
      <c r="CD144" s="3" t="e">
        <f t="shared" ca="1" si="98"/>
        <v>#N/A</v>
      </c>
      <c r="CE144" s="3" t="e">
        <f t="shared" ca="1" si="98"/>
        <v>#N/A</v>
      </c>
      <c r="CF144" s="3" t="e">
        <f t="shared" ca="1" si="98"/>
        <v>#N/A</v>
      </c>
      <c r="CG144" s="3" t="e">
        <f t="shared" ca="1" si="98"/>
        <v>#N/A</v>
      </c>
      <c r="CH144" s="3" t="e">
        <f t="shared" ca="1" si="98"/>
        <v>#N/A</v>
      </c>
      <c r="CI144" s="3" t="e">
        <f t="shared" ca="1" si="98"/>
        <v>#N/A</v>
      </c>
      <c r="CJ144" s="3" t="e">
        <f t="shared" ca="1" si="98"/>
        <v>#N/A</v>
      </c>
      <c r="CK144" s="3" t="e">
        <f t="shared" ca="1" si="98"/>
        <v>#N/A</v>
      </c>
    </row>
    <row r="145" spans="2:89" x14ac:dyDescent="0.2">
      <c r="B145" s="37"/>
      <c r="C145" s="37"/>
      <c r="D145" s="37"/>
      <c r="E145" s="37"/>
      <c r="F145" s="37"/>
      <c r="G145" s="37"/>
      <c r="H145" s="37"/>
      <c r="I145" s="53"/>
      <c r="J145" s="91">
        <f t="shared" si="87"/>
        <v>96</v>
      </c>
      <c r="K145" s="94" t="str">
        <f t="shared" ca="1" si="88"/>
        <v/>
      </c>
      <c r="L145" s="82" t="str">
        <f t="shared" ca="1" si="89"/>
        <v/>
      </c>
      <c r="M145" s="88" t="str">
        <f t="shared" ca="1" si="90"/>
        <v/>
      </c>
      <c r="N145" s="87" t="str">
        <f t="shared" ca="1" si="91"/>
        <v/>
      </c>
      <c r="O145" s="83" t="str">
        <f t="shared" ca="1" si="91"/>
        <v/>
      </c>
      <c r="P145" s="84" t="str">
        <f t="shared" ca="1" si="92"/>
        <v/>
      </c>
      <c r="Q145" s="67"/>
      <c r="R145" s="67"/>
      <c r="S145" s="67"/>
      <c r="T145">
        <f>PV_Data_Calc!CY138</f>
        <v>123</v>
      </c>
      <c r="U145" s="10" t="e">
        <f ca="1">PV_Data_Calc!CZ138</f>
        <v>#N/A</v>
      </c>
      <c r="V145" s="16" t="e">
        <f ca="1">PV_Data_Calc!DB138</f>
        <v>#N/A</v>
      </c>
      <c r="W145" s="16" t="e">
        <f ca="1">PV_Data_Calc!DC138</f>
        <v>#N/A</v>
      </c>
      <c r="X145" s="17" t="e">
        <f ca="1">PV_Data_Calc!DD138</f>
        <v>#N/A</v>
      </c>
      <c r="Y145" s="17" t="e">
        <f ca="1">PV_Data_Calc!DE138</f>
        <v>#N/A</v>
      </c>
      <c r="AA145" s="9">
        <f>PV_Data_Calc!CQ138</f>
        <v>123</v>
      </c>
      <c r="AB145" s="9" t="e">
        <f ca="1">PV_Data_Calc!CR138</f>
        <v>#N/A</v>
      </c>
      <c r="AC145" s="19" t="e">
        <f ca="1">PV_Data_Calc!CT138</f>
        <v>#N/A</v>
      </c>
      <c r="AD145" s="19" t="e">
        <f ca="1">PV_Data_Calc!CU138</f>
        <v>#N/A</v>
      </c>
      <c r="AE145" s="20" t="e">
        <f ca="1">PV_Data_Calc!CV138</f>
        <v>#N/A</v>
      </c>
      <c r="AF145" s="20" t="e">
        <f ca="1">PV_Data_Calc!CW138</f>
        <v>#N/A</v>
      </c>
      <c r="AJ145" t="e">
        <f t="shared" ca="1" si="73"/>
        <v>#N/A</v>
      </c>
      <c r="AK145" s="4" t="e">
        <f t="shared" ca="1" si="74"/>
        <v>#N/A</v>
      </c>
      <c r="AL145" s="8" t="e">
        <f t="shared" ca="1" si="75"/>
        <v>#N/A</v>
      </c>
      <c r="AM145" s="3" t="e">
        <f t="shared" ca="1" si="76"/>
        <v>#N/A</v>
      </c>
      <c r="AN145" s="4" t="e">
        <f t="shared" ca="1" si="77"/>
        <v>#N/A</v>
      </c>
      <c r="AO145" s="4" t="e">
        <f t="shared" ca="1" si="78"/>
        <v>#N/A</v>
      </c>
      <c r="AP145" s="3" t="e">
        <f t="shared" ca="1" si="79"/>
        <v>#N/A</v>
      </c>
      <c r="AS145">
        <f t="shared" si="66"/>
        <v>62</v>
      </c>
      <c r="AT145" t="e">
        <f t="shared" ca="1" si="56"/>
        <v>#N/A</v>
      </c>
      <c r="AU145" s="3" t="e">
        <f t="shared" ca="1" si="57"/>
        <v>#N/A</v>
      </c>
      <c r="AV145" s="3" t="e">
        <f t="shared" ref="AV145:AW164" ca="1" si="100">INDEX($T$23:$Y$204,MATCH($AS145,$T$23:$T$204,0),MATCH(AV$22,$T$22:$Y$22,0))</f>
        <v>#N/A</v>
      </c>
      <c r="AW145" s="4" t="e">
        <f t="shared" ca="1" si="100"/>
        <v>#N/A</v>
      </c>
      <c r="AX145" s="4" t="e">
        <f ca="1">AX144</f>
        <v>#N/A</v>
      </c>
      <c r="AZ145" s="8" t="e">
        <f t="shared" ca="1" si="58"/>
        <v>#N/A</v>
      </c>
      <c r="BA145" s="3" t="e">
        <f t="shared" ca="1" si="97"/>
        <v>#N/A</v>
      </c>
      <c r="BB145" s="3" t="e">
        <f t="shared" ca="1" si="97"/>
        <v>#N/A</v>
      </c>
      <c r="BC145" s="3" t="e">
        <f t="shared" ca="1" si="97"/>
        <v>#N/A</v>
      </c>
      <c r="BD145" s="3" t="e">
        <f t="shared" ca="1" si="97"/>
        <v>#N/A</v>
      </c>
      <c r="BE145" s="3" t="e">
        <f t="shared" ca="1" si="97"/>
        <v>#N/A</v>
      </c>
      <c r="BF145" s="3" t="e">
        <f t="shared" ca="1" si="97"/>
        <v>#N/A</v>
      </c>
      <c r="BG145" s="3" t="e">
        <f t="shared" ca="1" si="97"/>
        <v>#N/A</v>
      </c>
      <c r="BH145" s="3" t="e">
        <f t="shared" ca="1" si="97"/>
        <v>#N/A</v>
      </c>
      <c r="BI145" s="3" t="e">
        <f t="shared" ca="1" si="97"/>
        <v>#N/A</v>
      </c>
      <c r="BL145" t="e">
        <f t="shared" ca="1" si="80"/>
        <v>#N/A</v>
      </c>
      <c r="BM145" s="4" t="e">
        <f t="shared" ca="1" si="81"/>
        <v>#N/A</v>
      </c>
      <c r="BN145" s="8" t="e">
        <f t="shared" ca="1" si="82"/>
        <v>#N/A</v>
      </c>
      <c r="BO145" s="3" t="e">
        <f t="shared" ca="1" si="83"/>
        <v>#N/A</v>
      </c>
      <c r="BP145" s="4" t="e">
        <f t="shared" ca="1" si="84"/>
        <v>#N/A</v>
      </c>
      <c r="BQ145" s="4" t="e">
        <f t="shared" ca="1" si="85"/>
        <v>#N/A</v>
      </c>
      <c r="BR145" s="3" t="e">
        <f t="shared" ca="1" si="86"/>
        <v>#N/A</v>
      </c>
      <c r="BU145">
        <f t="shared" si="68"/>
        <v>62</v>
      </c>
      <c r="BV145" t="e">
        <f t="shared" ca="1" si="99"/>
        <v>#N/A</v>
      </c>
      <c r="BW145" s="3" t="e">
        <f t="shared" ca="1" si="99"/>
        <v>#N/A</v>
      </c>
      <c r="BX145" s="3" t="e">
        <f t="shared" ca="1" si="99"/>
        <v>#N/A</v>
      </c>
      <c r="BY145" s="4" t="e">
        <f t="shared" ca="1" si="99"/>
        <v>#N/A</v>
      </c>
      <c r="BZ145" s="4" t="e">
        <f ca="1">BZ144</f>
        <v>#N/A</v>
      </c>
      <c r="CB145" s="8" t="e">
        <f t="shared" ca="1" si="64"/>
        <v>#N/A</v>
      </c>
      <c r="CC145" s="3" t="e">
        <f t="shared" ca="1" si="98"/>
        <v>#N/A</v>
      </c>
      <c r="CD145" s="3" t="e">
        <f t="shared" ca="1" si="98"/>
        <v>#N/A</v>
      </c>
      <c r="CE145" s="3" t="e">
        <f t="shared" ca="1" si="98"/>
        <v>#N/A</v>
      </c>
      <c r="CF145" s="3" t="e">
        <f t="shared" ca="1" si="98"/>
        <v>#N/A</v>
      </c>
      <c r="CG145" s="3" t="e">
        <f t="shared" ca="1" si="98"/>
        <v>#N/A</v>
      </c>
      <c r="CH145" s="3" t="e">
        <f t="shared" ca="1" si="98"/>
        <v>#N/A</v>
      </c>
      <c r="CI145" s="3" t="e">
        <f t="shared" ca="1" si="98"/>
        <v>#N/A</v>
      </c>
      <c r="CJ145" s="3" t="e">
        <f t="shared" ca="1" si="98"/>
        <v>#N/A</v>
      </c>
      <c r="CK145" s="3" t="e">
        <f t="shared" ca="1" si="98"/>
        <v>#N/A</v>
      </c>
    </row>
    <row r="146" spans="2:89" x14ac:dyDescent="0.2">
      <c r="B146" s="37"/>
      <c r="C146" s="37"/>
      <c r="D146" s="37"/>
      <c r="E146" s="37"/>
      <c r="F146" s="37"/>
      <c r="G146" s="37"/>
      <c r="H146" s="37"/>
      <c r="I146" s="53"/>
      <c r="J146" s="91">
        <f t="shared" si="87"/>
        <v>97</v>
      </c>
      <c r="K146" s="94" t="str">
        <f t="shared" ca="1" si="88"/>
        <v/>
      </c>
      <c r="L146" s="82" t="str">
        <f t="shared" ca="1" si="89"/>
        <v/>
      </c>
      <c r="M146" s="88" t="str">
        <f t="shared" ca="1" si="90"/>
        <v/>
      </c>
      <c r="N146" s="87" t="str">
        <f t="shared" ca="1" si="91"/>
        <v/>
      </c>
      <c r="O146" s="83" t="str">
        <f t="shared" ca="1" si="91"/>
        <v/>
      </c>
      <c r="P146" s="84" t="str">
        <f t="shared" ca="1" si="92"/>
        <v/>
      </c>
      <c r="Q146" s="67"/>
      <c r="R146" s="67"/>
      <c r="S146" s="67"/>
      <c r="T146">
        <f>PV_Data_Calc!CY139</f>
        <v>124</v>
      </c>
      <c r="U146" s="10" t="e">
        <f ca="1">PV_Data_Calc!CZ139</f>
        <v>#N/A</v>
      </c>
      <c r="V146" s="16" t="e">
        <f ca="1">PV_Data_Calc!DB139</f>
        <v>#N/A</v>
      </c>
      <c r="W146" s="16" t="e">
        <f ca="1">PV_Data_Calc!DC139</f>
        <v>#N/A</v>
      </c>
      <c r="X146" s="17" t="e">
        <f ca="1">PV_Data_Calc!DD139</f>
        <v>#N/A</v>
      </c>
      <c r="Y146" s="17" t="e">
        <f ca="1">PV_Data_Calc!DE139</f>
        <v>#N/A</v>
      </c>
      <c r="AA146" s="9">
        <f>PV_Data_Calc!CQ139</f>
        <v>124</v>
      </c>
      <c r="AB146" s="9" t="e">
        <f ca="1">PV_Data_Calc!CR139</f>
        <v>#N/A</v>
      </c>
      <c r="AC146" s="19" t="e">
        <f ca="1">PV_Data_Calc!CT139</f>
        <v>#N/A</v>
      </c>
      <c r="AD146" s="19" t="e">
        <f ca="1">PV_Data_Calc!CU139</f>
        <v>#N/A</v>
      </c>
      <c r="AE146" s="20" t="e">
        <f ca="1">PV_Data_Calc!CV139</f>
        <v>#N/A</v>
      </c>
      <c r="AF146" s="20" t="e">
        <f ca="1">PV_Data_Calc!CW139</f>
        <v>#N/A</v>
      </c>
      <c r="AJ146" t="e">
        <f t="shared" ca="1" si="73"/>
        <v>#N/A</v>
      </c>
      <c r="AK146" s="4" t="e">
        <f t="shared" ca="1" si="74"/>
        <v>#N/A</v>
      </c>
      <c r="AL146" s="8" t="e">
        <f t="shared" ca="1" si="75"/>
        <v>#N/A</v>
      </c>
      <c r="AM146" s="3" t="e">
        <f t="shared" ca="1" si="76"/>
        <v>#N/A</v>
      </c>
      <c r="AN146" s="4" t="e">
        <f t="shared" ca="1" si="77"/>
        <v>#N/A</v>
      </c>
      <c r="AO146" s="4" t="e">
        <f t="shared" ca="1" si="78"/>
        <v>#N/A</v>
      </c>
      <c r="AP146" s="3" t="e">
        <f t="shared" ca="1" si="79"/>
        <v>#N/A</v>
      </c>
      <c r="AS146">
        <f t="shared" si="66"/>
        <v>62</v>
      </c>
      <c r="AT146" t="e">
        <f t="shared" ca="1" si="56"/>
        <v>#N/A</v>
      </c>
      <c r="AU146" s="3" t="e">
        <f t="shared" ca="1" si="57"/>
        <v>#N/A</v>
      </c>
      <c r="AV146" s="3" t="e">
        <f t="shared" ca="1" si="100"/>
        <v>#N/A</v>
      </c>
      <c r="AW146" s="4" t="e">
        <f t="shared" ca="1" si="100"/>
        <v>#N/A</v>
      </c>
      <c r="AX146" s="4" t="e">
        <f ca="1">INDEX($T$23:$Y$204,MATCH($AS146,$T$23:$T$204,0),MATCH(AX$22,$T$22:$Y$22,0))</f>
        <v>#N/A</v>
      </c>
      <c r="AZ146" s="8" t="e">
        <f t="shared" ca="1" si="58"/>
        <v>#N/A</v>
      </c>
      <c r="BA146" s="3" t="e">
        <f t="shared" ca="1" si="97"/>
        <v>#N/A</v>
      </c>
      <c r="BB146" s="3" t="e">
        <f t="shared" ca="1" si="97"/>
        <v>#N/A</v>
      </c>
      <c r="BC146" s="3" t="e">
        <f t="shared" ca="1" si="97"/>
        <v>#N/A</v>
      </c>
      <c r="BD146" s="3" t="e">
        <f t="shared" ca="1" si="97"/>
        <v>#N/A</v>
      </c>
      <c r="BE146" s="3" t="e">
        <f t="shared" ca="1" si="97"/>
        <v>#N/A</v>
      </c>
      <c r="BF146" s="3" t="e">
        <f t="shared" ca="1" si="97"/>
        <v>#N/A</v>
      </c>
      <c r="BG146" s="3" t="e">
        <f t="shared" ca="1" si="97"/>
        <v>#N/A</v>
      </c>
      <c r="BH146" s="3" t="e">
        <f t="shared" ca="1" si="97"/>
        <v>#N/A</v>
      </c>
      <c r="BI146" s="3" t="e">
        <f t="shared" ca="1" si="97"/>
        <v>#N/A</v>
      </c>
      <c r="BL146" t="e">
        <f t="shared" ca="1" si="80"/>
        <v>#N/A</v>
      </c>
      <c r="BM146" s="4" t="e">
        <f t="shared" ca="1" si="81"/>
        <v>#N/A</v>
      </c>
      <c r="BN146" s="8" t="e">
        <f t="shared" ca="1" si="82"/>
        <v>#N/A</v>
      </c>
      <c r="BO146" s="3" t="e">
        <f t="shared" ca="1" si="83"/>
        <v>#N/A</v>
      </c>
      <c r="BP146" s="4" t="e">
        <f t="shared" ca="1" si="84"/>
        <v>#N/A</v>
      </c>
      <c r="BQ146" s="4" t="e">
        <f t="shared" ca="1" si="85"/>
        <v>#N/A</v>
      </c>
      <c r="BR146" s="3" t="e">
        <f t="shared" ca="1" si="86"/>
        <v>#N/A</v>
      </c>
      <c r="BU146">
        <f t="shared" si="68"/>
        <v>62</v>
      </c>
      <c r="BV146" t="e">
        <f t="shared" ca="1" si="99"/>
        <v>#N/A</v>
      </c>
      <c r="BW146" s="3" t="e">
        <f t="shared" ca="1" si="99"/>
        <v>#N/A</v>
      </c>
      <c r="BX146" s="3" t="e">
        <f t="shared" ca="1" si="99"/>
        <v>#N/A</v>
      </c>
      <c r="BY146" s="4" t="e">
        <f t="shared" ca="1" si="99"/>
        <v>#N/A</v>
      </c>
      <c r="BZ146" s="4" t="e">
        <f ca="1">INDEX($AA$23:$AF$204,MATCH($BU146,$AA$23:$AA$204,0),MATCH(BZ$22,$AA$22:$AF$22,0))</f>
        <v>#N/A</v>
      </c>
      <c r="CB146" s="8" t="e">
        <f t="shared" ca="1" si="64"/>
        <v>#N/A</v>
      </c>
      <c r="CC146" s="3" t="e">
        <f t="shared" ca="1" si="98"/>
        <v>#N/A</v>
      </c>
      <c r="CD146" s="3" t="e">
        <f t="shared" ca="1" si="98"/>
        <v>#N/A</v>
      </c>
      <c r="CE146" s="3" t="e">
        <f t="shared" ca="1" si="98"/>
        <v>#N/A</v>
      </c>
      <c r="CF146" s="3" t="e">
        <f t="shared" ca="1" si="98"/>
        <v>#N/A</v>
      </c>
      <c r="CG146" s="3" t="e">
        <f t="shared" ca="1" si="98"/>
        <v>#N/A</v>
      </c>
      <c r="CH146" s="3" t="e">
        <f t="shared" ca="1" si="98"/>
        <v>#N/A</v>
      </c>
      <c r="CI146" s="3" t="e">
        <f t="shared" ca="1" si="98"/>
        <v>#N/A</v>
      </c>
      <c r="CJ146" s="3" t="e">
        <f t="shared" ca="1" si="98"/>
        <v>#N/A</v>
      </c>
      <c r="CK146" s="3" t="e">
        <f t="shared" ca="1" si="98"/>
        <v>#N/A</v>
      </c>
    </row>
    <row r="147" spans="2:89" x14ac:dyDescent="0.2">
      <c r="B147" s="37"/>
      <c r="C147" s="37"/>
      <c r="D147" s="37"/>
      <c r="E147" s="37"/>
      <c r="F147" s="37"/>
      <c r="G147" s="37"/>
      <c r="H147" s="37"/>
      <c r="I147" s="53"/>
      <c r="J147" s="91">
        <f t="shared" si="87"/>
        <v>98</v>
      </c>
      <c r="K147" s="94" t="str">
        <f t="shared" ca="1" si="88"/>
        <v/>
      </c>
      <c r="L147" s="82" t="str">
        <f t="shared" ca="1" si="89"/>
        <v/>
      </c>
      <c r="M147" s="88" t="str">
        <f t="shared" ca="1" si="90"/>
        <v/>
      </c>
      <c r="N147" s="87" t="str">
        <f t="shared" ca="1" si="91"/>
        <v/>
      </c>
      <c r="O147" s="83" t="str">
        <f t="shared" ca="1" si="91"/>
        <v/>
      </c>
      <c r="P147" s="84" t="str">
        <f t="shared" ca="1" si="92"/>
        <v/>
      </c>
      <c r="Q147" s="67"/>
      <c r="R147" s="67"/>
      <c r="S147" s="67"/>
      <c r="T147">
        <f>PV_Data_Calc!CY140</f>
        <v>125</v>
      </c>
      <c r="U147" s="10" t="e">
        <f ca="1">PV_Data_Calc!CZ140</f>
        <v>#N/A</v>
      </c>
      <c r="V147" s="16" t="e">
        <f ca="1">PV_Data_Calc!DB140</f>
        <v>#N/A</v>
      </c>
      <c r="W147" s="16" t="e">
        <f ca="1">PV_Data_Calc!DC140</f>
        <v>#N/A</v>
      </c>
      <c r="X147" s="17" t="e">
        <f ca="1">PV_Data_Calc!DD140</f>
        <v>#N/A</v>
      </c>
      <c r="Y147" s="17" t="e">
        <f ca="1">PV_Data_Calc!DE140</f>
        <v>#N/A</v>
      </c>
      <c r="AA147" s="9">
        <f>PV_Data_Calc!CQ140</f>
        <v>125</v>
      </c>
      <c r="AB147" s="9" t="e">
        <f ca="1">PV_Data_Calc!CR140</f>
        <v>#N/A</v>
      </c>
      <c r="AC147" s="19" t="e">
        <f ca="1">PV_Data_Calc!CT140</f>
        <v>#N/A</v>
      </c>
      <c r="AD147" s="19" t="e">
        <f ca="1">PV_Data_Calc!CU140</f>
        <v>#N/A</v>
      </c>
      <c r="AE147" s="20" t="e">
        <f ca="1">PV_Data_Calc!CV140</f>
        <v>#N/A</v>
      </c>
      <c r="AF147" s="20" t="e">
        <f ca="1">PV_Data_Calc!CW140</f>
        <v>#N/A</v>
      </c>
      <c r="AJ147" t="e">
        <f t="shared" ca="1" si="73"/>
        <v>#N/A</v>
      </c>
      <c r="AK147" s="4" t="e">
        <f t="shared" ca="1" si="74"/>
        <v>#N/A</v>
      </c>
      <c r="AL147" s="8" t="e">
        <f t="shared" ca="1" si="75"/>
        <v>#N/A</v>
      </c>
      <c r="AM147" s="3" t="e">
        <f t="shared" ca="1" si="76"/>
        <v>#N/A</v>
      </c>
      <c r="AN147" s="4" t="e">
        <f t="shared" ca="1" si="77"/>
        <v>#N/A</v>
      </c>
      <c r="AO147" s="4" t="e">
        <f t="shared" ca="1" si="78"/>
        <v>#N/A</v>
      </c>
      <c r="AP147" s="3" t="e">
        <f t="shared" ca="1" si="79"/>
        <v>#N/A</v>
      </c>
      <c r="AS147">
        <f t="shared" si="66"/>
        <v>63</v>
      </c>
      <c r="AT147" t="e">
        <f t="shared" ca="1" si="56"/>
        <v>#N/A</v>
      </c>
      <c r="AU147" s="3" t="e">
        <f t="shared" ca="1" si="57"/>
        <v>#N/A</v>
      </c>
      <c r="AV147" s="3" t="e">
        <f t="shared" ca="1" si="100"/>
        <v>#N/A</v>
      </c>
      <c r="AW147" s="4" t="e">
        <f t="shared" ca="1" si="100"/>
        <v>#N/A</v>
      </c>
      <c r="AX147" s="4" t="e">
        <f ca="1">AX146</f>
        <v>#N/A</v>
      </c>
      <c r="AZ147" s="8" t="e">
        <f t="shared" ca="1" si="58"/>
        <v>#N/A</v>
      </c>
      <c r="BA147" s="3" t="e">
        <f t="shared" ca="1" si="97"/>
        <v>#N/A</v>
      </c>
      <c r="BB147" s="3" t="e">
        <f t="shared" ca="1" si="97"/>
        <v>#N/A</v>
      </c>
      <c r="BC147" s="3" t="e">
        <f t="shared" ca="1" si="97"/>
        <v>#N/A</v>
      </c>
      <c r="BD147" s="3" t="e">
        <f t="shared" ca="1" si="97"/>
        <v>#N/A</v>
      </c>
      <c r="BE147" s="3" t="e">
        <f t="shared" ca="1" si="97"/>
        <v>#N/A</v>
      </c>
      <c r="BF147" s="3" t="e">
        <f t="shared" ca="1" si="97"/>
        <v>#N/A</v>
      </c>
      <c r="BG147" s="3" t="e">
        <f t="shared" ca="1" si="97"/>
        <v>#N/A</v>
      </c>
      <c r="BH147" s="3" t="e">
        <f t="shared" ca="1" si="97"/>
        <v>#N/A</v>
      </c>
      <c r="BI147" s="3" t="e">
        <f t="shared" ca="1" si="97"/>
        <v>#N/A</v>
      </c>
      <c r="BL147" t="e">
        <f t="shared" ca="1" si="80"/>
        <v>#N/A</v>
      </c>
      <c r="BM147" s="4" t="e">
        <f t="shared" ca="1" si="81"/>
        <v>#N/A</v>
      </c>
      <c r="BN147" s="8" t="e">
        <f t="shared" ca="1" si="82"/>
        <v>#N/A</v>
      </c>
      <c r="BO147" s="3" t="e">
        <f t="shared" ca="1" si="83"/>
        <v>#N/A</v>
      </c>
      <c r="BP147" s="4" t="e">
        <f t="shared" ca="1" si="84"/>
        <v>#N/A</v>
      </c>
      <c r="BQ147" s="4" t="e">
        <f t="shared" ca="1" si="85"/>
        <v>#N/A</v>
      </c>
      <c r="BR147" s="3" t="e">
        <f t="shared" ca="1" si="86"/>
        <v>#N/A</v>
      </c>
      <c r="BU147">
        <f t="shared" si="68"/>
        <v>63</v>
      </c>
      <c r="BV147" t="e">
        <f t="shared" ca="1" si="99"/>
        <v>#N/A</v>
      </c>
      <c r="BW147" s="3" t="e">
        <f t="shared" ca="1" si="99"/>
        <v>#N/A</v>
      </c>
      <c r="BX147" s="3" t="e">
        <f t="shared" ca="1" si="99"/>
        <v>#N/A</v>
      </c>
      <c r="BY147" s="4" t="e">
        <f t="shared" ca="1" si="99"/>
        <v>#N/A</v>
      </c>
      <c r="BZ147" s="4" t="e">
        <f ca="1">BZ146</f>
        <v>#N/A</v>
      </c>
      <c r="CB147" s="8" t="e">
        <f t="shared" ca="1" si="64"/>
        <v>#N/A</v>
      </c>
      <c r="CC147" s="3" t="e">
        <f t="shared" ca="1" si="98"/>
        <v>#N/A</v>
      </c>
      <c r="CD147" s="3" t="e">
        <f t="shared" ca="1" si="98"/>
        <v>#N/A</v>
      </c>
      <c r="CE147" s="3" t="e">
        <f t="shared" ca="1" si="98"/>
        <v>#N/A</v>
      </c>
      <c r="CF147" s="3" t="e">
        <f t="shared" ca="1" si="98"/>
        <v>#N/A</v>
      </c>
      <c r="CG147" s="3" t="e">
        <f t="shared" ca="1" si="98"/>
        <v>#N/A</v>
      </c>
      <c r="CH147" s="3" t="e">
        <f t="shared" ca="1" si="98"/>
        <v>#N/A</v>
      </c>
      <c r="CI147" s="3" t="e">
        <f t="shared" ca="1" si="98"/>
        <v>#N/A</v>
      </c>
      <c r="CJ147" s="3" t="e">
        <f t="shared" ca="1" si="98"/>
        <v>#N/A</v>
      </c>
      <c r="CK147" s="3" t="e">
        <f t="shared" ca="1" si="98"/>
        <v>#N/A</v>
      </c>
    </row>
    <row r="148" spans="2:89" x14ac:dyDescent="0.2">
      <c r="B148" s="37"/>
      <c r="C148" s="37"/>
      <c r="D148" s="37"/>
      <c r="E148" s="37"/>
      <c r="F148" s="37"/>
      <c r="G148" s="37"/>
      <c r="H148" s="37"/>
      <c r="I148" s="53"/>
      <c r="J148" s="91">
        <f t="shared" si="87"/>
        <v>99</v>
      </c>
      <c r="K148" s="94" t="str">
        <f t="shared" ca="1" si="88"/>
        <v/>
      </c>
      <c r="L148" s="82" t="str">
        <f t="shared" ca="1" si="89"/>
        <v/>
      </c>
      <c r="M148" s="88" t="str">
        <f t="shared" ca="1" si="90"/>
        <v/>
      </c>
      <c r="N148" s="87" t="str">
        <f t="shared" ca="1" si="91"/>
        <v/>
      </c>
      <c r="O148" s="83" t="str">
        <f t="shared" ca="1" si="91"/>
        <v/>
      </c>
      <c r="P148" s="84" t="str">
        <f t="shared" ca="1" si="92"/>
        <v/>
      </c>
      <c r="Q148" s="67"/>
      <c r="R148" s="67"/>
      <c r="S148" s="67"/>
      <c r="T148">
        <f>PV_Data_Calc!CY141</f>
        <v>126</v>
      </c>
      <c r="U148" s="10" t="e">
        <f ca="1">PV_Data_Calc!CZ141</f>
        <v>#N/A</v>
      </c>
      <c r="V148" s="16" t="e">
        <f ca="1">PV_Data_Calc!DB141</f>
        <v>#N/A</v>
      </c>
      <c r="W148" s="16" t="e">
        <f ca="1">PV_Data_Calc!DC141</f>
        <v>#N/A</v>
      </c>
      <c r="X148" s="17" t="e">
        <f ca="1">PV_Data_Calc!DD141</f>
        <v>#N/A</v>
      </c>
      <c r="Y148" s="17" t="e">
        <f ca="1">PV_Data_Calc!DE141</f>
        <v>#N/A</v>
      </c>
      <c r="AA148" s="9">
        <f>PV_Data_Calc!CQ141</f>
        <v>126</v>
      </c>
      <c r="AB148" s="9" t="e">
        <f ca="1">PV_Data_Calc!CR141</f>
        <v>#N/A</v>
      </c>
      <c r="AC148" s="19" t="e">
        <f ca="1">PV_Data_Calc!CT141</f>
        <v>#N/A</v>
      </c>
      <c r="AD148" s="19" t="e">
        <f ca="1">PV_Data_Calc!CU141</f>
        <v>#N/A</v>
      </c>
      <c r="AE148" s="20" t="e">
        <f ca="1">PV_Data_Calc!CV141</f>
        <v>#N/A</v>
      </c>
      <c r="AF148" s="20" t="e">
        <f ca="1">PV_Data_Calc!CW141</f>
        <v>#N/A</v>
      </c>
      <c r="AJ148" t="e">
        <f t="shared" ca="1" si="73"/>
        <v>#N/A</v>
      </c>
      <c r="AK148" s="4" t="e">
        <f t="shared" ca="1" si="74"/>
        <v>#N/A</v>
      </c>
      <c r="AL148" s="8" t="e">
        <f t="shared" ca="1" si="75"/>
        <v>#N/A</v>
      </c>
      <c r="AM148" s="3" t="e">
        <f t="shared" ca="1" si="76"/>
        <v>#N/A</v>
      </c>
      <c r="AN148" s="4" t="e">
        <f t="shared" ca="1" si="77"/>
        <v>#N/A</v>
      </c>
      <c r="AO148" s="4" t="e">
        <f t="shared" ca="1" si="78"/>
        <v>#N/A</v>
      </c>
      <c r="AP148" s="3" t="e">
        <f t="shared" ca="1" si="79"/>
        <v>#N/A</v>
      </c>
      <c r="AS148">
        <f t="shared" si="66"/>
        <v>63</v>
      </c>
      <c r="AT148" t="e">
        <f t="shared" ca="1" si="56"/>
        <v>#N/A</v>
      </c>
      <c r="AU148" s="3" t="e">
        <f t="shared" ca="1" si="57"/>
        <v>#N/A</v>
      </c>
      <c r="AV148" s="3" t="e">
        <f t="shared" ca="1" si="100"/>
        <v>#N/A</v>
      </c>
      <c r="AW148" s="4" t="e">
        <f t="shared" ca="1" si="100"/>
        <v>#N/A</v>
      </c>
      <c r="AX148" s="4" t="e">
        <f ca="1">INDEX($T$23:$Y$204,MATCH($AS148,$T$23:$T$204,0),MATCH(AX$22,$T$22:$Y$22,0))</f>
        <v>#N/A</v>
      </c>
      <c r="AZ148" s="8" t="e">
        <f t="shared" ca="1" si="58"/>
        <v>#N/A</v>
      </c>
      <c r="BA148" s="3" t="e">
        <f t="shared" ca="1" si="97"/>
        <v>#N/A</v>
      </c>
      <c r="BB148" s="3" t="e">
        <f t="shared" ca="1" si="97"/>
        <v>#N/A</v>
      </c>
      <c r="BC148" s="3" t="e">
        <f t="shared" ca="1" si="97"/>
        <v>#N/A</v>
      </c>
      <c r="BD148" s="3" t="e">
        <f t="shared" ca="1" si="97"/>
        <v>#N/A</v>
      </c>
      <c r="BE148" s="3" t="e">
        <f t="shared" ca="1" si="97"/>
        <v>#N/A</v>
      </c>
      <c r="BF148" s="3" t="e">
        <f t="shared" ca="1" si="97"/>
        <v>#N/A</v>
      </c>
      <c r="BG148" s="3" t="e">
        <f t="shared" ca="1" si="97"/>
        <v>#N/A</v>
      </c>
      <c r="BH148" s="3" t="e">
        <f t="shared" ca="1" si="97"/>
        <v>#N/A</v>
      </c>
      <c r="BI148" s="3" t="e">
        <f t="shared" ca="1" si="97"/>
        <v>#N/A</v>
      </c>
      <c r="BL148" t="e">
        <f t="shared" ca="1" si="80"/>
        <v>#N/A</v>
      </c>
      <c r="BM148" s="4" t="e">
        <f t="shared" ca="1" si="81"/>
        <v>#N/A</v>
      </c>
      <c r="BN148" s="8" t="e">
        <f t="shared" ca="1" si="82"/>
        <v>#N/A</v>
      </c>
      <c r="BO148" s="3" t="e">
        <f t="shared" ca="1" si="83"/>
        <v>#N/A</v>
      </c>
      <c r="BP148" s="4" t="e">
        <f t="shared" ca="1" si="84"/>
        <v>#N/A</v>
      </c>
      <c r="BQ148" s="4" t="e">
        <f t="shared" ca="1" si="85"/>
        <v>#N/A</v>
      </c>
      <c r="BR148" s="3" t="e">
        <f t="shared" ca="1" si="86"/>
        <v>#N/A</v>
      </c>
      <c r="BU148">
        <f t="shared" si="68"/>
        <v>63</v>
      </c>
      <c r="BV148" t="e">
        <f t="shared" ca="1" si="99"/>
        <v>#N/A</v>
      </c>
      <c r="BW148" s="3" t="e">
        <f t="shared" ca="1" si="99"/>
        <v>#N/A</v>
      </c>
      <c r="BX148" s="3" t="e">
        <f t="shared" ca="1" si="99"/>
        <v>#N/A</v>
      </c>
      <c r="BY148" s="4" t="e">
        <f t="shared" ca="1" si="99"/>
        <v>#N/A</v>
      </c>
      <c r="BZ148" s="4" t="e">
        <f ca="1">INDEX($AA$23:$AF$204,MATCH($BU148,$AA$23:$AA$204,0),MATCH(BZ$22,$AA$22:$AF$22,0))</f>
        <v>#N/A</v>
      </c>
      <c r="CB148" s="8" t="e">
        <f t="shared" ca="1" si="64"/>
        <v>#N/A</v>
      </c>
      <c r="CC148" s="3" t="e">
        <f t="shared" ca="1" si="98"/>
        <v>#N/A</v>
      </c>
      <c r="CD148" s="3" t="e">
        <f t="shared" ca="1" si="98"/>
        <v>#N/A</v>
      </c>
      <c r="CE148" s="3" t="e">
        <f t="shared" ca="1" si="98"/>
        <v>#N/A</v>
      </c>
      <c r="CF148" s="3" t="e">
        <f t="shared" ca="1" si="98"/>
        <v>#N/A</v>
      </c>
      <c r="CG148" s="3" t="e">
        <f t="shared" ca="1" si="98"/>
        <v>#N/A</v>
      </c>
      <c r="CH148" s="3" t="e">
        <f t="shared" ca="1" si="98"/>
        <v>#N/A</v>
      </c>
      <c r="CI148" s="3" t="e">
        <f t="shared" ca="1" si="98"/>
        <v>#N/A</v>
      </c>
      <c r="CJ148" s="3" t="e">
        <f t="shared" ca="1" si="98"/>
        <v>#N/A</v>
      </c>
      <c r="CK148" s="3" t="e">
        <f t="shared" ca="1" si="98"/>
        <v>#N/A</v>
      </c>
    </row>
    <row r="149" spans="2:89" x14ac:dyDescent="0.2">
      <c r="B149" s="37"/>
      <c r="C149" s="37"/>
      <c r="D149" s="37"/>
      <c r="E149" s="37"/>
      <c r="F149" s="37"/>
      <c r="G149" s="37"/>
      <c r="H149" s="37"/>
      <c r="I149" s="53"/>
      <c r="J149" s="91">
        <f t="shared" si="87"/>
        <v>100</v>
      </c>
      <c r="K149" s="94" t="str">
        <f t="shared" ca="1" si="88"/>
        <v/>
      </c>
      <c r="L149" s="82" t="str">
        <f t="shared" ca="1" si="89"/>
        <v/>
      </c>
      <c r="M149" s="88" t="str">
        <f t="shared" ca="1" si="90"/>
        <v/>
      </c>
      <c r="N149" s="87" t="str">
        <f t="shared" ca="1" si="91"/>
        <v/>
      </c>
      <c r="O149" s="83" t="str">
        <f t="shared" ca="1" si="91"/>
        <v/>
      </c>
      <c r="P149" s="84" t="str">
        <f t="shared" ca="1" si="92"/>
        <v/>
      </c>
      <c r="Q149" s="67"/>
      <c r="R149" s="67"/>
      <c r="S149" s="67"/>
      <c r="T149">
        <f>PV_Data_Calc!CY142</f>
        <v>127</v>
      </c>
      <c r="U149" s="10" t="e">
        <f ca="1">PV_Data_Calc!CZ142</f>
        <v>#N/A</v>
      </c>
      <c r="V149" s="16" t="e">
        <f ca="1">PV_Data_Calc!DB142</f>
        <v>#N/A</v>
      </c>
      <c r="W149" s="16" t="e">
        <f ca="1">PV_Data_Calc!DC142</f>
        <v>#N/A</v>
      </c>
      <c r="X149" s="17" t="e">
        <f ca="1">PV_Data_Calc!DD142</f>
        <v>#N/A</v>
      </c>
      <c r="Y149" s="17" t="e">
        <f ca="1">PV_Data_Calc!DE142</f>
        <v>#N/A</v>
      </c>
      <c r="AA149" s="9">
        <f>PV_Data_Calc!CQ142</f>
        <v>127</v>
      </c>
      <c r="AB149" s="9" t="e">
        <f ca="1">PV_Data_Calc!CR142</f>
        <v>#N/A</v>
      </c>
      <c r="AC149" s="19" t="e">
        <f ca="1">PV_Data_Calc!CT142</f>
        <v>#N/A</v>
      </c>
      <c r="AD149" s="19" t="e">
        <f ca="1">PV_Data_Calc!CU142</f>
        <v>#N/A</v>
      </c>
      <c r="AE149" s="20" t="e">
        <f ca="1">PV_Data_Calc!CV142</f>
        <v>#N/A</v>
      </c>
      <c r="AF149" s="20" t="e">
        <f ca="1">PV_Data_Calc!CW142</f>
        <v>#N/A</v>
      </c>
      <c r="AJ149" t="e">
        <f t="shared" ca="1" si="73"/>
        <v>#N/A</v>
      </c>
      <c r="AK149" s="4" t="e">
        <f t="shared" ca="1" si="74"/>
        <v>#N/A</v>
      </c>
      <c r="AL149" s="8" t="e">
        <f t="shared" ca="1" si="75"/>
        <v>#N/A</v>
      </c>
      <c r="AM149" s="3" t="e">
        <f t="shared" ca="1" si="76"/>
        <v>#N/A</v>
      </c>
      <c r="AN149" s="4" t="e">
        <f t="shared" ca="1" si="77"/>
        <v>#N/A</v>
      </c>
      <c r="AO149" s="4" t="e">
        <f t="shared" ca="1" si="78"/>
        <v>#N/A</v>
      </c>
      <c r="AP149" s="3" t="e">
        <f t="shared" ca="1" si="79"/>
        <v>#N/A</v>
      </c>
      <c r="AS149">
        <f t="shared" si="66"/>
        <v>64</v>
      </c>
      <c r="AT149" t="e">
        <f t="shared" ca="1" si="56"/>
        <v>#N/A</v>
      </c>
      <c r="AU149" s="3" t="e">
        <f t="shared" ca="1" si="57"/>
        <v>#N/A</v>
      </c>
      <c r="AV149" s="3" t="e">
        <f t="shared" ca="1" si="100"/>
        <v>#N/A</v>
      </c>
      <c r="AW149" s="4" t="e">
        <f t="shared" ca="1" si="100"/>
        <v>#N/A</v>
      </c>
      <c r="AX149" s="4" t="e">
        <f ca="1">AX148</f>
        <v>#N/A</v>
      </c>
      <c r="AZ149" s="8" t="e">
        <f t="shared" ca="1" si="58"/>
        <v>#N/A</v>
      </c>
      <c r="BA149" s="3" t="e">
        <f t="shared" ca="1" si="97"/>
        <v>#N/A</v>
      </c>
      <c r="BB149" s="3" t="e">
        <f t="shared" ca="1" si="97"/>
        <v>#N/A</v>
      </c>
      <c r="BC149" s="3" t="e">
        <f t="shared" ca="1" si="97"/>
        <v>#N/A</v>
      </c>
      <c r="BD149" s="3" t="e">
        <f t="shared" ca="1" si="97"/>
        <v>#N/A</v>
      </c>
      <c r="BE149" s="3" t="e">
        <f t="shared" ca="1" si="97"/>
        <v>#N/A</v>
      </c>
      <c r="BF149" s="3" t="e">
        <f t="shared" ca="1" si="97"/>
        <v>#N/A</v>
      </c>
      <c r="BG149" s="3" t="e">
        <f t="shared" ca="1" si="97"/>
        <v>#N/A</v>
      </c>
      <c r="BH149" s="3" t="e">
        <f t="shared" ca="1" si="97"/>
        <v>#N/A</v>
      </c>
      <c r="BI149" s="3" t="e">
        <f t="shared" ca="1" si="97"/>
        <v>#N/A</v>
      </c>
      <c r="BL149" t="e">
        <f t="shared" ca="1" si="80"/>
        <v>#N/A</v>
      </c>
      <c r="BM149" s="4" t="e">
        <f t="shared" ca="1" si="81"/>
        <v>#N/A</v>
      </c>
      <c r="BN149" s="8" t="e">
        <f t="shared" ca="1" si="82"/>
        <v>#N/A</v>
      </c>
      <c r="BO149" s="3" t="e">
        <f t="shared" ca="1" si="83"/>
        <v>#N/A</v>
      </c>
      <c r="BP149" s="4" t="e">
        <f t="shared" ca="1" si="84"/>
        <v>#N/A</v>
      </c>
      <c r="BQ149" s="4" t="e">
        <f t="shared" ca="1" si="85"/>
        <v>#N/A</v>
      </c>
      <c r="BR149" s="3" t="e">
        <f t="shared" ca="1" si="86"/>
        <v>#N/A</v>
      </c>
      <c r="BU149">
        <f t="shared" si="68"/>
        <v>64</v>
      </c>
      <c r="BV149" t="e">
        <f t="shared" ca="1" si="99"/>
        <v>#N/A</v>
      </c>
      <c r="BW149" s="3" t="e">
        <f t="shared" ca="1" si="99"/>
        <v>#N/A</v>
      </c>
      <c r="BX149" s="3" t="e">
        <f t="shared" ca="1" si="99"/>
        <v>#N/A</v>
      </c>
      <c r="BY149" s="4" t="e">
        <f t="shared" ca="1" si="99"/>
        <v>#N/A</v>
      </c>
      <c r="BZ149" s="4" t="e">
        <f ca="1">BZ148</f>
        <v>#N/A</v>
      </c>
      <c r="CB149" s="8" t="e">
        <f t="shared" ca="1" si="64"/>
        <v>#N/A</v>
      </c>
      <c r="CC149" s="3" t="e">
        <f t="shared" ca="1" si="98"/>
        <v>#N/A</v>
      </c>
      <c r="CD149" s="3" t="e">
        <f t="shared" ca="1" si="98"/>
        <v>#N/A</v>
      </c>
      <c r="CE149" s="3" t="e">
        <f t="shared" ca="1" si="98"/>
        <v>#N/A</v>
      </c>
      <c r="CF149" s="3" t="e">
        <f t="shared" ca="1" si="98"/>
        <v>#N/A</v>
      </c>
      <c r="CG149" s="3" t="e">
        <f t="shared" ca="1" si="98"/>
        <v>#N/A</v>
      </c>
      <c r="CH149" s="3" t="e">
        <f t="shared" ca="1" si="98"/>
        <v>#N/A</v>
      </c>
      <c r="CI149" s="3" t="e">
        <f t="shared" ca="1" si="98"/>
        <v>#N/A</v>
      </c>
      <c r="CJ149" s="3" t="e">
        <f t="shared" ca="1" si="98"/>
        <v>#N/A</v>
      </c>
      <c r="CK149" s="3" t="e">
        <f t="shared" ca="1" si="98"/>
        <v>#N/A</v>
      </c>
    </row>
    <row r="150" spans="2:89" x14ac:dyDescent="0.2">
      <c r="B150" s="37"/>
      <c r="C150" s="37"/>
      <c r="D150" s="37"/>
      <c r="E150" s="37"/>
      <c r="F150" s="37"/>
      <c r="G150" s="37"/>
      <c r="H150" s="37"/>
      <c r="I150" s="53"/>
      <c r="J150" s="91">
        <f t="shared" si="87"/>
        <v>101</v>
      </c>
      <c r="K150" s="94" t="str">
        <f t="shared" ca="1" si="88"/>
        <v/>
      </c>
      <c r="L150" s="82" t="str">
        <f t="shared" ca="1" si="89"/>
        <v/>
      </c>
      <c r="M150" s="88" t="str">
        <f t="shared" ca="1" si="90"/>
        <v/>
      </c>
      <c r="N150" s="87" t="str">
        <f t="shared" ca="1" si="91"/>
        <v/>
      </c>
      <c r="O150" s="83" t="str">
        <f t="shared" ca="1" si="91"/>
        <v/>
      </c>
      <c r="P150" s="84" t="str">
        <f t="shared" ca="1" si="92"/>
        <v/>
      </c>
      <c r="Q150" s="67"/>
      <c r="R150" s="67"/>
      <c r="S150" s="67"/>
      <c r="T150">
        <f>PV_Data_Calc!CY143</f>
        <v>128</v>
      </c>
      <c r="U150" s="10" t="e">
        <f ca="1">PV_Data_Calc!CZ143</f>
        <v>#N/A</v>
      </c>
      <c r="V150" s="16" t="e">
        <f ca="1">PV_Data_Calc!DB143</f>
        <v>#N/A</v>
      </c>
      <c r="W150" s="16" t="e">
        <f ca="1">PV_Data_Calc!DC143</f>
        <v>#N/A</v>
      </c>
      <c r="X150" s="17" t="e">
        <f ca="1">PV_Data_Calc!DD143</f>
        <v>#N/A</v>
      </c>
      <c r="Y150" s="17" t="e">
        <f ca="1">PV_Data_Calc!DE143</f>
        <v>#N/A</v>
      </c>
      <c r="AA150" s="9">
        <f>PV_Data_Calc!CQ143</f>
        <v>128</v>
      </c>
      <c r="AB150" s="9" t="e">
        <f ca="1">PV_Data_Calc!CR143</f>
        <v>#N/A</v>
      </c>
      <c r="AC150" s="19" t="e">
        <f ca="1">PV_Data_Calc!CT143</f>
        <v>#N/A</v>
      </c>
      <c r="AD150" s="19" t="e">
        <f ca="1">PV_Data_Calc!CU143</f>
        <v>#N/A</v>
      </c>
      <c r="AE150" s="20" t="e">
        <f ca="1">PV_Data_Calc!CV143</f>
        <v>#N/A</v>
      </c>
      <c r="AF150" s="20" t="e">
        <f ca="1">PV_Data_Calc!CW143</f>
        <v>#N/A</v>
      </c>
      <c r="AJ150" t="e">
        <f t="shared" ca="1" si="73"/>
        <v>#N/A</v>
      </c>
      <c r="AK150" s="4" t="e">
        <f t="shared" ca="1" si="74"/>
        <v>#N/A</v>
      </c>
      <c r="AL150" s="8" t="e">
        <f t="shared" ca="1" si="75"/>
        <v>#N/A</v>
      </c>
      <c r="AM150" s="3" t="e">
        <f t="shared" ca="1" si="76"/>
        <v>#N/A</v>
      </c>
      <c r="AN150" s="4" t="e">
        <f t="shared" ca="1" si="77"/>
        <v>#N/A</v>
      </c>
      <c r="AO150" s="4" t="e">
        <f t="shared" ca="1" si="78"/>
        <v>#N/A</v>
      </c>
      <c r="AP150" s="3" t="e">
        <f t="shared" ca="1" si="79"/>
        <v>#N/A</v>
      </c>
      <c r="AS150">
        <f t="shared" si="66"/>
        <v>64</v>
      </c>
      <c r="AT150" t="e">
        <f t="shared" ca="1" si="56"/>
        <v>#N/A</v>
      </c>
      <c r="AU150" s="3" t="e">
        <f t="shared" ca="1" si="57"/>
        <v>#N/A</v>
      </c>
      <c r="AV150" s="3" t="e">
        <f t="shared" ca="1" si="100"/>
        <v>#N/A</v>
      </c>
      <c r="AW150" s="4" t="e">
        <f t="shared" ca="1" si="100"/>
        <v>#N/A</v>
      </c>
      <c r="AX150" s="4" t="e">
        <f ca="1">INDEX($T$23:$Y$204,MATCH($AS150,$T$23:$T$204,0),MATCH(AX$22,$T$22:$Y$22,0))</f>
        <v>#N/A</v>
      </c>
      <c r="AZ150" s="8" t="e">
        <f t="shared" ca="1" si="58"/>
        <v>#N/A</v>
      </c>
      <c r="BA150" s="3" t="e">
        <f t="shared" ca="1" si="97"/>
        <v>#N/A</v>
      </c>
      <c r="BB150" s="3" t="e">
        <f t="shared" ca="1" si="97"/>
        <v>#N/A</v>
      </c>
      <c r="BC150" s="3" t="e">
        <f t="shared" ca="1" si="97"/>
        <v>#N/A</v>
      </c>
      <c r="BD150" s="3" t="e">
        <f t="shared" ca="1" si="97"/>
        <v>#N/A</v>
      </c>
      <c r="BE150" s="3" t="e">
        <f t="shared" ca="1" si="97"/>
        <v>#N/A</v>
      </c>
      <c r="BF150" s="3" t="e">
        <f t="shared" ca="1" si="97"/>
        <v>#N/A</v>
      </c>
      <c r="BG150" s="3" t="e">
        <f t="shared" ca="1" si="97"/>
        <v>#N/A</v>
      </c>
      <c r="BH150" s="3" t="e">
        <f t="shared" ca="1" si="97"/>
        <v>#N/A</v>
      </c>
      <c r="BI150" s="3" t="e">
        <f t="shared" ca="1" si="97"/>
        <v>#N/A</v>
      </c>
      <c r="BL150" t="e">
        <f t="shared" ca="1" si="80"/>
        <v>#N/A</v>
      </c>
      <c r="BM150" s="4" t="e">
        <f t="shared" ca="1" si="81"/>
        <v>#N/A</v>
      </c>
      <c r="BN150" s="8" t="e">
        <f t="shared" ca="1" si="82"/>
        <v>#N/A</v>
      </c>
      <c r="BO150" s="3" t="e">
        <f t="shared" ca="1" si="83"/>
        <v>#N/A</v>
      </c>
      <c r="BP150" s="4" t="e">
        <f t="shared" ca="1" si="84"/>
        <v>#N/A</v>
      </c>
      <c r="BQ150" s="4" t="e">
        <f t="shared" ca="1" si="85"/>
        <v>#N/A</v>
      </c>
      <c r="BR150" s="3" t="e">
        <f t="shared" ca="1" si="86"/>
        <v>#N/A</v>
      </c>
      <c r="BU150">
        <f t="shared" si="68"/>
        <v>64</v>
      </c>
      <c r="BV150" t="e">
        <f t="shared" ca="1" si="99"/>
        <v>#N/A</v>
      </c>
      <c r="BW150" s="3" t="e">
        <f t="shared" ca="1" si="99"/>
        <v>#N/A</v>
      </c>
      <c r="BX150" s="3" t="e">
        <f t="shared" ca="1" si="99"/>
        <v>#N/A</v>
      </c>
      <c r="BY150" s="4" t="e">
        <f t="shared" ca="1" si="99"/>
        <v>#N/A</v>
      </c>
      <c r="BZ150" s="4" t="e">
        <f ca="1">INDEX($AA$23:$AF$204,MATCH($BU150,$AA$23:$AA$204,0),MATCH(BZ$22,$AA$22:$AF$22,0))</f>
        <v>#N/A</v>
      </c>
      <c r="CB150" s="8" t="e">
        <f t="shared" ca="1" si="64"/>
        <v>#N/A</v>
      </c>
      <c r="CC150" s="3" t="e">
        <f t="shared" ca="1" si="98"/>
        <v>#N/A</v>
      </c>
      <c r="CD150" s="3" t="e">
        <f t="shared" ca="1" si="98"/>
        <v>#N/A</v>
      </c>
      <c r="CE150" s="3" t="e">
        <f t="shared" ca="1" si="98"/>
        <v>#N/A</v>
      </c>
      <c r="CF150" s="3" t="e">
        <f t="shared" ca="1" si="98"/>
        <v>#N/A</v>
      </c>
      <c r="CG150" s="3" t="e">
        <f t="shared" ca="1" si="98"/>
        <v>#N/A</v>
      </c>
      <c r="CH150" s="3" t="e">
        <f t="shared" ca="1" si="98"/>
        <v>#N/A</v>
      </c>
      <c r="CI150" s="3" t="e">
        <f t="shared" ca="1" si="98"/>
        <v>#N/A</v>
      </c>
      <c r="CJ150" s="3" t="e">
        <f t="shared" ca="1" si="98"/>
        <v>#N/A</v>
      </c>
      <c r="CK150" s="3" t="e">
        <f t="shared" ca="1" si="98"/>
        <v>#N/A</v>
      </c>
    </row>
    <row r="151" spans="2:89" x14ac:dyDescent="0.2">
      <c r="B151" s="37"/>
      <c r="C151" s="37"/>
      <c r="D151" s="37"/>
      <c r="E151" s="37"/>
      <c r="F151" s="37"/>
      <c r="G151" s="37"/>
      <c r="H151" s="37"/>
      <c r="I151" s="53"/>
      <c r="J151" s="91">
        <f t="shared" si="87"/>
        <v>102</v>
      </c>
      <c r="K151" s="94" t="str">
        <f t="shared" ca="1" si="88"/>
        <v/>
      </c>
      <c r="L151" s="82" t="str">
        <f t="shared" ca="1" si="89"/>
        <v/>
      </c>
      <c r="M151" s="88" t="str">
        <f t="shared" ca="1" si="90"/>
        <v/>
      </c>
      <c r="N151" s="87" t="str">
        <f t="shared" ca="1" si="91"/>
        <v/>
      </c>
      <c r="O151" s="83" t="str">
        <f t="shared" ca="1" si="91"/>
        <v/>
      </c>
      <c r="P151" s="84" t="str">
        <f t="shared" ca="1" si="92"/>
        <v/>
      </c>
      <c r="Q151" s="67"/>
      <c r="R151" s="67"/>
      <c r="S151" s="67"/>
      <c r="T151">
        <f>PV_Data_Calc!CY144</f>
        <v>129</v>
      </c>
      <c r="U151" s="10" t="e">
        <f ca="1">PV_Data_Calc!CZ144</f>
        <v>#N/A</v>
      </c>
      <c r="V151" s="16" t="e">
        <f ca="1">PV_Data_Calc!DB144</f>
        <v>#N/A</v>
      </c>
      <c r="W151" s="16" t="e">
        <f ca="1">PV_Data_Calc!DC144</f>
        <v>#N/A</v>
      </c>
      <c r="X151" s="17" t="e">
        <f ca="1">PV_Data_Calc!DD144</f>
        <v>#N/A</v>
      </c>
      <c r="Y151" s="17" t="e">
        <f ca="1">PV_Data_Calc!DE144</f>
        <v>#N/A</v>
      </c>
      <c r="AA151" s="9">
        <f>PV_Data_Calc!CQ144</f>
        <v>129</v>
      </c>
      <c r="AB151" s="9" t="e">
        <f ca="1">PV_Data_Calc!CR144</f>
        <v>#N/A</v>
      </c>
      <c r="AC151" s="19" t="e">
        <f ca="1">PV_Data_Calc!CT144</f>
        <v>#N/A</v>
      </c>
      <c r="AD151" s="19" t="e">
        <f ca="1">PV_Data_Calc!CU144</f>
        <v>#N/A</v>
      </c>
      <c r="AE151" s="20" t="e">
        <f ca="1">PV_Data_Calc!CV144</f>
        <v>#N/A</v>
      </c>
      <c r="AF151" s="20" t="e">
        <f ca="1">PV_Data_Calc!CW144</f>
        <v>#N/A</v>
      </c>
      <c r="AJ151" t="e">
        <f t="shared" ca="1" si="73"/>
        <v>#N/A</v>
      </c>
      <c r="AK151" s="4" t="e">
        <f t="shared" ca="1" si="74"/>
        <v>#N/A</v>
      </c>
      <c r="AL151" s="8" t="e">
        <f t="shared" ca="1" si="75"/>
        <v>#N/A</v>
      </c>
      <c r="AM151" s="3" t="e">
        <f t="shared" ca="1" si="76"/>
        <v>#N/A</v>
      </c>
      <c r="AN151" s="4" t="e">
        <f t="shared" ca="1" si="77"/>
        <v>#N/A</v>
      </c>
      <c r="AO151" s="4" t="e">
        <f t="shared" ca="1" si="78"/>
        <v>#N/A</v>
      </c>
      <c r="AP151" s="3" t="e">
        <f t="shared" ca="1" si="79"/>
        <v>#N/A</v>
      </c>
      <c r="AS151">
        <f t="shared" si="66"/>
        <v>65</v>
      </c>
      <c r="AT151" t="e">
        <f t="shared" ca="1" si="56"/>
        <v>#N/A</v>
      </c>
      <c r="AU151" s="3" t="e">
        <f t="shared" ca="1" si="57"/>
        <v>#N/A</v>
      </c>
      <c r="AV151" s="3" t="e">
        <f t="shared" ca="1" si="100"/>
        <v>#N/A</v>
      </c>
      <c r="AW151" s="4" t="e">
        <f t="shared" ca="1" si="100"/>
        <v>#N/A</v>
      </c>
      <c r="AX151" s="4" t="e">
        <f ca="1">AX150</f>
        <v>#N/A</v>
      </c>
      <c r="AZ151" s="8" t="e">
        <f t="shared" ca="1" si="58"/>
        <v>#N/A</v>
      </c>
      <c r="BA151" s="3" t="e">
        <f t="shared" ca="1" si="97"/>
        <v>#N/A</v>
      </c>
      <c r="BB151" s="3" t="e">
        <f t="shared" ca="1" si="97"/>
        <v>#N/A</v>
      </c>
      <c r="BC151" s="3" t="e">
        <f t="shared" ca="1" si="97"/>
        <v>#N/A</v>
      </c>
      <c r="BD151" s="3" t="e">
        <f t="shared" ca="1" si="97"/>
        <v>#N/A</v>
      </c>
      <c r="BE151" s="3" t="e">
        <f t="shared" ca="1" si="97"/>
        <v>#N/A</v>
      </c>
      <c r="BF151" s="3" t="e">
        <f t="shared" ca="1" si="97"/>
        <v>#N/A</v>
      </c>
      <c r="BG151" s="3" t="e">
        <f t="shared" ca="1" si="97"/>
        <v>#N/A</v>
      </c>
      <c r="BH151" s="3" t="e">
        <f t="shared" ca="1" si="97"/>
        <v>#N/A</v>
      </c>
      <c r="BI151" s="3" t="e">
        <f t="shared" ca="1" si="97"/>
        <v>#N/A</v>
      </c>
      <c r="BL151" t="e">
        <f t="shared" ca="1" si="80"/>
        <v>#N/A</v>
      </c>
      <c r="BM151" s="4" t="e">
        <f t="shared" ca="1" si="81"/>
        <v>#N/A</v>
      </c>
      <c r="BN151" s="8" t="e">
        <f t="shared" ca="1" si="82"/>
        <v>#N/A</v>
      </c>
      <c r="BO151" s="3" t="e">
        <f t="shared" ca="1" si="83"/>
        <v>#N/A</v>
      </c>
      <c r="BP151" s="4" t="e">
        <f t="shared" ca="1" si="84"/>
        <v>#N/A</v>
      </c>
      <c r="BQ151" s="4" t="e">
        <f t="shared" ca="1" si="85"/>
        <v>#N/A</v>
      </c>
      <c r="BR151" s="3" t="e">
        <f t="shared" ca="1" si="86"/>
        <v>#N/A</v>
      </c>
      <c r="BU151">
        <f t="shared" si="68"/>
        <v>65</v>
      </c>
      <c r="BV151" t="e">
        <f t="shared" ca="1" si="99"/>
        <v>#N/A</v>
      </c>
      <c r="BW151" s="3" t="e">
        <f t="shared" ca="1" si="99"/>
        <v>#N/A</v>
      </c>
      <c r="BX151" s="3" t="e">
        <f t="shared" ca="1" si="99"/>
        <v>#N/A</v>
      </c>
      <c r="BY151" s="4" t="e">
        <f t="shared" ca="1" si="99"/>
        <v>#N/A</v>
      </c>
      <c r="BZ151" s="4" t="e">
        <f ca="1">BZ150</f>
        <v>#N/A</v>
      </c>
      <c r="CB151" s="8" t="e">
        <f t="shared" ca="1" si="64"/>
        <v>#N/A</v>
      </c>
      <c r="CC151" s="3" t="e">
        <f t="shared" ca="1" si="98"/>
        <v>#N/A</v>
      </c>
      <c r="CD151" s="3" t="e">
        <f t="shared" ca="1" si="98"/>
        <v>#N/A</v>
      </c>
      <c r="CE151" s="3" t="e">
        <f t="shared" ca="1" si="98"/>
        <v>#N/A</v>
      </c>
      <c r="CF151" s="3" t="e">
        <f t="shared" ca="1" si="98"/>
        <v>#N/A</v>
      </c>
      <c r="CG151" s="3" t="e">
        <f t="shared" ca="1" si="98"/>
        <v>#N/A</v>
      </c>
      <c r="CH151" s="3" t="e">
        <f t="shared" ca="1" si="98"/>
        <v>#N/A</v>
      </c>
      <c r="CI151" s="3" t="e">
        <f t="shared" ca="1" si="98"/>
        <v>#N/A</v>
      </c>
      <c r="CJ151" s="3" t="e">
        <f t="shared" ca="1" si="98"/>
        <v>#N/A</v>
      </c>
      <c r="CK151" s="3" t="e">
        <f t="shared" ca="1" si="98"/>
        <v>#N/A</v>
      </c>
    </row>
    <row r="152" spans="2:89" x14ac:dyDescent="0.2">
      <c r="B152" s="37"/>
      <c r="C152" s="37"/>
      <c r="D152" s="37"/>
      <c r="E152" s="37"/>
      <c r="F152" s="37"/>
      <c r="G152" s="37"/>
      <c r="H152" s="37"/>
      <c r="I152" s="53"/>
      <c r="J152" s="91">
        <f t="shared" si="87"/>
        <v>103</v>
      </c>
      <c r="K152" s="94" t="str">
        <f t="shared" ca="1" si="88"/>
        <v/>
      </c>
      <c r="L152" s="82" t="str">
        <f t="shared" ca="1" si="89"/>
        <v/>
      </c>
      <c r="M152" s="88" t="str">
        <f t="shared" ca="1" si="90"/>
        <v/>
      </c>
      <c r="N152" s="87" t="str">
        <f t="shared" ca="1" si="91"/>
        <v/>
      </c>
      <c r="O152" s="83" t="str">
        <f t="shared" ca="1" si="91"/>
        <v/>
      </c>
      <c r="P152" s="84" t="str">
        <f t="shared" ca="1" si="92"/>
        <v/>
      </c>
      <c r="Q152" s="67"/>
      <c r="R152" s="67"/>
      <c r="S152" s="67"/>
      <c r="T152">
        <f>PV_Data_Calc!CY145</f>
        <v>130</v>
      </c>
      <c r="U152" s="10" t="e">
        <f ca="1">PV_Data_Calc!CZ145</f>
        <v>#N/A</v>
      </c>
      <c r="V152" s="16" t="e">
        <f ca="1">PV_Data_Calc!DB145</f>
        <v>#N/A</v>
      </c>
      <c r="W152" s="16" t="e">
        <f ca="1">PV_Data_Calc!DC145</f>
        <v>#N/A</v>
      </c>
      <c r="X152" s="17" t="e">
        <f ca="1">PV_Data_Calc!DD145</f>
        <v>#N/A</v>
      </c>
      <c r="Y152" s="17" t="e">
        <f ca="1">PV_Data_Calc!DE145</f>
        <v>#N/A</v>
      </c>
      <c r="AA152" s="9">
        <f>PV_Data_Calc!CQ145</f>
        <v>130</v>
      </c>
      <c r="AB152" s="9" t="e">
        <f ca="1">PV_Data_Calc!CR145</f>
        <v>#N/A</v>
      </c>
      <c r="AC152" s="19" t="e">
        <f ca="1">PV_Data_Calc!CT145</f>
        <v>#N/A</v>
      </c>
      <c r="AD152" s="19" t="e">
        <f ca="1">PV_Data_Calc!CU145</f>
        <v>#N/A</v>
      </c>
      <c r="AE152" s="20" t="e">
        <f ca="1">PV_Data_Calc!CV145</f>
        <v>#N/A</v>
      </c>
      <c r="AF152" s="20" t="e">
        <f ca="1">PV_Data_Calc!CW145</f>
        <v>#N/A</v>
      </c>
      <c r="AJ152" t="e">
        <f t="shared" ca="1" si="73"/>
        <v>#N/A</v>
      </c>
      <c r="AK152" s="4" t="e">
        <f t="shared" ca="1" si="74"/>
        <v>#N/A</v>
      </c>
      <c r="AL152" s="8" t="e">
        <f t="shared" ca="1" si="75"/>
        <v>#N/A</v>
      </c>
      <c r="AM152" s="3" t="e">
        <f t="shared" ca="1" si="76"/>
        <v>#N/A</v>
      </c>
      <c r="AN152" s="4" t="e">
        <f t="shared" ca="1" si="77"/>
        <v>#N/A</v>
      </c>
      <c r="AO152" s="4" t="e">
        <f t="shared" ca="1" si="78"/>
        <v>#N/A</v>
      </c>
      <c r="AP152" s="3" t="e">
        <f t="shared" ca="1" si="79"/>
        <v>#N/A</v>
      </c>
      <c r="AS152">
        <f t="shared" si="66"/>
        <v>65</v>
      </c>
      <c r="AT152" t="e">
        <f t="shared" ref="AT152:AT215" ca="1" si="101">INDEX($T$23:$Y$204,MATCH($AS152,$T$23:$T$204,0),MATCH(AT$22,$T$22:$Y$22,0))</f>
        <v>#N/A</v>
      </c>
      <c r="AU152" s="3" t="e">
        <f t="shared" ref="AU152:AU215" ca="1" si="102">INDEX($T$23:$Y$204,MATCH(AS152,$T$23:$T$204,0),MATCH($AU$22,$T$22:$Y$22,0))</f>
        <v>#N/A</v>
      </c>
      <c r="AV152" s="3" t="e">
        <f t="shared" ca="1" si="100"/>
        <v>#N/A</v>
      </c>
      <c r="AW152" s="4" t="e">
        <f t="shared" ca="1" si="100"/>
        <v>#N/A</v>
      </c>
      <c r="AX152" s="4" t="e">
        <f ca="1">INDEX($T$23:$Y$204,MATCH($AS152,$T$23:$T$204,0),MATCH(AX$22,$T$22:$Y$22,0))</f>
        <v>#N/A</v>
      </c>
      <c r="AZ152" s="8" t="e">
        <f t="shared" ref="AZ152:AZ215" ca="1" si="103">IF(AND($C$13&lt;&gt;0,AX152&gt;$C$13),NA(),AX152)</f>
        <v>#N/A</v>
      </c>
      <c r="BA152" s="3" t="e">
        <f t="shared" ref="BA152:BI167" ca="1" si="104">IF(ISNA($AZ152),NA(),IF(AND($AU152&gt;BB$21,$AU152&lt;=BA$21),$AV152,0))</f>
        <v>#N/A</v>
      </c>
      <c r="BB152" s="3" t="e">
        <f t="shared" ca="1" si="104"/>
        <v>#N/A</v>
      </c>
      <c r="BC152" s="3" t="e">
        <f t="shared" ca="1" si="104"/>
        <v>#N/A</v>
      </c>
      <c r="BD152" s="3" t="e">
        <f t="shared" ca="1" si="104"/>
        <v>#N/A</v>
      </c>
      <c r="BE152" s="3" t="e">
        <f t="shared" ca="1" si="104"/>
        <v>#N/A</v>
      </c>
      <c r="BF152" s="3" t="e">
        <f t="shared" ca="1" si="104"/>
        <v>#N/A</v>
      </c>
      <c r="BG152" s="3" t="e">
        <f t="shared" ca="1" si="104"/>
        <v>#N/A</v>
      </c>
      <c r="BH152" s="3" t="e">
        <f t="shared" ca="1" si="104"/>
        <v>#N/A</v>
      </c>
      <c r="BI152" s="3" t="e">
        <f t="shared" ca="1" si="104"/>
        <v>#N/A</v>
      </c>
      <c r="BL152" t="e">
        <f t="shared" ca="1" si="80"/>
        <v>#N/A</v>
      </c>
      <c r="BM152" s="4" t="e">
        <f t="shared" ca="1" si="81"/>
        <v>#N/A</v>
      </c>
      <c r="BN152" s="8" t="e">
        <f t="shared" ca="1" si="82"/>
        <v>#N/A</v>
      </c>
      <c r="BO152" s="3" t="e">
        <f t="shared" ca="1" si="83"/>
        <v>#N/A</v>
      </c>
      <c r="BP152" s="4" t="e">
        <f t="shared" ca="1" si="84"/>
        <v>#N/A</v>
      </c>
      <c r="BQ152" s="4" t="e">
        <f t="shared" ca="1" si="85"/>
        <v>#N/A</v>
      </c>
      <c r="BR152" s="3" t="e">
        <f t="shared" ca="1" si="86"/>
        <v>#N/A</v>
      </c>
      <c r="BU152">
        <f t="shared" si="68"/>
        <v>65</v>
      </c>
      <c r="BV152" t="e">
        <f t="shared" ca="1" si="99"/>
        <v>#N/A</v>
      </c>
      <c r="BW152" s="3" t="e">
        <f t="shared" ca="1" si="99"/>
        <v>#N/A</v>
      </c>
      <c r="BX152" s="3" t="e">
        <f t="shared" ca="1" si="99"/>
        <v>#N/A</v>
      </c>
      <c r="BY152" s="4" t="e">
        <f t="shared" ca="1" si="99"/>
        <v>#N/A</v>
      </c>
      <c r="BZ152" s="4" t="e">
        <f ca="1">INDEX($AA$23:$AF$204,MATCH($BU152,$AA$23:$AA$204,0),MATCH(BZ$22,$AA$22:$AF$22,0))</f>
        <v>#N/A</v>
      </c>
      <c r="CB152" s="8" t="e">
        <f t="shared" ref="CB152:CB202" ca="1" si="105">IF(AND($C$13&lt;&gt;0,BZ152&gt;$C$13),NA(),BZ152)</f>
        <v>#N/A</v>
      </c>
      <c r="CC152" s="3" t="e">
        <f t="shared" ref="CC152:CK167" ca="1" si="106">IF(ISNA($CB152),NA(),IF(AND($BW152&gt;CD$21,$BW152&lt;=CC$21),$BX152,0))</f>
        <v>#N/A</v>
      </c>
      <c r="CD152" s="3" t="e">
        <f t="shared" ca="1" si="106"/>
        <v>#N/A</v>
      </c>
      <c r="CE152" s="3" t="e">
        <f t="shared" ca="1" si="106"/>
        <v>#N/A</v>
      </c>
      <c r="CF152" s="3" t="e">
        <f t="shared" ca="1" si="106"/>
        <v>#N/A</v>
      </c>
      <c r="CG152" s="3" t="e">
        <f t="shared" ca="1" si="106"/>
        <v>#N/A</v>
      </c>
      <c r="CH152" s="3" t="e">
        <f t="shared" ca="1" si="106"/>
        <v>#N/A</v>
      </c>
      <c r="CI152" s="3" t="e">
        <f t="shared" ca="1" si="106"/>
        <v>#N/A</v>
      </c>
      <c r="CJ152" s="3" t="e">
        <f t="shared" ca="1" si="106"/>
        <v>#N/A</v>
      </c>
      <c r="CK152" s="3" t="e">
        <f t="shared" ca="1" si="106"/>
        <v>#N/A</v>
      </c>
    </row>
    <row r="153" spans="2:89" x14ac:dyDescent="0.2">
      <c r="B153" s="37"/>
      <c r="C153" s="37"/>
      <c r="D153" s="37"/>
      <c r="E153" s="37"/>
      <c r="F153" s="37"/>
      <c r="G153" s="37"/>
      <c r="H153" s="37"/>
      <c r="I153" s="53"/>
      <c r="J153" s="91">
        <f t="shared" si="87"/>
        <v>104</v>
      </c>
      <c r="K153" s="94" t="str">
        <f t="shared" ca="1" si="88"/>
        <v/>
      </c>
      <c r="L153" s="82" t="str">
        <f t="shared" ca="1" si="89"/>
        <v/>
      </c>
      <c r="M153" s="88" t="str">
        <f t="shared" ca="1" si="90"/>
        <v/>
      </c>
      <c r="N153" s="87" t="str">
        <f t="shared" ca="1" si="91"/>
        <v/>
      </c>
      <c r="O153" s="83" t="str">
        <f t="shared" ca="1" si="91"/>
        <v/>
      </c>
      <c r="P153" s="84" t="str">
        <f t="shared" ca="1" si="92"/>
        <v/>
      </c>
      <c r="Q153" s="67"/>
      <c r="R153" s="67"/>
      <c r="S153" s="67"/>
      <c r="T153">
        <f>PV_Data_Calc!CY146</f>
        <v>131</v>
      </c>
      <c r="U153" s="10" t="e">
        <f ca="1">PV_Data_Calc!CZ146</f>
        <v>#N/A</v>
      </c>
      <c r="V153" s="16" t="e">
        <f ca="1">PV_Data_Calc!DB146</f>
        <v>#N/A</v>
      </c>
      <c r="W153" s="16" t="e">
        <f ca="1">PV_Data_Calc!DC146</f>
        <v>#N/A</v>
      </c>
      <c r="X153" s="17" t="e">
        <f ca="1">PV_Data_Calc!DD146</f>
        <v>#N/A</v>
      </c>
      <c r="Y153" s="17" t="e">
        <f ca="1">PV_Data_Calc!DE146</f>
        <v>#N/A</v>
      </c>
      <c r="AA153" s="9">
        <f>PV_Data_Calc!CQ146</f>
        <v>131</v>
      </c>
      <c r="AB153" s="9" t="e">
        <f ca="1">PV_Data_Calc!CR146</f>
        <v>#N/A</v>
      </c>
      <c r="AC153" s="19" t="e">
        <f ca="1">PV_Data_Calc!CT146</f>
        <v>#N/A</v>
      </c>
      <c r="AD153" s="19" t="e">
        <f ca="1">PV_Data_Calc!CU146</f>
        <v>#N/A</v>
      </c>
      <c r="AE153" s="20" t="e">
        <f ca="1">PV_Data_Calc!CV146</f>
        <v>#N/A</v>
      </c>
      <c r="AF153" s="20" t="e">
        <f ca="1">PV_Data_Calc!CW146</f>
        <v>#N/A</v>
      </c>
      <c r="AJ153" t="e">
        <f t="shared" ca="1" si="73"/>
        <v>#N/A</v>
      </c>
      <c r="AK153" s="4" t="e">
        <f t="shared" ca="1" si="74"/>
        <v>#N/A</v>
      </c>
      <c r="AL153" s="8" t="e">
        <f t="shared" ca="1" si="75"/>
        <v>#N/A</v>
      </c>
      <c r="AM153" s="3" t="e">
        <f t="shared" ca="1" si="76"/>
        <v>#N/A</v>
      </c>
      <c r="AN153" s="4" t="e">
        <f t="shared" ca="1" si="77"/>
        <v>#N/A</v>
      </c>
      <c r="AO153" s="4" t="e">
        <f t="shared" ca="1" si="78"/>
        <v>#N/A</v>
      </c>
      <c r="AP153" s="3" t="e">
        <f t="shared" ca="1" si="79"/>
        <v>#N/A</v>
      </c>
      <c r="AS153">
        <f t="shared" si="66"/>
        <v>66</v>
      </c>
      <c r="AT153" t="e">
        <f t="shared" ca="1" si="101"/>
        <v>#N/A</v>
      </c>
      <c r="AU153" s="3" t="e">
        <f t="shared" ca="1" si="102"/>
        <v>#N/A</v>
      </c>
      <c r="AV153" s="3" t="e">
        <f t="shared" ca="1" si="100"/>
        <v>#N/A</v>
      </c>
      <c r="AW153" s="4" t="e">
        <f t="shared" ca="1" si="100"/>
        <v>#N/A</v>
      </c>
      <c r="AX153" s="4" t="e">
        <f ca="1">AX152</f>
        <v>#N/A</v>
      </c>
      <c r="AZ153" s="8" t="e">
        <f t="shared" ca="1" si="103"/>
        <v>#N/A</v>
      </c>
      <c r="BA153" s="3" t="e">
        <f t="shared" ca="1" si="104"/>
        <v>#N/A</v>
      </c>
      <c r="BB153" s="3" t="e">
        <f t="shared" ca="1" si="104"/>
        <v>#N/A</v>
      </c>
      <c r="BC153" s="3" t="e">
        <f t="shared" ca="1" si="104"/>
        <v>#N/A</v>
      </c>
      <c r="BD153" s="3" t="e">
        <f t="shared" ca="1" si="104"/>
        <v>#N/A</v>
      </c>
      <c r="BE153" s="3" t="e">
        <f t="shared" ca="1" si="104"/>
        <v>#N/A</v>
      </c>
      <c r="BF153" s="3" t="e">
        <f t="shared" ca="1" si="104"/>
        <v>#N/A</v>
      </c>
      <c r="BG153" s="3" t="e">
        <f t="shared" ca="1" si="104"/>
        <v>#N/A</v>
      </c>
      <c r="BH153" s="3" t="e">
        <f t="shared" ca="1" si="104"/>
        <v>#N/A</v>
      </c>
      <c r="BI153" s="3" t="e">
        <f t="shared" ca="1" si="104"/>
        <v>#N/A</v>
      </c>
      <c r="BL153" t="e">
        <f t="shared" ca="1" si="80"/>
        <v>#N/A</v>
      </c>
      <c r="BM153" s="4" t="e">
        <f t="shared" ca="1" si="81"/>
        <v>#N/A</v>
      </c>
      <c r="BN153" s="8" t="e">
        <f t="shared" ca="1" si="82"/>
        <v>#N/A</v>
      </c>
      <c r="BO153" s="3" t="e">
        <f t="shared" ca="1" si="83"/>
        <v>#N/A</v>
      </c>
      <c r="BP153" s="4" t="e">
        <f t="shared" ca="1" si="84"/>
        <v>#N/A</v>
      </c>
      <c r="BQ153" s="4" t="e">
        <f t="shared" ca="1" si="85"/>
        <v>#N/A</v>
      </c>
      <c r="BR153" s="3" t="e">
        <f t="shared" ca="1" si="86"/>
        <v>#N/A</v>
      </c>
      <c r="BU153">
        <f t="shared" si="68"/>
        <v>66</v>
      </c>
      <c r="BV153" t="e">
        <f t="shared" ca="1" si="99"/>
        <v>#N/A</v>
      </c>
      <c r="BW153" s="3" t="e">
        <f t="shared" ca="1" si="99"/>
        <v>#N/A</v>
      </c>
      <c r="BX153" s="3" t="e">
        <f t="shared" ca="1" si="99"/>
        <v>#N/A</v>
      </c>
      <c r="BY153" s="4" t="e">
        <f t="shared" ca="1" si="99"/>
        <v>#N/A</v>
      </c>
      <c r="BZ153" s="4" t="e">
        <f ca="1">BZ152</f>
        <v>#N/A</v>
      </c>
      <c r="CB153" s="8" t="e">
        <f t="shared" ca="1" si="105"/>
        <v>#N/A</v>
      </c>
      <c r="CC153" s="3" t="e">
        <f t="shared" ca="1" si="106"/>
        <v>#N/A</v>
      </c>
      <c r="CD153" s="3" t="e">
        <f t="shared" ca="1" si="106"/>
        <v>#N/A</v>
      </c>
      <c r="CE153" s="3" t="e">
        <f t="shared" ca="1" si="106"/>
        <v>#N/A</v>
      </c>
      <c r="CF153" s="3" t="e">
        <f t="shared" ca="1" si="106"/>
        <v>#N/A</v>
      </c>
      <c r="CG153" s="3" t="e">
        <f t="shared" ca="1" si="106"/>
        <v>#N/A</v>
      </c>
      <c r="CH153" s="3" t="e">
        <f t="shared" ca="1" si="106"/>
        <v>#N/A</v>
      </c>
      <c r="CI153" s="3" t="e">
        <f t="shared" ca="1" si="106"/>
        <v>#N/A</v>
      </c>
      <c r="CJ153" s="3" t="e">
        <f t="shared" ca="1" si="106"/>
        <v>#N/A</v>
      </c>
      <c r="CK153" s="3" t="e">
        <f t="shared" ca="1" si="106"/>
        <v>#N/A</v>
      </c>
    </row>
    <row r="154" spans="2:89" x14ac:dyDescent="0.2">
      <c r="B154" s="37"/>
      <c r="C154" s="37"/>
      <c r="D154" s="37"/>
      <c r="E154" s="37"/>
      <c r="F154" s="37"/>
      <c r="G154" s="37"/>
      <c r="H154" s="37"/>
      <c r="I154" s="53"/>
      <c r="J154" s="91">
        <f t="shared" si="87"/>
        <v>105</v>
      </c>
      <c r="K154" s="94" t="str">
        <f t="shared" ca="1" si="88"/>
        <v/>
      </c>
      <c r="L154" s="82" t="str">
        <f t="shared" ca="1" si="89"/>
        <v/>
      </c>
      <c r="M154" s="88" t="str">
        <f t="shared" ca="1" si="90"/>
        <v/>
      </c>
      <c r="N154" s="87" t="str">
        <f t="shared" ca="1" si="91"/>
        <v/>
      </c>
      <c r="O154" s="83" t="str">
        <f t="shared" ca="1" si="91"/>
        <v/>
      </c>
      <c r="P154" s="84" t="str">
        <f t="shared" ca="1" si="92"/>
        <v/>
      </c>
      <c r="Q154" s="67"/>
      <c r="R154" s="67"/>
      <c r="S154" s="67"/>
      <c r="T154">
        <f>PV_Data_Calc!CY147</f>
        <v>132</v>
      </c>
      <c r="U154" s="10" t="e">
        <f ca="1">PV_Data_Calc!CZ147</f>
        <v>#N/A</v>
      </c>
      <c r="V154" s="16" t="e">
        <f ca="1">PV_Data_Calc!DB147</f>
        <v>#N/A</v>
      </c>
      <c r="W154" s="16" t="e">
        <f ca="1">PV_Data_Calc!DC147</f>
        <v>#N/A</v>
      </c>
      <c r="X154" s="17" t="e">
        <f ca="1">PV_Data_Calc!DD147</f>
        <v>#N/A</v>
      </c>
      <c r="Y154" s="17" t="e">
        <f ca="1">PV_Data_Calc!DE147</f>
        <v>#N/A</v>
      </c>
      <c r="AA154" s="9">
        <f>PV_Data_Calc!CQ147</f>
        <v>132</v>
      </c>
      <c r="AB154" s="9" t="e">
        <f ca="1">PV_Data_Calc!CR147</f>
        <v>#N/A</v>
      </c>
      <c r="AC154" s="19" t="e">
        <f ca="1">PV_Data_Calc!CT147</f>
        <v>#N/A</v>
      </c>
      <c r="AD154" s="19" t="e">
        <f ca="1">PV_Data_Calc!CU147</f>
        <v>#N/A</v>
      </c>
      <c r="AE154" s="20" t="e">
        <f ca="1">PV_Data_Calc!CV147</f>
        <v>#N/A</v>
      </c>
      <c r="AF154" s="20" t="e">
        <f ca="1">PV_Data_Calc!CW147</f>
        <v>#N/A</v>
      </c>
      <c r="AJ154" t="e">
        <f t="shared" ca="1" si="73"/>
        <v>#N/A</v>
      </c>
      <c r="AK154" s="4" t="e">
        <f t="shared" ca="1" si="74"/>
        <v>#N/A</v>
      </c>
      <c r="AL154" s="8" t="e">
        <f t="shared" ca="1" si="75"/>
        <v>#N/A</v>
      </c>
      <c r="AM154" s="3" t="e">
        <f t="shared" ca="1" si="76"/>
        <v>#N/A</v>
      </c>
      <c r="AN154" s="4" t="e">
        <f t="shared" ca="1" si="77"/>
        <v>#N/A</v>
      </c>
      <c r="AO154" s="4" t="e">
        <f t="shared" ca="1" si="78"/>
        <v>#N/A</v>
      </c>
      <c r="AP154" s="3" t="e">
        <f t="shared" ca="1" si="79"/>
        <v>#N/A</v>
      </c>
      <c r="AS154">
        <f t="shared" ref="AS154:AS204" si="107">AS152+1</f>
        <v>66</v>
      </c>
      <c r="AT154" t="e">
        <f t="shared" ca="1" si="101"/>
        <v>#N/A</v>
      </c>
      <c r="AU154" s="3" t="e">
        <f t="shared" ca="1" si="102"/>
        <v>#N/A</v>
      </c>
      <c r="AV154" s="3" t="e">
        <f t="shared" ca="1" si="100"/>
        <v>#N/A</v>
      </c>
      <c r="AW154" s="4" t="e">
        <f t="shared" ca="1" si="100"/>
        <v>#N/A</v>
      </c>
      <c r="AX154" s="4" t="e">
        <f ca="1">INDEX($T$23:$Y$204,MATCH($AS154,$T$23:$T$204,0),MATCH(AX$22,$T$22:$Y$22,0))</f>
        <v>#N/A</v>
      </c>
      <c r="AZ154" s="8" t="e">
        <f t="shared" ca="1" si="103"/>
        <v>#N/A</v>
      </c>
      <c r="BA154" s="3" t="e">
        <f t="shared" ca="1" si="104"/>
        <v>#N/A</v>
      </c>
      <c r="BB154" s="3" t="e">
        <f t="shared" ca="1" si="104"/>
        <v>#N/A</v>
      </c>
      <c r="BC154" s="3" t="e">
        <f t="shared" ca="1" si="104"/>
        <v>#N/A</v>
      </c>
      <c r="BD154" s="3" t="e">
        <f t="shared" ca="1" si="104"/>
        <v>#N/A</v>
      </c>
      <c r="BE154" s="3" t="e">
        <f t="shared" ca="1" si="104"/>
        <v>#N/A</v>
      </c>
      <c r="BF154" s="3" t="e">
        <f t="shared" ca="1" si="104"/>
        <v>#N/A</v>
      </c>
      <c r="BG154" s="3" t="e">
        <f t="shared" ca="1" si="104"/>
        <v>#N/A</v>
      </c>
      <c r="BH154" s="3" t="e">
        <f t="shared" ca="1" si="104"/>
        <v>#N/A</v>
      </c>
      <c r="BI154" s="3" t="e">
        <f t="shared" ca="1" si="104"/>
        <v>#N/A</v>
      </c>
      <c r="BL154" t="e">
        <f t="shared" ca="1" si="80"/>
        <v>#N/A</v>
      </c>
      <c r="BM154" s="4" t="e">
        <f t="shared" ca="1" si="81"/>
        <v>#N/A</v>
      </c>
      <c r="BN154" s="8" t="e">
        <f t="shared" ca="1" si="82"/>
        <v>#N/A</v>
      </c>
      <c r="BO154" s="3" t="e">
        <f t="shared" ca="1" si="83"/>
        <v>#N/A</v>
      </c>
      <c r="BP154" s="4" t="e">
        <f t="shared" ca="1" si="84"/>
        <v>#N/A</v>
      </c>
      <c r="BQ154" s="4" t="e">
        <f t="shared" ca="1" si="85"/>
        <v>#N/A</v>
      </c>
      <c r="BR154" s="3" t="e">
        <f t="shared" ca="1" si="86"/>
        <v>#N/A</v>
      </c>
      <c r="BU154">
        <f t="shared" ref="BU154:BU217" si="108">BU152+1</f>
        <v>66</v>
      </c>
      <c r="BV154" t="e">
        <f t="shared" ca="1" si="99"/>
        <v>#N/A</v>
      </c>
      <c r="BW154" s="3" t="e">
        <f t="shared" ca="1" si="99"/>
        <v>#N/A</v>
      </c>
      <c r="BX154" s="3" t="e">
        <f t="shared" ca="1" si="99"/>
        <v>#N/A</v>
      </c>
      <c r="BY154" s="4" t="e">
        <f t="shared" ca="1" si="99"/>
        <v>#N/A</v>
      </c>
      <c r="BZ154" s="4" t="e">
        <f ca="1">INDEX($AA$23:$AF$204,MATCH($BU154,$AA$23:$AA$204,0),MATCH(BZ$22,$AA$22:$AF$22,0))</f>
        <v>#N/A</v>
      </c>
      <c r="CB154" s="8" t="e">
        <f t="shared" ca="1" si="105"/>
        <v>#N/A</v>
      </c>
      <c r="CC154" s="3" t="e">
        <f t="shared" ca="1" si="106"/>
        <v>#N/A</v>
      </c>
      <c r="CD154" s="3" t="e">
        <f t="shared" ca="1" si="106"/>
        <v>#N/A</v>
      </c>
      <c r="CE154" s="3" t="e">
        <f t="shared" ca="1" si="106"/>
        <v>#N/A</v>
      </c>
      <c r="CF154" s="3" t="e">
        <f t="shared" ca="1" si="106"/>
        <v>#N/A</v>
      </c>
      <c r="CG154" s="3" t="e">
        <f t="shared" ca="1" si="106"/>
        <v>#N/A</v>
      </c>
      <c r="CH154" s="3" t="e">
        <f t="shared" ca="1" si="106"/>
        <v>#N/A</v>
      </c>
      <c r="CI154" s="3" t="e">
        <f t="shared" ca="1" si="106"/>
        <v>#N/A</v>
      </c>
      <c r="CJ154" s="3" t="e">
        <f t="shared" ca="1" si="106"/>
        <v>#N/A</v>
      </c>
      <c r="CK154" s="3" t="e">
        <f t="shared" ca="1" si="106"/>
        <v>#N/A</v>
      </c>
    </row>
    <row r="155" spans="2:89" x14ac:dyDescent="0.2">
      <c r="B155" s="37"/>
      <c r="C155" s="37"/>
      <c r="D155" s="37"/>
      <c r="E155" s="37"/>
      <c r="F155" s="37"/>
      <c r="G155" s="37"/>
      <c r="H155" s="37"/>
      <c r="I155" s="53"/>
      <c r="J155" s="91">
        <f t="shared" si="87"/>
        <v>106</v>
      </c>
      <c r="K155" s="94" t="str">
        <f t="shared" ca="1" si="88"/>
        <v/>
      </c>
      <c r="L155" s="82" t="str">
        <f t="shared" ca="1" si="89"/>
        <v/>
      </c>
      <c r="M155" s="88" t="str">
        <f t="shared" ca="1" si="90"/>
        <v/>
      </c>
      <c r="N155" s="87" t="str">
        <f t="shared" ca="1" si="91"/>
        <v/>
      </c>
      <c r="O155" s="83" t="str">
        <f t="shared" ca="1" si="91"/>
        <v/>
      </c>
      <c r="P155" s="84" t="str">
        <f t="shared" ca="1" si="92"/>
        <v/>
      </c>
      <c r="Q155" s="67"/>
      <c r="R155" s="67"/>
      <c r="S155" s="67"/>
      <c r="T155">
        <f>PV_Data_Calc!CY148</f>
        <v>133</v>
      </c>
      <c r="U155" s="10" t="e">
        <f ca="1">PV_Data_Calc!CZ148</f>
        <v>#N/A</v>
      </c>
      <c r="V155" s="16" t="e">
        <f ca="1">PV_Data_Calc!DB148</f>
        <v>#N/A</v>
      </c>
      <c r="W155" s="16" t="e">
        <f ca="1">PV_Data_Calc!DC148</f>
        <v>#N/A</v>
      </c>
      <c r="X155" s="17" t="e">
        <f ca="1">PV_Data_Calc!DD148</f>
        <v>#N/A</v>
      </c>
      <c r="Y155" s="17" t="e">
        <f ca="1">PV_Data_Calc!DE148</f>
        <v>#N/A</v>
      </c>
      <c r="AA155" s="9">
        <f>PV_Data_Calc!CQ148</f>
        <v>133</v>
      </c>
      <c r="AB155" s="9" t="e">
        <f ca="1">PV_Data_Calc!CR148</f>
        <v>#N/A</v>
      </c>
      <c r="AC155" s="19" t="e">
        <f ca="1">PV_Data_Calc!CT148</f>
        <v>#N/A</v>
      </c>
      <c r="AD155" s="19" t="e">
        <f ca="1">PV_Data_Calc!CU148</f>
        <v>#N/A</v>
      </c>
      <c r="AE155" s="20" t="e">
        <f ca="1">PV_Data_Calc!CV148</f>
        <v>#N/A</v>
      </c>
      <c r="AF155" s="20" t="e">
        <f ca="1">PV_Data_Calc!CW148</f>
        <v>#N/A</v>
      </c>
      <c r="AJ155" t="e">
        <f t="shared" ca="1" si="73"/>
        <v>#N/A</v>
      </c>
      <c r="AK155" s="4" t="e">
        <f t="shared" ca="1" si="74"/>
        <v>#N/A</v>
      </c>
      <c r="AL155" s="8" t="e">
        <f t="shared" ca="1" si="75"/>
        <v>#N/A</v>
      </c>
      <c r="AM155" s="3" t="e">
        <f t="shared" ca="1" si="76"/>
        <v>#N/A</v>
      </c>
      <c r="AN155" s="4" t="e">
        <f t="shared" ca="1" si="77"/>
        <v>#N/A</v>
      </c>
      <c r="AO155" s="4" t="e">
        <f t="shared" ca="1" si="78"/>
        <v>#N/A</v>
      </c>
      <c r="AP155" s="3" t="e">
        <f t="shared" ca="1" si="79"/>
        <v>#N/A</v>
      </c>
      <c r="AS155">
        <f t="shared" si="107"/>
        <v>67</v>
      </c>
      <c r="AT155" t="e">
        <f t="shared" ca="1" si="101"/>
        <v>#N/A</v>
      </c>
      <c r="AU155" s="3" t="e">
        <f t="shared" ca="1" si="102"/>
        <v>#N/A</v>
      </c>
      <c r="AV155" s="3" t="e">
        <f t="shared" ca="1" si="100"/>
        <v>#N/A</v>
      </c>
      <c r="AW155" s="4" t="e">
        <f t="shared" ca="1" si="100"/>
        <v>#N/A</v>
      </c>
      <c r="AX155" s="4" t="e">
        <f ca="1">AX154</f>
        <v>#N/A</v>
      </c>
      <c r="AZ155" s="8" t="e">
        <f t="shared" ca="1" si="103"/>
        <v>#N/A</v>
      </c>
      <c r="BA155" s="3" t="e">
        <f t="shared" ca="1" si="104"/>
        <v>#N/A</v>
      </c>
      <c r="BB155" s="3" t="e">
        <f t="shared" ca="1" si="104"/>
        <v>#N/A</v>
      </c>
      <c r="BC155" s="3" t="e">
        <f t="shared" ca="1" si="104"/>
        <v>#N/A</v>
      </c>
      <c r="BD155" s="3" t="e">
        <f t="shared" ca="1" si="104"/>
        <v>#N/A</v>
      </c>
      <c r="BE155" s="3" t="e">
        <f t="shared" ca="1" si="104"/>
        <v>#N/A</v>
      </c>
      <c r="BF155" s="3" t="e">
        <f t="shared" ca="1" si="104"/>
        <v>#N/A</v>
      </c>
      <c r="BG155" s="3" t="e">
        <f t="shared" ca="1" si="104"/>
        <v>#N/A</v>
      </c>
      <c r="BH155" s="3" t="e">
        <f t="shared" ca="1" si="104"/>
        <v>#N/A</v>
      </c>
      <c r="BI155" s="3" t="e">
        <f t="shared" ca="1" si="104"/>
        <v>#N/A</v>
      </c>
      <c r="BL155" t="e">
        <f t="shared" ca="1" si="80"/>
        <v>#N/A</v>
      </c>
      <c r="BM155" s="4" t="e">
        <f t="shared" ca="1" si="81"/>
        <v>#N/A</v>
      </c>
      <c r="BN155" s="8" t="e">
        <f t="shared" ca="1" si="82"/>
        <v>#N/A</v>
      </c>
      <c r="BO155" s="3" t="e">
        <f t="shared" ca="1" si="83"/>
        <v>#N/A</v>
      </c>
      <c r="BP155" s="4" t="e">
        <f t="shared" ca="1" si="84"/>
        <v>#N/A</v>
      </c>
      <c r="BQ155" s="4" t="e">
        <f t="shared" ca="1" si="85"/>
        <v>#N/A</v>
      </c>
      <c r="BR155" s="3" t="e">
        <f t="shared" ca="1" si="86"/>
        <v>#N/A</v>
      </c>
      <c r="BU155">
        <f t="shared" si="108"/>
        <v>67</v>
      </c>
      <c r="BV155" t="e">
        <f t="shared" ca="1" si="99"/>
        <v>#N/A</v>
      </c>
      <c r="BW155" s="3" t="e">
        <f t="shared" ca="1" si="99"/>
        <v>#N/A</v>
      </c>
      <c r="BX155" s="3" t="e">
        <f t="shared" ca="1" si="99"/>
        <v>#N/A</v>
      </c>
      <c r="BY155" s="4" t="e">
        <f t="shared" ca="1" si="99"/>
        <v>#N/A</v>
      </c>
      <c r="BZ155" s="4" t="e">
        <f ca="1">BZ154</f>
        <v>#N/A</v>
      </c>
      <c r="CB155" s="8" t="e">
        <f t="shared" ca="1" si="105"/>
        <v>#N/A</v>
      </c>
      <c r="CC155" s="3" t="e">
        <f t="shared" ca="1" si="106"/>
        <v>#N/A</v>
      </c>
      <c r="CD155" s="3" t="e">
        <f t="shared" ca="1" si="106"/>
        <v>#N/A</v>
      </c>
      <c r="CE155" s="3" t="e">
        <f t="shared" ca="1" si="106"/>
        <v>#N/A</v>
      </c>
      <c r="CF155" s="3" t="e">
        <f t="shared" ca="1" si="106"/>
        <v>#N/A</v>
      </c>
      <c r="CG155" s="3" t="e">
        <f t="shared" ca="1" si="106"/>
        <v>#N/A</v>
      </c>
      <c r="CH155" s="3" t="e">
        <f t="shared" ca="1" si="106"/>
        <v>#N/A</v>
      </c>
      <c r="CI155" s="3" t="e">
        <f t="shared" ca="1" si="106"/>
        <v>#N/A</v>
      </c>
      <c r="CJ155" s="3" t="e">
        <f t="shared" ca="1" si="106"/>
        <v>#N/A</v>
      </c>
      <c r="CK155" s="3" t="e">
        <f t="shared" ca="1" si="106"/>
        <v>#N/A</v>
      </c>
    </row>
    <row r="156" spans="2:89" x14ac:dyDescent="0.2">
      <c r="B156" s="37"/>
      <c r="C156" s="37"/>
      <c r="D156" s="37"/>
      <c r="E156" s="37"/>
      <c r="F156" s="37"/>
      <c r="G156" s="37"/>
      <c r="H156" s="37"/>
      <c r="I156" s="53"/>
      <c r="J156" s="91">
        <f t="shared" si="87"/>
        <v>107</v>
      </c>
      <c r="K156" s="94" t="str">
        <f t="shared" ca="1" si="88"/>
        <v/>
      </c>
      <c r="L156" s="82" t="str">
        <f t="shared" ca="1" si="89"/>
        <v/>
      </c>
      <c r="M156" s="88" t="str">
        <f t="shared" ca="1" si="90"/>
        <v/>
      </c>
      <c r="N156" s="87" t="str">
        <f t="shared" ca="1" si="91"/>
        <v/>
      </c>
      <c r="O156" s="83" t="str">
        <f t="shared" ca="1" si="91"/>
        <v/>
      </c>
      <c r="P156" s="84" t="str">
        <f t="shared" ca="1" si="92"/>
        <v/>
      </c>
      <c r="Q156" s="67"/>
      <c r="R156" s="67"/>
      <c r="S156" s="67"/>
      <c r="T156">
        <f>PV_Data_Calc!CY149</f>
        <v>134</v>
      </c>
      <c r="U156" s="10" t="e">
        <f ca="1">PV_Data_Calc!CZ149</f>
        <v>#N/A</v>
      </c>
      <c r="V156" s="16" t="e">
        <f ca="1">PV_Data_Calc!DB149</f>
        <v>#N/A</v>
      </c>
      <c r="W156" s="16" t="e">
        <f ca="1">PV_Data_Calc!DC149</f>
        <v>#N/A</v>
      </c>
      <c r="X156" s="17" t="e">
        <f ca="1">PV_Data_Calc!DD149</f>
        <v>#N/A</v>
      </c>
      <c r="Y156" s="17" t="e">
        <f ca="1">PV_Data_Calc!DE149</f>
        <v>#N/A</v>
      </c>
      <c r="AA156" s="9">
        <f>PV_Data_Calc!CQ149</f>
        <v>134</v>
      </c>
      <c r="AB156" s="9" t="e">
        <f ca="1">PV_Data_Calc!CR149</f>
        <v>#N/A</v>
      </c>
      <c r="AC156" s="19" t="e">
        <f ca="1">PV_Data_Calc!CT149</f>
        <v>#N/A</v>
      </c>
      <c r="AD156" s="19" t="e">
        <f ca="1">PV_Data_Calc!CU149</f>
        <v>#N/A</v>
      </c>
      <c r="AE156" s="20" t="e">
        <f ca="1">PV_Data_Calc!CV149</f>
        <v>#N/A</v>
      </c>
      <c r="AF156" s="20" t="e">
        <f ca="1">PV_Data_Calc!CW149</f>
        <v>#N/A</v>
      </c>
      <c r="AJ156" t="e">
        <f t="shared" ca="1" si="73"/>
        <v>#N/A</v>
      </c>
      <c r="AK156" s="4" t="e">
        <f t="shared" ca="1" si="74"/>
        <v>#N/A</v>
      </c>
      <c r="AL156" s="8" t="e">
        <f t="shared" ca="1" si="75"/>
        <v>#N/A</v>
      </c>
      <c r="AM156" s="3" t="e">
        <f t="shared" ca="1" si="76"/>
        <v>#N/A</v>
      </c>
      <c r="AN156" s="4" t="e">
        <f t="shared" ca="1" si="77"/>
        <v>#N/A</v>
      </c>
      <c r="AO156" s="4" t="e">
        <f t="shared" ca="1" si="78"/>
        <v>#N/A</v>
      </c>
      <c r="AP156" s="3" t="e">
        <f t="shared" ca="1" si="79"/>
        <v>#N/A</v>
      </c>
      <c r="AS156">
        <f t="shared" si="107"/>
        <v>67</v>
      </c>
      <c r="AT156" t="e">
        <f t="shared" ca="1" si="101"/>
        <v>#N/A</v>
      </c>
      <c r="AU156" s="3" t="e">
        <f t="shared" ca="1" si="102"/>
        <v>#N/A</v>
      </c>
      <c r="AV156" s="3" t="e">
        <f t="shared" ca="1" si="100"/>
        <v>#N/A</v>
      </c>
      <c r="AW156" s="4" t="e">
        <f t="shared" ca="1" si="100"/>
        <v>#N/A</v>
      </c>
      <c r="AX156" s="4" t="e">
        <f ca="1">INDEX($T$23:$Y$204,MATCH($AS156,$T$23:$T$204,0),MATCH(AX$22,$T$22:$Y$22,0))</f>
        <v>#N/A</v>
      </c>
      <c r="AZ156" s="8" t="e">
        <f t="shared" ca="1" si="103"/>
        <v>#N/A</v>
      </c>
      <c r="BA156" s="3" t="e">
        <f t="shared" ca="1" si="104"/>
        <v>#N/A</v>
      </c>
      <c r="BB156" s="3" t="e">
        <f t="shared" ca="1" si="104"/>
        <v>#N/A</v>
      </c>
      <c r="BC156" s="3" t="e">
        <f t="shared" ca="1" si="104"/>
        <v>#N/A</v>
      </c>
      <c r="BD156" s="3" t="e">
        <f t="shared" ca="1" si="104"/>
        <v>#N/A</v>
      </c>
      <c r="BE156" s="3" t="e">
        <f t="shared" ca="1" si="104"/>
        <v>#N/A</v>
      </c>
      <c r="BF156" s="3" t="e">
        <f t="shared" ca="1" si="104"/>
        <v>#N/A</v>
      </c>
      <c r="BG156" s="3" t="e">
        <f t="shared" ca="1" si="104"/>
        <v>#N/A</v>
      </c>
      <c r="BH156" s="3" t="e">
        <f t="shared" ca="1" si="104"/>
        <v>#N/A</v>
      </c>
      <c r="BI156" s="3" t="e">
        <f t="shared" ca="1" si="104"/>
        <v>#N/A</v>
      </c>
      <c r="BL156" t="e">
        <f t="shared" ca="1" si="80"/>
        <v>#N/A</v>
      </c>
      <c r="BM156" s="4" t="e">
        <f t="shared" ca="1" si="81"/>
        <v>#N/A</v>
      </c>
      <c r="BN156" s="8" t="e">
        <f t="shared" ca="1" si="82"/>
        <v>#N/A</v>
      </c>
      <c r="BO156" s="3" t="e">
        <f t="shared" ca="1" si="83"/>
        <v>#N/A</v>
      </c>
      <c r="BP156" s="4" t="e">
        <f t="shared" ca="1" si="84"/>
        <v>#N/A</v>
      </c>
      <c r="BQ156" s="4" t="e">
        <f t="shared" ca="1" si="85"/>
        <v>#N/A</v>
      </c>
      <c r="BR156" s="3" t="e">
        <f t="shared" ca="1" si="86"/>
        <v>#N/A</v>
      </c>
      <c r="BU156">
        <f t="shared" si="108"/>
        <v>67</v>
      </c>
      <c r="BV156" t="e">
        <f t="shared" ca="1" si="99"/>
        <v>#N/A</v>
      </c>
      <c r="BW156" s="3" t="e">
        <f t="shared" ca="1" si="99"/>
        <v>#N/A</v>
      </c>
      <c r="BX156" s="3" t="e">
        <f t="shared" ca="1" si="99"/>
        <v>#N/A</v>
      </c>
      <c r="BY156" s="4" t="e">
        <f t="shared" ca="1" si="99"/>
        <v>#N/A</v>
      </c>
      <c r="BZ156" s="4" t="e">
        <f ca="1">INDEX($AA$23:$AF$204,MATCH($BU156,$AA$23:$AA$204,0),MATCH(BZ$22,$AA$22:$AF$22,0))</f>
        <v>#N/A</v>
      </c>
      <c r="CB156" s="8" t="e">
        <f t="shared" ca="1" si="105"/>
        <v>#N/A</v>
      </c>
      <c r="CC156" s="3" t="e">
        <f t="shared" ca="1" si="106"/>
        <v>#N/A</v>
      </c>
      <c r="CD156" s="3" t="e">
        <f t="shared" ca="1" si="106"/>
        <v>#N/A</v>
      </c>
      <c r="CE156" s="3" t="e">
        <f t="shared" ca="1" si="106"/>
        <v>#N/A</v>
      </c>
      <c r="CF156" s="3" t="e">
        <f t="shared" ca="1" si="106"/>
        <v>#N/A</v>
      </c>
      <c r="CG156" s="3" t="e">
        <f t="shared" ca="1" si="106"/>
        <v>#N/A</v>
      </c>
      <c r="CH156" s="3" t="e">
        <f t="shared" ca="1" si="106"/>
        <v>#N/A</v>
      </c>
      <c r="CI156" s="3" t="e">
        <f t="shared" ca="1" si="106"/>
        <v>#N/A</v>
      </c>
      <c r="CJ156" s="3" t="e">
        <f t="shared" ca="1" si="106"/>
        <v>#N/A</v>
      </c>
      <c r="CK156" s="3" t="e">
        <f t="shared" ca="1" si="106"/>
        <v>#N/A</v>
      </c>
    </row>
    <row r="157" spans="2:89" x14ac:dyDescent="0.2">
      <c r="B157" s="37"/>
      <c r="C157" s="37"/>
      <c r="D157" s="37"/>
      <c r="E157" s="37"/>
      <c r="F157" s="37"/>
      <c r="G157" s="37"/>
      <c r="H157" s="37"/>
      <c r="I157" s="53"/>
      <c r="J157" s="91">
        <f t="shared" si="87"/>
        <v>108</v>
      </c>
      <c r="K157" s="94" t="str">
        <f t="shared" ca="1" si="88"/>
        <v/>
      </c>
      <c r="L157" s="82" t="str">
        <f t="shared" ca="1" si="89"/>
        <v/>
      </c>
      <c r="M157" s="88" t="str">
        <f t="shared" ca="1" si="90"/>
        <v/>
      </c>
      <c r="N157" s="87" t="str">
        <f t="shared" ca="1" si="91"/>
        <v/>
      </c>
      <c r="O157" s="83" t="str">
        <f t="shared" ca="1" si="91"/>
        <v/>
      </c>
      <c r="P157" s="84" t="str">
        <f t="shared" ca="1" si="92"/>
        <v/>
      </c>
      <c r="Q157" s="67"/>
      <c r="R157" s="67"/>
      <c r="S157" s="67"/>
      <c r="T157">
        <f>PV_Data_Calc!CY150</f>
        <v>135</v>
      </c>
      <c r="U157" s="10" t="e">
        <f ca="1">PV_Data_Calc!CZ150</f>
        <v>#N/A</v>
      </c>
      <c r="V157" s="16" t="e">
        <f ca="1">PV_Data_Calc!DB150</f>
        <v>#N/A</v>
      </c>
      <c r="W157" s="16" t="e">
        <f ca="1">PV_Data_Calc!DC150</f>
        <v>#N/A</v>
      </c>
      <c r="X157" s="17" t="e">
        <f ca="1">PV_Data_Calc!DD150</f>
        <v>#N/A</v>
      </c>
      <c r="Y157" s="17" t="e">
        <f ca="1">PV_Data_Calc!DE150</f>
        <v>#N/A</v>
      </c>
      <c r="AA157" s="9">
        <f>PV_Data_Calc!CQ150</f>
        <v>135</v>
      </c>
      <c r="AB157" s="9" t="e">
        <f ca="1">PV_Data_Calc!CR150</f>
        <v>#N/A</v>
      </c>
      <c r="AC157" s="19" t="e">
        <f ca="1">PV_Data_Calc!CT150</f>
        <v>#N/A</v>
      </c>
      <c r="AD157" s="19" t="e">
        <f ca="1">PV_Data_Calc!CU150</f>
        <v>#N/A</v>
      </c>
      <c r="AE157" s="20" t="e">
        <f ca="1">PV_Data_Calc!CV150</f>
        <v>#N/A</v>
      </c>
      <c r="AF157" s="20" t="e">
        <f ca="1">PV_Data_Calc!CW150</f>
        <v>#N/A</v>
      </c>
      <c r="AJ157" t="e">
        <f t="shared" ca="1" si="73"/>
        <v>#N/A</v>
      </c>
      <c r="AK157" s="4" t="e">
        <f t="shared" ca="1" si="74"/>
        <v>#N/A</v>
      </c>
      <c r="AL157" s="8" t="e">
        <f t="shared" ca="1" si="75"/>
        <v>#N/A</v>
      </c>
      <c r="AM157" s="3" t="e">
        <f t="shared" ca="1" si="76"/>
        <v>#N/A</v>
      </c>
      <c r="AN157" s="4" t="e">
        <f t="shared" ca="1" si="77"/>
        <v>#N/A</v>
      </c>
      <c r="AO157" s="4" t="e">
        <f t="shared" ca="1" si="78"/>
        <v>#N/A</v>
      </c>
      <c r="AP157" s="3" t="e">
        <f t="shared" ca="1" si="79"/>
        <v>#N/A</v>
      </c>
      <c r="AS157">
        <f t="shared" si="107"/>
        <v>68</v>
      </c>
      <c r="AT157" t="e">
        <f t="shared" ca="1" si="101"/>
        <v>#N/A</v>
      </c>
      <c r="AU157" s="3" t="e">
        <f t="shared" ca="1" si="102"/>
        <v>#N/A</v>
      </c>
      <c r="AV157" s="3" t="e">
        <f t="shared" ca="1" si="100"/>
        <v>#N/A</v>
      </c>
      <c r="AW157" s="4" t="e">
        <f t="shared" ca="1" si="100"/>
        <v>#N/A</v>
      </c>
      <c r="AX157" s="4" t="e">
        <f ca="1">AX156</f>
        <v>#N/A</v>
      </c>
      <c r="AZ157" s="8" t="e">
        <f t="shared" ca="1" si="103"/>
        <v>#N/A</v>
      </c>
      <c r="BA157" s="3" t="e">
        <f t="shared" ca="1" si="104"/>
        <v>#N/A</v>
      </c>
      <c r="BB157" s="3" t="e">
        <f t="shared" ca="1" si="104"/>
        <v>#N/A</v>
      </c>
      <c r="BC157" s="3" t="e">
        <f t="shared" ca="1" si="104"/>
        <v>#N/A</v>
      </c>
      <c r="BD157" s="3" t="e">
        <f t="shared" ca="1" si="104"/>
        <v>#N/A</v>
      </c>
      <c r="BE157" s="3" t="e">
        <f t="shared" ca="1" si="104"/>
        <v>#N/A</v>
      </c>
      <c r="BF157" s="3" t="e">
        <f t="shared" ca="1" si="104"/>
        <v>#N/A</v>
      </c>
      <c r="BG157" s="3" t="e">
        <f t="shared" ca="1" si="104"/>
        <v>#N/A</v>
      </c>
      <c r="BH157" s="3" t="e">
        <f t="shared" ca="1" si="104"/>
        <v>#N/A</v>
      </c>
      <c r="BI157" s="3" t="e">
        <f t="shared" ca="1" si="104"/>
        <v>#N/A</v>
      </c>
      <c r="BL157" t="e">
        <f t="shared" ca="1" si="80"/>
        <v>#N/A</v>
      </c>
      <c r="BM157" s="4" t="e">
        <f t="shared" ca="1" si="81"/>
        <v>#N/A</v>
      </c>
      <c r="BN157" s="8" t="e">
        <f t="shared" ca="1" si="82"/>
        <v>#N/A</v>
      </c>
      <c r="BO157" s="3" t="e">
        <f t="shared" ca="1" si="83"/>
        <v>#N/A</v>
      </c>
      <c r="BP157" s="4" t="e">
        <f t="shared" ca="1" si="84"/>
        <v>#N/A</v>
      </c>
      <c r="BQ157" s="4" t="e">
        <f t="shared" ca="1" si="85"/>
        <v>#N/A</v>
      </c>
      <c r="BR157" s="3" t="e">
        <f t="shared" ca="1" si="86"/>
        <v>#N/A</v>
      </c>
      <c r="BU157">
        <f t="shared" si="108"/>
        <v>68</v>
      </c>
      <c r="BV157" t="e">
        <f t="shared" ca="1" si="99"/>
        <v>#N/A</v>
      </c>
      <c r="BW157" s="3" t="e">
        <f t="shared" ca="1" si="99"/>
        <v>#N/A</v>
      </c>
      <c r="BX157" s="3" t="e">
        <f t="shared" ca="1" si="99"/>
        <v>#N/A</v>
      </c>
      <c r="BY157" s="4" t="e">
        <f t="shared" ca="1" si="99"/>
        <v>#N/A</v>
      </c>
      <c r="BZ157" s="4" t="e">
        <f ca="1">BZ156</f>
        <v>#N/A</v>
      </c>
      <c r="CB157" s="8" t="e">
        <f t="shared" ca="1" si="105"/>
        <v>#N/A</v>
      </c>
      <c r="CC157" s="3" t="e">
        <f t="shared" ca="1" si="106"/>
        <v>#N/A</v>
      </c>
      <c r="CD157" s="3" t="e">
        <f t="shared" ca="1" si="106"/>
        <v>#N/A</v>
      </c>
      <c r="CE157" s="3" t="e">
        <f t="shared" ca="1" si="106"/>
        <v>#N/A</v>
      </c>
      <c r="CF157" s="3" t="e">
        <f t="shared" ca="1" si="106"/>
        <v>#N/A</v>
      </c>
      <c r="CG157" s="3" t="e">
        <f t="shared" ca="1" si="106"/>
        <v>#N/A</v>
      </c>
      <c r="CH157" s="3" t="e">
        <f t="shared" ca="1" si="106"/>
        <v>#N/A</v>
      </c>
      <c r="CI157" s="3" t="e">
        <f t="shared" ca="1" si="106"/>
        <v>#N/A</v>
      </c>
      <c r="CJ157" s="3" t="e">
        <f t="shared" ca="1" si="106"/>
        <v>#N/A</v>
      </c>
      <c r="CK157" s="3" t="e">
        <f t="shared" ca="1" si="106"/>
        <v>#N/A</v>
      </c>
    </row>
    <row r="158" spans="2:89" x14ac:dyDescent="0.2">
      <c r="B158" s="37"/>
      <c r="C158" s="37"/>
      <c r="D158" s="37"/>
      <c r="E158" s="37"/>
      <c r="F158" s="37"/>
      <c r="G158" s="37"/>
      <c r="H158" s="37"/>
      <c r="I158" s="53"/>
      <c r="J158" s="91">
        <f t="shared" si="87"/>
        <v>109</v>
      </c>
      <c r="K158" s="94" t="str">
        <f t="shared" ca="1" si="88"/>
        <v/>
      </c>
      <c r="L158" s="82" t="str">
        <f t="shared" ca="1" si="89"/>
        <v/>
      </c>
      <c r="M158" s="88" t="str">
        <f t="shared" ca="1" si="90"/>
        <v/>
      </c>
      <c r="N158" s="87" t="str">
        <f t="shared" ca="1" si="91"/>
        <v/>
      </c>
      <c r="O158" s="83" t="str">
        <f t="shared" ca="1" si="91"/>
        <v/>
      </c>
      <c r="P158" s="84" t="str">
        <f t="shared" ca="1" si="92"/>
        <v/>
      </c>
      <c r="Q158" s="67"/>
      <c r="R158" s="67"/>
      <c r="S158" s="67"/>
      <c r="T158">
        <f>PV_Data_Calc!CY151</f>
        <v>136</v>
      </c>
      <c r="U158" s="10" t="e">
        <f ca="1">PV_Data_Calc!CZ151</f>
        <v>#N/A</v>
      </c>
      <c r="V158" s="16" t="e">
        <f ca="1">PV_Data_Calc!DB151</f>
        <v>#N/A</v>
      </c>
      <c r="W158" s="16" t="e">
        <f ca="1">PV_Data_Calc!DC151</f>
        <v>#N/A</v>
      </c>
      <c r="X158" s="17" t="e">
        <f ca="1">PV_Data_Calc!DD151</f>
        <v>#N/A</v>
      </c>
      <c r="Y158" s="17" t="e">
        <f ca="1">PV_Data_Calc!DE151</f>
        <v>#N/A</v>
      </c>
      <c r="AA158" s="9">
        <f>PV_Data_Calc!CQ151</f>
        <v>136</v>
      </c>
      <c r="AB158" s="9" t="e">
        <f ca="1">PV_Data_Calc!CR151</f>
        <v>#N/A</v>
      </c>
      <c r="AC158" s="19" t="e">
        <f ca="1">PV_Data_Calc!CT151</f>
        <v>#N/A</v>
      </c>
      <c r="AD158" s="19" t="e">
        <f ca="1">PV_Data_Calc!CU151</f>
        <v>#N/A</v>
      </c>
      <c r="AE158" s="20" t="e">
        <f ca="1">PV_Data_Calc!CV151</f>
        <v>#N/A</v>
      </c>
      <c r="AF158" s="20" t="e">
        <f ca="1">PV_Data_Calc!CW151</f>
        <v>#N/A</v>
      </c>
      <c r="AJ158" t="e">
        <f t="shared" ca="1" si="73"/>
        <v>#N/A</v>
      </c>
      <c r="AK158" s="4" t="e">
        <f t="shared" ca="1" si="74"/>
        <v>#N/A</v>
      </c>
      <c r="AL158" s="8" t="e">
        <f t="shared" ca="1" si="75"/>
        <v>#N/A</v>
      </c>
      <c r="AM158" s="3" t="e">
        <f t="shared" ca="1" si="76"/>
        <v>#N/A</v>
      </c>
      <c r="AN158" s="4" t="e">
        <f t="shared" ca="1" si="77"/>
        <v>#N/A</v>
      </c>
      <c r="AO158" s="4" t="e">
        <f t="shared" ca="1" si="78"/>
        <v>#N/A</v>
      </c>
      <c r="AP158" s="3" t="e">
        <f t="shared" ca="1" si="79"/>
        <v>#N/A</v>
      </c>
      <c r="AS158">
        <f t="shared" si="107"/>
        <v>68</v>
      </c>
      <c r="AT158" t="e">
        <f t="shared" ca="1" si="101"/>
        <v>#N/A</v>
      </c>
      <c r="AU158" s="3" t="e">
        <f t="shared" ca="1" si="102"/>
        <v>#N/A</v>
      </c>
      <c r="AV158" s="3" t="e">
        <f t="shared" ca="1" si="100"/>
        <v>#N/A</v>
      </c>
      <c r="AW158" s="4" t="e">
        <f t="shared" ca="1" si="100"/>
        <v>#N/A</v>
      </c>
      <c r="AX158" s="4" t="e">
        <f ca="1">INDEX($T$23:$Y$204,MATCH($AS158,$T$23:$T$204,0),MATCH(AX$22,$T$22:$Y$22,0))</f>
        <v>#N/A</v>
      </c>
      <c r="AZ158" s="8" t="e">
        <f t="shared" ca="1" si="103"/>
        <v>#N/A</v>
      </c>
      <c r="BA158" s="3" t="e">
        <f t="shared" ca="1" si="104"/>
        <v>#N/A</v>
      </c>
      <c r="BB158" s="3" t="e">
        <f t="shared" ca="1" si="104"/>
        <v>#N/A</v>
      </c>
      <c r="BC158" s="3" t="e">
        <f t="shared" ca="1" si="104"/>
        <v>#N/A</v>
      </c>
      <c r="BD158" s="3" t="e">
        <f t="shared" ca="1" si="104"/>
        <v>#N/A</v>
      </c>
      <c r="BE158" s="3" t="e">
        <f t="shared" ca="1" si="104"/>
        <v>#N/A</v>
      </c>
      <c r="BF158" s="3" t="e">
        <f t="shared" ca="1" si="104"/>
        <v>#N/A</v>
      </c>
      <c r="BG158" s="3" t="e">
        <f t="shared" ca="1" si="104"/>
        <v>#N/A</v>
      </c>
      <c r="BH158" s="3" t="e">
        <f t="shared" ca="1" si="104"/>
        <v>#N/A</v>
      </c>
      <c r="BI158" s="3" t="e">
        <f t="shared" ca="1" si="104"/>
        <v>#N/A</v>
      </c>
      <c r="BL158" t="e">
        <f t="shared" ca="1" si="80"/>
        <v>#N/A</v>
      </c>
      <c r="BM158" s="4" t="e">
        <f t="shared" ca="1" si="81"/>
        <v>#N/A</v>
      </c>
      <c r="BN158" s="8" t="e">
        <f t="shared" ca="1" si="82"/>
        <v>#N/A</v>
      </c>
      <c r="BO158" s="3" t="e">
        <f t="shared" ca="1" si="83"/>
        <v>#N/A</v>
      </c>
      <c r="BP158" s="4" t="e">
        <f t="shared" ca="1" si="84"/>
        <v>#N/A</v>
      </c>
      <c r="BQ158" s="4" t="e">
        <f t="shared" ca="1" si="85"/>
        <v>#N/A</v>
      </c>
      <c r="BR158" s="3" t="e">
        <f t="shared" ca="1" si="86"/>
        <v>#N/A</v>
      </c>
      <c r="BU158">
        <f t="shared" si="108"/>
        <v>68</v>
      </c>
      <c r="BV158" t="e">
        <f t="shared" ca="1" si="99"/>
        <v>#N/A</v>
      </c>
      <c r="BW158" s="3" t="e">
        <f t="shared" ca="1" si="99"/>
        <v>#N/A</v>
      </c>
      <c r="BX158" s="3" t="e">
        <f t="shared" ca="1" si="99"/>
        <v>#N/A</v>
      </c>
      <c r="BY158" s="4" t="e">
        <f t="shared" ca="1" si="99"/>
        <v>#N/A</v>
      </c>
      <c r="BZ158" s="4" t="e">
        <f ca="1">INDEX($AA$23:$AF$204,MATCH($BU158,$AA$23:$AA$204,0),MATCH(BZ$22,$AA$22:$AF$22,0))</f>
        <v>#N/A</v>
      </c>
      <c r="CB158" s="8" t="e">
        <f t="shared" ca="1" si="105"/>
        <v>#N/A</v>
      </c>
      <c r="CC158" s="3" t="e">
        <f t="shared" ca="1" si="106"/>
        <v>#N/A</v>
      </c>
      <c r="CD158" s="3" t="e">
        <f t="shared" ca="1" si="106"/>
        <v>#N/A</v>
      </c>
      <c r="CE158" s="3" t="e">
        <f t="shared" ca="1" si="106"/>
        <v>#N/A</v>
      </c>
      <c r="CF158" s="3" t="e">
        <f t="shared" ca="1" si="106"/>
        <v>#N/A</v>
      </c>
      <c r="CG158" s="3" t="e">
        <f t="shared" ca="1" si="106"/>
        <v>#N/A</v>
      </c>
      <c r="CH158" s="3" t="e">
        <f t="shared" ca="1" si="106"/>
        <v>#N/A</v>
      </c>
      <c r="CI158" s="3" t="e">
        <f t="shared" ca="1" si="106"/>
        <v>#N/A</v>
      </c>
      <c r="CJ158" s="3" t="e">
        <f t="shared" ca="1" si="106"/>
        <v>#N/A</v>
      </c>
      <c r="CK158" s="3" t="e">
        <f t="shared" ca="1" si="106"/>
        <v>#N/A</v>
      </c>
    </row>
    <row r="159" spans="2:89" x14ac:dyDescent="0.2">
      <c r="B159" s="37"/>
      <c r="C159" s="37"/>
      <c r="D159" s="37"/>
      <c r="E159" s="37"/>
      <c r="F159" s="37"/>
      <c r="G159" s="37"/>
      <c r="H159" s="37"/>
      <c r="I159" s="53"/>
      <c r="J159" s="91">
        <f t="shared" si="87"/>
        <v>110</v>
      </c>
      <c r="K159" s="94" t="str">
        <f t="shared" ca="1" si="88"/>
        <v/>
      </c>
      <c r="L159" s="82" t="str">
        <f t="shared" ca="1" si="89"/>
        <v/>
      </c>
      <c r="M159" s="88" t="str">
        <f t="shared" ca="1" si="90"/>
        <v/>
      </c>
      <c r="N159" s="87" t="str">
        <f t="shared" ca="1" si="91"/>
        <v/>
      </c>
      <c r="O159" s="83" t="str">
        <f t="shared" ca="1" si="91"/>
        <v/>
      </c>
      <c r="P159" s="84" t="str">
        <f t="shared" ca="1" si="92"/>
        <v/>
      </c>
      <c r="Q159" s="67"/>
      <c r="R159" s="67"/>
      <c r="S159" s="67"/>
      <c r="T159">
        <f>PV_Data_Calc!CY152</f>
        <v>137</v>
      </c>
      <c r="U159" s="10" t="e">
        <f ca="1">PV_Data_Calc!CZ152</f>
        <v>#N/A</v>
      </c>
      <c r="V159" s="16" t="e">
        <f ca="1">PV_Data_Calc!DB152</f>
        <v>#N/A</v>
      </c>
      <c r="W159" s="16" t="e">
        <f ca="1">PV_Data_Calc!DC152</f>
        <v>#N/A</v>
      </c>
      <c r="X159" s="17" t="e">
        <f ca="1">PV_Data_Calc!DD152</f>
        <v>#N/A</v>
      </c>
      <c r="Y159" s="17" t="e">
        <f ca="1">PV_Data_Calc!DE152</f>
        <v>#N/A</v>
      </c>
      <c r="AA159" s="9">
        <f>PV_Data_Calc!CQ152</f>
        <v>137</v>
      </c>
      <c r="AB159" s="9" t="e">
        <f ca="1">PV_Data_Calc!CR152</f>
        <v>#N/A</v>
      </c>
      <c r="AC159" s="19" t="e">
        <f ca="1">PV_Data_Calc!CT152</f>
        <v>#N/A</v>
      </c>
      <c r="AD159" s="19" t="e">
        <f ca="1">PV_Data_Calc!CU152</f>
        <v>#N/A</v>
      </c>
      <c r="AE159" s="20" t="e">
        <f ca="1">PV_Data_Calc!CV152</f>
        <v>#N/A</v>
      </c>
      <c r="AF159" s="20" t="e">
        <f ca="1">PV_Data_Calc!CW152</f>
        <v>#N/A</v>
      </c>
      <c r="AJ159" t="e">
        <f t="shared" ca="1" si="73"/>
        <v>#N/A</v>
      </c>
      <c r="AK159" s="4" t="e">
        <f t="shared" ca="1" si="74"/>
        <v>#N/A</v>
      </c>
      <c r="AL159" s="8" t="e">
        <f t="shared" ca="1" si="75"/>
        <v>#N/A</v>
      </c>
      <c r="AM159" s="3" t="e">
        <f t="shared" ca="1" si="76"/>
        <v>#N/A</v>
      </c>
      <c r="AN159" s="4" t="e">
        <f t="shared" ca="1" si="77"/>
        <v>#N/A</v>
      </c>
      <c r="AO159" s="4" t="e">
        <f t="shared" ca="1" si="78"/>
        <v>#N/A</v>
      </c>
      <c r="AP159" s="3" t="e">
        <f t="shared" ca="1" si="79"/>
        <v>#N/A</v>
      </c>
      <c r="AS159">
        <f t="shared" si="107"/>
        <v>69</v>
      </c>
      <c r="AT159" t="e">
        <f t="shared" ca="1" si="101"/>
        <v>#N/A</v>
      </c>
      <c r="AU159" s="3" t="e">
        <f t="shared" ca="1" si="102"/>
        <v>#N/A</v>
      </c>
      <c r="AV159" s="3" t="e">
        <f t="shared" ca="1" si="100"/>
        <v>#N/A</v>
      </c>
      <c r="AW159" s="4" t="e">
        <f t="shared" ca="1" si="100"/>
        <v>#N/A</v>
      </c>
      <c r="AX159" s="4" t="e">
        <f ca="1">AX158</f>
        <v>#N/A</v>
      </c>
      <c r="AZ159" s="8" t="e">
        <f t="shared" ca="1" si="103"/>
        <v>#N/A</v>
      </c>
      <c r="BA159" s="3" t="e">
        <f t="shared" ca="1" si="104"/>
        <v>#N/A</v>
      </c>
      <c r="BB159" s="3" t="e">
        <f t="shared" ca="1" si="104"/>
        <v>#N/A</v>
      </c>
      <c r="BC159" s="3" t="e">
        <f t="shared" ca="1" si="104"/>
        <v>#N/A</v>
      </c>
      <c r="BD159" s="3" t="e">
        <f t="shared" ca="1" si="104"/>
        <v>#N/A</v>
      </c>
      <c r="BE159" s="3" t="e">
        <f t="shared" ca="1" si="104"/>
        <v>#N/A</v>
      </c>
      <c r="BF159" s="3" t="e">
        <f t="shared" ca="1" si="104"/>
        <v>#N/A</v>
      </c>
      <c r="BG159" s="3" t="e">
        <f t="shared" ca="1" si="104"/>
        <v>#N/A</v>
      </c>
      <c r="BH159" s="3" t="e">
        <f t="shared" ca="1" si="104"/>
        <v>#N/A</v>
      </c>
      <c r="BI159" s="3" t="e">
        <f t="shared" ca="1" si="104"/>
        <v>#N/A</v>
      </c>
      <c r="BL159" t="e">
        <f t="shared" ca="1" si="80"/>
        <v>#N/A</v>
      </c>
      <c r="BM159" s="4" t="e">
        <f t="shared" ca="1" si="81"/>
        <v>#N/A</v>
      </c>
      <c r="BN159" s="8" t="e">
        <f t="shared" ca="1" si="82"/>
        <v>#N/A</v>
      </c>
      <c r="BO159" s="3" t="e">
        <f t="shared" ca="1" si="83"/>
        <v>#N/A</v>
      </c>
      <c r="BP159" s="4" t="e">
        <f t="shared" ca="1" si="84"/>
        <v>#N/A</v>
      </c>
      <c r="BQ159" s="4" t="e">
        <f t="shared" ca="1" si="85"/>
        <v>#N/A</v>
      </c>
      <c r="BR159" s="3" t="e">
        <f t="shared" ca="1" si="86"/>
        <v>#N/A</v>
      </c>
      <c r="BU159">
        <f t="shared" si="108"/>
        <v>69</v>
      </c>
      <c r="BV159" t="e">
        <f t="shared" ca="1" si="99"/>
        <v>#N/A</v>
      </c>
      <c r="BW159" s="3" t="e">
        <f t="shared" ca="1" si="99"/>
        <v>#N/A</v>
      </c>
      <c r="BX159" s="3" t="e">
        <f t="shared" ca="1" si="99"/>
        <v>#N/A</v>
      </c>
      <c r="BY159" s="4" t="e">
        <f t="shared" ca="1" si="99"/>
        <v>#N/A</v>
      </c>
      <c r="BZ159" s="4" t="e">
        <f ca="1">BZ158</f>
        <v>#N/A</v>
      </c>
      <c r="CB159" s="8" t="e">
        <f t="shared" ca="1" si="105"/>
        <v>#N/A</v>
      </c>
      <c r="CC159" s="3" t="e">
        <f t="shared" ca="1" si="106"/>
        <v>#N/A</v>
      </c>
      <c r="CD159" s="3" t="e">
        <f t="shared" ca="1" si="106"/>
        <v>#N/A</v>
      </c>
      <c r="CE159" s="3" t="e">
        <f t="shared" ca="1" si="106"/>
        <v>#N/A</v>
      </c>
      <c r="CF159" s="3" t="e">
        <f t="shared" ca="1" si="106"/>
        <v>#N/A</v>
      </c>
      <c r="CG159" s="3" t="e">
        <f t="shared" ca="1" si="106"/>
        <v>#N/A</v>
      </c>
      <c r="CH159" s="3" t="e">
        <f t="shared" ca="1" si="106"/>
        <v>#N/A</v>
      </c>
      <c r="CI159" s="3" t="e">
        <f t="shared" ca="1" si="106"/>
        <v>#N/A</v>
      </c>
      <c r="CJ159" s="3" t="e">
        <f t="shared" ca="1" si="106"/>
        <v>#N/A</v>
      </c>
      <c r="CK159" s="3" t="e">
        <f t="shared" ca="1" si="106"/>
        <v>#N/A</v>
      </c>
    </row>
    <row r="160" spans="2:89" x14ac:dyDescent="0.2">
      <c r="B160" s="37"/>
      <c r="C160" s="37"/>
      <c r="D160" s="37"/>
      <c r="E160" s="37"/>
      <c r="F160" s="37"/>
      <c r="G160" s="37"/>
      <c r="H160" s="37"/>
      <c r="I160" s="53"/>
      <c r="J160" s="91">
        <f t="shared" si="87"/>
        <v>111</v>
      </c>
      <c r="K160" s="94" t="str">
        <f t="shared" ca="1" si="88"/>
        <v/>
      </c>
      <c r="L160" s="82" t="str">
        <f t="shared" ca="1" si="89"/>
        <v/>
      </c>
      <c r="M160" s="88" t="str">
        <f t="shared" ca="1" si="90"/>
        <v/>
      </c>
      <c r="N160" s="87" t="str">
        <f t="shared" ca="1" si="91"/>
        <v/>
      </c>
      <c r="O160" s="83" t="str">
        <f t="shared" ca="1" si="91"/>
        <v/>
      </c>
      <c r="P160" s="84" t="str">
        <f t="shared" ca="1" si="92"/>
        <v/>
      </c>
      <c r="Q160" s="67"/>
      <c r="R160" s="67"/>
      <c r="S160" s="67"/>
      <c r="T160">
        <f>PV_Data_Calc!CY153</f>
        <v>138</v>
      </c>
      <c r="U160" s="10" t="e">
        <f ca="1">PV_Data_Calc!CZ153</f>
        <v>#N/A</v>
      </c>
      <c r="V160" s="16" t="e">
        <f ca="1">PV_Data_Calc!DB153</f>
        <v>#N/A</v>
      </c>
      <c r="W160" s="16" t="e">
        <f ca="1">PV_Data_Calc!DC153</f>
        <v>#N/A</v>
      </c>
      <c r="X160" s="17" t="e">
        <f ca="1">PV_Data_Calc!DD153</f>
        <v>#N/A</v>
      </c>
      <c r="Y160" s="17" t="e">
        <f ca="1">PV_Data_Calc!DE153</f>
        <v>#N/A</v>
      </c>
      <c r="AA160" s="9">
        <f>PV_Data_Calc!CQ153</f>
        <v>138</v>
      </c>
      <c r="AB160" s="9" t="e">
        <f ca="1">PV_Data_Calc!CR153</f>
        <v>#N/A</v>
      </c>
      <c r="AC160" s="19" t="e">
        <f ca="1">PV_Data_Calc!CT153</f>
        <v>#N/A</v>
      </c>
      <c r="AD160" s="19" t="e">
        <f ca="1">PV_Data_Calc!CU153</f>
        <v>#N/A</v>
      </c>
      <c r="AE160" s="20" t="e">
        <f ca="1">PV_Data_Calc!CV153</f>
        <v>#N/A</v>
      </c>
      <c r="AF160" s="20" t="e">
        <f ca="1">PV_Data_Calc!CW153</f>
        <v>#N/A</v>
      </c>
      <c r="AJ160" t="e">
        <f t="shared" ca="1" si="73"/>
        <v>#N/A</v>
      </c>
      <c r="AK160" s="4" t="e">
        <f t="shared" ca="1" si="74"/>
        <v>#N/A</v>
      </c>
      <c r="AL160" s="8" t="e">
        <f t="shared" ca="1" si="75"/>
        <v>#N/A</v>
      </c>
      <c r="AM160" s="3" t="e">
        <f t="shared" ca="1" si="76"/>
        <v>#N/A</v>
      </c>
      <c r="AN160" s="4" t="e">
        <f t="shared" ca="1" si="77"/>
        <v>#N/A</v>
      </c>
      <c r="AO160" s="4" t="e">
        <f t="shared" ca="1" si="78"/>
        <v>#N/A</v>
      </c>
      <c r="AP160" s="3" t="e">
        <f t="shared" ca="1" si="79"/>
        <v>#N/A</v>
      </c>
      <c r="AS160">
        <f t="shared" si="107"/>
        <v>69</v>
      </c>
      <c r="AT160" t="e">
        <f t="shared" ca="1" si="101"/>
        <v>#N/A</v>
      </c>
      <c r="AU160" s="3" t="e">
        <f t="shared" ca="1" si="102"/>
        <v>#N/A</v>
      </c>
      <c r="AV160" s="3" t="e">
        <f t="shared" ca="1" si="100"/>
        <v>#N/A</v>
      </c>
      <c r="AW160" s="4" t="e">
        <f t="shared" ca="1" si="100"/>
        <v>#N/A</v>
      </c>
      <c r="AX160" s="4" t="e">
        <f ca="1">INDEX($T$23:$Y$204,MATCH($AS160,$T$23:$T$204,0),MATCH(AX$22,$T$22:$Y$22,0))</f>
        <v>#N/A</v>
      </c>
      <c r="AZ160" s="8" t="e">
        <f t="shared" ca="1" si="103"/>
        <v>#N/A</v>
      </c>
      <c r="BA160" s="3" t="e">
        <f t="shared" ca="1" si="104"/>
        <v>#N/A</v>
      </c>
      <c r="BB160" s="3" t="e">
        <f t="shared" ca="1" si="104"/>
        <v>#N/A</v>
      </c>
      <c r="BC160" s="3" t="e">
        <f t="shared" ca="1" si="104"/>
        <v>#N/A</v>
      </c>
      <c r="BD160" s="3" t="e">
        <f t="shared" ca="1" si="104"/>
        <v>#N/A</v>
      </c>
      <c r="BE160" s="3" t="e">
        <f t="shared" ca="1" si="104"/>
        <v>#N/A</v>
      </c>
      <c r="BF160" s="3" t="e">
        <f t="shared" ca="1" si="104"/>
        <v>#N/A</v>
      </c>
      <c r="BG160" s="3" t="e">
        <f t="shared" ca="1" si="104"/>
        <v>#N/A</v>
      </c>
      <c r="BH160" s="3" t="e">
        <f t="shared" ca="1" si="104"/>
        <v>#N/A</v>
      </c>
      <c r="BI160" s="3" t="e">
        <f t="shared" ca="1" si="104"/>
        <v>#N/A</v>
      </c>
      <c r="BL160" t="e">
        <f t="shared" ca="1" si="80"/>
        <v>#N/A</v>
      </c>
      <c r="BM160" s="4" t="e">
        <f t="shared" ca="1" si="81"/>
        <v>#N/A</v>
      </c>
      <c r="BN160" s="8" t="e">
        <f t="shared" ca="1" si="82"/>
        <v>#N/A</v>
      </c>
      <c r="BO160" s="3" t="e">
        <f t="shared" ca="1" si="83"/>
        <v>#N/A</v>
      </c>
      <c r="BP160" s="4" t="e">
        <f t="shared" ca="1" si="84"/>
        <v>#N/A</v>
      </c>
      <c r="BQ160" s="4" t="e">
        <f t="shared" ca="1" si="85"/>
        <v>#N/A</v>
      </c>
      <c r="BR160" s="3" t="e">
        <f t="shared" ca="1" si="86"/>
        <v>#N/A</v>
      </c>
      <c r="BU160">
        <f t="shared" si="108"/>
        <v>69</v>
      </c>
      <c r="BV160" t="e">
        <f t="shared" ca="1" si="99"/>
        <v>#N/A</v>
      </c>
      <c r="BW160" s="3" t="e">
        <f t="shared" ca="1" si="99"/>
        <v>#N/A</v>
      </c>
      <c r="BX160" s="3" t="e">
        <f t="shared" ca="1" si="99"/>
        <v>#N/A</v>
      </c>
      <c r="BY160" s="4" t="e">
        <f t="shared" ca="1" si="99"/>
        <v>#N/A</v>
      </c>
      <c r="BZ160" s="4" t="e">
        <f ca="1">INDEX($AA$23:$AF$204,MATCH($BU160,$AA$23:$AA$204,0),MATCH(BZ$22,$AA$22:$AF$22,0))</f>
        <v>#N/A</v>
      </c>
      <c r="CB160" s="8" t="e">
        <f t="shared" ca="1" si="105"/>
        <v>#N/A</v>
      </c>
      <c r="CC160" s="3" t="e">
        <f t="shared" ca="1" si="106"/>
        <v>#N/A</v>
      </c>
      <c r="CD160" s="3" t="e">
        <f t="shared" ca="1" si="106"/>
        <v>#N/A</v>
      </c>
      <c r="CE160" s="3" t="e">
        <f t="shared" ca="1" si="106"/>
        <v>#N/A</v>
      </c>
      <c r="CF160" s="3" t="e">
        <f t="shared" ca="1" si="106"/>
        <v>#N/A</v>
      </c>
      <c r="CG160" s="3" t="e">
        <f t="shared" ca="1" si="106"/>
        <v>#N/A</v>
      </c>
      <c r="CH160" s="3" t="e">
        <f t="shared" ca="1" si="106"/>
        <v>#N/A</v>
      </c>
      <c r="CI160" s="3" t="e">
        <f t="shared" ca="1" si="106"/>
        <v>#N/A</v>
      </c>
      <c r="CJ160" s="3" t="e">
        <f t="shared" ca="1" si="106"/>
        <v>#N/A</v>
      </c>
      <c r="CK160" s="3" t="e">
        <f t="shared" ca="1" si="106"/>
        <v>#N/A</v>
      </c>
    </row>
    <row r="161" spans="2:89" x14ac:dyDescent="0.2">
      <c r="B161" s="37"/>
      <c r="C161" s="37"/>
      <c r="D161" s="37"/>
      <c r="E161" s="37"/>
      <c r="F161" s="37"/>
      <c r="G161" s="37"/>
      <c r="H161" s="37"/>
      <c r="I161" s="53"/>
      <c r="J161" s="91">
        <f t="shared" si="87"/>
        <v>112</v>
      </c>
      <c r="K161" s="94" t="str">
        <f t="shared" ca="1" si="88"/>
        <v/>
      </c>
      <c r="L161" s="82" t="str">
        <f t="shared" ca="1" si="89"/>
        <v/>
      </c>
      <c r="M161" s="88" t="str">
        <f t="shared" ca="1" si="90"/>
        <v/>
      </c>
      <c r="N161" s="87" t="str">
        <f t="shared" ca="1" si="91"/>
        <v/>
      </c>
      <c r="O161" s="83" t="str">
        <f t="shared" ca="1" si="91"/>
        <v/>
      </c>
      <c r="P161" s="84" t="str">
        <f t="shared" ca="1" si="92"/>
        <v/>
      </c>
      <c r="Q161" s="67"/>
      <c r="R161" s="67"/>
      <c r="S161" s="67"/>
      <c r="T161">
        <f>PV_Data_Calc!CY154</f>
        <v>139</v>
      </c>
      <c r="U161" s="10" t="e">
        <f ca="1">PV_Data_Calc!CZ154</f>
        <v>#N/A</v>
      </c>
      <c r="V161" s="16" t="e">
        <f ca="1">PV_Data_Calc!DB154</f>
        <v>#N/A</v>
      </c>
      <c r="W161" s="16" t="e">
        <f ca="1">PV_Data_Calc!DC154</f>
        <v>#N/A</v>
      </c>
      <c r="X161" s="17" t="e">
        <f ca="1">PV_Data_Calc!DD154</f>
        <v>#N/A</v>
      </c>
      <c r="Y161" s="17" t="e">
        <f ca="1">PV_Data_Calc!DE154</f>
        <v>#N/A</v>
      </c>
      <c r="AA161" s="9">
        <f>PV_Data_Calc!CQ154</f>
        <v>139</v>
      </c>
      <c r="AB161" s="9" t="e">
        <f ca="1">PV_Data_Calc!CR154</f>
        <v>#N/A</v>
      </c>
      <c r="AC161" s="19" t="e">
        <f ca="1">PV_Data_Calc!CT154</f>
        <v>#N/A</v>
      </c>
      <c r="AD161" s="19" t="e">
        <f ca="1">PV_Data_Calc!CU154</f>
        <v>#N/A</v>
      </c>
      <c r="AE161" s="20" t="e">
        <f ca="1">PV_Data_Calc!CV154</f>
        <v>#N/A</v>
      </c>
      <c r="AF161" s="20" t="e">
        <f ca="1">PV_Data_Calc!CW154</f>
        <v>#N/A</v>
      </c>
      <c r="AJ161" t="e">
        <f t="shared" ca="1" si="73"/>
        <v>#N/A</v>
      </c>
      <c r="AK161" s="4" t="e">
        <f t="shared" ca="1" si="74"/>
        <v>#N/A</v>
      </c>
      <c r="AL161" s="8" t="e">
        <f t="shared" ca="1" si="75"/>
        <v>#N/A</v>
      </c>
      <c r="AM161" s="3" t="e">
        <f t="shared" ca="1" si="76"/>
        <v>#N/A</v>
      </c>
      <c r="AN161" s="4" t="e">
        <f t="shared" ca="1" si="77"/>
        <v>#N/A</v>
      </c>
      <c r="AO161" s="4" t="e">
        <f t="shared" ca="1" si="78"/>
        <v>#N/A</v>
      </c>
      <c r="AP161" s="3" t="e">
        <f t="shared" ca="1" si="79"/>
        <v>#N/A</v>
      </c>
      <c r="AS161">
        <f t="shared" si="107"/>
        <v>70</v>
      </c>
      <c r="AT161" t="e">
        <f t="shared" ca="1" si="101"/>
        <v>#N/A</v>
      </c>
      <c r="AU161" s="3" t="e">
        <f t="shared" ca="1" si="102"/>
        <v>#N/A</v>
      </c>
      <c r="AV161" s="3" t="e">
        <f t="shared" ca="1" si="100"/>
        <v>#N/A</v>
      </c>
      <c r="AW161" s="4" t="e">
        <f t="shared" ca="1" si="100"/>
        <v>#N/A</v>
      </c>
      <c r="AX161" s="4" t="e">
        <f ca="1">AX160</f>
        <v>#N/A</v>
      </c>
      <c r="AZ161" s="8" t="e">
        <f t="shared" ca="1" si="103"/>
        <v>#N/A</v>
      </c>
      <c r="BA161" s="3" t="e">
        <f t="shared" ca="1" si="104"/>
        <v>#N/A</v>
      </c>
      <c r="BB161" s="3" t="e">
        <f t="shared" ca="1" si="104"/>
        <v>#N/A</v>
      </c>
      <c r="BC161" s="3" t="e">
        <f t="shared" ca="1" si="104"/>
        <v>#N/A</v>
      </c>
      <c r="BD161" s="3" t="e">
        <f t="shared" ca="1" si="104"/>
        <v>#N/A</v>
      </c>
      <c r="BE161" s="3" t="e">
        <f t="shared" ca="1" si="104"/>
        <v>#N/A</v>
      </c>
      <c r="BF161" s="3" t="e">
        <f t="shared" ca="1" si="104"/>
        <v>#N/A</v>
      </c>
      <c r="BG161" s="3" t="e">
        <f t="shared" ca="1" si="104"/>
        <v>#N/A</v>
      </c>
      <c r="BH161" s="3" t="e">
        <f t="shared" ca="1" si="104"/>
        <v>#N/A</v>
      </c>
      <c r="BI161" s="3" t="e">
        <f t="shared" ca="1" si="104"/>
        <v>#N/A</v>
      </c>
      <c r="BL161" t="e">
        <f t="shared" ca="1" si="80"/>
        <v>#N/A</v>
      </c>
      <c r="BM161" s="4" t="e">
        <f t="shared" ca="1" si="81"/>
        <v>#N/A</v>
      </c>
      <c r="BN161" s="8" t="e">
        <f t="shared" ca="1" si="82"/>
        <v>#N/A</v>
      </c>
      <c r="BO161" s="3" t="e">
        <f t="shared" ca="1" si="83"/>
        <v>#N/A</v>
      </c>
      <c r="BP161" s="4" t="e">
        <f t="shared" ca="1" si="84"/>
        <v>#N/A</v>
      </c>
      <c r="BQ161" s="4" t="e">
        <f t="shared" ca="1" si="85"/>
        <v>#N/A</v>
      </c>
      <c r="BR161" s="3" t="e">
        <f t="shared" ca="1" si="86"/>
        <v>#N/A</v>
      </c>
      <c r="BU161">
        <f t="shared" si="108"/>
        <v>70</v>
      </c>
      <c r="BV161" t="e">
        <f t="shared" ca="1" si="99"/>
        <v>#N/A</v>
      </c>
      <c r="BW161" s="3" t="e">
        <f t="shared" ca="1" si="99"/>
        <v>#N/A</v>
      </c>
      <c r="BX161" s="3" t="e">
        <f t="shared" ca="1" si="99"/>
        <v>#N/A</v>
      </c>
      <c r="BY161" s="4" t="e">
        <f t="shared" ca="1" si="99"/>
        <v>#N/A</v>
      </c>
      <c r="BZ161" s="4" t="e">
        <f ca="1">BZ160</f>
        <v>#N/A</v>
      </c>
      <c r="CB161" s="8" t="e">
        <f t="shared" ca="1" si="105"/>
        <v>#N/A</v>
      </c>
      <c r="CC161" s="3" t="e">
        <f t="shared" ca="1" si="106"/>
        <v>#N/A</v>
      </c>
      <c r="CD161" s="3" t="e">
        <f t="shared" ca="1" si="106"/>
        <v>#N/A</v>
      </c>
      <c r="CE161" s="3" t="e">
        <f t="shared" ca="1" si="106"/>
        <v>#N/A</v>
      </c>
      <c r="CF161" s="3" t="e">
        <f t="shared" ca="1" si="106"/>
        <v>#N/A</v>
      </c>
      <c r="CG161" s="3" t="e">
        <f t="shared" ca="1" si="106"/>
        <v>#N/A</v>
      </c>
      <c r="CH161" s="3" t="e">
        <f t="shared" ca="1" si="106"/>
        <v>#N/A</v>
      </c>
      <c r="CI161" s="3" t="e">
        <f t="shared" ca="1" si="106"/>
        <v>#N/A</v>
      </c>
      <c r="CJ161" s="3" t="e">
        <f t="shared" ca="1" si="106"/>
        <v>#N/A</v>
      </c>
      <c r="CK161" s="3" t="e">
        <f t="shared" ca="1" si="106"/>
        <v>#N/A</v>
      </c>
    </row>
    <row r="162" spans="2:89" x14ac:dyDescent="0.2">
      <c r="B162" s="37"/>
      <c r="C162" s="37"/>
      <c r="D162" s="37"/>
      <c r="E162" s="37"/>
      <c r="F162" s="37"/>
      <c r="G162" s="37"/>
      <c r="H162" s="37"/>
      <c r="I162" s="53"/>
      <c r="J162" s="91">
        <f t="shared" si="87"/>
        <v>113</v>
      </c>
      <c r="K162" s="94" t="str">
        <f t="shared" ca="1" si="88"/>
        <v/>
      </c>
      <c r="L162" s="82" t="str">
        <f t="shared" ca="1" si="89"/>
        <v/>
      </c>
      <c r="M162" s="88" t="str">
        <f t="shared" ca="1" si="90"/>
        <v/>
      </c>
      <c r="N162" s="87" t="str">
        <f t="shared" ca="1" si="91"/>
        <v/>
      </c>
      <c r="O162" s="83" t="str">
        <f t="shared" ca="1" si="91"/>
        <v/>
      </c>
      <c r="P162" s="84" t="str">
        <f t="shared" ca="1" si="92"/>
        <v/>
      </c>
      <c r="Q162" s="67"/>
      <c r="R162" s="67"/>
      <c r="S162" s="67"/>
      <c r="T162">
        <f>PV_Data_Calc!CY155</f>
        <v>140</v>
      </c>
      <c r="U162" s="10" t="e">
        <f ca="1">PV_Data_Calc!CZ155</f>
        <v>#N/A</v>
      </c>
      <c r="V162" s="16" t="e">
        <f ca="1">PV_Data_Calc!DB155</f>
        <v>#N/A</v>
      </c>
      <c r="W162" s="16" t="e">
        <f ca="1">PV_Data_Calc!DC155</f>
        <v>#N/A</v>
      </c>
      <c r="X162" s="17" t="e">
        <f ca="1">PV_Data_Calc!DD155</f>
        <v>#N/A</v>
      </c>
      <c r="Y162" s="17" t="e">
        <f ca="1">PV_Data_Calc!DE155</f>
        <v>#N/A</v>
      </c>
      <c r="AA162" s="9">
        <f>PV_Data_Calc!CQ155</f>
        <v>140</v>
      </c>
      <c r="AB162" s="9" t="e">
        <f ca="1">PV_Data_Calc!CR155</f>
        <v>#N/A</v>
      </c>
      <c r="AC162" s="19" t="e">
        <f ca="1">PV_Data_Calc!CT155</f>
        <v>#N/A</v>
      </c>
      <c r="AD162" s="19" t="e">
        <f ca="1">PV_Data_Calc!CU155</f>
        <v>#N/A</v>
      </c>
      <c r="AE162" s="20" t="e">
        <f ca="1">PV_Data_Calc!CV155</f>
        <v>#N/A</v>
      </c>
      <c r="AF162" s="20" t="e">
        <f ca="1">PV_Data_Calc!CW155</f>
        <v>#N/A</v>
      </c>
      <c r="AJ162" t="e">
        <f t="shared" ca="1" si="73"/>
        <v>#N/A</v>
      </c>
      <c r="AK162" s="4" t="e">
        <f t="shared" ca="1" si="74"/>
        <v>#N/A</v>
      </c>
      <c r="AL162" s="8" t="e">
        <f t="shared" ca="1" si="75"/>
        <v>#N/A</v>
      </c>
      <c r="AM162" s="3" t="e">
        <f t="shared" ca="1" si="76"/>
        <v>#N/A</v>
      </c>
      <c r="AN162" s="4" t="e">
        <f t="shared" ca="1" si="77"/>
        <v>#N/A</v>
      </c>
      <c r="AO162" s="4" t="e">
        <f t="shared" ca="1" si="78"/>
        <v>#N/A</v>
      </c>
      <c r="AP162" s="3" t="e">
        <f t="shared" ca="1" si="79"/>
        <v>#N/A</v>
      </c>
      <c r="AS162">
        <f t="shared" si="107"/>
        <v>70</v>
      </c>
      <c r="AT162" t="e">
        <f t="shared" ca="1" si="101"/>
        <v>#N/A</v>
      </c>
      <c r="AU162" s="3" t="e">
        <f t="shared" ca="1" si="102"/>
        <v>#N/A</v>
      </c>
      <c r="AV162" s="3" t="e">
        <f t="shared" ca="1" si="100"/>
        <v>#N/A</v>
      </c>
      <c r="AW162" s="4" t="e">
        <f t="shared" ca="1" si="100"/>
        <v>#N/A</v>
      </c>
      <c r="AX162" s="4" t="e">
        <f ca="1">INDEX($T$23:$Y$204,MATCH($AS162,$T$23:$T$204,0),MATCH(AX$22,$T$22:$Y$22,0))</f>
        <v>#N/A</v>
      </c>
      <c r="AZ162" s="8" t="e">
        <f t="shared" ca="1" si="103"/>
        <v>#N/A</v>
      </c>
      <c r="BA162" s="3" t="e">
        <f t="shared" ca="1" si="104"/>
        <v>#N/A</v>
      </c>
      <c r="BB162" s="3" t="e">
        <f t="shared" ca="1" si="104"/>
        <v>#N/A</v>
      </c>
      <c r="BC162" s="3" t="e">
        <f t="shared" ca="1" si="104"/>
        <v>#N/A</v>
      </c>
      <c r="BD162" s="3" t="e">
        <f t="shared" ca="1" si="104"/>
        <v>#N/A</v>
      </c>
      <c r="BE162" s="3" t="e">
        <f t="shared" ca="1" si="104"/>
        <v>#N/A</v>
      </c>
      <c r="BF162" s="3" t="e">
        <f t="shared" ca="1" si="104"/>
        <v>#N/A</v>
      </c>
      <c r="BG162" s="3" t="e">
        <f t="shared" ca="1" si="104"/>
        <v>#N/A</v>
      </c>
      <c r="BH162" s="3" t="e">
        <f t="shared" ca="1" si="104"/>
        <v>#N/A</v>
      </c>
      <c r="BI162" s="3" t="e">
        <f t="shared" ca="1" si="104"/>
        <v>#N/A</v>
      </c>
      <c r="BL162" t="e">
        <f t="shared" ca="1" si="80"/>
        <v>#N/A</v>
      </c>
      <c r="BM162" s="4" t="e">
        <f t="shared" ca="1" si="81"/>
        <v>#N/A</v>
      </c>
      <c r="BN162" s="8" t="e">
        <f t="shared" ca="1" si="82"/>
        <v>#N/A</v>
      </c>
      <c r="BO162" s="3" t="e">
        <f t="shared" ca="1" si="83"/>
        <v>#N/A</v>
      </c>
      <c r="BP162" s="4" t="e">
        <f t="shared" ca="1" si="84"/>
        <v>#N/A</v>
      </c>
      <c r="BQ162" s="4" t="e">
        <f t="shared" ca="1" si="85"/>
        <v>#N/A</v>
      </c>
      <c r="BR162" s="3" t="e">
        <f t="shared" ca="1" si="86"/>
        <v>#N/A</v>
      </c>
      <c r="BU162">
        <f t="shared" si="108"/>
        <v>70</v>
      </c>
      <c r="BV162" t="e">
        <f t="shared" ca="1" si="99"/>
        <v>#N/A</v>
      </c>
      <c r="BW162" s="3" t="e">
        <f t="shared" ca="1" si="99"/>
        <v>#N/A</v>
      </c>
      <c r="BX162" s="3" t="e">
        <f t="shared" ca="1" si="99"/>
        <v>#N/A</v>
      </c>
      <c r="BY162" s="4" t="e">
        <f t="shared" ca="1" si="99"/>
        <v>#N/A</v>
      </c>
      <c r="BZ162" s="4" t="e">
        <f ca="1">INDEX($AA$23:$AF$204,MATCH($BU162,$AA$23:$AA$204,0),MATCH(BZ$22,$AA$22:$AF$22,0))</f>
        <v>#N/A</v>
      </c>
      <c r="CB162" s="8" t="e">
        <f t="shared" ca="1" si="105"/>
        <v>#N/A</v>
      </c>
      <c r="CC162" s="3" t="e">
        <f t="shared" ca="1" si="106"/>
        <v>#N/A</v>
      </c>
      <c r="CD162" s="3" t="e">
        <f t="shared" ca="1" si="106"/>
        <v>#N/A</v>
      </c>
      <c r="CE162" s="3" t="e">
        <f t="shared" ca="1" si="106"/>
        <v>#N/A</v>
      </c>
      <c r="CF162" s="3" t="e">
        <f t="shared" ca="1" si="106"/>
        <v>#N/A</v>
      </c>
      <c r="CG162" s="3" t="e">
        <f t="shared" ca="1" si="106"/>
        <v>#N/A</v>
      </c>
      <c r="CH162" s="3" t="e">
        <f t="shared" ca="1" si="106"/>
        <v>#N/A</v>
      </c>
      <c r="CI162" s="3" t="e">
        <f t="shared" ca="1" si="106"/>
        <v>#N/A</v>
      </c>
      <c r="CJ162" s="3" t="e">
        <f t="shared" ca="1" si="106"/>
        <v>#N/A</v>
      </c>
      <c r="CK162" s="3" t="e">
        <f t="shared" ca="1" si="106"/>
        <v>#N/A</v>
      </c>
    </row>
    <row r="163" spans="2:89" x14ac:dyDescent="0.2">
      <c r="B163" s="37"/>
      <c r="C163" s="37"/>
      <c r="D163" s="37"/>
      <c r="E163" s="37"/>
      <c r="F163" s="37"/>
      <c r="G163" s="37"/>
      <c r="H163" s="37"/>
      <c r="I163" s="53"/>
      <c r="J163" s="91">
        <f t="shared" si="87"/>
        <v>114</v>
      </c>
      <c r="K163" s="94" t="str">
        <f t="shared" ca="1" si="88"/>
        <v/>
      </c>
      <c r="L163" s="82" t="str">
        <f t="shared" ca="1" si="89"/>
        <v/>
      </c>
      <c r="M163" s="88" t="str">
        <f t="shared" ca="1" si="90"/>
        <v/>
      </c>
      <c r="N163" s="87" t="str">
        <f t="shared" ca="1" si="91"/>
        <v/>
      </c>
      <c r="O163" s="83" t="str">
        <f t="shared" ca="1" si="91"/>
        <v/>
      </c>
      <c r="P163" s="84" t="str">
        <f t="shared" ca="1" si="92"/>
        <v/>
      </c>
      <c r="Q163" s="67"/>
      <c r="R163" s="67"/>
      <c r="S163" s="67"/>
      <c r="T163">
        <f>PV_Data_Calc!CY156</f>
        <v>141</v>
      </c>
      <c r="U163" s="10" t="e">
        <f ca="1">PV_Data_Calc!CZ156</f>
        <v>#N/A</v>
      </c>
      <c r="V163" s="16" t="e">
        <f ca="1">PV_Data_Calc!DB156</f>
        <v>#N/A</v>
      </c>
      <c r="W163" s="16" t="e">
        <f ca="1">PV_Data_Calc!DC156</f>
        <v>#N/A</v>
      </c>
      <c r="X163" s="17" t="e">
        <f ca="1">PV_Data_Calc!DD156</f>
        <v>#N/A</v>
      </c>
      <c r="Y163" s="17" t="e">
        <f ca="1">PV_Data_Calc!DE156</f>
        <v>#N/A</v>
      </c>
      <c r="AA163" s="9">
        <f>PV_Data_Calc!CQ156</f>
        <v>141</v>
      </c>
      <c r="AB163" s="9" t="e">
        <f ca="1">PV_Data_Calc!CR156</f>
        <v>#N/A</v>
      </c>
      <c r="AC163" s="19" t="e">
        <f ca="1">PV_Data_Calc!CT156</f>
        <v>#N/A</v>
      </c>
      <c r="AD163" s="19" t="e">
        <f ca="1">PV_Data_Calc!CU156</f>
        <v>#N/A</v>
      </c>
      <c r="AE163" s="20" t="e">
        <f ca="1">PV_Data_Calc!CV156</f>
        <v>#N/A</v>
      </c>
      <c r="AF163" s="20" t="e">
        <f ca="1">PV_Data_Calc!CW156</f>
        <v>#N/A</v>
      </c>
      <c r="AJ163" t="e">
        <f t="shared" ca="1" si="73"/>
        <v>#N/A</v>
      </c>
      <c r="AK163" s="4" t="e">
        <f t="shared" ca="1" si="74"/>
        <v>#N/A</v>
      </c>
      <c r="AL163" s="8" t="e">
        <f t="shared" ca="1" si="75"/>
        <v>#N/A</v>
      </c>
      <c r="AM163" s="3" t="e">
        <f t="shared" ca="1" si="76"/>
        <v>#N/A</v>
      </c>
      <c r="AN163" s="4" t="e">
        <f t="shared" ca="1" si="77"/>
        <v>#N/A</v>
      </c>
      <c r="AO163" s="4" t="e">
        <f t="shared" ca="1" si="78"/>
        <v>#N/A</v>
      </c>
      <c r="AP163" s="3" t="e">
        <f t="shared" ca="1" si="79"/>
        <v>#N/A</v>
      </c>
      <c r="AS163">
        <f t="shared" si="107"/>
        <v>71</v>
      </c>
      <c r="AT163" t="e">
        <f t="shared" ca="1" si="101"/>
        <v>#N/A</v>
      </c>
      <c r="AU163" s="3" t="e">
        <f t="shared" ca="1" si="102"/>
        <v>#N/A</v>
      </c>
      <c r="AV163" s="3" t="e">
        <f t="shared" ca="1" si="100"/>
        <v>#N/A</v>
      </c>
      <c r="AW163" s="4" t="e">
        <f t="shared" ca="1" si="100"/>
        <v>#N/A</v>
      </c>
      <c r="AX163" s="4" t="e">
        <f ca="1">AX162</f>
        <v>#N/A</v>
      </c>
      <c r="AZ163" s="8" t="e">
        <f t="shared" ca="1" si="103"/>
        <v>#N/A</v>
      </c>
      <c r="BA163" s="3" t="e">
        <f t="shared" ca="1" si="104"/>
        <v>#N/A</v>
      </c>
      <c r="BB163" s="3" t="e">
        <f t="shared" ca="1" si="104"/>
        <v>#N/A</v>
      </c>
      <c r="BC163" s="3" t="e">
        <f t="shared" ca="1" si="104"/>
        <v>#N/A</v>
      </c>
      <c r="BD163" s="3" t="e">
        <f t="shared" ca="1" si="104"/>
        <v>#N/A</v>
      </c>
      <c r="BE163" s="3" t="e">
        <f t="shared" ca="1" si="104"/>
        <v>#N/A</v>
      </c>
      <c r="BF163" s="3" t="e">
        <f t="shared" ca="1" si="104"/>
        <v>#N/A</v>
      </c>
      <c r="BG163" s="3" t="e">
        <f t="shared" ca="1" si="104"/>
        <v>#N/A</v>
      </c>
      <c r="BH163" s="3" t="e">
        <f t="shared" ca="1" si="104"/>
        <v>#N/A</v>
      </c>
      <c r="BI163" s="3" t="e">
        <f t="shared" ca="1" si="104"/>
        <v>#N/A</v>
      </c>
      <c r="BL163" t="e">
        <f t="shared" ca="1" si="80"/>
        <v>#N/A</v>
      </c>
      <c r="BM163" s="4" t="e">
        <f t="shared" ca="1" si="81"/>
        <v>#N/A</v>
      </c>
      <c r="BN163" s="8" t="e">
        <f t="shared" ca="1" si="82"/>
        <v>#N/A</v>
      </c>
      <c r="BO163" s="3" t="e">
        <f t="shared" ca="1" si="83"/>
        <v>#N/A</v>
      </c>
      <c r="BP163" s="4" t="e">
        <f t="shared" ca="1" si="84"/>
        <v>#N/A</v>
      </c>
      <c r="BQ163" s="4" t="e">
        <f t="shared" ca="1" si="85"/>
        <v>#N/A</v>
      </c>
      <c r="BR163" s="3" t="e">
        <f t="shared" ca="1" si="86"/>
        <v>#N/A</v>
      </c>
      <c r="BU163">
        <f t="shared" si="108"/>
        <v>71</v>
      </c>
      <c r="BV163" t="e">
        <f t="shared" ref="BV163:BY182" ca="1" si="109">INDEX($AA$23:$AF$204,MATCH($BU163,$AA$23:$AA$204,0),MATCH(BV$22,$AA$22:$AF$22,0))</f>
        <v>#N/A</v>
      </c>
      <c r="BW163" s="3" t="e">
        <f t="shared" ca="1" si="109"/>
        <v>#N/A</v>
      </c>
      <c r="BX163" s="3" t="e">
        <f t="shared" ca="1" si="109"/>
        <v>#N/A</v>
      </c>
      <c r="BY163" s="4" t="e">
        <f t="shared" ca="1" si="109"/>
        <v>#N/A</v>
      </c>
      <c r="BZ163" s="4" t="e">
        <f ca="1">BZ162</f>
        <v>#N/A</v>
      </c>
      <c r="CB163" s="8" t="e">
        <f t="shared" ca="1" si="105"/>
        <v>#N/A</v>
      </c>
      <c r="CC163" s="3" t="e">
        <f t="shared" ca="1" si="106"/>
        <v>#N/A</v>
      </c>
      <c r="CD163" s="3" t="e">
        <f t="shared" ca="1" si="106"/>
        <v>#N/A</v>
      </c>
      <c r="CE163" s="3" t="e">
        <f t="shared" ca="1" si="106"/>
        <v>#N/A</v>
      </c>
      <c r="CF163" s="3" t="e">
        <f t="shared" ca="1" si="106"/>
        <v>#N/A</v>
      </c>
      <c r="CG163" s="3" t="e">
        <f t="shared" ca="1" si="106"/>
        <v>#N/A</v>
      </c>
      <c r="CH163" s="3" t="e">
        <f t="shared" ca="1" si="106"/>
        <v>#N/A</v>
      </c>
      <c r="CI163" s="3" t="e">
        <f t="shared" ca="1" si="106"/>
        <v>#N/A</v>
      </c>
      <c r="CJ163" s="3" t="e">
        <f t="shared" ca="1" si="106"/>
        <v>#N/A</v>
      </c>
      <c r="CK163" s="3" t="e">
        <f t="shared" ca="1" si="106"/>
        <v>#N/A</v>
      </c>
    </row>
    <row r="164" spans="2:89" x14ac:dyDescent="0.2">
      <c r="B164" s="37"/>
      <c r="C164" s="37"/>
      <c r="D164" s="37"/>
      <c r="E164" s="37"/>
      <c r="F164" s="37"/>
      <c r="G164" s="37"/>
      <c r="H164" s="37"/>
      <c r="I164" s="53"/>
      <c r="J164" s="91">
        <f t="shared" si="87"/>
        <v>115</v>
      </c>
      <c r="K164" s="94" t="str">
        <f t="shared" ca="1" si="88"/>
        <v/>
      </c>
      <c r="L164" s="82" t="str">
        <f t="shared" ca="1" si="89"/>
        <v/>
      </c>
      <c r="M164" s="88" t="str">
        <f t="shared" ca="1" si="90"/>
        <v/>
      </c>
      <c r="N164" s="87" t="str">
        <f t="shared" ca="1" si="91"/>
        <v/>
      </c>
      <c r="O164" s="83" t="str">
        <f t="shared" ca="1" si="91"/>
        <v/>
      </c>
      <c r="P164" s="84" t="str">
        <f t="shared" ca="1" si="92"/>
        <v/>
      </c>
      <c r="Q164" s="67"/>
      <c r="R164" s="67"/>
      <c r="S164" s="67"/>
      <c r="T164">
        <f>PV_Data_Calc!CY157</f>
        <v>142</v>
      </c>
      <c r="U164" s="10" t="e">
        <f ca="1">PV_Data_Calc!CZ157</f>
        <v>#N/A</v>
      </c>
      <c r="V164" s="16" t="e">
        <f ca="1">PV_Data_Calc!DB157</f>
        <v>#N/A</v>
      </c>
      <c r="W164" s="16" t="e">
        <f ca="1">PV_Data_Calc!DC157</f>
        <v>#N/A</v>
      </c>
      <c r="X164" s="17" t="e">
        <f ca="1">PV_Data_Calc!DD157</f>
        <v>#N/A</v>
      </c>
      <c r="Y164" s="17" t="e">
        <f ca="1">PV_Data_Calc!DE157</f>
        <v>#N/A</v>
      </c>
      <c r="AA164" s="9">
        <f>PV_Data_Calc!CQ157</f>
        <v>142</v>
      </c>
      <c r="AB164" s="9" t="e">
        <f ca="1">PV_Data_Calc!CR157</f>
        <v>#N/A</v>
      </c>
      <c r="AC164" s="19" t="e">
        <f ca="1">PV_Data_Calc!CT157</f>
        <v>#N/A</v>
      </c>
      <c r="AD164" s="19" t="e">
        <f ca="1">PV_Data_Calc!CU157</f>
        <v>#N/A</v>
      </c>
      <c r="AE164" s="20" t="e">
        <f ca="1">PV_Data_Calc!CV157</f>
        <v>#N/A</v>
      </c>
      <c r="AF164" s="20" t="e">
        <f ca="1">PV_Data_Calc!CW157</f>
        <v>#N/A</v>
      </c>
      <c r="AJ164" t="e">
        <f t="shared" ca="1" si="73"/>
        <v>#N/A</v>
      </c>
      <c r="AK164" s="4" t="e">
        <f t="shared" ca="1" si="74"/>
        <v>#N/A</v>
      </c>
      <c r="AL164" s="8" t="e">
        <f t="shared" ca="1" si="75"/>
        <v>#N/A</v>
      </c>
      <c r="AM164" s="3" t="e">
        <f t="shared" ca="1" si="76"/>
        <v>#N/A</v>
      </c>
      <c r="AN164" s="4" t="e">
        <f t="shared" ca="1" si="77"/>
        <v>#N/A</v>
      </c>
      <c r="AO164" s="4" t="e">
        <f t="shared" ca="1" si="78"/>
        <v>#N/A</v>
      </c>
      <c r="AP164" s="3" t="e">
        <f t="shared" ca="1" si="79"/>
        <v>#N/A</v>
      </c>
      <c r="AS164">
        <f t="shared" si="107"/>
        <v>71</v>
      </c>
      <c r="AT164" t="e">
        <f t="shared" ca="1" si="101"/>
        <v>#N/A</v>
      </c>
      <c r="AU164" s="3" t="e">
        <f t="shared" ca="1" si="102"/>
        <v>#N/A</v>
      </c>
      <c r="AV164" s="3" t="e">
        <f t="shared" ca="1" si="100"/>
        <v>#N/A</v>
      </c>
      <c r="AW164" s="4" t="e">
        <f t="shared" ca="1" si="100"/>
        <v>#N/A</v>
      </c>
      <c r="AX164" s="4" t="e">
        <f ca="1">INDEX($T$23:$Y$204,MATCH($AS164,$T$23:$T$204,0),MATCH(AX$22,$T$22:$Y$22,0))</f>
        <v>#N/A</v>
      </c>
      <c r="AZ164" s="8" t="e">
        <f t="shared" ca="1" si="103"/>
        <v>#N/A</v>
      </c>
      <c r="BA164" s="3" t="e">
        <f t="shared" ca="1" si="104"/>
        <v>#N/A</v>
      </c>
      <c r="BB164" s="3" t="e">
        <f t="shared" ca="1" si="104"/>
        <v>#N/A</v>
      </c>
      <c r="BC164" s="3" t="e">
        <f t="shared" ca="1" si="104"/>
        <v>#N/A</v>
      </c>
      <c r="BD164" s="3" t="e">
        <f t="shared" ca="1" si="104"/>
        <v>#N/A</v>
      </c>
      <c r="BE164" s="3" t="e">
        <f t="shared" ca="1" si="104"/>
        <v>#N/A</v>
      </c>
      <c r="BF164" s="3" t="e">
        <f t="shared" ca="1" si="104"/>
        <v>#N/A</v>
      </c>
      <c r="BG164" s="3" t="e">
        <f t="shared" ca="1" si="104"/>
        <v>#N/A</v>
      </c>
      <c r="BH164" s="3" t="e">
        <f t="shared" ca="1" si="104"/>
        <v>#N/A</v>
      </c>
      <c r="BI164" s="3" t="e">
        <f t="shared" ca="1" si="104"/>
        <v>#N/A</v>
      </c>
      <c r="BL164" t="e">
        <f t="shared" ca="1" si="80"/>
        <v>#N/A</v>
      </c>
      <c r="BM164" s="4" t="e">
        <f t="shared" ca="1" si="81"/>
        <v>#N/A</v>
      </c>
      <c r="BN164" s="8" t="e">
        <f t="shared" ca="1" si="82"/>
        <v>#N/A</v>
      </c>
      <c r="BO164" s="3" t="e">
        <f t="shared" ca="1" si="83"/>
        <v>#N/A</v>
      </c>
      <c r="BP164" s="4" t="e">
        <f t="shared" ca="1" si="84"/>
        <v>#N/A</v>
      </c>
      <c r="BQ164" s="4" t="e">
        <f t="shared" ca="1" si="85"/>
        <v>#N/A</v>
      </c>
      <c r="BR164" s="3" t="e">
        <f t="shared" ca="1" si="86"/>
        <v>#N/A</v>
      </c>
      <c r="BU164">
        <f t="shared" si="108"/>
        <v>71</v>
      </c>
      <c r="BV164" t="e">
        <f t="shared" ca="1" si="109"/>
        <v>#N/A</v>
      </c>
      <c r="BW164" s="3" t="e">
        <f t="shared" ca="1" si="109"/>
        <v>#N/A</v>
      </c>
      <c r="BX164" s="3" t="e">
        <f t="shared" ca="1" si="109"/>
        <v>#N/A</v>
      </c>
      <c r="BY164" s="4" t="e">
        <f t="shared" ca="1" si="109"/>
        <v>#N/A</v>
      </c>
      <c r="BZ164" s="4" t="e">
        <f ca="1">INDEX($AA$23:$AF$204,MATCH($BU164,$AA$23:$AA$204,0),MATCH(BZ$22,$AA$22:$AF$22,0))</f>
        <v>#N/A</v>
      </c>
      <c r="CB164" s="8" t="e">
        <f t="shared" ca="1" si="105"/>
        <v>#N/A</v>
      </c>
      <c r="CC164" s="3" t="e">
        <f t="shared" ca="1" si="106"/>
        <v>#N/A</v>
      </c>
      <c r="CD164" s="3" t="e">
        <f t="shared" ca="1" si="106"/>
        <v>#N/A</v>
      </c>
      <c r="CE164" s="3" t="e">
        <f t="shared" ca="1" si="106"/>
        <v>#N/A</v>
      </c>
      <c r="CF164" s="3" t="e">
        <f t="shared" ca="1" si="106"/>
        <v>#N/A</v>
      </c>
      <c r="CG164" s="3" t="e">
        <f t="shared" ca="1" si="106"/>
        <v>#N/A</v>
      </c>
      <c r="CH164" s="3" t="e">
        <f t="shared" ca="1" si="106"/>
        <v>#N/A</v>
      </c>
      <c r="CI164" s="3" t="e">
        <f t="shared" ca="1" si="106"/>
        <v>#N/A</v>
      </c>
      <c r="CJ164" s="3" t="e">
        <f t="shared" ca="1" si="106"/>
        <v>#N/A</v>
      </c>
      <c r="CK164" s="3" t="e">
        <f t="shared" ca="1" si="106"/>
        <v>#N/A</v>
      </c>
    </row>
    <row r="165" spans="2:89" x14ac:dyDescent="0.2">
      <c r="B165" s="37"/>
      <c r="C165" s="37"/>
      <c r="D165" s="37"/>
      <c r="E165" s="37"/>
      <c r="F165" s="37"/>
      <c r="G165" s="37"/>
      <c r="H165" s="37"/>
      <c r="I165" s="53"/>
      <c r="J165" s="91">
        <f t="shared" si="87"/>
        <v>116</v>
      </c>
      <c r="K165" s="94" t="str">
        <f t="shared" ca="1" si="88"/>
        <v/>
      </c>
      <c r="L165" s="82" t="str">
        <f t="shared" ca="1" si="89"/>
        <v/>
      </c>
      <c r="M165" s="88" t="str">
        <f t="shared" ca="1" si="90"/>
        <v/>
      </c>
      <c r="N165" s="87" t="str">
        <f t="shared" ca="1" si="91"/>
        <v/>
      </c>
      <c r="O165" s="83" t="str">
        <f t="shared" ca="1" si="91"/>
        <v/>
      </c>
      <c r="P165" s="84" t="str">
        <f t="shared" ca="1" si="92"/>
        <v/>
      </c>
      <c r="Q165" s="67"/>
      <c r="R165" s="67"/>
      <c r="S165" s="67"/>
      <c r="T165">
        <f>PV_Data_Calc!CY158</f>
        <v>143</v>
      </c>
      <c r="U165" s="10" t="e">
        <f ca="1">PV_Data_Calc!CZ158</f>
        <v>#N/A</v>
      </c>
      <c r="V165" s="16" t="e">
        <f ca="1">PV_Data_Calc!DB158</f>
        <v>#N/A</v>
      </c>
      <c r="W165" s="16" t="e">
        <f ca="1">PV_Data_Calc!DC158</f>
        <v>#N/A</v>
      </c>
      <c r="X165" s="17" t="e">
        <f ca="1">PV_Data_Calc!DD158</f>
        <v>#N/A</v>
      </c>
      <c r="Y165" s="17" t="e">
        <f ca="1">PV_Data_Calc!DE158</f>
        <v>#N/A</v>
      </c>
      <c r="AA165" s="9">
        <f>PV_Data_Calc!CQ158</f>
        <v>143</v>
      </c>
      <c r="AB165" s="9" t="e">
        <f ca="1">PV_Data_Calc!CR158</f>
        <v>#N/A</v>
      </c>
      <c r="AC165" s="19" t="e">
        <f ca="1">PV_Data_Calc!CT158</f>
        <v>#N/A</v>
      </c>
      <c r="AD165" s="19" t="e">
        <f ca="1">PV_Data_Calc!CU158</f>
        <v>#N/A</v>
      </c>
      <c r="AE165" s="20" t="e">
        <f ca="1">PV_Data_Calc!CV158</f>
        <v>#N/A</v>
      </c>
      <c r="AF165" s="20" t="e">
        <f ca="1">PV_Data_Calc!CW158</f>
        <v>#N/A</v>
      </c>
      <c r="AJ165" t="e">
        <f t="shared" ca="1" si="73"/>
        <v>#N/A</v>
      </c>
      <c r="AK165" s="4" t="e">
        <f t="shared" ca="1" si="74"/>
        <v>#N/A</v>
      </c>
      <c r="AL165" s="8" t="e">
        <f t="shared" ca="1" si="75"/>
        <v>#N/A</v>
      </c>
      <c r="AM165" s="3" t="e">
        <f t="shared" ca="1" si="76"/>
        <v>#N/A</v>
      </c>
      <c r="AN165" s="4" t="e">
        <f t="shared" ca="1" si="77"/>
        <v>#N/A</v>
      </c>
      <c r="AO165" s="4" t="e">
        <f t="shared" ca="1" si="78"/>
        <v>#N/A</v>
      </c>
      <c r="AP165" s="3" t="e">
        <f t="shared" ca="1" si="79"/>
        <v>#N/A</v>
      </c>
      <c r="AS165">
        <f t="shared" si="107"/>
        <v>72</v>
      </c>
      <c r="AT165" t="e">
        <f t="shared" ca="1" si="101"/>
        <v>#N/A</v>
      </c>
      <c r="AU165" s="3" t="e">
        <f t="shared" ca="1" si="102"/>
        <v>#N/A</v>
      </c>
      <c r="AV165" s="3" t="e">
        <f t="shared" ref="AV165:AW184" ca="1" si="110">INDEX($T$23:$Y$204,MATCH($AS165,$T$23:$T$204,0),MATCH(AV$22,$T$22:$Y$22,0))</f>
        <v>#N/A</v>
      </c>
      <c r="AW165" s="4" t="e">
        <f t="shared" ca="1" si="110"/>
        <v>#N/A</v>
      </c>
      <c r="AX165" s="4" t="e">
        <f ca="1">AX164</f>
        <v>#N/A</v>
      </c>
      <c r="AZ165" s="8" t="e">
        <f t="shared" ca="1" si="103"/>
        <v>#N/A</v>
      </c>
      <c r="BA165" s="3" t="e">
        <f t="shared" ca="1" si="104"/>
        <v>#N/A</v>
      </c>
      <c r="BB165" s="3" t="e">
        <f t="shared" ca="1" si="104"/>
        <v>#N/A</v>
      </c>
      <c r="BC165" s="3" t="e">
        <f t="shared" ca="1" si="104"/>
        <v>#N/A</v>
      </c>
      <c r="BD165" s="3" t="e">
        <f t="shared" ca="1" si="104"/>
        <v>#N/A</v>
      </c>
      <c r="BE165" s="3" t="e">
        <f t="shared" ca="1" si="104"/>
        <v>#N/A</v>
      </c>
      <c r="BF165" s="3" t="e">
        <f t="shared" ca="1" si="104"/>
        <v>#N/A</v>
      </c>
      <c r="BG165" s="3" t="e">
        <f t="shared" ca="1" si="104"/>
        <v>#N/A</v>
      </c>
      <c r="BH165" s="3" t="e">
        <f t="shared" ca="1" si="104"/>
        <v>#N/A</v>
      </c>
      <c r="BI165" s="3" t="e">
        <f t="shared" ca="1" si="104"/>
        <v>#N/A</v>
      </c>
      <c r="BL165" t="e">
        <f t="shared" ca="1" si="80"/>
        <v>#N/A</v>
      </c>
      <c r="BM165" s="4" t="e">
        <f t="shared" ca="1" si="81"/>
        <v>#N/A</v>
      </c>
      <c r="BN165" s="8" t="e">
        <f t="shared" ca="1" si="82"/>
        <v>#N/A</v>
      </c>
      <c r="BO165" s="3" t="e">
        <f t="shared" ca="1" si="83"/>
        <v>#N/A</v>
      </c>
      <c r="BP165" s="4" t="e">
        <f t="shared" ca="1" si="84"/>
        <v>#N/A</v>
      </c>
      <c r="BQ165" s="4" t="e">
        <f t="shared" ca="1" si="85"/>
        <v>#N/A</v>
      </c>
      <c r="BR165" s="3" t="e">
        <f t="shared" ca="1" si="86"/>
        <v>#N/A</v>
      </c>
      <c r="BU165">
        <f t="shared" si="108"/>
        <v>72</v>
      </c>
      <c r="BV165" t="e">
        <f t="shared" ca="1" si="109"/>
        <v>#N/A</v>
      </c>
      <c r="BW165" s="3" t="e">
        <f t="shared" ca="1" si="109"/>
        <v>#N/A</v>
      </c>
      <c r="BX165" s="3" t="e">
        <f t="shared" ca="1" si="109"/>
        <v>#N/A</v>
      </c>
      <c r="BY165" s="4" t="e">
        <f t="shared" ca="1" si="109"/>
        <v>#N/A</v>
      </c>
      <c r="BZ165" s="4" t="e">
        <f ca="1">BZ164</f>
        <v>#N/A</v>
      </c>
      <c r="CB165" s="8" t="e">
        <f t="shared" ca="1" si="105"/>
        <v>#N/A</v>
      </c>
      <c r="CC165" s="3" t="e">
        <f t="shared" ca="1" si="106"/>
        <v>#N/A</v>
      </c>
      <c r="CD165" s="3" t="e">
        <f t="shared" ca="1" si="106"/>
        <v>#N/A</v>
      </c>
      <c r="CE165" s="3" t="e">
        <f t="shared" ca="1" si="106"/>
        <v>#N/A</v>
      </c>
      <c r="CF165" s="3" t="e">
        <f t="shared" ca="1" si="106"/>
        <v>#N/A</v>
      </c>
      <c r="CG165" s="3" t="e">
        <f t="shared" ca="1" si="106"/>
        <v>#N/A</v>
      </c>
      <c r="CH165" s="3" t="e">
        <f t="shared" ca="1" si="106"/>
        <v>#N/A</v>
      </c>
      <c r="CI165" s="3" t="e">
        <f t="shared" ca="1" si="106"/>
        <v>#N/A</v>
      </c>
      <c r="CJ165" s="3" t="e">
        <f t="shared" ca="1" si="106"/>
        <v>#N/A</v>
      </c>
      <c r="CK165" s="3" t="e">
        <f t="shared" ca="1" si="106"/>
        <v>#N/A</v>
      </c>
    </row>
    <row r="166" spans="2:89" x14ac:dyDescent="0.2">
      <c r="B166" s="37"/>
      <c r="C166" s="37"/>
      <c r="D166" s="37"/>
      <c r="E166" s="37"/>
      <c r="F166" s="37"/>
      <c r="G166" s="37"/>
      <c r="H166" s="37"/>
      <c r="I166" s="53"/>
      <c r="J166" s="91">
        <f t="shared" si="87"/>
        <v>117</v>
      </c>
      <c r="K166" s="94" t="str">
        <f t="shared" ca="1" si="88"/>
        <v/>
      </c>
      <c r="L166" s="82" t="str">
        <f t="shared" ca="1" si="89"/>
        <v/>
      </c>
      <c r="M166" s="88" t="str">
        <f t="shared" ca="1" si="90"/>
        <v/>
      </c>
      <c r="N166" s="87" t="str">
        <f t="shared" ca="1" si="91"/>
        <v/>
      </c>
      <c r="O166" s="83" t="str">
        <f t="shared" ca="1" si="91"/>
        <v/>
      </c>
      <c r="P166" s="84" t="str">
        <f t="shared" ca="1" si="92"/>
        <v/>
      </c>
      <c r="Q166" s="67"/>
      <c r="R166" s="67"/>
      <c r="S166" s="67"/>
      <c r="T166">
        <f>PV_Data_Calc!CY159</f>
        <v>144</v>
      </c>
      <c r="U166" s="10" t="e">
        <f ca="1">PV_Data_Calc!CZ159</f>
        <v>#N/A</v>
      </c>
      <c r="V166" s="16" t="e">
        <f ca="1">PV_Data_Calc!DB159</f>
        <v>#N/A</v>
      </c>
      <c r="W166" s="16" t="e">
        <f ca="1">PV_Data_Calc!DC159</f>
        <v>#N/A</v>
      </c>
      <c r="X166" s="17" t="e">
        <f ca="1">PV_Data_Calc!DD159</f>
        <v>#N/A</v>
      </c>
      <c r="Y166" s="17" t="e">
        <f ca="1">PV_Data_Calc!DE159</f>
        <v>#N/A</v>
      </c>
      <c r="AA166" s="9">
        <f>PV_Data_Calc!CQ159</f>
        <v>144</v>
      </c>
      <c r="AB166" s="9" t="e">
        <f ca="1">PV_Data_Calc!CR159</f>
        <v>#N/A</v>
      </c>
      <c r="AC166" s="19" t="e">
        <f ca="1">PV_Data_Calc!CT159</f>
        <v>#N/A</v>
      </c>
      <c r="AD166" s="19" t="e">
        <f ca="1">PV_Data_Calc!CU159</f>
        <v>#N/A</v>
      </c>
      <c r="AE166" s="20" t="e">
        <f ca="1">PV_Data_Calc!CV159</f>
        <v>#N/A</v>
      </c>
      <c r="AF166" s="20" t="e">
        <f ca="1">PV_Data_Calc!CW159</f>
        <v>#N/A</v>
      </c>
      <c r="AJ166" t="e">
        <f t="shared" ca="1" si="73"/>
        <v>#N/A</v>
      </c>
      <c r="AK166" s="4" t="e">
        <f t="shared" ca="1" si="74"/>
        <v>#N/A</v>
      </c>
      <c r="AL166" s="8" t="e">
        <f t="shared" ca="1" si="75"/>
        <v>#N/A</v>
      </c>
      <c r="AM166" s="3" t="e">
        <f t="shared" ca="1" si="76"/>
        <v>#N/A</v>
      </c>
      <c r="AN166" s="4" t="e">
        <f t="shared" ca="1" si="77"/>
        <v>#N/A</v>
      </c>
      <c r="AO166" s="4" t="e">
        <f t="shared" ca="1" si="78"/>
        <v>#N/A</v>
      </c>
      <c r="AP166" s="3" t="e">
        <f t="shared" ca="1" si="79"/>
        <v>#N/A</v>
      </c>
      <c r="AS166">
        <f t="shared" si="107"/>
        <v>72</v>
      </c>
      <c r="AT166" t="e">
        <f t="shared" ca="1" si="101"/>
        <v>#N/A</v>
      </c>
      <c r="AU166" s="3" t="e">
        <f t="shared" ca="1" si="102"/>
        <v>#N/A</v>
      </c>
      <c r="AV166" s="3" t="e">
        <f t="shared" ca="1" si="110"/>
        <v>#N/A</v>
      </c>
      <c r="AW166" s="4" t="e">
        <f t="shared" ca="1" si="110"/>
        <v>#N/A</v>
      </c>
      <c r="AX166" s="4" t="e">
        <f ca="1">INDEX($T$23:$Y$204,MATCH($AS166,$T$23:$T$204,0),MATCH(AX$22,$T$22:$Y$22,0))</f>
        <v>#N/A</v>
      </c>
      <c r="AZ166" s="8" t="e">
        <f t="shared" ca="1" si="103"/>
        <v>#N/A</v>
      </c>
      <c r="BA166" s="3" t="e">
        <f t="shared" ca="1" si="104"/>
        <v>#N/A</v>
      </c>
      <c r="BB166" s="3" t="e">
        <f t="shared" ca="1" si="104"/>
        <v>#N/A</v>
      </c>
      <c r="BC166" s="3" t="e">
        <f t="shared" ca="1" si="104"/>
        <v>#N/A</v>
      </c>
      <c r="BD166" s="3" t="e">
        <f t="shared" ca="1" si="104"/>
        <v>#N/A</v>
      </c>
      <c r="BE166" s="3" t="e">
        <f t="shared" ca="1" si="104"/>
        <v>#N/A</v>
      </c>
      <c r="BF166" s="3" t="e">
        <f t="shared" ca="1" si="104"/>
        <v>#N/A</v>
      </c>
      <c r="BG166" s="3" t="e">
        <f t="shared" ca="1" si="104"/>
        <v>#N/A</v>
      </c>
      <c r="BH166" s="3" t="e">
        <f t="shared" ca="1" si="104"/>
        <v>#N/A</v>
      </c>
      <c r="BI166" s="3" t="e">
        <f t="shared" ca="1" si="104"/>
        <v>#N/A</v>
      </c>
      <c r="BL166" t="e">
        <f t="shared" ca="1" si="80"/>
        <v>#N/A</v>
      </c>
      <c r="BM166" s="4" t="e">
        <f t="shared" ca="1" si="81"/>
        <v>#N/A</v>
      </c>
      <c r="BN166" s="8" t="e">
        <f t="shared" ca="1" si="82"/>
        <v>#N/A</v>
      </c>
      <c r="BO166" s="3" t="e">
        <f t="shared" ca="1" si="83"/>
        <v>#N/A</v>
      </c>
      <c r="BP166" s="4" t="e">
        <f t="shared" ca="1" si="84"/>
        <v>#N/A</v>
      </c>
      <c r="BQ166" s="4" t="e">
        <f t="shared" ca="1" si="85"/>
        <v>#N/A</v>
      </c>
      <c r="BR166" s="3" t="e">
        <f t="shared" ca="1" si="86"/>
        <v>#N/A</v>
      </c>
      <c r="BU166">
        <f t="shared" si="108"/>
        <v>72</v>
      </c>
      <c r="BV166" t="e">
        <f t="shared" ca="1" si="109"/>
        <v>#N/A</v>
      </c>
      <c r="BW166" s="3" t="e">
        <f t="shared" ca="1" si="109"/>
        <v>#N/A</v>
      </c>
      <c r="BX166" s="3" t="e">
        <f t="shared" ca="1" si="109"/>
        <v>#N/A</v>
      </c>
      <c r="BY166" s="4" t="e">
        <f t="shared" ca="1" si="109"/>
        <v>#N/A</v>
      </c>
      <c r="BZ166" s="4" t="e">
        <f ca="1">INDEX($AA$23:$AF$204,MATCH($BU166,$AA$23:$AA$204,0),MATCH(BZ$22,$AA$22:$AF$22,0))</f>
        <v>#N/A</v>
      </c>
      <c r="CB166" s="8" t="e">
        <f t="shared" ca="1" si="105"/>
        <v>#N/A</v>
      </c>
      <c r="CC166" s="3" t="e">
        <f t="shared" ca="1" si="106"/>
        <v>#N/A</v>
      </c>
      <c r="CD166" s="3" t="e">
        <f t="shared" ca="1" si="106"/>
        <v>#N/A</v>
      </c>
      <c r="CE166" s="3" t="e">
        <f t="shared" ca="1" si="106"/>
        <v>#N/A</v>
      </c>
      <c r="CF166" s="3" t="e">
        <f t="shared" ca="1" si="106"/>
        <v>#N/A</v>
      </c>
      <c r="CG166" s="3" t="e">
        <f t="shared" ca="1" si="106"/>
        <v>#N/A</v>
      </c>
      <c r="CH166" s="3" t="e">
        <f t="shared" ca="1" si="106"/>
        <v>#N/A</v>
      </c>
      <c r="CI166" s="3" t="e">
        <f t="shared" ca="1" si="106"/>
        <v>#N/A</v>
      </c>
      <c r="CJ166" s="3" t="e">
        <f t="shared" ca="1" si="106"/>
        <v>#N/A</v>
      </c>
      <c r="CK166" s="3" t="e">
        <f t="shared" ca="1" si="106"/>
        <v>#N/A</v>
      </c>
    </row>
    <row r="167" spans="2:89" x14ac:dyDescent="0.2">
      <c r="B167" s="37"/>
      <c r="C167" s="37"/>
      <c r="D167" s="37"/>
      <c r="E167" s="37"/>
      <c r="F167" s="37"/>
      <c r="G167" s="37"/>
      <c r="H167" s="37"/>
      <c r="I167" s="53"/>
      <c r="J167" s="91">
        <f t="shared" si="87"/>
        <v>118</v>
      </c>
      <c r="K167" s="94" t="str">
        <f t="shared" ca="1" si="88"/>
        <v/>
      </c>
      <c r="L167" s="82" t="str">
        <f t="shared" ca="1" si="89"/>
        <v/>
      </c>
      <c r="M167" s="88" t="str">
        <f t="shared" ca="1" si="90"/>
        <v/>
      </c>
      <c r="N167" s="87" t="str">
        <f t="shared" ca="1" si="91"/>
        <v/>
      </c>
      <c r="O167" s="83" t="str">
        <f t="shared" ca="1" si="91"/>
        <v/>
      </c>
      <c r="P167" s="84" t="str">
        <f t="shared" ca="1" si="92"/>
        <v/>
      </c>
      <c r="Q167" s="67"/>
      <c r="R167" s="67"/>
      <c r="S167" s="67"/>
      <c r="T167">
        <f>PV_Data_Calc!CY160</f>
        <v>145</v>
      </c>
      <c r="U167" s="10" t="e">
        <f ca="1">PV_Data_Calc!CZ160</f>
        <v>#N/A</v>
      </c>
      <c r="V167" s="16" t="e">
        <f ca="1">PV_Data_Calc!DB160</f>
        <v>#N/A</v>
      </c>
      <c r="W167" s="16" t="e">
        <f ca="1">PV_Data_Calc!DC160</f>
        <v>#N/A</v>
      </c>
      <c r="X167" s="17" t="e">
        <f ca="1">PV_Data_Calc!DD160</f>
        <v>#N/A</v>
      </c>
      <c r="Y167" s="17" t="e">
        <f ca="1">PV_Data_Calc!DE160</f>
        <v>#N/A</v>
      </c>
      <c r="AA167" s="9">
        <f>PV_Data_Calc!CQ160</f>
        <v>145</v>
      </c>
      <c r="AB167" s="9" t="e">
        <f ca="1">PV_Data_Calc!CR160</f>
        <v>#N/A</v>
      </c>
      <c r="AC167" s="19" t="e">
        <f ca="1">PV_Data_Calc!CT160</f>
        <v>#N/A</v>
      </c>
      <c r="AD167" s="19" t="e">
        <f ca="1">PV_Data_Calc!CU160</f>
        <v>#N/A</v>
      </c>
      <c r="AE167" s="20" t="e">
        <f ca="1">PV_Data_Calc!CV160</f>
        <v>#N/A</v>
      </c>
      <c r="AF167" s="20" t="e">
        <f ca="1">PV_Data_Calc!CW160</f>
        <v>#N/A</v>
      </c>
      <c r="AJ167" t="e">
        <f t="shared" ca="1" si="73"/>
        <v>#N/A</v>
      </c>
      <c r="AK167" s="4" t="e">
        <f t="shared" ca="1" si="74"/>
        <v>#N/A</v>
      </c>
      <c r="AL167" s="8" t="e">
        <f t="shared" ca="1" si="75"/>
        <v>#N/A</v>
      </c>
      <c r="AM167" s="3" t="e">
        <f t="shared" ca="1" si="76"/>
        <v>#N/A</v>
      </c>
      <c r="AN167" s="4" t="e">
        <f t="shared" ca="1" si="77"/>
        <v>#N/A</v>
      </c>
      <c r="AO167" s="4" t="e">
        <f t="shared" ca="1" si="78"/>
        <v>#N/A</v>
      </c>
      <c r="AP167" s="3" t="e">
        <f t="shared" ca="1" si="79"/>
        <v>#N/A</v>
      </c>
      <c r="AS167">
        <f t="shared" si="107"/>
        <v>73</v>
      </c>
      <c r="AT167" t="e">
        <f t="shared" ca="1" si="101"/>
        <v>#N/A</v>
      </c>
      <c r="AU167" s="3" t="e">
        <f t="shared" ca="1" si="102"/>
        <v>#N/A</v>
      </c>
      <c r="AV167" s="3" t="e">
        <f t="shared" ca="1" si="110"/>
        <v>#N/A</v>
      </c>
      <c r="AW167" s="4" t="e">
        <f t="shared" ca="1" si="110"/>
        <v>#N/A</v>
      </c>
      <c r="AX167" s="4" t="e">
        <f ca="1">AX166</f>
        <v>#N/A</v>
      </c>
      <c r="AZ167" s="8" t="e">
        <f t="shared" ca="1" si="103"/>
        <v>#N/A</v>
      </c>
      <c r="BA167" s="3" t="e">
        <f t="shared" ca="1" si="104"/>
        <v>#N/A</v>
      </c>
      <c r="BB167" s="3" t="e">
        <f t="shared" ca="1" si="104"/>
        <v>#N/A</v>
      </c>
      <c r="BC167" s="3" t="e">
        <f t="shared" ca="1" si="104"/>
        <v>#N/A</v>
      </c>
      <c r="BD167" s="3" t="e">
        <f t="shared" ca="1" si="104"/>
        <v>#N/A</v>
      </c>
      <c r="BE167" s="3" t="e">
        <f t="shared" ca="1" si="104"/>
        <v>#N/A</v>
      </c>
      <c r="BF167" s="3" t="e">
        <f t="shared" ca="1" si="104"/>
        <v>#N/A</v>
      </c>
      <c r="BG167" s="3" t="e">
        <f t="shared" ca="1" si="104"/>
        <v>#N/A</v>
      </c>
      <c r="BH167" s="3" t="e">
        <f t="shared" ca="1" si="104"/>
        <v>#N/A</v>
      </c>
      <c r="BI167" s="3" t="e">
        <f t="shared" ca="1" si="104"/>
        <v>#N/A</v>
      </c>
      <c r="BL167" t="e">
        <f t="shared" ca="1" si="80"/>
        <v>#N/A</v>
      </c>
      <c r="BM167" s="4" t="e">
        <f t="shared" ca="1" si="81"/>
        <v>#N/A</v>
      </c>
      <c r="BN167" s="8" t="e">
        <f t="shared" ca="1" si="82"/>
        <v>#N/A</v>
      </c>
      <c r="BO167" s="3" t="e">
        <f t="shared" ca="1" si="83"/>
        <v>#N/A</v>
      </c>
      <c r="BP167" s="4" t="e">
        <f t="shared" ca="1" si="84"/>
        <v>#N/A</v>
      </c>
      <c r="BQ167" s="4" t="e">
        <f t="shared" ca="1" si="85"/>
        <v>#N/A</v>
      </c>
      <c r="BR167" s="3" t="e">
        <f t="shared" ca="1" si="86"/>
        <v>#N/A</v>
      </c>
      <c r="BU167">
        <f t="shared" si="108"/>
        <v>73</v>
      </c>
      <c r="BV167" t="e">
        <f t="shared" ca="1" si="109"/>
        <v>#N/A</v>
      </c>
      <c r="BW167" s="3" t="e">
        <f t="shared" ca="1" si="109"/>
        <v>#N/A</v>
      </c>
      <c r="BX167" s="3" t="e">
        <f t="shared" ca="1" si="109"/>
        <v>#N/A</v>
      </c>
      <c r="BY167" s="4" t="e">
        <f t="shared" ca="1" si="109"/>
        <v>#N/A</v>
      </c>
      <c r="BZ167" s="4" t="e">
        <f ca="1">BZ166</f>
        <v>#N/A</v>
      </c>
      <c r="CB167" s="8" t="e">
        <f t="shared" ca="1" si="105"/>
        <v>#N/A</v>
      </c>
      <c r="CC167" s="3" t="e">
        <f t="shared" ca="1" si="106"/>
        <v>#N/A</v>
      </c>
      <c r="CD167" s="3" t="e">
        <f t="shared" ca="1" si="106"/>
        <v>#N/A</v>
      </c>
      <c r="CE167" s="3" t="e">
        <f t="shared" ca="1" si="106"/>
        <v>#N/A</v>
      </c>
      <c r="CF167" s="3" t="e">
        <f t="shared" ca="1" si="106"/>
        <v>#N/A</v>
      </c>
      <c r="CG167" s="3" t="e">
        <f t="shared" ca="1" si="106"/>
        <v>#N/A</v>
      </c>
      <c r="CH167" s="3" t="e">
        <f t="shared" ca="1" si="106"/>
        <v>#N/A</v>
      </c>
      <c r="CI167" s="3" t="e">
        <f t="shared" ca="1" si="106"/>
        <v>#N/A</v>
      </c>
      <c r="CJ167" s="3" t="e">
        <f t="shared" ca="1" si="106"/>
        <v>#N/A</v>
      </c>
      <c r="CK167" s="3" t="e">
        <f t="shared" ca="1" si="106"/>
        <v>#N/A</v>
      </c>
    </row>
    <row r="168" spans="2:89" x14ac:dyDescent="0.2">
      <c r="B168" s="37"/>
      <c r="C168" s="37"/>
      <c r="D168" s="37"/>
      <c r="E168" s="37"/>
      <c r="F168" s="37"/>
      <c r="G168" s="37"/>
      <c r="H168" s="37"/>
      <c r="I168" s="53"/>
      <c r="J168" s="91">
        <f t="shared" si="87"/>
        <v>119</v>
      </c>
      <c r="K168" s="94" t="str">
        <f t="shared" ca="1" si="88"/>
        <v/>
      </c>
      <c r="L168" s="82" t="str">
        <f t="shared" ca="1" si="89"/>
        <v/>
      </c>
      <c r="M168" s="88" t="str">
        <f t="shared" ca="1" si="90"/>
        <v/>
      </c>
      <c r="N168" s="87" t="str">
        <f t="shared" ca="1" si="91"/>
        <v/>
      </c>
      <c r="O168" s="83" t="str">
        <f t="shared" ca="1" si="91"/>
        <v/>
      </c>
      <c r="P168" s="84" t="str">
        <f t="shared" ca="1" si="92"/>
        <v/>
      </c>
      <c r="Q168" s="67"/>
      <c r="R168" s="67"/>
      <c r="S168" s="67"/>
      <c r="T168">
        <f>PV_Data_Calc!CY161</f>
        <v>146</v>
      </c>
      <c r="U168" s="10" t="e">
        <f ca="1">PV_Data_Calc!CZ161</f>
        <v>#N/A</v>
      </c>
      <c r="V168" s="16" t="e">
        <f ca="1">PV_Data_Calc!DB161</f>
        <v>#N/A</v>
      </c>
      <c r="W168" s="16" t="e">
        <f ca="1">PV_Data_Calc!DC161</f>
        <v>#N/A</v>
      </c>
      <c r="X168" s="17" t="e">
        <f ca="1">PV_Data_Calc!DD161</f>
        <v>#N/A</v>
      </c>
      <c r="Y168" s="17" t="e">
        <f ca="1">PV_Data_Calc!DE161</f>
        <v>#N/A</v>
      </c>
      <c r="AA168" s="9">
        <f>PV_Data_Calc!CQ161</f>
        <v>146</v>
      </c>
      <c r="AB168" s="9" t="e">
        <f ca="1">PV_Data_Calc!CR161</f>
        <v>#N/A</v>
      </c>
      <c r="AC168" s="19" t="e">
        <f ca="1">PV_Data_Calc!CT161</f>
        <v>#N/A</v>
      </c>
      <c r="AD168" s="19" t="e">
        <f ca="1">PV_Data_Calc!CU161</f>
        <v>#N/A</v>
      </c>
      <c r="AE168" s="20" t="e">
        <f ca="1">PV_Data_Calc!CV161</f>
        <v>#N/A</v>
      </c>
      <c r="AF168" s="20" t="e">
        <f ca="1">PV_Data_Calc!CW161</f>
        <v>#N/A</v>
      </c>
      <c r="AJ168" t="e">
        <f t="shared" ca="1" si="73"/>
        <v>#N/A</v>
      </c>
      <c r="AK168" s="4" t="e">
        <f t="shared" ca="1" si="74"/>
        <v>#N/A</v>
      </c>
      <c r="AL168" s="8" t="e">
        <f t="shared" ca="1" si="75"/>
        <v>#N/A</v>
      </c>
      <c r="AM168" s="3" t="e">
        <f t="shared" ca="1" si="76"/>
        <v>#N/A</v>
      </c>
      <c r="AN168" s="4" t="e">
        <f t="shared" ca="1" si="77"/>
        <v>#N/A</v>
      </c>
      <c r="AO168" s="4" t="e">
        <f t="shared" ca="1" si="78"/>
        <v>#N/A</v>
      </c>
      <c r="AP168" s="3" t="e">
        <f t="shared" ca="1" si="79"/>
        <v>#N/A</v>
      </c>
      <c r="AS168">
        <f t="shared" si="107"/>
        <v>73</v>
      </c>
      <c r="AT168" t="e">
        <f t="shared" ca="1" si="101"/>
        <v>#N/A</v>
      </c>
      <c r="AU168" s="3" t="e">
        <f t="shared" ca="1" si="102"/>
        <v>#N/A</v>
      </c>
      <c r="AV168" s="3" t="e">
        <f t="shared" ca="1" si="110"/>
        <v>#N/A</v>
      </c>
      <c r="AW168" s="4" t="e">
        <f t="shared" ca="1" si="110"/>
        <v>#N/A</v>
      </c>
      <c r="AX168" s="4" t="e">
        <f ca="1">INDEX($T$23:$Y$204,MATCH($AS168,$T$23:$T$204,0),MATCH(AX$22,$T$22:$Y$22,0))</f>
        <v>#N/A</v>
      </c>
      <c r="AZ168" s="8" t="e">
        <f t="shared" ca="1" si="103"/>
        <v>#N/A</v>
      </c>
      <c r="BA168" s="3" t="e">
        <f t="shared" ref="BA168:BI183" ca="1" si="111">IF(ISNA($AZ168),NA(),IF(AND($AU168&gt;BB$21,$AU168&lt;=BA$21),$AV168,0))</f>
        <v>#N/A</v>
      </c>
      <c r="BB168" s="3" t="e">
        <f t="shared" ca="1" si="111"/>
        <v>#N/A</v>
      </c>
      <c r="BC168" s="3" t="e">
        <f t="shared" ca="1" si="111"/>
        <v>#N/A</v>
      </c>
      <c r="BD168" s="3" t="e">
        <f t="shared" ca="1" si="111"/>
        <v>#N/A</v>
      </c>
      <c r="BE168" s="3" t="e">
        <f t="shared" ca="1" si="111"/>
        <v>#N/A</v>
      </c>
      <c r="BF168" s="3" t="e">
        <f t="shared" ca="1" si="111"/>
        <v>#N/A</v>
      </c>
      <c r="BG168" s="3" t="e">
        <f t="shared" ca="1" si="111"/>
        <v>#N/A</v>
      </c>
      <c r="BH168" s="3" t="e">
        <f t="shared" ca="1" si="111"/>
        <v>#N/A</v>
      </c>
      <c r="BI168" s="3" t="e">
        <f t="shared" ca="1" si="111"/>
        <v>#N/A</v>
      </c>
      <c r="BL168" t="e">
        <f t="shared" ca="1" si="80"/>
        <v>#N/A</v>
      </c>
      <c r="BM168" s="4" t="e">
        <f t="shared" ca="1" si="81"/>
        <v>#N/A</v>
      </c>
      <c r="BN168" s="8" t="e">
        <f t="shared" ca="1" si="82"/>
        <v>#N/A</v>
      </c>
      <c r="BO168" s="3" t="e">
        <f t="shared" ca="1" si="83"/>
        <v>#N/A</v>
      </c>
      <c r="BP168" s="4" t="e">
        <f t="shared" ca="1" si="84"/>
        <v>#N/A</v>
      </c>
      <c r="BQ168" s="4" t="e">
        <f t="shared" ca="1" si="85"/>
        <v>#N/A</v>
      </c>
      <c r="BR168" s="3" t="e">
        <f t="shared" ca="1" si="86"/>
        <v>#N/A</v>
      </c>
      <c r="BU168">
        <f t="shared" si="108"/>
        <v>73</v>
      </c>
      <c r="BV168" t="e">
        <f t="shared" ca="1" si="109"/>
        <v>#N/A</v>
      </c>
      <c r="BW168" s="3" t="e">
        <f t="shared" ca="1" si="109"/>
        <v>#N/A</v>
      </c>
      <c r="BX168" s="3" t="e">
        <f t="shared" ca="1" si="109"/>
        <v>#N/A</v>
      </c>
      <c r="BY168" s="4" t="e">
        <f t="shared" ca="1" si="109"/>
        <v>#N/A</v>
      </c>
      <c r="BZ168" s="4" t="e">
        <f ca="1">INDEX($AA$23:$AF$204,MATCH($BU168,$AA$23:$AA$204,0),MATCH(BZ$22,$AA$22:$AF$22,0))</f>
        <v>#N/A</v>
      </c>
      <c r="CB168" s="8" t="e">
        <f t="shared" ca="1" si="105"/>
        <v>#N/A</v>
      </c>
      <c r="CC168" s="3" t="e">
        <f t="shared" ref="CC168:CK183" ca="1" si="112">IF(ISNA($CB168),NA(),IF(AND($BW168&gt;CD$21,$BW168&lt;=CC$21),$BX168,0))</f>
        <v>#N/A</v>
      </c>
      <c r="CD168" s="3" t="e">
        <f t="shared" ca="1" si="112"/>
        <v>#N/A</v>
      </c>
      <c r="CE168" s="3" t="e">
        <f t="shared" ca="1" si="112"/>
        <v>#N/A</v>
      </c>
      <c r="CF168" s="3" t="e">
        <f t="shared" ca="1" si="112"/>
        <v>#N/A</v>
      </c>
      <c r="CG168" s="3" t="e">
        <f t="shared" ca="1" si="112"/>
        <v>#N/A</v>
      </c>
      <c r="CH168" s="3" t="e">
        <f t="shared" ca="1" si="112"/>
        <v>#N/A</v>
      </c>
      <c r="CI168" s="3" t="e">
        <f t="shared" ca="1" si="112"/>
        <v>#N/A</v>
      </c>
      <c r="CJ168" s="3" t="e">
        <f t="shared" ca="1" si="112"/>
        <v>#N/A</v>
      </c>
      <c r="CK168" s="3" t="e">
        <f t="shared" ca="1" si="112"/>
        <v>#N/A</v>
      </c>
    </row>
    <row r="169" spans="2:89" x14ac:dyDescent="0.2">
      <c r="B169" s="37"/>
      <c r="C169" s="37"/>
      <c r="D169" s="37"/>
      <c r="E169" s="37"/>
      <c r="F169" s="37"/>
      <c r="G169" s="37"/>
      <c r="H169" s="37"/>
      <c r="I169" s="53"/>
      <c r="J169" s="91">
        <f t="shared" si="87"/>
        <v>120</v>
      </c>
      <c r="K169" s="94" t="str">
        <f t="shared" ca="1" si="88"/>
        <v/>
      </c>
      <c r="L169" s="82" t="str">
        <f t="shared" ca="1" si="89"/>
        <v/>
      </c>
      <c r="M169" s="88" t="str">
        <f t="shared" ca="1" si="90"/>
        <v/>
      </c>
      <c r="N169" s="87" t="str">
        <f t="shared" ca="1" si="91"/>
        <v/>
      </c>
      <c r="O169" s="83" t="str">
        <f t="shared" ca="1" si="91"/>
        <v/>
      </c>
      <c r="P169" s="84" t="str">
        <f t="shared" ca="1" si="92"/>
        <v/>
      </c>
      <c r="Q169" s="67"/>
      <c r="R169" s="67"/>
      <c r="S169" s="67"/>
      <c r="T169">
        <f>PV_Data_Calc!CY162</f>
        <v>147</v>
      </c>
      <c r="U169" s="10" t="e">
        <f ca="1">PV_Data_Calc!CZ162</f>
        <v>#N/A</v>
      </c>
      <c r="V169" s="16" t="e">
        <f ca="1">PV_Data_Calc!DB162</f>
        <v>#N/A</v>
      </c>
      <c r="W169" s="16" t="e">
        <f ca="1">PV_Data_Calc!DC162</f>
        <v>#N/A</v>
      </c>
      <c r="X169" s="17" t="e">
        <f ca="1">PV_Data_Calc!DD162</f>
        <v>#N/A</v>
      </c>
      <c r="Y169" s="17" t="e">
        <f ca="1">PV_Data_Calc!DE162</f>
        <v>#N/A</v>
      </c>
      <c r="AA169" s="9">
        <f>PV_Data_Calc!CQ162</f>
        <v>147</v>
      </c>
      <c r="AB169" s="9" t="e">
        <f ca="1">PV_Data_Calc!CR162</f>
        <v>#N/A</v>
      </c>
      <c r="AC169" s="19" t="e">
        <f ca="1">PV_Data_Calc!CT162</f>
        <v>#N/A</v>
      </c>
      <c r="AD169" s="19" t="e">
        <f ca="1">PV_Data_Calc!CU162</f>
        <v>#N/A</v>
      </c>
      <c r="AE169" s="20" t="e">
        <f ca="1">PV_Data_Calc!CV162</f>
        <v>#N/A</v>
      </c>
      <c r="AF169" s="20" t="e">
        <f ca="1">PV_Data_Calc!CW162</f>
        <v>#N/A</v>
      </c>
      <c r="AJ169" t="e">
        <f t="shared" ca="1" si="73"/>
        <v>#N/A</v>
      </c>
      <c r="AK169" s="4" t="e">
        <f t="shared" ca="1" si="74"/>
        <v>#N/A</v>
      </c>
      <c r="AL169" s="8" t="e">
        <f t="shared" ca="1" si="75"/>
        <v>#N/A</v>
      </c>
      <c r="AM169" s="3" t="e">
        <f t="shared" ca="1" si="76"/>
        <v>#N/A</v>
      </c>
      <c r="AN169" s="4" t="e">
        <f t="shared" ca="1" si="77"/>
        <v>#N/A</v>
      </c>
      <c r="AO169" s="4" t="e">
        <f t="shared" ca="1" si="78"/>
        <v>#N/A</v>
      </c>
      <c r="AP169" s="3" t="e">
        <f t="shared" ca="1" si="79"/>
        <v>#N/A</v>
      </c>
      <c r="AS169">
        <f t="shared" si="107"/>
        <v>74</v>
      </c>
      <c r="AT169" t="e">
        <f t="shared" ca="1" si="101"/>
        <v>#N/A</v>
      </c>
      <c r="AU169" s="3" t="e">
        <f t="shared" ca="1" si="102"/>
        <v>#N/A</v>
      </c>
      <c r="AV169" s="3" t="e">
        <f t="shared" ca="1" si="110"/>
        <v>#N/A</v>
      </c>
      <c r="AW169" s="4" t="e">
        <f t="shared" ca="1" si="110"/>
        <v>#N/A</v>
      </c>
      <c r="AX169" s="4" t="e">
        <f ca="1">AX168</f>
        <v>#N/A</v>
      </c>
      <c r="AZ169" s="8" t="e">
        <f t="shared" ca="1" si="103"/>
        <v>#N/A</v>
      </c>
      <c r="BA169" s="3" t="e">
        <f t="shared" ca="1" si="111"/>
        <v>#N/A</v>
      </c>
      <c r="BB169" s="3" t="e">
        <f t="shared" ca="1" si="111"/>
        <v>#N/A</v>
      </c>
      <c r="BC169" s="3" t="e">
        <f t="shared" ca="1" si="111"/>
        <v>#N/A</v>
      </c>
      <c r="BD169" s="3" t="e">
        <f t="shared" ca="1" si="111"/>
        <v>#N/A</v>
      </c>
      <c r="BE169" s="3" t="e">
        <f t="shared" ca="1" si="111"/>
        <v>#N/A</v>
      </c>
      <c r="BF169" s="3" t="e">
        <f t="shared" ca="1" si="111"/>
        <v>#N/A</v>
      </c>
      <c r="BG169" s="3" t="e">
        <f t="shared" ca="1" si="111"/>
        <v>#N/A</v>
      </c>
      <c r="BH169" s="3" t="e">
        <f t="shared" ca="1" si="111"/>
        <v>#N/A</v>
      </c>
      <c r="BI169" s="3" t="e">
        <f t="shared" ca="1" si="111"/>
        <v>#N/A</v>
      </c>
      <c r="BL169" t="e">
        <f t="shared" ca="1" si="80"/>
        <v>#N/A</v>
      </c>
      <c r="BM169" s="4" t="e">
        <f t="shared" ca="1" si="81"/>
        <v>#N/A</v>
      </c>
      <c r="BN169" s="8" t="e">
        <f t="shared" ca="1" si="82"/>
        <v>#N/A</v>
      </c>
      <c r="BO169" s="3" t="e">
        <f t="shared" ca="1" si="83"/>
        <v>#N/A</v>
      </c>
      <c r="BP169" s="4" t="e">
        <f t="shared" ca="1" si="84"/>
        <v>#N/A</v>
      </c>
      <c r="BQ169" s="4" t="e">
        <f t="shared" ca="1" si="85"/>
        <v>#N/A</v>
      </c>
      <c r="BR169" s="3" t="e">
        <f t="shared" ca="1" si="86"/>
        <v>#N/A</v>
      </c>
      <c r="BU169">
        <f t="shared" si="108"/>
        <v>74</v>
      </c>
      <c r="BV169" t="e">
        <f t="shared" ca="1" si="109"/>
        <v>#N/A</v>
      </c>
      <c r="BW169" s="3" t="e">
        <f t="shared" ca="1" si="109"/>
        <v>#N/A</v>
      </c>
      <c r="BX169" s="3" t="e">
        <f t="shared" ca="1" si="109"/>
        <v>#N/A</v>
      </c>
      <c r="BY169" s="4" t="e">
        <f t="shared" ca="1" si="109"/>
        <v>#N/A</v>
      </c>
      <c r="BZ169" s="4" t="e">
        <f ca="1">BZ168</f>
        <v>#N/A</v>
      </c>
      <c r="CB169" s="8" t="e">
        <f t="shared" ca="1" si="105"/>
        <v>#N/A</v>
      </c>
      <c r="CC169" s="3" t="e">
        <f t="shared" ca="1" si="112"/>
        <v>#N/A</v>
      </c>
      <c r="CD169" s="3" t="e">
        <f t="shared" ca="1" si="112"/>
        <v>#N/A</v>
      </c>
      <c r="CE169" s="3" t="e">
        <f t="shared" ca="1" si="112"/>
        <v>#N/A</v>
      </c>
      <c r="CF169" s="3" t="e">
        <f t="shared" ca="1" si="112"/>
        <v>#N/A</v>
      </c>
      <c r="CG169" s="3" t="e">
        <f t="shared" ca="1" si="112"/>
        <v>#N/A</v>
      </c>
      <c r="CH169" s="3" t="e">
        <f t="shared" ca="1" si="112"/>
        <v>#N/A</v>
      </c>
      <c r="CI169" s="3" t="e">
        <f t="shared" ca="1" si="112"/>
        <v>#N/A</v>
      </c>
      <c r="CJ169" s="3" t="e">
        <f t="shared" ca="1" si="112"/>
        <v>#N/A</v>
      </c>
      <c r="CK169" s="3" t="e">
        <f t="shared" ca="1" si="112"/>
        <v>#N/A</v>
      </c>
    </row>
    <row r="170" spans="2:89" x14ac:dyDescent="0.2">
      <c r="B170" s="37"/>
      <c r="C170" s="37"/>
      <c r="D170" s="37"/>
      <c r="E170" s="37"/>
      <c r="F170" s="37"/>
      <c r="G170" s="37"/>
      <c r="H170" s="37"/>
      <c r="I170" s="53"/>
      <c r="J170" s="91">
        <f t="shared" si="87"/>
        <v>121</v>
      </c>
      <c r="K170" s="94" t="str">
        <f t="shared" ca="1" si="88"/>
        <v/>
      </c>
      <c r="L170" s="82" t="str">
        <f t="shared" ca="1" si="89"/>
        <v/>
      </c>
      <c r="M170" s="88" t="str">
        <f t="shared" ca="1" si="90"/>
        <v/>
      </c>
      <c r="N170" s="87" t="str">
        <f t="shared" ca="1" si="91"/>
        <v/>
      </c>
      <c r="O170" s="83" t="str">
        <f t="shared" ca="1" si="91"/>
        <v/>
      </c>
      <c r="P170" s="84" t="str">
        <f t="shared" ca="1" si="92"/>
        <v/>
      </c>
      <c r="Q170" s="67"/>
      <c r="R170" s="67"/>
      <c r="S170" s="67"/>
      <c r="T170">
        <f>PV_Data_Calc!CY163</f>
        <v>148</v>
      </c>
      <c r="U170" s="10" t="e">
        <f ca="1">PV_Data_Calc!CZ163</f>
        <v>#N/A</v>
      </c>
      <c r="V170" s="16" t="e">
        <f ca="1">PV_Data_Calc!DB163</f>
        <v>#N/A</v>
      </c>
      <c r="W170" s="16" t="e">
        <f ca="1">PV_Data_Calc!DC163</f>
        <v>#N/A</v>
      </c>
      <c r="X170" s="17" t="e">
        <f ca="1">PV_Data_Calc!DD163</f>
        <v>#N/A</v>
      </c>
      <c r="Y170" s="17" t="e">
        <f ca="1">PV_Data_Calc!DE163</f>
        <v>#N/A</v>
      </c>
      <c r="AA170" s="9">
        <f>PV_Data_Calc!CQ163</f>
        <v>148</v>
      </c>
      <c r="AB170" s="9" t="e">
        <f ca="1">PV_Data_Calc!CR163</f>
        <v>#N/A</v>
      </c>
      <c r="AC170" s="19" t="e">
        <f ca="1">PV_Data_Calc!CT163</f>
        <v>#N/A</v>
      </c>
      <c r="AD170" s="19" t="e">
        <f ca="1">PV_Data_Calc!CU163</f>
        <v>#N/A</v>
      </c>
      <c r="AE170" s="20" t="e">
        <f ca="1">PV_Data_Calc!CV163</f>
        <v>#N/A</v>
      </c>
      <c r="AF170" s="20" t="e">
        <f ca="1">PV_Data_Calc!CW163</f>
        <v>#N/A</v>
      </c>
      <c r="AJ170" t="e">
        <f t="shared" ca="1" si="73"/>
        <v>#N/A</v>
      </c>
      <c r="AK170" s="4" t="e">
        <f t="shared" ca="1" si="74"/>
        <v>#N/A</v>
      </c>
      <c r="AL170" s="8" t="e">
        <f t="shared" ca="1" si="75"/>
        <v>#N/A</v>
      </c>
      <c r="AM170" s="3" t="e">
        <f t="shared" ca="1" si="76"/>
        <v>#N/A</v>
      </c>
      <c r="AN170" s="4" t="e">
        <f t="shared" ca="1" si="77"/>
        <v>#N/A</v>
      </c>
      <c r="AO170" s="4" t="e">
        <f t="shared" ca="1" si="78"/>
        <v>#N/A</v>
      </c>
      <c r="AP170" s="3" t="e">
        <f t="shared" ca="1" si="79"/>
        <v>#N/A</v>
      </c>
      <c r="AS170">
        <f t="shared" si="107"/>
        <v>74</v>
      </c>
      <c r="AT170" t="e">
        <f t="shared" ca="1" si="101"/>
        <v>#N/A</v>
      </c>
      <c r="AU170" s="3" t="e">
        <f t="shared" ca="1" si="102"/>
        <v>#N/A</v>
      </c>
      <c r="AV170" s="3" t="e">
        <f t="shared" ca="1" si="110"/>
        <v>#N/A</v>
      </c>
      <c r="AW170" s="4" t="e">
        <f t="shared" ca="1" si="110"/>
        <v>#N/A</v>
      </c>
      <c r="AX170" s="4" t="e">
        <f ca="1">INDEX($T$23:$Y$204,MATCH($AS170,$T$23:$T$204,0),MATCH(AX$22,$T$22:$Y$22,0))</f>
        <v>#N/A</v>
      </c>
      <c r="AZ170" s="8" t="e">
        <f t="shared" ca="1" si="103"/>
        <v>#N/A</v>
      </c>
      <c r="BA170" s="3" t="e">
        <f t="shared" ca="1" si="111"/>
        <v>#N/A</v>
      </c>
      <c r="BB170" s="3" t="e">
        <f t="shared" ca="1" si="111"/>
        <v>#N/A</v>
      </c>
      <c r="BC170" s="3" t="e">
        <f t="shared" ca="1" si="111"/>
        <v>#N/A</v>
      </c>
      <c r="BD170" s="3" t="e">
        <f t="shared" ca="1" si="111"/>
        <v>#N/A</v>
      </c>
      <c r="BE170" s="3" t="e">
        <f t="shared" ca="1" si="111"/>
        <v>#N/A</v>
      </c>
      <c r="BF170" s="3" t="e">
        <f t="shared" ca="1" si="111"/>
        <v>#N/A</v>
      </c>
      <c r="BG170" s="3" t="e">
        <f t="shared" ca="1" si="111"/>
        <v>#N/A</v>
      </c>
      <c r="BH170" s="3" t="e">
        <f t="shared" ca="1" si="111"/>
        <v>#N/A</v>
      </c>
      <c r="BI170" s="3" t="e">
        <f t="shared" ca="1" si="111"/>
        <v>#N/A</v>
      </c>
      <c r="BL170" t="e">
        <f t="shared" ca="1" si="80"/>
        <v>#N/A</v>
      </c>
      <c r="BM170" s="4" t="e">
        <f t="shared" ca="1" si="81"/>
        <v>#N/A</v>
      </c>
      <c r="BN170" s="8" t="e">
        <f t="shared" ca="1" si="82"/>
        <v>#N/A</v>
      </c>
      <c r="BO170" s="3" t="e">
        <f t="shared" ca="1" si="83"/>
        <v>#N/A</v>
      </c>
      <c r="BP170" s="4" t="e">
        <f t="shared" ca="1" si="84"/>
        <v>#N/A</v>
      </c>
      <c r="BQ170" s="4" t="e">
        <f t="shared" ca="1" si="85"/>
        <v>#N/A</v>
      </c>
      <c r="BR170" s="3" t="e">
        <f t="shared" ca="1" si="86"/>
        <v>#N/A</v>
      </c>
      <c r="BU170">
        <f t="shared" si="108"/>
        <v>74</v>
      </c>
      <c r="BV170" t="e">
        <f t="shared" ca="1" si="109"/>
        <v>#N/A</v>
      </c>
      <c r="BW170" s="3" t="e">
        <f t="shared" ca="1" si="109"/>
        <v>#N/A</v>
      </c>
      <c r="BX170" s="3" t="e">
        <f t="shared" ca="1" si="109"/>
        <v>#N/A</v>
      </c>
      <c r="BY170" s="4" t="e">
        <f t="shared" ca="1" si="109"/>
        <v>#N/A</v>
      </c>
      <c r="BZ170" s="4" t="e">
        <f ca="1">INDEX($AA$23:$AF$204,MATCH($BU170,$AA$23:$AA$204,0),MATCH(BZ$22,$AA$22:$AF$22,0))</f>
        <v>#N/A</v>
      </c>
      <c r="CB170" s="8" t="e">
        <f t="shared" ca="1" si="105"/>
        <v>#N/A</v>
      </c>
      <c r="CC170" s="3" t="e">
        <f t="shared" ca="1" si="112"/>
        <v>#N/A</v>
      </c>
      <c r="CD170" s="3" t="e">
        <f t="shared" ca="1" si="112"/>
        <v>#N/A</v>
      </c>
      <c r="CE170" s="3" t="e">
        <f t="shared" ca="1" si="112"/>
        <v>#N/A</v>
      </c>
      <c r="CF170" s="3" t="e">
        <f t="shared" ca="1" si="112"/>
        <v>#N/A</v>
      </c>
      <c r="CG170" s="3" t="e">
        <f t="shared" ca="1" si="112"/>
        <v>#N/A</v>
      </c>
      <c r="CH170" s="3" t="e">
        <f t="shared" ca="1" si="112"/>
        <v>#N/A</v>
      </c>
      <c r="CI170" s="3" t="e">
        <f t="shared" ca="1" si="112"/>
        <v>#N/A</v>
      </c>
      <c r="CJ170" s="3" t="e">
        <f t="shared" ca="1" si="112"/>
        <v>#N/A</v>
      </c>
      <c r="CK170" s="3" t="e">
        <f t="shared" ca="1" si="112"/>
        <v>#N/A</v>
      </c>
    </row>
    <row r="171" spans="2:89" x14ac:dyDescent="0.2">
      <c r="B171" s="37"/>
      <c r="C171" s="37"/>
      <c r="D171" s="37"/>
      <c r="E171" s="37"/>
      <c r="F171" s="37"/>
      <c r="G171" s="37"/>
      <c r="H171" s="37"/>
      <c r="I171" s="53"/>
      <c r="J171" s="91">
        <f t="shared" si="87"/>
        <v>122</v>
      </c>
      <c r="K171" s="94" t="str">
        <f t="shared" ca="1" si="88"/>
        <v/>
      </c>
      <c r="L171" s="82" t="str">
        <f t="shared" ca="1" si="89"/>
        <v/>
      </c>
      <c r="M171" s="88" t="str">
        <f t="shared" ca="1" si="90"/>
        <v/>
      </c>
      <c r="N171" s="87" t="str">
        <f t="shared" ca="1" si="91"/>
        <v/>
      </c>
      <c r="O171" s="83" t="str">
        <f t="shared" ca="1" si="91"/>
        <v/>
      </c>
      <c r="P171" s="84" t="str">
        <f t="shared" ca="1" si="92"/>
        <v/>
      </c>
      <c r="Q171" s="67"/>
      <c r="R171" s="67"/>
      <c r="S171" s="67"/>
      <c r="T171">
        <f>PV_Data_Calc!CY164</f>
        <v>149</v>
      </c>
      <c r="U171" s="10" t="e">
        <f ca="1">PV_Data_Calc!CZ164</f>
        <v>#N/A</v>
      </c>
      <c r="V171" s="16" t="e">
        <f ca="1">PV_Data_Calc!DB164</f>
        <v>#N/A</v>
      </c>
      <c r="W171" s="16" t="e">
        <f ca="1">PV_Data_Calc!DC164</f>
        <v>#N/A</v>
      </c>
      <c r="X171" s="17" t="e">
        <f ca="1">PV_Data_Calc!DD164</f>
        <v>#N/A</v>
      </c>
      <c r="Y171" s="17" t="e">
        <f ca="1">PV_Data_Calc!DE164</f>
        <v>#N/A</v>
      </c>
      <c r="AA171" s="9">
        <f>PV_Data_Calc!CQ164</f>
        <v>149</v>
      </c>
      <c r="AB171" s="9" t="e">
        <f ca="1">PV_Data_Calc!CR164</f>
        <v>#N/A</v>
      </c>
      <c r="AC171" s="19" t="e">
        <f ca="1">PV_Data_Calc!CT164</f>
        <v>#N/A</v>
      </c>
      <c r="AD171" s="19" t="e">
        <f ca="1">PV_Data_Calc!CU164</f>
        <v>#N/A</v>
      </c>
      <c r="AE171" s="20" t="e">
        <f ca="1">PV_Data_Calc!CV164</f>
        <v>#N/A</v>
      </c>
      <c r="AF171" s="20" t="e">
        <f ca="1">PV_Data_Calc!CW164</f>
        <v>#N/A</v>
      </c>
      <c r="AJ171" t="e">
        <f t="shared" ca="1" si="73"/>
        <v>#N/A</v>
      </c>
      <c r="AK171" s="4" t="e">
        <f t="shared" ca="1" si="74"/>
        <v>#N/A</v>
      </c>
      <c r="AL171" s="8" t="e">
        <f t="shared" ca="1" si="75"/>
        <v>#N/A</v>
      </c>
      <c r="AM171" s="3" t="e">
        <f t="shared" ca="1" si="76"/>
        <v>#N/A</v>
      </c>
      <c r="AN171" s="4" t="e">
        <f t="shared" ca="1" si="77"/>
        <v>#N/A</v>
      </c>
      <c r="AO171" s="4" t="e">
        <f t="shared" ca="1" si="78"/>
        <v>#N/A</v>
      </c>
      <c r="AP171" s="3" t="e">
        <f t="shared" ca="1" si="79"/>
        <v>#N/A</v>
      </c>
      <c r="AS171">
        <f t="shared" si="107"/>
        <v>75</v>
      </c>
      <c r="AT171" t="e">
        <f t="shared" ca="1" si="101"/>
        <v>#N/A</v>
      </c>
      <c r="AU171" s="3" t="e">
        <f t="shared" ca="1" si="102"/>
        <v>#N/A</v>
      </c>
      <c r="AV171" s="3" t="e">
        <f t="shared" ca="1" si="110"/>
        <v>#N/A</v>
      </c>
      <c r="AW171" s="4" t="e">
        <f t="shared" ca="1" si="110"/>
        <v>#N/A</v>
      </c>
      <c r="AX171" s="4" t="e">
        <f ca="1">AX170</f>
        <v>#N/A</v>
      </c>
      <c r="AZ171" s="8" t="e">
        <f t="shared" ca="1" si="103"/>
        <v>#N/A</v>
      </c>
      <c r="BA171" s="3" t="e">
        <f t="shared" ca="1" si="111"/>
        <v>#N/A</v>
      </c>
      <c r="BB171" s="3" t="e">
        <f t="shared" ca="1" si="111"/>
        <v>#N/A</v>
      </c>
      <c r="BC171" s="3" t="e">
        <f t="shared" ca="1" si="111"/>
        <v>#N/A</v>
      </c>
      <c r="BD171" s="3" t="e">
        <f t="shared" ca="1" si="111"/>
        <v>#N/A</v>
      </c>
      <c r="BE171" s="3" t="e">
        <f t="shared" ca="1" si="111"/>
        <v>#N/A</v>
      </c>
      <c r="BF171" s="3" t="e">
        <f t="shared" ca="1" si="111"/>
        <v>#N/A</v>
      </c>
      <c r="BG171" s="3" t="e">
        <f t="shared" ca="1" si="111"/>
        <v>#N/A</v>
      </c>
      <c r="BH171" s="3" t="e">
        <f t="shared" ca="1" si="111"/>
        <v>#N/A</v>
      </c>
      <c r="BI171" s="3" t="e">
        <f t="shared" ca="1" si="111"/>
        <v>#N/A</v>
      </c>
      <c r="BL171" t="e">
        <f t="shared" ca="1" si="80"/>
        <v>#N/A</v>
      </c>
      <c r="BM171" s="4" t="e">
        <f t="shared" ca="1" si="81"/>
        <v>#N/A</v>
      </c>
      <c r="BN171" s="8" t="e">
        <f t="shared" ca="1" si="82"/>
        <v>#N/A</v>
      </c>
      <c r="BO171" s="3" t="e">
        <f t="shared" ca="1" si="83"/>
        <v>#N/A</v>
      </c>
      <c r="BP171" s="4" t="e">
        <f t="shared" ca="1" si="84"/>
        <v>#N/A</v>
      </c>
      <c r="BQ171" s="4" t="e">
        <f t="shared" ca="1" si="85"/>
        <v>#N/A</v>
      </c>
      <c r="BR171" s="3" t="e">
        <f t="shared" ca="1" si="86"/>
        <v>#N/A</v>
      </c>
      <c r="BU171">
        <f t="shared" si="108"/>
        <v>75</v>
      </c>
      <c r="BV171" t="e">
        <f t="shared" ca="1" si="109"/>
        <v>#N/A</v>
      </c>
      <c r="BW171" s="3" t="e">
        <f t="shared" ca="1" si="109"/>
        <v>#N/A</v>
      </c>
      <c r="BX171" s="3" t="e">
        <f t="shared" ca="1" si="109"/>
        <v>#N/A</v>
      </c>
      <c r="BY171" s="4" t="e">
        <f t="shared" ca="1" si="109"/>
        <v>#N/A</v>
      </c>
      <c r="BZ171" s="4" t="e">
        <f ca="1">BZ170</f>
        <v>#N/A</v>
      </c>
      <c r="CB171" s="8" t="e">
        <f t="shared" ca="1" si="105"/>
        <v>#N/A</v>
      </c>
      <c r="CC171" s="3" t="e">
        <f t="shared" ca="1" si="112"/>
        <v>#N/A</v>
      </c>
      <c r="CD171" s="3" t="e">
        <f t="shared" ca="1" si="112"/>
        <v>#N/A</v>
      </c>
      <c r="CE171" s="3" t="e">
        <f t="shared" ca="1" si="112"/>
        <v>#N/A</v>
      </c>
      <c r="CF171" s="3" t="e">
        <f t="shared" ca="1" si="112"/>
        <v>#N/A</v>
      </c>
      <c r="CG171" s="3" t="e">
        <f t="shared" ca="1" si="112"/>
        <v>#N/A</v>
      </c>
      <c r="CH171" s="3" t="e">
        <f t="shared" ca="1" si="112"/>
        <v>#N/A</v>
      </c>
      <c r="CI171" s="3" t="e">
        <f t="shared" ca="1" si="112"/>
        <v>#N/A</v>
      </c>
      <c r="CJ171" s="3" t="e">
        <f t="shared" ca="1" si="112"/>
        <v>#N/A</v>
      </c>
      <c r="CK171" s="3" t="e">
        <f t="shared" ca="1" si="112"/>
        <v>#N/A</v>
      </c>
    </row>
    <row r="172" spans="2:89" x14ac:dyDescent="0.2">
      <c r="B172" s="37"/>
      <c r="C172" s="37"/>
      <c r="D172" s="37"/>
      <c r="E172" s="37"/>
      <c r="F172" s="37"/>
      <c r="G172" s="37"/>
      <c r="H172" s="37"/>
      <c r="I172" s="53"/>
      <c r="J172" s="91">
        <f t="shared" si="87"/>
        <v>123</v>
      </c>
      <c r="K172" s="94" t="str">
        <f t="shared" ca="1" si="88"/>
        <v/>
      </c>
      <c r="L172" s="82" t="str">
        <f t="shared" ca="1" si="89"/>
        <v/>
      </c>
      <c r="M172" s="88" t="str">
        <f t="shared" ca="1" si="90"/>
        <v/>
      </c>
      <c r="N172" s="87" t="str">
        <f t="shared" ca="1" si="91"/>
        <v/>
      </c>
      <c r="O172" s="83" t="str">
        <f t="shared" ca="1" si="91"/>
        <v/>
      </c>
      <c r="P172" s="84" t="str">
        <f t="shared" ca="1" si="92"/>
        <v/>
      </c>
      <c r="Q172" s="67"/>
      <c r="R172" s="67"/>
      <c r="S172" s="67"/>
      <c r="T172">
        <f>PV_Data_Calc!CY165</f>
        <v>150</v>
      </c>
      <c r="U172" s="10" t="e">
        <f ca="1">PV_Data_Calc!CZ165</f>
        <v>#N/A</v>
      </c>
      <c r="V172" s="16" t="e">
        <f ca="1">PV_Data_Calc!DB165</f>
        <v>#N/A</v>
      </c>
      <c r="W172" s="16" t="e">
        <f ca="1">PV_Data_Calc!DC165</f>
        <v>#N/A</v>
      </c>
      <c r="X172" s="17" t="e">
        <f ca="1">PV_Data_Calc!DD165</f>
        <v>#N/A</v>
      </c>
      <c r="Y172" s="17" t="e">
        <f ca="1">PV_Data_Calc!DE165</f>
        <v>#N/A</v>
      </c>
      <c r="AA172" s="9">
        <f>PV_Data_Calc!CQ165</f>
        <v>150</v>
      </c>
      <c r="AB172" s="9" t="e">
        <f ca="1">PV_Data_Calc!CR165</f>
        <v>#N/A</v>
      </c>
      <c r="AC172" s="19" t="e">
        <f ca="1">PV_Data_Calc!CT165</f>
        <v>#N/A</v>
      </c>
      <c r="AD172" s="19" t="e">
        <f ca="1">PV_Data_Calc!CU165</f>
        <v>#N/A</v>
      </c>
      <c r="AE172" s="20" t="e">
        <f ca="1">PV_Data_Calc!CV165</f>
        <v>#N/A</v>
      </c>
      <c r="AF172" s="20" t="e">
        <f ca="1">PV_Data_Calc!CW165</f>
        <v>#N/A</v>
      </c>
      <c r="AJ172" t="e">
        <f t="shared" ca="1" si="73"/>
        <v>#N/A</v>
      </c>
      <c r="AK172" s="4" t="e">
        <f t="shared" ca="1" si="74"/>
        <v>#N/A</v>
      </c>
      <c r="AL172" s="8" t="e">
        <f t="shared" ca="1" si="75"/>
        <v>#N/A</v>
      </c>
      <c r="AM172" s="3" t="e">
        <f t="shared" ca="1" si="76"/>
        <v>#N/A</v>
      </c>
      <c r="AN172" s="4" t="e">
        <f t="shared" ca="1" si="77"/>
        <v>#N/A</v>
      </c>
      <c r="AO172" s="4" t="e">
        <f t="shared" ca="1" si="78"/>
        <v>#N/A</v>
      </c>
      <c r="AP172" s="3" t="e">
        <f t="shared" ca="1" si="79"/>
        <v>#N/A</v>
      </c>
      <c r="AS172">
        <f t="shared" si="107"/>
        <v>75</v>
      </c>
      <c r="AT172" t="e">
        <f t="shared" ca="1" si="101"/>
        <v>#N/A</v>
      </c>
      <c r="AU172" s="3" t="e">
        <f t="shared" ca="1" si="102"/>
        <v>#N/A</v>
      </c>
      <c r="AV172" s="3" t="e">
        <f t="shared" ca="1" si="110"/>
        <v>#N/A</v>
      </c>
      <c r="AW172" s="4" t="e">
        <f t="shared" ca="1" si="110"/>
        <v>#N/A</v>
      </c>
      <c r="AX172" s="4" t="e">
        <f ca="1">INDEX($T$23:$Y$204,MATCH($AS172,$T$23:$T$204,0),MATCH(AX$22,$T$22:$Y$22,0))</f>
        <v>#N/A</v>
      </c>
      <c r="AZ172" s="8" t="e">
        <f t="shared" ca="1" si="103"/>
        <v>#N/A</v>
      </c>
      <c r="BA172" s="3" t="e">
        <f t="shared" ca="1" si="111"/>
        <v>#N/A</v>
      </c>
      <c r="BB172" s="3" t="e">
        <f t="shared" ca="1" si="111"/>
        <v>#N/A</v>
      </c>
      <c r="BC172" s="3" t="e">
        <f t="shared" ca="1" si="111"/>
        <v>#N/A</v>
      </c>
      <c r="BD172" s="3" t="e">
        <f t="shared" ca="1" si="111"/>
        <v>#N/A</v>
      </c>
      <c r="BE172" s="3" t="e">
        <f t="shared" ca="1" si="111"/>
        <v>#N/A</v>
      </c>
      <c r="BF172" s="3" t="e">
        <f t="shared" ca="1" si="111"/>
        <v>#N/A</v>
      </c>
      <c r="BG172" s="3" t="e">
        <f t="shared" ca="1" si="111"/>
        <v>#N/A</v>
      </c>
      <c r="BH172" s="3" t="e">
        <f t="shared" ca="1" si="111"/>
        <v>#N/A</v>
      </c>
      <c r="BI172" s="3" t="e">
        <f t="shared" ca="1" si="111"/>
        <v>#N/A</v>
      </c>
      <c r="BL172" t="e">
        <f t="shared" ca="1" si="80"/>
        <v>#N/A</v>
      </c>
      <c r="BM172" s="4" t="e">
        <f t="shared" ca="1" si="81"/>
        <v>#N/A</v>
      </c>
      <c r="BN172" s="8" t="e">
        <f t="shared" ca="1" si="82"/>
        <v>#N/A</v>
      </c>
      <c r="BO172" s="3" t="e">
        <f t="shared" ca="1" si="83"/>
        <v>#N/A</v>
      </c>
      <c r="BP172" s="4" t="e">
        <f t="shared" ca="1" si="84"/>
        <v>#N/A</v>
      </c>
      <c r="BQ172" s="4" t="e">
        <f t="shared" ca="1" si="85"/>
        <v>#N/A</v>
      </c>
      <c r="BR172" s="3" t="e">
        <f t="shared" ca="1" si="86"/>
        <v>#N/A</v>
      </c>
      <c r="BU172">
        <f t="shared" si="108"/>
        <v>75</v>
      </c>
      <c r="BV172" t="e">
        <f t="shared" ca="1" si="109"/>
        <v>#N/A</v>
      </c>
      <c r="BW172" s="3" t="e">
        <f t="shared" ca="1" si="109"/>
        <v>#N/A</v>
      </c>
      <c r="BX172" s="3" t="e">
        <f t="shared" ca="1" si="109"/>
        <v>#N/A</v>
      </c>
      <c r="BY172" s="4" t="e">
        <f t="shared" ca="1" si="109"/>
        <v>#N/A</v>
      </c>
      <c r="BZ172" s="4" t="e">
        <f ca="1">INDEX($AA$23:$AF$204,MATCH($BU172,$AA$23:$AA$204,0),MATCH(BZ$22,$AA$22:$AF$22,0))</f>
        <v>#N/A</v>
      </c>
      <c r="CB172" s="8" t="e">
        <f t="shared" ca="1" si="105"/>
        <v>#N/A</v>
      </c>
      <c r="CC172" s="3" t="e">
        <f t="shared" ca="1" si="112"/>
        <v>#N/A</v>
      </c>
      <c r="CD172" s="3" t="e">
        <f t="shared" ca="1" si="112"/>
        <v>#N/A</v>
      </c>
      <c r="CE172" s="3" t="e">
        <f t="shared" ca="1" si="112"/>
        <v>#N/A</v>
      </c>
      <c r="CF172" s="3" t="e">
        <f t="shared" ca="1" si="112"/>
        <v>#N/A</v>
      </c>
      <c r="CG172" s="3" t="e">
        <f t="shared" ca="1" si="112"/>
        <v>#N/A</v>
      </c>
      <c r="CH172" s="3" t="e">
        <f t="shared" ca="1" si="112"/>
        <v>#N/A</v>
      </c>
      <c r="CI172" s="3" t="e">
        <f t="shared" ca="1" si="112"/>
        <v>#N/A</v>
      </c>
      <c r="CJ172" s="3" t="e">
        <f t="shared" ca="1" si="112"/>
        <v>#N/A</v>
      </c>
      <c r="CK172" s="3" t="e">
        <f t="shared" ca="1" si="112"/>
        <v>#N/A</v>
      </c>
    </row>
    <row r="173" spans="2:89" x14ac:dyDescent="0.2">
      <c r="B173" s="37"/>
      <c r="C173" s="37"/>
      <c r="D173" s="37"/>
      <c r="E173" s="37"/>
      <c r="F173" s="37"/>
      <c r="G173" s="37"/>
      <c r="H173" s="37"/>
      <c r="I173" s="53"/>
      <c r="J173" s="91">
        <f t="shared" si="87"/>
        <v>124</v>
      </c>
      <c r="K173" s="94" t="str">
        <f t="shared" ca="1" si="88"/>
        <v/>
      </c>
      <c r="L173" s="82" t="str">
        <f t="shared" ca="1" si="89"/>
        <v/>
      </c>
      <c r="M173" s="88" t="str">
        <f t="shared" ca="1" si="90"/>
        <v/>
      </c>
      <c r="N173" s="87" t="str">
        <f t="shared" ca="1" si="91"/>
        <v/>
      </c>
      <c r="O173" s="83" t="str">
        <f t="shared" ca="1" si="91"/>
        <v/>
      </c>
      <c r="P173" s="84" t="str">
        <f t="shared" ca="1" si="92"/>
        <v/>
      </c>
      <c r="Q173" s="67"/>
      <c r="R173" s="67"/>
      <c r="S173" s="67"/>
      <c r="T173">
        <f>PV_Data_Calc!CY166</f>
        <v>151</v>
      </c>
      <c r="U173" s="10" t="e">
        <f ca="1">PV_Data_Calc!CZ166</f>
        <v>#N/A</v>
      </c>
      <c r="V173" s="16" t="e">
        <f ca="1">PV_Data_Calc!DB166</f>
        <v>#N/A</v>
      </c>
      <c r="W173" s="16" t="e">
        <f ca="1">PV_Data_Calc!DC166</f>
        <v>#N/A</v>
      </c>
      <c r="X173" s="17" t="e">
        <f ca="1">PV_Data_Calc!DD166</f>
        <v>#N/A</v>
      </c>
      <c r="Y173" s="17" t="e">
        <f ca="1">PV_Data_Calc!DE166</f>
        <v>#N/A</v>
      </c>
      <c r="AA173" s="9">
        <f>PV_Data_Calc!CQ166</f>
        <v>151</v>
      </c>
      <c r="AB173" s="9" t="e">
        <f ca="1">PV_Data_Calc!CR166</f>
        <v>#N/A</v>
      </c>
      <c r="AC173" s="19" t="e">
        <f ca="1">PV_Data_Calc!CT166</f>
        <v>#N/A</v>
      </c>
      <c r="AD173" s="19" t="e">
        <f ca="1">PV_Data_Calc!CU166</f>
        <v>#N/A</v>
      </c>
      <c r="AE173" s="20" t="e">
        <f ca="1">PV_Data_Calc!CV166</f>
        <v>#N/A</v>
      </c>
      <c r="AF173" s="20" t="e">
        <f ca="1">PV_Data_Calc!CW166</f>
        <v>#N/A</v>
      </c>
      <c r="AJ173" t="e">
        <f t="shared" ca="1" si="73"/>
        <v>#N/A</v>
      </c>
      <c r="AK173" s="4" t="e">
        <f t="shared" ca="1" si="74"/>
        <v>#N/A</v>
      </c>
      <c r="AL173" s="8" t="e">
        <f t="shared" ca="1" si="75"/>
        <v>#N/A</v>
      </c>
      <c r="AM173" s="3" t="e">
        <f t="shared" ca="1" si="76"/>
        <v>#N/A</v>
      </c>
      <c r="AN173" s="4" t="e">
        <f t="shared" ca="1" si="77"/>
        <v>#N/A</v>
      </c>
      <c r="AO173" s="4" t="e">
        <f t="shared" ca="1" si="78"/>
        <v>#N/A</v>
      </c>
      <c r="AP173" s="3" t="e">
        <f t="shared" ca="1" si="79"/>
        <v>#N/A</v>
      </c>
      <c r="AS173">
        <f t="shared" si="107"/>
        <v>76</v>
      </c>
      <c r="AT173" t="e">
        <f t="shared" ca="1" si="101"/>
        <v>#N/A</v>
      </c>
      <c r="AU173" s="3" t="e">
        <f t="shared" ca="1" si="102"/>
        <v>#N/A</v>
      </c>
      <c r="AV173" s="3" t="e">
        <f t="shared" ca="1" si="110"/>
        <v>#N/A</v>
      </c>
      <c r="AW173" s="4" t="e">
        <f t="shared" ca="1" si="110"/>
        <v>#N/A</v>
      </c>
      <c r="AX173" s="4" t="e">
        <f ca="1">AX172</f>
        <v>#N/A</v>
      </c>
      <c r="AZ173" s="8" t="e">
        <f t="shared" ca="1" si="103"/>
        <v>#N/A</v>
      </c>
      <c r="BA173" s="3" t="e">
        <f t="shared" ca="1" si="111"/>
        <v>#N/A</v>
      </c>
      <c r="BB173" s="3" t="e">
        <f t="shared" ca="1" si="111"/>
        <v>#N/A</v>
      </c>
      <c r="BC173" s="3" t="e">
        <f t="shared" ca="1" si="111"/>
        <v>#N/A</v>
      </c>
      <c r="BD173" s="3" t="e">
        <f t="shared" ca="1" si="111"/>
        <v>#N/A</v>
      </c>
      <c r="BE173" s="3" t="e">
        <f t="shared" ca="1" si="111"/>
        <v>#N/A</v>
      </c>
      <c r="BF173" s="3" t="e">
        <f t="shared" ca="1" si="111"/>
        <v>#N/A</v>
      </c>
      <c r="BG173" s="3" t="e">
        <f t="shared" ca="1" si="111"/>
        <v>#N/A</v>
      </c>
      <c r="BH173" s="3" t="e">
        <f t="shared" ca="1" si="111"/>
        <v>#N/A</v>
      </c>
      <c r="BI173" s="3" t="e">
        <f t="shared" ca="1" si="111"/>
        <v>#N/A</v>
      </c>
      <c r="BL173" t="e">
        <f t="shared" ca="1" si="80"/>
        <v>#N/A</v>
      </c>
      <c r="BM173" s="4" t="e">
        <f t="shared" ca="1" si="81"/>
        <v>#N/A</v>
      </c>
      <c r="BN173" s="8" t="e">
        <f t="shared" ca="1" si="82"/>
        <v>#N/A</v>
      </c>
      <c r="BO173" s="3" t="e">
        <f t="shared" ca="1" si="83"/>
        <v>#N/A</v>
      </c>
      <c r="BP173" s="4" t="e">
        <f t="shared" ca="1" si="84"/>
        <v>#N/A</v>
      </c>
      <c r="BQ173" s="4" t="e">
        <f t="shared" ca="1" si="85"/>
        <v>#N/A</v>
      </c>
      <c r="BR173" s="3" t="e">
        <f t="shared" ca="1" si="86"/>
        <v>#N/A</v>
      </c>
      <c r="BU173">
        <f t="shared" si="108"/>
        <v>76</v>
      </c>
      <c r="BV173" t="e">
        <f t="shared" ca="1" si="109"/>
        <v>#N/A</v>
      </c>
      <c r="BW173" s="3" t="e">
        <f t="shared" ca="1" si="109"/>
        <v>#N/A</v>
      </c>
      <c r="BX173" s="3" t="e">
        <f t="shared" ca="1" si="109"/>
        <v>#N/A</v>
      </c>
      <c r="BY173" s="4" t="e">
        <f t="shared" ca="1" si="109"/>
        <v>#N/A</v>
      </c>
      <c r="BZ173" s="4" t="e">
        <f ca="1">BZ172</f>
        <v>#N/A</v>
      </c>
      <c r="CB173" s="8" t="e">
        <f t="shared" ca="1" si="105"/>
        <v>#N/A</v>
      </c>
      <c r="CC173" s="3" t="e">
        <f t="shared" ca="1" si="112"/>
        <v>#N/A</v>
      </c>
      <c r="CD173" s="3" t="e">
        <f t="shared" ca="1" si="112"/>
        <v>#N/A</v>
      </c>
      <c r="CE173" s="3" t="e">
        <f t="shared" ca="1" si="112"/>
        <v>#N/A</v>
      </c>
      <c r="CF173" s="3" t="e">
        <f t="shared" ca="1" si="112"/>
        <v>#N/A</v>
      </c>
      <c r="CG173" s="3" t="e">
        <f t="shared" ca="1" si="112"/>
        <v>#N/A</v>
      </c>
      <c r="CH173" s="3" t="e">
        <f t="shared" ca="1" si="112"/>
        <v>#N/A</v>
      </c>
      <c r="CI173" s="3" t="e">
        <f t="shared" ca="1" si="112"/>
        <v>#N/A</v>
      </c>
      <c r="CJ173" s="3" t="e">
        <f t="shared" ca="1" si="112"/>
        <v>#N/A</v>
      </c>
      <c r="CK173" s="3" t="e">
        <f t="shared" ca="1" si="112"/>
        <v>#N/A</v>
      </c>
    </row>
    <row r="174" spans="2:89" x14ac:dyDescent="0.2">
      <c r="B174" s="37"/>
      <c r="C174" s="37"/>
      <c r="D174" s="37"/>
      <c r="E174" s="37"/>
      <c r="F174" s="37"/>
      <c r="G174" s="37"/>
      <c r="H174" s="37"/>
      <c r="I174" s="53"/>
      <c r="J174" s="91">
        <f t="shared" si="87"/>
        <v>125</v>
      </c>
      <c r="K174" s="94" t="str">
        <f t="shared" ca="1" si="88"/>
        <v/>
      </c>
      <c r="L174" s="82" t="str">
        <f t="shared" ca="1" si="89"/>
        <v/>
      </c>
      <c r="M174" s="88" t="str">
        <f t="shared" ca="1" si="90"/>
        <v/>
      </c>
      <c r="N174" s="87" t="str">
        <f t="shared" ca="1" si="91"/>
        <v/>
      </c>
      <c r="O174" s="83" t="str">
        <f t="shared" ca="1" si="91"/>
        <v/>
      </c>
      <c r="P174" s="84" t="str">
        <f t="shared" ca="1" si="92"/>
        <v/>
      </c>
      <c r="Q174" s="67"/>
      <c r="R174" s="67"/>
      <c r="S174" s="67"/>
      <c r="T174">
        <f>PV_Data_Calc!CY167</f>
        <v>152</v>
      </c>
      <c r="U174" s="10" t="e">
        <f ca="1">PV_Data_Calc!CZ167</f>
        <v>#N/A</v>
      </c>
      <c r="V174" s="16" t="e">
        <f ca="1">PV_Data_Calc!DB167</f>
        <v>#N/A</v>
      </c>
      <c r="W174" s="16" t="e">
        <f ca="1">PV_Data_Calc!DC167</f>
        <v>#N/A</v>
      </c>
      <c r="X174" s="17" t="e">
        <f ca="1">PV_Data_Calc!DD167</f>
        <v>#N/A</v>
      </c>
      <c r="Y174" s="17" t="e">
        <f ca="1">PV_Data_Calc!DE167</f>
        <v>#N/A</v>
      </c>
      <c r="AA174" s="9">
        <f>PV_Data_Calc!CQ167</f>
        <v>152</v>
      </c>
      <c r="AB174" s="9" t="e">
        <f ca="1">PV_Data_Calc!CR167</f>
        <v>#N/A</v>
      </c>
      <c r="AC174" s="19" t="e">
        <f ca="1">PV_Data_Calc!CT167</f>
        <v>#N/A</v>
      </c>
      <c r="AD174" s="19" t="e">
        <f ca="1">PV_Data_Calc!CU167</f>
        <v>#N/A</v>
      </c>
      <c r="AE174" s="20" t="e">
        <f ca="1">PV_Data_Calc!CV167</f>
        <v>#N/A</v>
      </c>
      <c r="AF174" s="20" t="e">
        <f ca="1">PV_Data_Calc!CW167</f>
        <v>#N/A</v>
      </c>
      <c r="AJ174" t="e">
        <f t="shared" ca="1" si="73"/>
        <v>#N/A</v>
      </c>
      <c r="AK174" s="4" t="e">
        <f t="shared" ca="1" si="74"/>
        <v>#N/A</v>
      </c>
      <c r="AL174" s="8" t="e">
        <f t="shared" ca="1" si="75"/>
        <v>#N/A</v>
      </c>
      <c r="AM174" s="3" t="e">
        <f t="shared" ca="1" si="76"/>
        <v>#N/A</v>
      </c>
      <c r="AN174" s="4" t="e">
        <f t="shared" ca="1" si="77"/>
        <v>#N/A</v>
      </c>
      <c r="AO174" s="4" t="e">
        <f t="shared" ca="1" si="78"/>
        <v>#N/A</v>
      </c>
      <c r="AP174" s="3" t="e">
        <f t="shared" ca="1" si="79"/>
        <v>#N/A</v>
      </c>
      <c r="AS174">
        <f t="shared" si="107"/>
        <v>76</v>
      </c>
      <c r="AT174" t="e">
        <f t="shared" ca="1" si="101"/>
        <v>#N/A</v>
      </c>
      <c r="AU174" s="3" t="e">
        <f t="shared" ca="1" si="102"/>
        <v>#N/A</v>
      </c>
      <c r="AV174" s="3" t="e">
        <f t="shared" ca="1" si="110"/>
        <v>#N/A</v>
      </c>
      <c r="AW174" s="4" t="e">
        <f t="shared" ca="1" si="110"/>
        <v>#N/A</v>
      </c>
      <c r="AX174" s="4" t="e">
        <f ca="1">INDEX($T$23:$Y$204,MATCH($AS174,$T$23:$T$204,0),MATCH(AX$22,$T$22:$Y$22,0))</f>
        <v>#N/A</v>
      </c>
      <c r="AZ174" s="8" t="e">
        <f t="shared" ca="1" si="103"/>
        <v>#N/A</v>
      </c>
      <c r="BA174" s="3" t="e">
        <f t="shared" ca="1" si="111"/>
        <v>#N/A</v>
      </c>
      <c r="BB174" s="3" t="e">
        <f t="shared" ca="1" si="111"/>
        <v>#N/A</v>
      </c>
      <c r="BC174" s="3" t="e">
        <f t="shared" ca="1" si="111"/>
        <v>#N/A</v>
      </c>
      <c r="BD174" s="3" t="e">
        <f t="shared" ca="1" si="111"/>
        <v>#N/A</v>
      </c>
      <c r="BE174" s="3" t="e">
        <f t="shared" ca="1" si="111"/>
        <v>#N/A</v>
      </c>
      <c r="BF174" s="3" t="e">
        <f t="shared" ca="1" si="111"/>
        <v>#N/A</v>
      </c>
      <c r="BG174" s="3" t="e">
        <f t="shared" ca="1" si="111"/>
        <v>#N/A</v>
      </c>
      <c r="BH174" s="3" t="e">
        <f t="shared" ca="1" si="111"/>
        <v>#N/A</v>
      </c>
      <c r="BI174" s="3" t="e">
        <f t="shared" ca="1" si="111"/>
        <v>#N/A</v>
      </c>
      <c r="BL174" t="e">
        <f t="shared" ca="1" si="80"/>
        <v>#N/A</v>
      </c>
      <c r="BM174" s="4" t="e">
        <f t="shared" ca="1" si="81"/>
        <v>#N/A</v>
      </c>
      <c r="BN174" s="8" t="e">
        <f t="shared" ca="1" si="82"/>
        <v>#N/A</v>
      </c>
      <c r="BO174" s="3" t="e">
        <f t="shared" ca="1" si="83"/>
        <v>#N/A</v>
      </c>
      <c r="BP174" s="4" t="e">
        <f t="shared" ca="1" si="84"/>
        <v>#N/A</v>
      </c>
      <c r="BQ174" s="4" t="e">
        <f t="shared" ca="1" si="85"/>
        <v>#N/A</v>
      </c>
      <c r="BR174" s="3" t="e">
        <f t="shared" ca="1" si="86"/>
        <v>#N/A</v>
      </c>
      <c r="BU174">
        <f t="shared" si="108"/>
        <v>76</v>
      </c>
      <c r="BV174" t="e">
        <f t="shared" ca="1" si="109"/>
        <v>#N/A</v>
      </c>
      <c r="BW174" s="3" t="e">
        <f t="shared" ca="1" si="109"/>
        <v>#N/A</v>
      </c>
      <c r="BX174" s="3" t="e">
        <f t="shared" ca="1" si="109"/>
        <v>#N/A</v>
      </c>
      <c r="BY174" s="4" t="e">
        <f t="shared" ca="1" si="109"/>
        <v>#N/A</v>
      </c>
      <c r="BZ174" s="4" t="e">
        <f ca="1">INDEX($AA$23:$AF$204,MATCH($BU174,$AA$23:$AA$204,0),MATCH(BZ$22,$AA$22:$AF$22,0))</f>
        <v>#N/A</v>
      </c>
      <c r="CB174" s="8" t="e">
        <f t="shared" ca="1" si="105"/>
        <v>#N/A</v>
      </c>
      <c r="CC174" s="3" t="e">
        <f t="shared" ca="1" si="112"/>
        <v>#N/A</v>
      </c>
      <c r="CD174" s="3" t="e">
        <f t="shared" ca="1" si="112"/>
        <v>#N/A</v>
      </c>
      <c r="CE174" s="3" t="e">
        <f t="shared" ca="1" si="112"/>
        <v>#N/A</v>
      </c>
      <c r="CF174" s="3" t="e">
        <f t="shared" ca="1" si="112"/>
        <v>#N/A</v>
      </c>
      <c r="CG174" s="3" t="e">
        <f t="shared" ca="1" si="112"/>
        <v>#N/A</v>
      </c>
      <c r="CH174" s="3" t="e">
        <f t="shared" ca="1" si="112"/>
        <v>#N/A</v>
      </c>
      <c r="CI174" s="3" t="e">
        <f t="shared" ca="1" si="112"/>
        <v>#N/A</v>
      </c>
      <c r="CJ174" s="3" t="e">
        <f t="shared" ca="1" si="112"/>
        <v>#N/A</v>
      </c>
      <c r="CK174" s="3" t="e">
        <f t="shared" ca="1" si="112"/>
        <v>#N/A</v>
      </c>
    </row>
    <row r="175" spans="2:89" x14ac:dyDescent="0.2">
      <c r="B175" s="37"/>
      <c r="C175" s="37"/>
      <c r="D175" s="37"/>
      <c r="E175" s="37"/>
      <c r="F175" s="37"/>
      <c r="G175" s="37"/>
      <c r="H175" s="37"/>
      <c r="I175" s="53"/>
      <c r="J175" s="91">
        <f t="shared" si="87"/>
        <v>126</v>
      </c>
      <c r="K175" s="94" t="str">
        <f t="shared" ca="1" si="88"/>
        <v/>
      </c>
      <c r="L175" s="82" t="str">
        <f t="shared" ca="1" si="89"/>
        <v/>
      </c>
      <c r="M175" s="88" t="str">
        <f t="shared" ca="1" si="90"/>
        <v/>
      </c>
      <c r="N175" s="87" t="str">
        <f t="shared" ca="1" si="91"/>
        <v/>
      </c>
      <c r="O175" s="83" t="str">
        <f t="shared" ca="1" si="91"/>
        <v/>
      </c>
      <c r="P175" s="84" t="str">
        <f t="shared" ca="1" si="92"/>
        <v/>
      </c>
      <c r="Q175" s="67"/>
      <c r="R175" s="67"/>
      <c r="S175" s="67"/>
      <c r="T175">
        <f>PV_Data_Calc!CY168</f>
        <v>153</v>
      </c>
      <c r="U175" s="10" t="e">
        <f ca="1">PV_Data_Calc!CZ168</f>
        <v>#N/A</v>
      </c>
      <c r="V175" s="16" t="e">
        <f ca="1">PV_Data_Calc!DB168</f>
        <v>#N/A</v>
      </c>
      <c r="W175" s="16" t="e">
        <f ca="1">PV_Data_Calc!DC168</f>
        <v>#N/A</v>
      </c>
      <c r="X175" s="17" t="e">
        <f ca="1">PV_Data_Calc!DD168</f>
        <v>#N/A</v>
      </c>
      <c r="Y175" s="17" t="e">
        <f ca="1">PV_Data_Calc!DE168</f>
        <v>#N/A</v>
      </c>
      <c r="AA175" s="9">
        <f>PV_Data_Calc!CQ168</f>
        <v>153</v>
      </c>
      <c r="AB175" s="9" t="e">
        <f ca="1">PV_Data_Calc!CR168</f>
        <v>#N/A</v>
      </c>
      <c r="AC175" s="19" t="e">
        <f ca="1">PV_Data_Calc!CT168</f>
        <v>#N/A</v>
      </c>
      <c r="AD175" s="19" t="e">
        <f ca="1">PV_Data_Calc!CU168</f>
        <v>#N/A</v>
      </c>
      <c r="AE175" s="20" t="e">
        <f ca="1">PV_Data_Calc!CV168</f>
        <v>#N/A</v>
      </c>
      <c r="AF175" s="20" t="e">
        <f ca="1">PV_Data_Calc!CW168</f>
        <v>#N/A</v>
      </c>
      <c r="AJ175" t="e">
        <f t="shared" ca="1" si="73"/>
        <v>#N/A</v>
      </c>
      <c r="AK175" s="4" t="e">
        <f t="shared" ca="1" si="74"/>
        <v>#N/A</v>
      </c>
      <c r="AL175" s="8" t="e">
        <f t="shared" ca="1" si="75"/>
        <v>#N/A</v>
      </c>
      <c r="AM175" s="3" t="e">
        <f t="shared" ca="1" si="76"/>
        <v>#N/A</v>
      </c>
      <c r="AN175" s="4" t="e">
        <f t="shared" ca="1" si="77"/>
        <v>#N/A</v>
      </c>
      <c r="AO175" s="4" t="e">
        <f t="shared" ca="1" si="78"/>
        <v>#N/A</v>
      </c>
      <c r="AP175" s="3" t="e">
        <f t="shared" ca="1" si="79"/>
        <v>#N/A</v>
      </c>
      <c r="AS175">
        <f t="shared" si="107"/>
        <v>77</v>
      </c>
      <c r="AT175" t="e">
        <f t="shared" ca="1" si="101"/>
        <v>#N/A</v>
      </c>
      <c r="AU175" s="3" t="e">
        <f t="shared" ca="1" si="102"/>
        <v>#N/A</v>
      </c>
      <c r="AV175" s="3" t="e">
        <f t="shared" ca="1" si="110"/>
        <v>#N/A</v>
      </c>
      <c r="AW175" s="4" t="e">
        <f t="shared" ca="1" si="110"/>
        <v>#N/A</v>
      </c>
      <c r="AX175" s="4" t="e">
        <f ca="1">AX174</f>
        <v>#N/A</v>
      </c>
      <c r="AZ175" s="8" t="e">
        <f t="shared" ca="1" si="103"/>
        <v>#N/A</v>
      </c>
      <c r="BA175" s="3" t="e">
        <f t="shared" ca="1" si="111"/>
        <v>#N/A</v>
      </c>
      <c r="BB175" s="3" t="e">
        <f t="shared" ca="1" si="111"/>
        <v>#N/A</v>
      </c>
      <c r="BC175" s="3" t="e">
        <f t="shared" ca="1" si="111"/>
        <v>#N/A</v>
      </c>
      <c r="BD175" s="3" t="e">
        <f t="shared" ca="1" si="111"/>
        <v>#N/A</v>
      </c>
      <c r="BE175" s="3" t="e">
        <f t="shared" ca="1" si="111"/>
        <v>#N/A</v>
      </c>
      <c r="BF175" s="3" t="e">
        <f t="shared" ca="1" si="111"/>
        <v>#N/A</v>
      </c>
      <c r="BG175" s="3" t="e">
        <f t="shared" ca="1" si="111"/>
        <v>#N/A</v>
      </c>
      <c r="BH175" s="3" t="e">
        <f t="shared" ca="1" si="111"/>
        <v>#N/A</v>
      </c>
      <c r="BI175" s="3" t="e">
        <f t="shared" ca="1" si="111"/>
        <v>#N/A</v>
      </c>
      <c r="BL175" t="e">
        <f t="shared" ca="1" si="80"/>
        <v>#N/A</v>
      </c>
      <c r="BM175" s="4" t="e">
        <f t="shared" ca="1" si="81"/>
        <v>#N/A</v>
      </c>
      <c r="BN175" s="8" t="e">
        <f t="shared" ca="1" si="82"/>
        <v>#N/A</v>
      </c>
      <c r="BO175" s="3" t="e">
        <f t="shared" ca="1" si="83"/>
        <v>#N/A</v>
      </c>
      <c r="BP175" s="4" t="e">
        <f t="shared" ca="1" si="84"/>
        <v>#N/A</v>
      </c>
      <c r="BQ175" s="4" t="e">
        <f t="shared" ca="1" si="85"/>
        <v>#N/A</v>
      </c>
      <c r="BR175" s="3" t="e">
        <f t="shared" ca="1" si="86"/>
        <v>#N/A</v>
      </c>
      <c r="BU175">
        <f t="shared" si="108"/>
        <v>77</v>
      </c>
      <c r="BV175" t="e">
        <f t="shared" ca="1" si="109"/>
        <v>#N/A</v>
      </c>
      <c r="BW175" s="3" t="e">
        <f t="shared" ca="1" si="109"/>
        <v>#N/A</v>
      </c>
      <c r="BX175" s="3" t="e">
        <f t="shared" ca="1" si="109"/>
        <v>#N/A</v>
      </c>
      <c r="BY175" s="4" t="e">
        <f t="shared" ca="1" si="109"/>
        <v>#N/A</v>
      </c>
      <c r="BZ175" s="4" t="e">
        <f ca="1">BZ174</f>
        <v>#N/A</v>
      </c>
      <c r="CB175" s="8" t="e">
        <f t="shared" ca="1" si="105"/>
        <v>#N/A</v>
      </c>
      <c r="CC175" s="3" t="e">
        <f t="shared" ca="1" si="112"/>
        <v>#N/A</v>
      </c>
      <c r="CD175" s="3" t="e">
        <f t="shared" ca="1" si="112"/>
        <v>#N/A</v>
      </c>
      <c r="CE175" s="3" t="e">
        <f t="shared" ca="1" si="112"/>
        <v>#N/A</v>
      </c>
      <c r="CF175" s="3" t="e">
        <f t="shared" ca="1" si="112"/>
        <v>#N/A</v>
      </c>
      <c r="CG175" s="3" t="e">
        <f t="shared" ca="1" si="112"/>
        <v>#N/A</v>
      </c>
      <c r="CH175" s="3" t="e">
        <f t="shared" ca="1" si="112"/>
        <v>#N/A</v>
      </c>
      <c r="CI175" s="3" t="e">
        <f t="shared" ca="1" si="112"/>
        <v>#N/A</v>
      </c>
      <c r="CJ175" s="3" t="e">
        <f t="shared" ca="1" si="112"/>
        <v>#N/A</v>
      </c>
      <c r="CK175" s="3" t="e">
        <f t="shared" ca="1" si="112"/>
        <v>#N/A</v>
      </c>
    </row>
    <row r="176" spans="2:89" x14ac:dyDescent="0.2">
      <c r="B176" s="37"/>
      <c r="C176" s="37"/>
      <c r="D176" s="37"/>
      <c r="E176" s="37"/>
      <c r="F176" s="37"/>
      <c r="G176" s="37"/>
      <c r="H176" s="37"/>
      <c r="I176" s="53"/>
      <c r="J176" s="91">
        <f t="shared" si="87"/>
        <v>127</v>
      </c>
      <c r="K176" s="94" t="str">
        <f t="shared" ca="1" si="88"/>
        <v/>
      </c>
      <c r="L176" s="82" t="str">
        <f t="shared" ca="1" si="89"/>
        <v/>
      </c>
      <c r="M176" s="88" t="str">
        <f t="shared" ca="1" si="90"/>
        <v/>
      </c>
      <c r="N176" s="87" t="str">
        <f t="shared" ca="1" si="91"/>
        <v/>
      </c>
      <c r="O176" s="83" t="str">
        <f t="shared" ca="1" si="91"/>
        <v/>
      </c>
      <c r="P176" s="84" t="str">
        <f t="shared" ca="1" si="92"/>
        <v/>
      </c>
      <c r="Q176" s="67"/>
      <c r="R176" s="67"/>
      <c r="S176" s="67"/>
      <c r="T176">
        <f>PV_Data_Calc!CY169</f>
        <v>154</v>
      </c>
      <c r="U176" s="10" t="e">
        <f ca="1">PV_Data_Calc!CZ169</f>
        <v>#N/A</v>
      </c>
      <c r="V176" s="16" t="e">
        <f ca="1">PV_Data_Calc!DB169</f>
        <v>#N/A</v>
      </c>
      <c r="W176" s="16" t="e">
        <f ca="1">PV_Data_Calc!DC169</f>
        <v>#N/A</v>
      </c>
      <c r="X176" s="17" t="e">
        <f ca="1">PV_Data_Calc!DD169</f>
        <v>#N/A</v>
      </c>
      <c r="Y176" s="17" t="e">
        <f ca="1">PV_Data_Calc!DE169</f>
        <v>#N/A</v>
      </c>
      <c r="AA176" s="9">
        <f>PV_Data_Calc!CQ169</f>
        <v>154</v>
      </c>
      <c r="AB176" s="9" t="e">
        <f ca="1">PV_Data_Calc!CR169</f>
        <v>#N/A</v>
      </c>
      <c r="AC176" s="19" t="e">
        <f ca="1">PV_Data_Calc!CT169</f>
        <v>#N/A</v>
      </c>
      <c r="AD176" s="19" t="e">
        <f ca="1">PV_Data_Calc!CU169</f>
        <v>#N/A</v>
      </c>
      <c r="AE176" s="20" t="e">
        <f ca="1">PV_Data_Calc!CV169</f>
        <v>#N/A</v>
      </c>
      <c r="AF176" s="20" t="e">
        <f ca="1">PV_Data_Calc!CW169</f>
        <v>#N/A</v>
      </c>
      <c r="AJ176" t="e">
        <f t="shared" ca="1" si="73"/>
        <v>#N/A</v>
      </c>
      <c r="AK176" s="4" t="e">
        <f t="shared" ca="1" si="74"/>
        <v>#N/A</v>
      </c>
      <c r="AL176" s="8" t="e">
        <f t="shared" ca="1" si="75"/>
        <v>#N/A</v>
      </c>
      <c r="AM176" s="3" t="e">
        <f t="shared" ca="1" si="76"/>
        <v>#N/A</v>
      </c>
      <c r="AN176" s="4" t="e">
        <f t="shared" ca="1" si="77"/>
        <v>#N/A</v>
      </c>
      <c r="AO176" s="4" t="e">
        <f t="shared" ca="1" si="78"/>
        <v>#N/A</v>
      </c>
      <c r="AP176" s="3" t="e">
        <f t="shared" ca="1" si="79"/>
        <v>#N/A</v>
      </c>
      <c r="AS176">
        <f t="shared" si="107"/>
        <v>77</v>
      </c>
      <c r="AT176" t="e">
        <f t="shared" ca="1" si="101"/>
        <v>#N/A</v>
      </c>
      <c r="AU176" s="3" t="e">
        <f t="shared" ca="1" si="102"/>
        <v>#N/A</v>
      </c>
      <c r="AV176" s="3" t="e">
        <f t="shared" ca="1" si="110"/>
        <v>#N/A</v>
      </c>
      <c r="AW176" s="4" t="e">
        <f t="shared" ca="1" si="110"/>
        <v>#N/A</v>
      </c>
      <c r="AX176" s="4" t="e">
        <f ca="1">INDEX($T$23:$Y$204,MATCH($AS176,$T$23:$T$204,0),MATCH(AX$22,$T$22:$Y$22,0))</f>
        <v>#N/A</v>
      </c>
      <c r="AZ176" s="8" t="e">
        <f t="shared" ca="1" si="103"/>
        <v>#N/A</v>
      </c>
      <c r="BA176" s="3" t="e">
        <f t="shared" ca="1" si="111"/>
        <v>#N/A</v>
      </c>
      <c r="BB176" s="3" t="e">
        <f t="shared" ca="1" si="111"/>
        <v>#N/A</v>
      </c>
      <c r="BC176" s="3" t="e">
        <f t="shared" ca="1" si="111"/>
        <v>#N/A</v>
      </c>
      <c r="BD176" s="3" t="e">
        <f t="shared" ca="1" si="111"/>
        <v>#N/A</v>
      </c>
      <c r="BE176" s="3" t="e">
        <f t="shared" ca="1" si="111"/>
        <v>#N/A</v>
      </c>
      <c r="BF176" s="3" t="e">
        <f t="shared" ca="1" si="111"/>
        <v>#N/A</v>
      </c>
      <c r="BG176" s="3" t="e">
        <f t="shared" ca="1" si="111"/>
        <v>#N/A</v>
      </c>
      <c r="BH176" s="3" t="e">
        <f t="shared" ca="1" si="111"/>
        <v>#N/A</v>
      </c>
      <c r="BI176" s="3" t="e">
        <f t="shared" ca="1" si="111"/>
        <v>#N/A</v>
      </c>
      <c r="BL176" t="e">
        <f t="shared" ca="1" si="80"/>
        <v>#N/A</v>
      </c>
      <c r="BM176" s="4" t="e">
        <f t="shared" ca="1" si="81"/>
        <v>#N/A</v>
      </c>
      <c r="BN176" s="8" t="e">
        <f t="shared" ca="1" si="82"/>
        <v>#N/A</v>
      </c>
      <c r="BO176" s="3" t="e">
        <f t="shared" ca="1" si="83"/>
        <v>#N/A</v>
      </c>
      <c r="BP176" s="4" t="e">
        <f t="shared" ca="1" si="84"/>
        <v>#N/A</v>
      </c>
      <c r="BQ176" s="4" t="e">
        <f t="shared" ca="1" si="85"/>
        <v>#N/A</v>
      </c>
      <c r="BR176" s="3" t="e">
        <f t="shared" ca="1" si="86"/>
        <v>#N/A</v>
      </c>
      <c r="BU176">
        <f t="shared" si="108"/>
        <v>77</v>
      </c>
      <c r="BV176" t="e">
        <f t="shared" ca="1" si="109"/>
        <v>#N/A</v>
      </c>
      <c r="BW176" s="3" t="e">
        <f t="shared" ca="1" si="109"/>
        <v>#N/A</v>
      </c>
      <c r="BX176" s="3" t="e">
        <f t="shared" ca="1" si="109"/>
        <v>#N/A</v>
      </c>
      <c r="BY176" s="4" t="e">
        <f t="shared" ca="1" si="109"/>
        <v>#N/A</v>
      </c>
      <c r="BZ176" s="4" t="e">
        <f ca="1">INDEX($AA$23:$AF$204,MATCH($BU176,$AA$23:$AA$204,0),MATCH(BZ$22,$AA$22:$AF$22,0))</f>
        <v>#N/A</v>
      </c>
      <c r="CB176" s="8" t="e">
        <f t="shared" ca="1" si="105"/>
        <v>#N/A</v>
      </c>
      <c r="CC176" s="3" t="e">
        <f t="shared" ca="1" si="112"/>
        <v>#N/A</v>
      </c>
      <c r="CD176" s="3" t="e">
        <f t="shared" ca="1" si="112"/>
        <v>#N/A</v>
      </c>
      <c r="CE176" s="3" t="e">
        <f t="shared" ca="1" si="112"/>
        <v>#N/A</v>
      </c>
      <c r="CF176" s="3" t="e">
        <f t="shared" ca="1" si="112"/>
        <v>#N/A</v>
      </c>
      <c r="CG176" s="3" t="e">
        <f t="shared" ca="1" si="112"/>
        <v>#N/A</v>
      </c>
      <c r="CH176" s="3" t="e">
        <f t="shared" ca="1" si="112"/>
        <v>#N/A</v>
      </c>
      <c r="CI176" s="3" t="e">
        <f t="shared" ca="1" si="112"/>
        <v>#N/A</v>
      </c>
      <c r="CJ176" s="3" t="e">
        <f t="shared" ca="1" si="112"/>
        <v>#N/A</v>
      </c>
      <c r="CK176" s="3" t="e">
        <f t="shared" ca="1" si="112"/>
        <v>#N/A</v>
      </c>
    </row>
    <row r="177" spans="2:89" x14ac:dyDescent="0.2">
      <c r="B177" s="37"/>
      <c r="C177" s="37"/>
      <c r="D177" s="37"/>
      <c r="E177" s="37"/>
      <c r="F177" s="37"/>
      <c r="G177" s="37"/>
      <c r="H177" s="37"/>
      <c r="I177" s="53"/>
      <c r="J177" s="91">
        <f t="shared" si="87"/>
        <v>128</v>
      </c>
      <c r="K177" s="94" t="str">
        <f t="shared" ca="1" si="88"/>
        <v/>
      </c>
      <c r="L177" s="82" t="str">
        <f t="shared" ca="1" si="89"/>
        <v/>
      </c>
      <c r="M177" s="88" t="str">
        <f t="shared" ca="1" si="90"/>
        <v/>
      </c>
      <c r="N177" s="87" t="str">
        <f t="shared" ca="1" si="91"/>
        <v/>
      </c>
      <c r="O177" s="83" t="str">
        <f t="shared" ca="1" si="91"/>
        <v/>
      </c>
      <c r="P177" s="84" t="str">
        <f t="shared" ca="1" si="92"/>
        <v/>
      </c>
      <c r="Q177" s="67"/>
      <c r="R177" s="67"/>
      <c r="S177" s="67"/>
      <c r="T177">
        <f>PV_Data_Calc!CY170</f>
        <v>155</v>
      </c>
      <c r="U177" s="10" t="e">
        <f ca="1">PV_Data_Calc!CZ170</f>
        <v>#N/A</v>
      </c>
      <c r="V177" s="16" t="e">
        <f ca="1">PV_Data_Calc!DB170</f>
        <v>#N/A</v>
      </c>
      <c r="W177" s="16" t="e">
        <f ca="1">PV_Data_Calc!DC170</f>
        <v>#N/A</v>
      </c>
      <c r="X177" s="17" t="e">
        <f ca="1">PV_Data_Calc!DD170</f>
        <v>#N/A</v>
      </c>
      <c r="Y177" s="17" t="e">
        <f ca="1">PV_Data_Calc!DE170</f>
        <v>#N/A</v>
      </c>
      <c r="AA177" s="9">
        <f>PV_Data_Calc!CQ170</f>
        <v>155</v>
      </c>
      <c r="AB177" s="9" t="e">
        <f ca="1">PV_Data_Calc!CR170</f>
        <v>#N/A</v>
      </c>
      <c r="AC177" s="19" t="e">
        <f ca="1">PV_Data_Calc!CT170</f>
        <v>#N/A</v>
      </c>
      <c r="AD177" s="19" t="e">
        <f ca="1">PV_Data_Calc!CU170</f>
        <v>#N/A</v>
      </c>
      <c r="AE177" s="20" t="e">
        <f ca="1">PV_Data_Calc!CV170</f>
        <v>#N/A</v>
      </c>
      <c r="AF177" s="20" t="e">
        <f ca="1">PV_Data_Calc!CW170</f>
        <v>#N/A</v>
      </c>
      <c r="AJ177" t="e">
        <f t="shared" ref="AJ177:AJ240" ca="1" si="113">IF(ISNA(AL177),NA(),U177)</f>
        <v>#N/A</v>
      </c>
      <c r="AK177" s="4" t="e">
        <f t="shared" ref="AK177:AK240" ca="1" si="114">AVERAGE(Y176:Y177)</f>
        <v>#N/A</v>
      </c>
      <c r="AL177" s="8" t="e">
        <f t="shared" ref="AL177:AL240" ca="1" si="115">IF(AND($C$13&lt;&gt;0,AK177&gt;$C$13),NA(),AK177)</f>
        <v>#N/A</v>
      </c>
      <c r="AM177" s="3" t="e">
        <f t="shared" ref="AM177:AM240" ca="1" si="116">W177</f>
        <v>#N/A</v>
      </c>
      <c r="AN177" s="4" t="e">
        <f t="shared" ref="AN177:AN240" ca="1" si="117">IF((AK177-AK176)&lt;$AO$21,1,0)</f>
        <v>#N/A</v>
      </c>
      <c r="AO177" s="4" t="e">
        <f t="shared" ref="AO177:AO240" ca="1" si="118">IF(AN176=0,AN177,(AO176*AN177+AN177))</f>
        <v>#N/A</v>
      </c>
      <c r="AP177" s="3" t="e">
        <f t="shared" ref="AP177:AP240" ca="1" si="119">IF(ISODD(AO177),AM177+$AP$21,AM177)</f>
        <v>#N/A</v>
      </c>
      <c r="AS177">
        <f t="shared" si="107"/>
        <v>78</v>
      </c>
      <c r="AT177" t="e">
        <f t="shared" ca="1" si="101"/>
        <v>#N/A</v>
      </c>
      <c r="AU177" s="3" t="e">
        <f t="shared" ca="1" si="102"/>
        <v>#N/A</v>
      </c>
      <c r="AV177" s="3" t="e">
        <f t="shared" ca="1" si="110"/>
        <v>#N/A</v>
      </c>
      <c r="AW177" s="4" t="e">
        <f t="shared" ca="1" si="110"/>
        <v>#N/A</v>
      </c>
      <c r="AX177" s="4" t="e">
        <f ca="1">AX176</f>
        <v>#N/A</v>
      </c>
      <c r="AZ177" s="8" t="e">
        <f t="shared" ca="1" si="103"/>
        <v>#N/A</v>
      </c>
      <c r="BA177" s="3" t="e">
        <f t="shared" ca="1" si="111"/>
        <v>#N/A</v>
      </c>
      <c r="BB177" s="3" t="e">
        <f t="shared" ca="1" si="111"/>
        <v>#N/A</v>
      </c>
      <c r="BC177" s="3" t="e">
        <f t="shared" ca="1" si="111"/>
        <v>#N/A</v>
      </c>
      <c r="BD177" s="3" t="e">
        <f t="shared" ca="1" si="111"/>
        <v>#N/A</v>
      </c>
      <c r="BE177" s="3" t="e">
        <f t="shared" ca="1" si="111"/>
        <v>#N/A</v>
      </c>
      <c r="BF177" s="3" t="e">
        <f t="shared" ca="1" si="111"/>
        <v>#N/A</v>
      </c>
      <c r="BG177" s="3" t="e">
        <f t="shared" ca="1" si="111"/>
        <v>#N/A</v>
      </c>
      <c r="BH177" s="3" t="e">
        <f t="shared" ca="1" si="111"/>
        <v>#N/A</v>
      </c>
      <c r="BI177" s="3" t="e">
        <f t="shared" ca="1" si="111"/>
        <v>#N/A</v>
      </c>
      <c r="BL177" t="e">
        <f t="shared" ref="BL177:BL240" ca="1" si="120">IF(ISNA(BN177),NA(),AB177)</f>
        <v>#N/A</v>
      </c>
      <c r="BM177" s="4" t="e">
        <f t="shared" ref="BM177:BM240" ca="1" si="121">AVERAGE(AF176:AF177)</f>
        <v>#N/A</v>
      </c>
      <c r="BN177" s="8" t="e">
        <f t="shared" ref="BN177:BN240" ca="1" si="122">IF(AND($C$13&lt;&gt;0,BM177&gt;$C$13),NA(),BM177)</f>
        <v>#N/A</v>
      </c>
      <c r="BO177" s="3" t="e">
        <f t="shared" ref="BO177:BO240" ca="1" si="123">AD177</f>
        <v>#N/A</v>
      </c>
      <c r="BP177" s="4" t="e">
        <f t="shared" ref="BP177:BP240" ca="1" si="124">IF((BM177-BM176)&lt;$AO$21,1,0)</f>
        <v>#N/A</v>
      </c>
      <c r="BQ177" s="4" t="e">
        <f t="shared" ref="BQ177:BQ240" ca="1" si="125">IF(BP176=0,BP177,(BQ176*BP177+BP177))</f>
        <v>#N/A</v>
      </c>
      <c r="BR177" s="3" t="e">
        <f t="shared" ref="BR177:BR240" ca="1" si="126">IF(ISODD(BQ177),BO177+$AP$21,BO177)</f>
        <v>#N/A</v>
      </c>
      <c r="BU177">
        <f t="shared" si="108"/>
        <v>78</v>
      </c>
      <c r="BV177" t="e">
        <f t="shared" ca="1" si="109"/>
        <v>#N/A</v>
      </c>
      <c r="BW177" s="3" t="e">
        <f t="shared" ca="1" si="109"/>
        <v>#N/A</v>
      </c>
      <c r="BX177" s="3" t="e">
        <f t="shared" ca="1" si="109"/>
        <v>#N/A</v>
      </c>
      <c r="BY177" s="4" t="e">
        <f t="shared" ca="1" si="109"/>
        <v>#N/A</v>
      </c>
      <c r="BZ177" s="4" t="e">
        <f ca="1">BZ176</f>
        <v>#N/A</v>
      </c>
      <c r="CB177" s="8" t="e">
        <f t="shared" ca="1" si="105"/>
        <v>#N/A</v>
      </c>
      <c r="CC177" s="3" t="e">
        <f t="shared" ca="1" si="112"/>
        <v>#N/A</v>
      </c>
      <c r="CD177" s="3" t="e">
        <f t="shared" ca="1" si="112"/>
        <v>#N/A</v>
      </c>
      <c r="CE177" s="3" t="e">
        <f t="shared" ca="1" si="112"/>
        <v>#N/A</v>
      </c>
      <c r="CF177" s="3" t="e">
        <f t="shared" ca="1" si="112"/>
        <v>#N/A</v>
      </c>
      <c r="CG177" s="3" t="e">
        <f t="shared" ca="1" si="112"/>
        <v>#N/A</v>
      </c>
      <c r="CH177" s="3" t="e">
        <f t="shared" ca="1" si="112"/>
        <v>#N/A</v>
      </c>
      <c r="CI177" s="3" t="e">
        <f t="shared" ca="1" si="112"/>
        <v>#N/A</v>
      </c>
      <c r="CJ177" s="3" t="e">
        <f t="shared" ca="1" si="112"/>
        <v>#N/A</v>
      </c>
      <c r="CK177" s="3" t="e">
        <f t="shared" ca="1" si="112"/>
        <v>#N/A</v>
      </c>
    </row>
    <row r="178" spans="2:89" x14ac:dyDescent="0.2">
      <c r="B178" s="37"/>
      <c r="C178" s="37"/>
      <c r="D178" s="37"/>
      <c r="E178" s="37"/>
      <c r="F178" s="37"/>
      <c r="G178" s="37"/>
      <c r="H178" s="37"/>
      <c r="I178" s="53"/>
      <c r="J178" s="91">
        <f t="shared" ref="J178:J241" si="127">T151</f>
        <v>129</v>
      </c>
      <c r="K178" s="94" t="str">
        <f t="shared" ca="1" si="88"/>
        <v/>
      </c>
      <c r="L178" s="82" t="str">
        <f t="shared" ca="1" si="89"/>
        <v/>
      </c>
      <c r="M178" s="88" t="str">
        <f t="shared" ca="1" si="90"/>
        <v/>
      </c>
      <c r="N178" s="87" t="str">
        <f t="shared" ca="1" si="91"/>
        <v/>
      </c>
      <c r="O178" s="83" t="str">
        <f t="shared" ca="1" si="91"/>
        <v/>
      </c>
      <c r="P178" s="84" t="str">
        <f t="shared" ca="1" si="92"/>
        <v/>
      </c>
      <c r="Q178" s="67"/>
      <c r="R178" s="67"/>
      <c r="S178" s="67"/>
      <c r="T178">
        <f>PV_Data_Calc!CY171</f>
        <v>156</v>
      </c>
      <c r="U178" s="10" t="e">
        <f ca="1">PV_Data_Calc!CZ171</f>
        <v>#N/A</v>
      </c>
      <c r="V178" s="16" t="e">
        <f ca="1">PV_Data_Calc!DB171</f>
        <v>#N/A</v>
      </c>
      <c r="W178" s="16" t="e">
        <f ca="1">PV_Data_Calc!DC171</f>
        <v>#N/A</v>
      </c>
      <c r="X178" s="17" t="e">
        <f ca="1">PV_Data_Calc!DD171</f>
        <v>#N/A</v>
      </c>
      <c r="Y178" s="17" t="e">
        <f ca="1">PV_Data_Calc!DE171</f>
        <v>#N/A</v>
      </c>
      <c r="AA178" s="9">
        <f>PV_Data_Calc!CQ171</f>
        <v>156</v>
      </c>
      <c r="AB178" s="9" t="e">
        <f ca="1">PV_Data_Calc!CR171</f>
        <v>#N/A</v>
      </c>
      <c r="AC178" s="19" t="e">
        <f ca="1">PV_Data_Calc!CT171</f>
        <v>#N/A</v>
      </c>
      <c r="AD178" s="19" t="e">
        <f ca="1">PV_Data_Calc!CU171</f>
        <v>#N/A</v>
      </c>
      <c r="AE178" s="20" t="e">
        <f ca="1">PV_Data_Calc!CV171</f>
        <v>#N/A</v>
      </c>
      <c r="AF178" s="20" t="e">
        <f ca="1">PV_Data_Calc!CW171</f>
        <v>#N/A</v>
      </c>
      <c r="AJ178" t="e">
        <f t="shared" ca="1" si="113"/>
        <v>#N/A</v>
      </c>
      <c r="AK178" s="4" t="e">
        <f t="shared" ca="1" si="114"/>
        <v>#N/A</v>
      </c>
      <c r="AL178" s="8" t="e">
        <f t="shared" ca="1" si="115"/>
        <v>#N/A</v>
      </c>
      <c r="AM178" s="3" t="e">
        <f t="shared" ca="1" si="116"/>
        <v>#N/A</v>
      </c>
      <c r="AN178" s="4" t="e">
        <f t="shared" ca="1" si="117"/>
        <v>#N/A</v>
      </c>
      <c r="AO178" s="4" t="e">
        <f t="shared" ca="1" si="118"/>
        <v>#N/A</v>
      </c>
      <c r="AP178" s="3" t="e">
        <f t="shared" ca="1" si="119"/>
        <v>#N/A</v>
      </c>
      <c r="AS178">
        <f t="shared" si="107"/>
        <v>78</v>
      </c>
      <c r="AT178" t="e">
        <f t="shared" ca="1" si="101"/>
        <v>#N/A</v>
      </c>
      <c r="AU178" s="3" t="e">
        <f t="shared" ca="1" si="102"/>
        <v>#N/A</v>
      </c>
      <c r="AV178" s="3" t="e">
        <f t="shared" ca="1" si="110"/>
        <v>#N/A</v>
      </c>
      <c r="AW178" s="4" t="e">
        <f t="shared" ca="1" si="110"/>
        <v>#N/A</v>
      </c>
      <c r="AX178" s="4" t="e">
        <f ca="1">INDEX($T$23:$Y$204,MATCH($AS178,$T$23:$T$204,0),MATCH(AX$22,$T$22:$Y$22,0))</f>
        <v>#N/A</v>
      </c>
      <c r="AZ178" s="8" t="e">
        <f t="shared" ca="1" si="103"/>
        <v>#N/A</v>
      </c>
      <c r="BA178" s="3" t="e">
        <f t="shared" ca="1" si="111"/>
        <v>#N/A</v>
      </c>
      <c r="BB178" s="3" t="e">
        <f t="shared" ca="1" si="111"/>
        <v>#N/A</v>
      </c>
      <c r="BC178" s="3" t="e">
        <f t="shared" ca="1" si="111"/>
        <v>#N/A</v>
      </c>
      <c r="BD178" s="3" t="e">
        <f t="shared" ca="1" si="111"/>
        <v>#N/A</v>
      </c>
      <c r="BE178" s="3" t="e">
        <f t="shared" ca="1" si="111"/>
        <v>#N/A</v>
      </c>
      <c r="BF178" s="3" t="e">
        <f t="shared" ca="1" si="111"/>
        <v>#N/A</v>
      </c>
      <c r="BG178" s="3" t="e">
        <f t="shared" ca="1" si="111"/>
        <v>#N/A</v>
      </c>
      <c r="BH178" s="3" t="e">
        <f t="shared" ca="1" si="111"/>
        <v>#N/A</v>
      </c>
      <c r="BI178" s="3" t="e">
        <f t="shared" ca="1" si="111"/>
        <v>#N/A</v>
      </c>
      <c r="BL178" t="e">
        <f t="shared" ca="1" si="120"/>
        <v>#N/A</v>
      </c>
      <c r="BM178" s="4" t="e">
        <f t="shared" ca="1" si="121"/>
        <v>#N/A</v>
      </c>
      <c r="BN178" s="8" t="e">
        <f t="shared" ca="1" si="122"/>
        <v>#N/A</v>
      </c>
      <c r="BO178" s="3" t="e">
        <f t="shared" ca="1" si="123"/>
        <v>#N/A</v>
      </c>
      <c r="BP178" s="4" t="e">
        <f t="shared" ca="1" si="124"/>
        <v>#N/A</v>
      </c>
      <c r="BQ178" s="4" t="e">
        <f t="shared" ca="1" si="125"/>
        <v>#N/A</v>
      </c>
      <c r="BR178" s="3" t="e">
        <f t="shared" ca="1" si="126"/>
        <v>#N/A</v>
      </c>
      <c r="BU178">
        <f t="shared" si="108"/>
        <v>78</v>
      </c>
      <c r="BV178" t="e">
        <f t="shared" ca="1" si="109"/>
        <v>#N/A</v>
      </c>
      <c r="BW178" s="3" t="e">
        <f t="shared" ca="1" si="109"/>
        <v>#N/A</v>
      </c>
      <c r="BX178" s="3" t="e">
        <f t="shared" ca="1" si="109"/>
        <v>#N/A</v>
      </c>
      <c r="BY178" s="4" t="e">
        <f t="shared" ca="1" si="109"/>
        <v>#N/A</v>
      </c>
      <c r="BZ178" s="4" t="e">
        <f ca="1">INDEX($AA$23:$AF$204,MATCH($BU178,$AA$23:$AA$204,0),MATCH(BZ$22,$AA$22:$AF$22,0))</f>
        <v>#N/A</v>
      </c>
      <c r="CB178" s="8" t="e">
        <f t="shared" ca="1" si="105"/>
        <v>#N/A</v>
      </c>
      <c r="CC178" s="3" t="e">
        <f t="shared" ca="1" si="112"/>
        <v>#N/A</v>
      </c>
      <c r="CD178" s="3" t="e">
        <f t="shared" ca="1" si="112"/>
        <v>#N/A</v>
      </c>
      <c r="CE178" s="3" t="e">
        <f t="shared" ca="1" si="112"/>
        <v>#N/A</v>
      </c>
      <c r="CF178" s="3" t="e">
        <f t="shared" ca="1" si="112"/>
        <v>#N/A</v>
      </c>
      <c r="CG178" s="3" t="e">
        <f t="shared" ca="1" si="112"/>
        <v>#N/A</v>
      </c>
      <c r="CH178" s="3" t="e">
        <f t="shared" ca="1" si="112"/>
        <v>#N/A</v>
      </c>
      <c r="CI178" s="3" t="e">
        <f t="shared" ca="1" si="112"/>
        <v>#N/A</v>
      </c>
      <c r="CJ178" s="3" t="e">
        <f t="shared" ca="1" si="112"/>
        <v>#N/A</v>
      </c>
      <c r="CK178" s="3" t="e">
        <f t="shared" ca="1" si="112"/>
        <v>#N/A</v>
      </c>
    </row>
    <row r="179" spans="2:89" x14ac:dyDescent="0.2">
      <c r="B179" s="37"/>
      <c r="C179" s="37"/>
      <c r="D179" s="37"/>
      <c r="E179" s="37"/>
      <c r="F179" s="37"/>
      <c r="G179" s="37"/>
      <c r="H179" s="37"/>
      <c r="I179" s="53"/>
      <c r="J179" s="91">
        <f t="shared" si="127"/>
        <v>130</v>
      </c>
      <c r="K179" s="94" t="str">
        <f t="shared" ref="K179:K242" ca="1" si="128">IF(ISNA(U152),"",U152)</f>
        <v/>
      </c>
      <c r="L179" s="82" t="str">
        <f t="shared" ref="L179:L242" ca="1" si="129">IF(ISNA(W152),"",W152)</f>
        <v/>
      </c>
      <c r="M179" s="88" t="str">
        <f t="shared" ref="M179:M242" ca="1" si="130">IF(ISNA(X152),"",X152/1000)</f>
        <v/>
      </c>
      <c r="N179" s="87" t="str">
        <f t="shared" ref="N179:O242" ca="1" si="131">IF(ISNA(AB152),"",AB152)</f>
        <v/>
      </c>
      <c r="O179" s="83" t="str">
        <f t="shared" ca="1" si="131"/>
        <v/>
      </c>
      <c r="P179" s="84" t="str">
        <f t="shared" ref="P179:P242" ca="1" si="132">IF(ISNA(AE152),"",AE152/1000)</f>
        <v/>
      </c>
      <c r="Q179" s="67"/>
      <c r="R179" s="67"/>
      <c r="S179" s="67"/>
      <c r="T179">
        <f>PV_Data_Calc!CY172</f>
        <v>157</v>
      </c>
      <c r="U179" s="10" t="e">
        <f ca="1">PV_Data_Calc!CZ172</f>
        <v>#N/A</v>
      </c>
      <c r="V179" s="16" t="e">
        <f ca="1">PV_Data_Calc!DB172</f>
        <v>#N/A</v>
      </c>
      <c r="W179" s="16" t="e">
        <f ca="1">PV_Data_Calc!DC172</f>
        <v>#N/A</v>
      </c>
      <c r="X179" s="17" t="e">
        <f ca="1">PV_Data_Calc!DD172</f>
        <v>#N/A</v>
      </c>
      <c r="Y179" s="17" t="e">
        <f ca="1">PV_Data_Calc!DE172</f>
        <v>#N/A</v>
      </c>
      <c r="AA179" s="9">
        <f>PV_Data_Calc!CQ172</f>
        <v>157</v>
      </c>
      <c r="AB179" s="9" t="e">
        <f ca="1">PV_Data_Calc!CR172</f>
        <v>#N/A</v>
      </c>
      <c r="AC179" s="19" t="e">
        <f ca="1">PV_Data_Calc!CT172</f>
        <v>#N/A</v>
      </c>
      <c r="AD179" s="19" t="e">
        <f ca="1">PV_Data_Calc!CU172</f>
        <v>#N/A</v>
      </c>
      <c r="AE179" s="20" t="e">
        <f ca="1">PV_Data_Calc!CV172</f>
        <v>#N/A</v>
      </c>
      <c r="AF179" s="20" t="e">
        <f ca="1">PV_Data_Calc!CW172</f>
        <v>#N/A</v>
      </c>
      <c r="AJ179" t="e">
        <f t="shared" ca="1" si="113"/>
        <v>#N/A</v>
      </c>
      <c r="AK179" s="4" t="e">
        <f t="shared" ca="1" si="114"/>
        <v>#N/A</v>
      </c>
      <c r="AL179" s="8" t="e">
        <f t="shared" ca="1" si="115"/>
        <v>#N/A</v>
      </c>
      <c r="AM179" s="3" t="e">
        <f t="shared" ca="1" si="116"/>
        <v>#N/A</v>
      </c>
      <c r="AN179" s="4" t="e">
        <f t="shared" ca="1" si="117"/>
        <v>#N/A</v>
      </c>
      <c r="AO179" s="4" t="e">
        <f t="shared" ca="1" si="118"/>
        <v>#N/A</v>
      </c>
      <c r="AP179" s="3" t="e">
        <f t="shared" ca="1" si="119"/>
        <v>#N/A</v>
      </c>
      <c r="AS179">
        <f t="shared" si="107"/>
        <v>79</v>
      </c>
      <c r="AT179" t="e">
        <f t="shared" ca="1" si="101"/>
        <v>#N/A</v>
      </c>
      <c r="AU179" s="3" t="e">
        <f t="shared" ca="1" si="102"/>
        <v>#N/A</v>
      </c>
      <c r="AV179" s="3" t="e">
        <f t="shared" ca="1" si="110"/>
        <v>#N/A</v>
      </c>
      <c r="AW179" s="4" t="e">
        <f t="shared" ca="1" si="110"/>
        <v>#N/A</v>
      </c>
      <c r="AX179" s="4" t="e">
        <f ca="1">AX178</f>
        <v>#N/A</v>
      </c>
      <c r="AZ179" s="8" t="e">
        <f t="shared" ca="1" si="103"/>
        <v>#N/A</v>
      </c>
      <c r="BA179" s="3" t="e">
        <f t="shared" ca="1" si="111"/>
        <v>#N/A</v>
      </c>
      <c r="BB179" s="3" t="e">
        <f t="shared" ca="1" si="111"/>
        <v>#N/A</v>
      </c>
      <c r="BC179" s="3" t="e">
        <f t="shared" ca="1" si="111"/>
        <v>#N/A</v>
      </c>
      <c r="BD179" s="3" t="e">
        <f t="shared" ca="1" si="111"/>
        <v>#N/A</v>
      </c>
      <c r="BE179" s="3" t="e">
        <f t="shared" ca="1" si="111"/>
        <v>#N/A</v>
      </c>
      <c r="BF179" s="3" t="e">
        <f t="shared" ca="1" si="111"/>
        <v>#N/A</v>
      </c>
      <c r="BG179" s="3" t="e">
        <f t="shared" ca="1" si="111"/>
        <v>#N/A</v>
      </c>
      <c r="BH179" s="3" t="e">
        <f t="shared" ca="1" si="111"/>
        <v>#N/A</v>
      </c>
      <c r="BI179" s="3" t="e">
        <f t="shared" ca="1" si="111"/>
        <v>#N/A</v>
      </c>
      <c r="BL179" t="e">
        <f t="shared" ca="1" si="120"/>
        <v>#N/A</v>
      </c>
      <c r="BM179" s="4" t="e">
        <f t="shared" ca="1" si="121"/>
        <v>#N/A</v>
      </c>
      <c r="BN179" s="8" t="e">
        <f t="shared" ca="1" si="122"/>
        <v>#N/A</v>
      </c>
      <c r="BO179" s="3" t="e">
        <f t="shared" ca="1" si="123"/>
        <v>#N/A</v>
      </c>
      <c r="BP179" s="4" t="e">
        <f t="shared" ca="1" si="124"/>
        <v>#N/A</v>
      </c>
      <c r="BQ179" s="4" t="e">
        <f t="shared" ca="1" si="125"/>
        <v>#N/A</v>
      </c>
      <c r="BR179" s="3" t="e">
        <f t="shared" ca="1" si="126"/>
        <v>#N/A</v>
      </c>
      <c r="BU179">
        <f t="shared" si="108"/>
        <v>79</v>
      </c>
      <c r="BV179" t="e">
        <f t="shared" ca="1" si="109"/>
        <v>#N/A</v>
      </c>
      <c r="BW179" s="3" t="e">
        <f t="shared" ca="1" si="109"/>
        <v>#N/A</v>
      </c>
      <c r="BX179" s="3" t="e">
        <f t="shared" ca="1" si="109"/>
        <v>#N/A</v>
      </c>
      <c r="BY179" s="4" t="e">
        <f t="shared" ca="1" si="109"/>
        <v>#N/A</v>
      </c>
      <c r="BZ179" s="4" t="e">
        <f ca="1">BZ178</f>
        <v>#N/A</v>
      </c>
      <c r="CB179" s="8" t="e">
        <f t="shared" ca="1" si="105"/>
        <v>#N/A</v>
      </c>
      <c r="CC179" s="3" t="e">
        <f t="shared" ca="1" si="112"/>
        <v>#N/A</v>
      </c>
      <c r="CD179" s="3" t="e">
        <f t="shared" ca="1" si="112"/>
        <v>#N/A</v>
      </c>
      <c r="CE179" s="3" t="e">
        <f t="shared" ca="1" si="112"/>
        <v>#N/A</v>
      </c>
      <c r="CF179" s="3" t="e">
        <f t="shared" ca="1" si="112"/>
        <v>#N/A</v>
      </c>
      <c r="CG179" s="3" t="e">
        <f t="shared" ca="1" si="112"/>
        <v>#N/A</v>
      </c>
      <c r="CH179" s="3" t="e">
        <f t="shared" ca="1" si="112"/>
        <v>#N/A</v>
      </c>
      <c r="CI179" s="3" t="e">
        <f t="shared" ca="1" si="112"/>
        <v>#N/A</v>
      </c>
      <c r="CJ179" s="3" t="e">
        <f t="shared" ca="1" si="112"/>
        <v>#N/A</v>
      </c>
      <c r="CK179" s="3" t="e">
        <f t="shared" ca="1" si="112"/>
        <v>#N/A</v>
      </c>
    </row>
    <row r="180" spans="2:89" x14ac:dyDescent="0.2">
      <c r="B180" s="37"/>
      <c r="C180" s="37"/>
      <c r="D180" s="37"/>
      <c r="E180" s="37"/>
      <c r="F180" s="37"/>
      <c r="G180" s="37"/>
      <c r="H180" s="37"/>
      <c r="I180" s="53"/>
      <c r="J180" s="91">
        <f t="shared" si="127"/>
        <v>131</v>
      </c>
      <c r="K180" s="94" t="str">
        <f t="shared" ca="1" si="128"/>
        <v/>
      </c>
      <c r="L180" s="82" t="str">
        <f t="shared" ca="1" si="129"/>
        <v/>
      </c>
      <c r="M180" s="88" t="str">
        <f t="shared" ca="1" si="130"/>
        <v/>
      </c>
      <c r="N180" s="87" t="str">
        <f t="shared" ca="1" si="131"/>
        <v/>
      </c>
      <c r="O180" s="83" t="str">
        <f t="shared" ca="1" si="131"/>
        <v/>
      </c>
      <c r="P180" s="84" t="str">
        <f t="shared" ca="1" si="132"/>
        <v/>
      </c>
      <c r="Q180" s="67"/>
      <c r="R180" s="67"/>
      <c r="S180" s="67"/>
      <c r="T180">
        <f>PV_Data_Calc!CY173</f>
        <v>158</v>
      </c>
      <c r="U180" s="10" t="e">
        <f ca="1">PV_Data_Calc!CZ173</f>
        <v>#N/A</v>
      </c>
      <c r="V180" s="16" t="e">
        <f ca="1">PV_Data_Calc!DB173</f>
        <v>#N/A</v>
      </c>
      <c r="W180" s="16" t="e">
        <f ca="1">PV_Data_Calc!DC173</f>
        <v>#N/A</v>
      </c>
      <c r="X180" s="17" t="e">
        <f ca="1">PV_Data_Calc!DD173</f>
        <v>#N/A</v>
      </c>
      <c r="Y180" s="17" t="e">
        <f ca="1">PV_Data_Calc!DE173</f>
        <v>#N/A</v>
      </c>
      <c r="AA180" s="9">
        <f>PV_Data_Calc!CQ173</f>
        <v>158</v>
      </c>
      <c r="AB180" s="9" t="e">
        <f ca="1">PV_Data_Calc!CR173</f>
        <v>#N/A</v>
      </c>
      <c r="AC180" s="19" t="e">
        <f ca="1">PV_Data_Calc!CT173</f>
        <v>#N/A</v>
      </c>
      <c r="AD180" s="19" t="e">
        <f ca="1">PV_Data_Calc!CU173</f>
        <v>#N/A</v>
      </c>
      <c r="AE180" s="20" t="e">
        <f ca="1">PV_Data_Calc!CV173</f>
        <v>#N/A</v>
      </c>
      <c r="AF180" s="20" t="e">
        <f ca="1">PV_Data_Calc!CW173</f>
        <v>#N/A</v>
      </c>
      <c r="AJ180" t="e">
        <f t="shared" ca="1" si="113"/>
        <v>#N/A</v>
      </c>
      <c r="AK180" s="4" t="e">
        <f t="shared" ca="1" si="114"/>
        <v>#N/A</v>
      </c>
      <c r="AL180" s="8" t="e">
        <f t="shared" ca="1" si="115"/>
        <v>#N/A</v>
      </c>
      <c r="AM180" s="3" t="e">
        <f t="shared" ca="1" si="116"/>
        <v>#N/A</v>
      </c>
      <c r="AN180" s="4" t="e">
        <f t="shared" ca="1" si="117"/>
        <v>#N/A</v>
      </c>
      <c r="AO180" s="4" t="e">
        <f t="shared" ca="1" si="118"/>
        <v>#N/A</v>
      </c>
      <c r="AP180" s="3" t="e">
        <f t="shared" ca="1" si="119"/>
        <v>#N/A</v>
      </c>
      <c r="AS180">
        <f t="shared" si="107"/>
        <v>79</v>
      </c>
      <c r="AT180" t="e">
        <f t="shared" ca="1" si="101"/>
        <v>#N/A</v>
      </c>
      <c r="AU180" s="3" t="e">
        <f t="shared" ca="1" si="102"/>
        <v>#N/A</v>
      </c>
      <c r="AV180" s="3" t="e">
        <f t="shared" ca="1" si="110"/>
        <v>#N/A</v>
      </c>
      <c r="AW180" s="4" t="e">
        <f t="shared" ca="1" si="110"/>
        <v>#N/A</v>
      </c>
      <c r="AX180" s="4" t="e">
        <f ca="1">INDEX($T$23:$Y$204,MATCH($AS180,$T$23:$T$204,0),MATCH(AX$22,$T$22:$Y$22,0))</f>
        <v>#N/A</v>
      </c>
      <c r="AZ180" s="8" t="e">
        <f t="shared" ca="1" si="103"/>
        <v>#N/A</v>
      </c>
      <c r="BA180" s="3" t="e">
        <f t="shared" ca="1" si="111"/>
        <v>#N/A</v>
      </c>
      <c r="BB180" s="3" t="e">
        <f t="shared" ca="1" si="111"/>
        <v>#N/A</v>
      </c>
      <c r="BC180" s="3" t="e">
        <f t="shared" ca="1" si="111"/>
        <v>#N/A</v>
      </c>
      <c r="BD180" s="3" t="e">
        <f t="shared" ca="1" si="111"/>
        <v>#N/A</v>
      </c>
      <c r="BE180" s="3" t="e">
        <f t="shared" ca="1" si="111"/>
        <v>#N/A</v>
      </c>
      <c r="BF180" s="3" t="e">
        <f t="shared" ca="1" si="111"/>
        <v>#N/A</v>
      </c>
      <c r="BG180" s="3" t="e">
        <f t="shared" ca="1" si="111"/>
        <v>#N/A</v>
      </c>
      <c r="BH180" s="3" t="e">
        <f t="shared" ca="1" si="111"/>
        <v>#N/A</v>
      </c>
      <c r="BI180" s="3" t="e">
        <f t="shared" ca="1" si="111"/>
        <v>#N/A</v>
      </c>
      <c r="BL180" t="e">
        <f t="shared" ca="1" si="120"/>
        <v>#N/A</v>
      </c>
      <c r="BM180" s="4" t="e">
        <f t="shared" ca="1" si="121"/>
        <v>#N/A</v>
      </c>
      <c r="BN180" s="8" t="e">
        <f t="shared" ca="1" si="122"/>
        <v>#N/A</v>
      </c>
      <c r="BO180" s="3" t="e">
        <f t="shared" ca="1" si="123"/>
        <v>#N/A</v>
      </c>
      <c r="BP180" s="4" t="e">
        <f t="shared" ca="1" si="124"/>
        <v>#N/A</v>
      </c>
      <c r="BQ180" s="4" t="e">
        <f t="shared" ca="1" si="125"/>
        <v>#N/A</v>
      </c>
      <c r="BR180" s="3" t="e">
        <f t="shared" ca="1" si="126"/>
        <v>#N/A</v>
      </c>
      <c r="BU180">
        <f t="shared" si="108"/>
        <v>79</v>
      </c>
      <c r="BV180" t="e">
        <f t="shared" ca="1" si="109"/>
        <v>#N/A</v>
      </c>
      <c r="BW180" s="3" t="e">
        <f t="shared" ca="1" si="109"/>
        <v>#N/A</v>
      </c>
      <c r="BX180" s="3" t="e">
        <f t="shared" ca="1" si="109"/>
        <v>#N/A</v>
      </c>
      <c r="BY180" s="4" t="e">
        <f t="shared" ca="1" si="109"/>
        <v>#N/A</v>
      </c>
      <c r="BZ180" s="4" t="e">
        <f ca="1">INDEX($AA$23:$AF$204,MATCH($BU180,$AA$23:$AA$204,0),MATCH(BZ$22,$AA$22:$AF$22,0))</f>
        <v>#N/A</v>
      </c>
      <c r="CB180" s="8" t="e">
        <f t="shared" ca="1" si="105"/>
        <v>#N/A</v>
      </c>
      <c r="CC180" s="3" t="e">
        <f t="shared" ca="1" si="112"/>
        <v>#N/A</v>
      </c>
      <c r="CD180" s="3" t="e">
        <f t="shared" ca="1" si="112"/>
        <v>#N/A</v>
      </c>
      <c r="CE180" s="3" t="e">
        <f t="shared" ca="1" si="112"/>
        <v>#N/A</v>
      </c>
      <c r="CF180" s="3" t="e">
        <f t="shared" ca="1" si="112"/>
        <v>#N/A</v>
      </c>
      <c r="CG180" s="3" t="e">
        <f t="shared" ca="1" si="112"/>
        <v>#N/A</v>
      </c>
      <c r="CH180" s="3" t="e">
        <f t="shared" ca="1" si="112"/>
        <v>#N/A</v>
      </c>
      <c r="CI180" s="3" t="e">
        <f t="shared" ca="1" si="112"/>
        <v>#N/A</v>
      </c>
      <c r="CJ180" s="3" t="e">
        <f t="shared" ca="1" si="112"/>
        <v>#N/A</v>
      </c>
      <c r="CK180" s="3" t="e">
        <f t="shared" ca="1" si="112"/>
        <v>#N/A</v>
      </c>
    </row>
    <row r="181" spans="2:89" x14ac:dyDescent="0.2">
      <c r="B181" s="37"/>
      <c r="C181" s="37"/>
      <c r="D181" s="37"/>
      <c r="E181" s="37"/>
      <c r="F181" s="37"/>
      <c r="G181" s="37"/>
      <c r="H181" s="37"/>
      <c r="I181" s="53"/>
      <c r="J181" s="91">
        <f t="shared" si="127"/>
        <v>132</v>
      </c>
      <c r="K181" s="94" t="str">
        <f t="shared" ca="1" si="128"/>
        <v/>
      </c>
      <c r="L181" s="82" t="str">
        <f t="shared" ca="1" si="129"/>
        <v/>
      </c>
      <c r="M181" s="88" t="str">
        <f t="shared" ca="1" si="130"/>
        <v/>
      </c>
      <c r="N181" s="87" t="str">
        <f t="shared" ca="1" si="131"/>
        <v/>
      </c>
      <c r="O181" s="83" t="str">
        <f t="shared" ca="1" si="131"/>
        <v/>
      </c>
      <c r="P181" s="84" t="str">
        <f t="shared" ca="1" si="132"/>
        <v/>
      </c>
      <c r="Q181" s="67"/>
      <c r="R181" s="67"/>
      <c r="S181" s="67"/>
      <c r="T181">
        <f>PV_Data_Calc!CY174</f>
        <v>159</v>
      </c>
      <c r="U181" s="10" t="e">
        <f ca="1">PV_Data_Calc!CZ174</f>
        <v>#N/A</v>
      </c>
      <c r="V181" s="16" t="e">
        <f ca="1">PV_Data_Calc!DB174</f>
        <v>#N/A</v>
      </c>
      <c r="W181" s="16" t="e">
        <f ca="1">PV_Data_Calc!DC174</f>
        <v>#N/A</v>
      </c>
      <c r="X181" s="17" t="e">
        <f ca="1">PV_Data_Calc!DD174</f>
        <v>#N/A</v>
      </c>
      <c r="Y181" s="17" t="e">
        <f ca="1">PV_Data_Calc!DE174</f>
        <v>#N/A</v>
      </c>
      <c r="AA181" s="9">
        <f>PV_Data_Calc!CQ174</f>
        <v>159</v>
      </c>
      <c r="AB181" s="9" t="e">
        <f ca="1">PV_Data_Calc!CR174</f>
        <v>#N/A</v>
      </c>
      <c r="AC181" s="19" t="e">
        <f ca="1">PV_Data_Calc!CT174</f>
        <v>#N/A</v>
      </c>
      <c r="AD181" s="19" t="e">
        <f ca="1">PV_Data_Calc!CU174</f>
        <v>#N/A</v>
      </c>
      <c r="AE181" s="20" t="e">
        <f ca="1">PV_Data_Calc!CV174</f>
        <v>#N/A</v>
      </c>
      <c r="AF181" s="20" t="e">
        <f ca="1">PV_Data_Calc!CW174</f>
        <v>#N/A</v>
      </c>
      <c r="AJ181" t="e">
        <f t="shared" ca="1" si="113"/>
        <v>#N/A</v>
      </c>
      <c r="AK181" s="4" t="e">
        <f t="shared" ca="1" si="114"/>
        <v>#N/A</v>
      </c>
      <c r="AL181" s="8" t="e">
        <f t="shared" ca="1" si="115"/>
        <v>#N/A</v>
      </c>
      <c r="AM181" s="3" t="e">
        <f t="shared" ca="1" si="116"/>
        <v>#N/A</v>
      </c>
      <c r="AN181" s="4" t="e">
        <f t="shared" ca="1" si="117"/>
        <v>#N/A</v>
      </c>
      <c r="AO181" s="4" t="e">
        <f t="shared" ca="1" si="118"/>
        <v>#N/A</v>
      </c>
      <c r="AP181" s="3" t="e">
        <f t="shared" ca="1" si="119"/>
        <v>#N/A</v>
      </c>
      <c r="AS181">
        <f t="shared" si="107"/>
        <v>80</v>
      </c>
      <c r="AT181" t="e">
        <f t="shared" ca="1" si="101"/>
        <v>#N/A</v>
      </c>
      <c r="AU181" s="3" t="e">
        <f t="shared" ca="1" si="102"/>
        <v>#N/A</v>
      </c>
      <c r="AV181" s="3" t="e">
        <f t="shared" ca="1" si="110"/>
        <v>#N/A</v>
      </c>
      <c r="AW181" s="4" t="e">
        <f t="shared" ca="1" si="110"/>
        <v>#N/A</v>
      </c>
      <c r="AX181" s="4" t="e">
        <f ca="1">AX180</f>
        <v>#N/A</v>
      </c>
      <c r="AZ181" s="8" t="e">
        <f t="shared" ca="1" si="103"/>
        <v>#N/A</v>
      </c>
      <c r="BA181" s="3" t="e">
        <f t="shared" ca="1" si="111"/>
        <v>#N/A</v>
      </c>
      <c r="BB181" s="3" t="e">
        <f t="shared" ca="1" si="111"/>
        <v>#N/A</v>
      </c>
      <c r="BC181" s="3" t="e">
        <f t="shared" ca="1" si="111"/>
        <v>#N/A</v>
      </c>
      <c r="BD181" s="3" t="e">
        <f t="shared" ca="1" si="111"/>
        <v>#N/A</v>
      </c>
      <c r="BE181" s="3" t="e">
        <f t="shared" ca="1" si="111"/>
        <v>#N/A</v>
      </c>
      <c r="BF181" s="3" t="e">
        <f t="shared" ca="1" si="111"/>
        <v>#N/A</v>
      </c>
      <c r="BG181" s="3" t="e">
        <f t="shared" ca="1" si="111"/>
        <v>#N/A</v>
      </c>
      <c r="BH181" s="3" t="e">
        <f t="shared" ca="1" si="111"/>
        <v>#N/A</v>
      </c>
      <c r="BI181" s="3" t="e">
        <f t="shared" ca="1" si="111"/>
        <v>#N/A</v>
      </c>
      <c r="BL181" t="e">
        <f t="shared" ca="1" si="120"/>
        <v>#N/A</v>
      </c>
      <c r="BM181" s="4" t="e">
        <f t="shared" ca="1" si="121"/>
        <v>#N/A</v>
      </c>
      <c r="BN181" s="8" t="e">
        <f t="shared" ca="1" si="122"/>
        <v>#N/A</v>
      </c>
      <c r="BO181" s="3" t="e">
        <f t="shared" ca="1" si="123"/>
        <v>#N/A</v>
      </c>
      <c r="BP181" s="4" t="e">
        <f t="shared" ca="1" si="124"/>
        <v>#N/A</v>
      </c>
      <c r="BQ181" s="4" t="e">
        <f t="shared" ca="1" si="125"/>
        <v>#N/A</v>
      </c>
      <c r="BR181" s="3" t="e">
        <f t="shared" ca="1" si="126"/>
        <v>#N/A</v>
      </c>
      <c r="BU181">
        <f t="shared" si="108"/>
        <v>80</v>
      </c>
      <c r="BV181" t="e">
        <f t="shared" ca="1" si="109"/>
        <v>#N/A</v>
      </c>
      <c r="BW181" s="3" t="e">
        <f t="shared" ca="1" si="109"/>
        <v>#N/A</v>
      </c>
      <c r="BX181" s="3" t="e">
        <f t="shared" ca="1" si="109"/>
        <v>#N/A</v>
      </c>
      <c r="BY181" s="4" t="e">
        <f t="shared" ca="1" si="109"/>
        <v>#N/A</v>
      </c>
      <c r="BZ181" s="4" t="e">
        <f ca="1">BZ180</f>
        <v>#N/A</v>
      </c>
      <c r="CB181" s="8" t="e">
        <f t="shared" ca="1" si="105"/>
        <v>#N/A</v>
      </c>
      <c r="CC181" s="3" t="e">
        <f t="shared" ca="1" si="112"/>
        <v>#N/A</v>
      </c>
      <c r="CD181" s="3" t="e">
        <f t="shared" ca="1" si="112"/>
        <v>#N/A</v>
      </c>
      <c r="CE181" s="3" t="e">
        <f t="shared" ca="1" si="112"/>
        <v>#N/A</v>
      </c>
      <c r="CF181" s="3" t="e">
        <f t="shared" ca="1" si="112"/>
        <v>#N/A</v>
      </c>
      <c r="CG181" s="3" t="e">
        <f t="shared" ca="1" si="112"/>
        <v>#N/A</v>
      </c>
      <c r="CH181" s="3" t="e">
        <f t="shared" ca="1" si="112"/>
        <v>#N/A</v>
      </c>
      <c r="CI181" s="3" t="e">
        <f t="shared" ca="1" si="112"/>
        <v>#N/A</v>
      </c>
      <c r="CJ181" s="3" t="e">
        <f t="shared" ca="1" si="112"/>
        <v>#N/A</v>
      </c>
      <c r="CK181" s="3" t="e">
        <f t="shared" ca="1" si="112"/>
        <v>#N/A</v>
      </c>
    </row>
    <row r="182" spans="2:89" x14ac:dyDescent="0.2">
      <c r="B182" s="37"/>
      <c r="C182" s="37"/>
      <c r="D182" s="37"/>
      <c r="E182" s="37"/>
      <c r="F182" s="37"/>
      <c r="G182" s="37"/>
      <c r="H182" s="37"/>
      <c r="I182" s="53"/>
      <c r="J182" s="91">
        <f t="shared" si="127"/>
        <v>133</v>
      </c>
      <c r="K182" s="94" t="str">
        <f t="shared" ca="1" si="128"/>
        <v/>
      </c>
      <c r="L182" s="82" t="str">
        <f t="shared" ca="1" si="129"/>
        <v/>
      </c>
      <c r="M182" s="88" t="str">
        <f t="shared" ca="1" si="130"/>
        <v/>
      </c>
      <c r="N182" s="87" t="str">
        <f t="shared" ca="1" si="131"/>
        <v/>
      </c>
      <c r="O182" s="83" t="str">
        <f t="shared" ca="1" si="131"/>
        <v/>
      </c>
      <c r="P182" s="84" t="str">
        <f t="shared" ca="1" si="132"/>
        <v/>
      </c>
      <c r="Q182" s="67"/>
      <c r="R182" s="67"/>
      <c r="S182" s="67"/>
      <c r="T182">
        <f>PV_Data_Calc!CY175</f>
        <v>160</v>
      </c>
      <c r="U182" s="10" t="e">
        <f ca="1">PV_Data_Calc!CZ175</f>
        <v>#N/A</v>
      </c>
      <c r="V182" s="16" t="e">
        <f ca="1">PV_Data_Calc!DB175</f>
        <v>#N/A</v>
      </c>
      <c r="W182" s="16" t="e">
        <f ca="1">PV_Data_Calc!DC175</f>
        <v>#N/A</v>
      </c>
      <c r="X182" s="17" t="e">
        <f ca="1">PV_Data_Calc!DD175</f>
        <v>#N/A</v>
      </c>
      <c r="Y182" s="17" t="e">
        <f ca="1">PV_Data_Calc!DE175</f>
        <v>#N/A</v>
      </c>
      <c r="AA182" s="9">
        <f>PV_Data_Calc!CQ175</f>
        <v>160</v>
      </c>
      <c r="AB182" s="9" t="e">
        <f ca="1">PV_Data_Calc!CR175</f>
        <v>#N/A</v>
      </c>
      <c r="AC182" s="19" t="e">
        <f ca="1">PV_Data_Calc!CT175</f>
        <v>#N/A</v>
      </c>
      <c r="AD182" s="19" t="e">
        <f ca="1">PV_Data_Calc!CU175</f>
        <v>#N/A</v>
      </c>
      <c r="AE182" s="20" t="e">
        <f ca="1">PV_Data_Calc!CV175</f>
        <v>#N/A</v>
      </c>
      <c r="AF182" s="20" t="e">
        <f ca="1">PV_Data_Calc!CW175</f>
        <v>#N/A</v>
      </c>
      <c r="AJ182" t="e">
        <f t="shared" ca="1" si="113"/>
        <v>#N/A</v>
      </c>
      <c r="AK182" s="4" t="e">
        <f t="shared" ca="1" si="114"/>
        <v>#N/A</v>
      </c>
      <c r="AL182" s="8" t="e">
        <f t="shared" ca="1" si="115"/>
        <v>#N/A</v>
      </c>
      <c r="AM182" s="3" t="e">
        <f t="shared" ca="1" si="116"/>
        <v>#N/A</v>
      </c>
      <c r="AN182" s="4" t="e">
        <f t="shared" ca="1" si="117"/>
        <v>#N/A</v>
      </c>
      <c r="AO182" s="4" t="e">
        <f t="shared" ca="1" si="118"/>
        <v>#N/A</v>
      </c>
      <c r="AP182" s="3" t="e">
        <f t="shared" ca="1" si="119"/>
        <v>#N/A</v>
      </c>
      <c r="AS182">
        <f t="shared" si="107"/>
        <v>80</v>
      </c>
      <c r="AT182" t="e">
        <f t="shared" ca="1" si="101"/>
        <v>#N/A</v>
      </c>
      <c r="AU182" s="3" t="e">
        <f t="shared" ca="1" si="102"/>
        <v>#N/A</v>
      </c>
      <c r="AV182" s="3" t="e">
        <f t="shared" ca="1" si="110"/>
        <v>#N/A</v>
      </c>
      <c r="AW182" s="4" t="e">
        <f t="shared" ca="1" si="110"/>
        <v>#N/A</v>
      </c>
      <c r="AX182" s="4" t="e">
        <f ca="1">INDEX($T$23:$Y$204,MATCH($AS182,$T$23:$T$204,0),MATCH(AX$22,$T$22:$Y$22,0))</f>
        <v>#N/A</v>
      </c>
      <c r="AZ182" s="8" t="e">
        <f t="shared" ca="1" si="103"/>
        <v>#N/A</v>
      </c>
      <c r="BA182" s="3" t="e">
        <f t="shared" ca="1" si="111"/>
        <v>#N/A</v>
      </c>
      <c r="BB182" s="3" t="e">
        <f t="shared" ca="1" si="111"/>
        <v>#N/A</v>
      </c>
      <c r="BC182" s="3" t="e">
        <f t="shared" ca="1" si="111"/>
        <v>#N/A</v>
      </c>
      <c r="BD182" s="3" t="e">
        <f t="shared" ca="1" si="111"/>
        <v>#N/A</v>
      </c>
      <c r="BE182" s="3" t="e">
        <f t="shared" ca="1" si="111"/>
        <v>#N/A</v>
      </c>
      <c r="BF182" s="3" t="e">
        <f t="shared" ca="1" si="111"/>
        <v>#N/A</v>
      </c>
      <c r="BG182" s="3" t="e">
        <f t="shared" ca="1" si="111"/>
        <v>#N/A</v>
      </c>
      <c r="BH182" s="3" t="e">
        <f t="shared" ca="1" si="111"/>
        <v>#N/A</v>
      </c>
      <c r="BI182" s="3" t="e">
        <f t="shared" ca="1" si="111"/>
        <v>#N/A</v>
      </c>
      <c r="BL182" t="e">
        <f t="shared" ca="1" si="120"/>
        <v>#N/A</v>
      </c>
      <c r="BM182" s="4" t="e">
        <f t="shared" ca="1" si="121"/>
        <v>#N/A</v>
      </c>
      <c r="BN182" s="8" t="e">
        <f t="shared" ca="1" si="122"/>
        <v>#N/A</v>
      </c>
      <c r="BO182" s="3" t="e">
        <f t="shared" ca="1" si="123"/>
        <v>#N/A</v>
      </c>
      <c r="BP182" s="4" t="e">
        <f t="shared" ca="1" si="124"/>
        <v>#N/A</v>
      </c>
      <c r="BQ182" s="4" t="e">
        <f t="shared" ca="1" si="125"/>
        <v>#N/A</v>
      </c>
      <c r="BR182" s="3" t="e">
        <f t="shared" ca="1" si="126"/>
        <v>#N/A</v>
      </c>
      <c r="BU182">
        <f t="shared" si="108"/>
        <v>80</v>
      </c>
      <c r="BV182" t="e">
        <f t="shared" ca="1" si="109"/>
        <v>#N/A</v>
      </c>
      <c r="BW182" s="3" t="e">
        <f t="shared" ca="1" si="109"/>
        <v>#N/A</v>
      </c>
      <c r="BX182" s="3" t="e">
        <f t="shared" ca="1" si="109"/>
        <v>#N/A</v>
      </c>
      <c r="BY182" s="4" t="e">
        <f t="shared" ca="1" si="109"/>
        <v>#N/A</v>
      </c>
      <c r="BZ182" s="4" t="e">
        <f ca="1">INDEX($AA$23:$AF$204,MATCH($BU182,$AA$23:$AA$204,0),MATCH(BZ$22,$AA$22:$AF$22,0))</f>
        <v>#N/A</v>
      </c>
      <c r="CB182" s="8" t="e">
        <f t="shared" ca="1" si="105"/>
        <v>#N/A</v>
      </c>
      <c r="CC182" s="3" t="e">
        <f t="shared" ca="1" si="112"/>
        <v>#N/A</v>
      </c>
      <c r="CD182" s="3" t="e">
        <f t="shared" ca="1" si="112"/>
        <v>#N/A</v>
      </c>
      <c r="CE182" s="3" t="e">
        <f t="shared" ca="1" si="112"/>
        <v>#N/A</v>
      </c>
      <c r="CF182" s="3" t="e">
        <f t="shared" ca="1" si="112"/>
        <v>#N/A</v>
      </c>
      <c r="CG182" s="3" t="e">
        <f t="shared" ca="1" si="112"/>
        <v>#N/A</v>
      </c>
      <c r="CH182" s="3" t="e">
        <f t="shared" ca="1" si="112"/>
        <v>#N/A</v>
      </c>
      <c r="CI182" s="3" t="e">
        <f t="shared" ca="1" si="112"/>
        <v>#N/A</v>
      </c>
      <c r="CJ182" s="3" t="e">
        <f t="shared" ca="1" si="112"/>
        <v>#N/A</v>
      </c>
      <c r="CK182" s="3" t="e">
        <f t="shared" ca="1" si="112"/>
        <v>#N/A</v>
      </c>
    </row>
    <row r="183" spans="2:89" x14ac:dyDescent="0.2">
      <c r="B183" s="37"/>
      <c r="C183" s="37"/>
      <c r="D183" s="37"/>
      <c r="E183" s="37"/>
      <c r="F183" s="37"/>
      <c r="G183" s="37"/>
      <c r="H183" s="37"/>
      <c r="I183" s="53"/>
      <c r="J183" s="91">
        <f t="shared" si="127"/>
        <v>134</v>
      </c>
      <c r="K183" s="94" t="str">
        <f t="shared" ca="1" si="128"/>
        <v/>
      </c>
      <c r="L183" s="82" t="str">
        <f t="shared" ca="1" si="129"/>
        <v/>
      </c>
      <c r="M183" s="88" t="str">
        <f t="shared" ca="1" si="130"/>
        <v/>
      </c>
      <c r="N183" s="87" t="str">
        <f t="shared" ca="1" si="131"/>
        <v/>
      </c>
      <c r="O183" s="83" t="str">
        <f t="shared" ca="1" si="131"/>
        <v/>
      </c>
      <c r="P183" s="84" t="str">
        <f t="shared" ca="1" si="132"/>
        <v/>
      </c>
      <c r="Q183" s="67"/>
      <c r="R183" s="67"/>
      <c r="S183" s="67"/>
      <c r="T183">
        <f>PV_Data_Calc!CY176</f>
        <v>161</v>
      </c>
      <c r="U183" s="10" t="e">
        <f ca="1">PV_Data_Calc!CZ176</f>
        <v>#N/A</v>
      </c>
      <c r="V183" s="16" t="e">
        <f ca="1">PV_Data_Calc!DB176</f>
        <v>#N/A</v>
      </c>
      <c r="W183" s="16" t="e">
        <f ca="1">PV_Data_Calc!DC176</f>
        <v>#N/A</v>
      </c>
      <c r="X183" s="17" t="e">
        <f ca="1">PV_Data_Calc!DD176</f>
        <v>#N/A</v>
      </c>
      <c r="Y183" s="17" t="e">
        <f ca="1">PV_Data_Calc!DE176</f>
        <v>#N/A</v>
      </c>
      <c r="AA183" s="9">
        <f>PV_Data_Calc!CQ176</f>
        <v>161</v>
      </c>
      <c r="AB183" s="9" t="e">
        <f ca="1">PV_Data_Calc!CR176</f>
        <v>#N/A</v>
      </c>
      <c r="AC183" s="19" t="e">
        <f ca="1">PV_Data_Calc!CT176</f>
        <v>#N/A</v>
      </c>
      <c r="AD183" s="19" t="e">
        <f ca="1">PV_Data_Calc!CU176</f>
        <v>#N/A</v>
      </c>
      <c r="AE183" s="20" t="e">
        <f ca="1">PV_Data_Calc!CV176</f>
        <v>#N/A</v>
      </c>
      <c r="AF183" s="20" t="e">
        <f ca="1">PV_Data_Calc!CW176</f>
        <v>#N/A</v>
      </c>
      <c r="AJ183" t="e">
        <f t="shared" ca="1" si="113"/>
        <v>#N/A</v>
      </c>
      <c r="AK183" s="4" t="e">
        <f t="shared" ca="1" si="114"/>
        <v>#N/A</v>
      </c>
      <c r="AL183" s="8" t="e">
        <f t="shared" ca="1" si="115"/>
        <v>#N/A</v>
      </c>
      <c r="AM183" s="3" t="e">
        <f t="shared" ca="1" si="116"/>
        <v>#N/A</v>
      </c>
      <c r="AN183" s="4" t="e">
        <f t="shared" ca="1" si="117"/>
        <v>#N/A</v>
      </c>
      <c r="AO183" s="4" t="e">
        <f t="shared" ca="1" si="118"/>
        <v>#N/A</v>
      </c>
      <c r="AP183" s="3" t="e">
        <f t="shared" ca="1" si="119"/>
        <v>#N/A</v>
      </c>
      <c r="AS183">
        <f t="shared" si="107"/>
        <v>81</v>
      </c>
      <c r="AT183" t="e">
        <f t="shared" ca="1" si="101"/>
        <v>#N/A</v>
      </c>
      <c r="AU183" s="3" t="e">
        <f t="shared" ca="1" si="102"/>
        <v>#N/A</v>
      </c>
      <c r="AV183" s="3" t="e">
        <f t="shared" ca="1" si="110"/>
        <v>#N/A</v>
      </c>
      <c r="AW183" s="4" t="e">
        <f t="shared" ca="1" si="110"/>
        <v>#N/A</v>
      </c>
      <c r="AX183" s="4" t="e">
        <f ca="1">AX182</f>
        <v>#N/A</v>
      </c>
      <c r="AZ183" s="8" t="e">
        <f t="shared" ca="1" si="103"/>
        <v>#N/A</v>
      </c>
      <c r="BA183" s="3" t="e">
        <f t="shared" ca="1" si="111"/>
        <v>#N/A</v>
      </c>
      <c r="BB183" s="3" t="e">
        <f t="shared" ca="1" si="111"/>
        <v>#N/A</v>
      </c>
      <c r="BC183" s="3" t="e">
        <f t="shared" ca="1" si="111"/>
        <v>#N/A</v>
      </c>
      <c r="BD183" s="3" t="e">
        <f t="shared" ca="1" si="111"/>
        <v>#N/A</v>
      </c>
      <c r="BE183" s="3" t="e">
        <f t="shared" ca="1" si="111"/>
        <v>#N/A</v>
      </c>
      <c r="BF183" s="3" t="e">
        <f t="shared" ca="1" si="111"/>
        <v>#N/A</v>
      </c>
      <c r="BG183" s="3" t="e">
        <f t="shared" ca="1" si="111"/>
        <v>#N/A</v>
      </c>
      <c r="BH183" s="3" t="e">
        <f t="shared" ca="1" si="111"/>
        <v>#N/A</v>
      </c>
      <c r="BI183" s="3" t="e">
        <f t="shared" ca="1" si="111"/>
        <v>#N/A</v>
      </c>
      <c r="BL183" t="e">
        <f t="shared" ca="1" si="120"/>
        <v>#N/A</v>
      </c>
      <c r="BM183" s="4" t="e">
        <f t="shared" ca="1" si="121"/>
        <v>#N/A</v>
      </c>
      <c r="BN183" s="8" t="e">
        <f t="shared" ca="1" si="122"/>
        <v>#N/A</v>
      </c>
      <c r="BO183" s="3" t="e">
        <f t="shared" ca="1" si="123"/>
        <v>#N/A</v>
      </c>
      <c r="BP183" s="4" t="e">
        <f t="shared" ca="1" si="124"/>
        <v>#N/A</v>
      </c>
      <c r="BQ183" s="4" t="e">
        <f t="shared" ca="1" si="125"/>
        <v>#N/A</v>
      </c>
      <c r="BR183" s="3" t="e">
        <f t="shared" ca="1" si="126"/>
        <v>#N/A</v>
      </c>
      <c r="BU183">
        <f t="shared" si="108"/>
        <v>81</v>
      </c>
      <c r="BV183" t="e">
        <f t="shared" ref="BV183:BZ204" ca="1" si="133">INDEX($AA$23:$AF$204,MATCH($BU183,$AA$23:$AA$204,0),MATCH(BV$22,$AA$22:$AF$22,0))</f>
        <v>#N/A</v>
      </c>
      <c r="BW183" s="3" t="e">
        <f t="shared" ca="1" si="133"/>
        <v>#N/A</v>
      </c>
      <c r="BX183" s="3" t="e">
        <f t="shared" ca="1" si="133"/>
        <v>#N/A</v>
      </c>
      <c r="BY183" s="4" t="e">
        <f t="shared" ca="1" si="133"/>
        <v>#N/A</v>
      </c>
      <c r="BZ183" s="4" t="e">
        <f ca="1">BZ182</f>
        <v>#N/A</v>
      </c>
      <c r="CB183" s="8" t="e">
        <f t="shared" ca="1" si="105"/>
        <v>#N/A</v>
      </c>
      <c r="CC183" s="3" t="e">
        <f t="shared" ca="1" si="112"/>
        <v>#N/A</v>
      </c>
      <c r="CD183" s="3" t="e">
        <f t="shared" ca="1" si="112"/>
        <v>#N/A</v>
      </c>
      <c r="CE183" s="3" t="e">
        <f t="shared" ca="1" si="112"/>
        <v>#N/A</v>
      </c>
      <c r="CF183" s="3" t="e">
        <f t="shared" ca="1" si="112"/>
        <v>#N/A</v>
      </c>
      <c r="CG183" s="3" t="e">
        <f t="shared" ca="1" si="112"/>
        <v>#N/A</v>
      </c>
      <c r="CH183" s="3" t="e">
        <f t="shared" ca="1" si="112"/>
        <v>#N/A</v>
      </c>
      <c r="CI183" s="3" t="e">
        <f t="shared" ca="1" si="112"/>
        <v>#N/A</v>
      </c>
      <c r="CJ183" s="3" t="e">
        <f t="shared" ca="1" si="112"/>
        <v>#N/A</v>
      </c>
      <c r="CK183" s="3" t="e">
        <f t="shared" ca="1" si="112"/>
        <v>#N/A</v>
      </c>
    </row>
    <row r="184" spans="2:89" x14ac:dyDescent="0.2">
      <c r="B184" s="37"/>
      <c r="C184" s="37"/>
      <c r="D184" s="37"/>
      <c r="E184" s="37"/>
      <c r="F184" s="37"/>
      <c r="G184" s="37"/>
      <c r="H184" s="37"/>
      <c r="I184" s="53"/>
      <c r="J184" s="91">
        <f t="shared" si="127"/>
        <v>135</v>
      </c>
      <c r="K184" s="94" t="str">
        <f t="shared" ca="1" si="128"/>
        <v/>
      </c>
      <c r="L184" s="82" t="str">
        <f t="shared" ca="1" si="129"/>
        <v/>
      </c>
      <c r="M184" s="88" t="str">
        <f t="shared" ca="1" si="130"/>
        <v/>
      </c>
      <c r="N184" s="87" t="str">
        <f t="shared" ca="1" si="131"/>
        <v/>
      </c>
      <c r="O184" s="83" t="str">
        <f t="shared" ca="1" si="131"/>
        <v/>
      </c>
      <c r="P184" s="84" t="str">
        <f t="shared" ca="1" si="132"/>
        <v/>
      </c>
      <c r="Q184" s="67"/>
      <c r="R184" s="67"/>
      <c r="S184" s="67"/>
      <c r="T184">
        <f>PV_Data_Calc!CY177</f>
        <v>162</v>
      </c>
      <c r="U184" s="10" t="e">
        <f ca="1">PV_Data_Calc!CZ177</f>
        <v>#N/A</v>
      </c>
      <c r="V184" s="16" t="e">
        <f ca="1">PV_Data_Calc!DB177</f>
        <v>#N/A</v>
      </c>
      <c r="W184" s="16" t="e">
        <f ca="1">PV_Data_Calc!DC177</f>
        <v>#N/A</v>
      </c>
      <c r="X184" s="17" t="e">
        <f ca="1">PV_Data_Calc!DD177</f>
        <v>#N/A</v>
      </c>
      <c r="Y184" s="17" t="e">
        <f ca="1">PV_Data_Calc!DE177</f>
        <v>#N/A</v>
      </c>
      <c r="AA184" s="9">
        <f>PV_Data_Calc!CQ177</f>
        <v>162</v>
      </c>
      <c r="AB184" s="9" t="e">
        <f ca="1">PV_Data_Calc!CR177</f>
        <v>#N/A</v>
      </c>
      <c r="AC184" s="19" t="e">
        <f ca="1">PV_Data_Calc!CT177</f>
        <v>#N/A</v>
      </c>
      <c r="AD184" s="19" t="e">
        <f ca="1">PV_Data_Calc!CU177</f>
        <v>#N/A</v>
      </c>
      <c r="AE184" s="20" t="e">
        <f ca="1">PV_Data_Calc!CV177</f>
        <v>#N/A</v>
      </c>
      <c r="AF184" s="20" t="e">
        <f ca="1">PV_Data_Calc!CW177</f>
        <v>#N/A</v>
      </c>
      <c r="AJ184" t="e">
        <f t="shared" ca="1" si="113"/>
        <v>#N/A</v>
      </c>
      <c r="AK184" s="4" t="e">
        <f t="shared" ca="1" si="114"/>
        <v>#N/A</v>
      </c>
      <c r="AL184" s="8" t="e">
        <f t="shared" ca="1" si="115"/>
        <v>#N/A</v>
      </c>
      <c r="AM184" s="3" t="e">
        <f t="shared" ca="1" si="116"/>
        <v>#N/A</v>
      </c>
      <c r="AN184" s="4" t="e">
        <f t="shared" ca="1" si="117"/>
        <v>#N/A</v>
      </c>
      <c r="AO184" s="4" t="e">
        <f t="shared" ca="1" si="118"/>
        <v>#N/A</v>
      </c>
      <c r="AP184" s="3" t="e">
        <f t="shared" ca="1" si="119"/>
        <v>#N/A</v>
      </c>
      <c r="AS184">
        <f t="shared" si="107"/>
        <v>81</v>
      </c>
      <c r="AT184" t="e">
        <f t="shared" ca="1" si="101"/>
        <v>#N/A</v>
      </c>
      <c r="AU184" s="3" t="e">
        <f t="shared" ca="1" si="102"/>
        <v>#N/A</v>
      </c>
      <c r="AV184" s="3" t="e">
        <f t="shared" ca="1" si="110"/>
        <v>#N/A</v>
      </c>
      <c r="AW184" s="4" t="e">
        <f t="shared" ca="1" si="110"/>
        <v>#N/A</v>
      </c>
      <c r="AX184" s="4" t="e">
        <f ca="1">INDEX($T$23:$Y$204,MATCH($AS184,$T$23:$T$204,0),MATCH(AX$22,$T$22:$Y$22,0))</f>
        <v>#N/A</v>
      </c>
      <c r="AZ184" s="8" t="e">
        <f t="shared" ca="1" si="103"/>
        <v>#N/A</v>
      </c>
      <c r="BA184" s="3" t="e">
        <f t="shared" ref="BA184:BI199" ca="1" si="134">IF(ISNA($AZ184),NA(),IF(AND($AU184&gt;BB$21,$AU184&lt;=BA$21),$AV184,0))</f>
        <v>#N/A</v>
      </c>
      <c r="BB184" s="3" t="e">
        <f t="shared" ca="1" si="134"/>
        <v>#N/A</v>
      </c>
      <c r="BC184" s="3" t="e">
        <f t="shared" ca="1" si="134"/>
        <v>#N/A</v>
      </c>
      <c r="BD184" s="3" t="e">
        <f t="shared" ca="1" si="134"/>
        <v>#N/A</v>
      </c>
      <c r="BE184" s="3" t="e">
        <f t="shared" ca="1" si="134"/>
        <v>#N/A</v>
      </c>
      <c r="BF184" s="3" t="e">
        <f t="shared" ca="1" si="134"/>
        <v>#N/A</v>
      </c>
      <c r="BG184" s="3" t="e">
        <f t="shared" ca="1" si="134"/>
        <v>#N/A</v>
      </c>
      <c r="BH184" s="3" t="e">
        <f t="shared" ca="1" si="134"/>
        <v>#N/A</v>
      </c>
      <c r="BI184" s="3" t="e">
        <f t="shared" ca="1" si="134"/>
        <v>#N/A</v>
      </c>
      <c r="BL184" t="e">
        <f t="shared" ca="1" si="120"/>
        <v>#N/A</v>
      </c>
      <c r="BM184" s="4" t="e">
        <f t="shared" ca="1" si="121"/>
        <v>#N/A</v>
      </c>
      <c r="BN184" s="8" t="e">
        <f t="shared" ca="1" si="122"/>
        <v>#N/A</v>
      </c>
      <c r="BO184" s="3" t="e">
        <f t="shared" ca="1" si="123"/>
        <v>#N/A</v>
      </c>
      <c r="BP184" s="4" t="e">
        <f t="shared" ca="1" si="124"/>
        <v>#N/A</v>
      </c>
      <c r="BQ184" s="4" t="e">
        <f t="shared" ca="1" si="125"/>
        <v>#N/A</v>
      </c>
      <c r="BR184" s="3" t="e">
        <f t="shared" ca="1" si="126"/>
        <v>#N/A</v>
      </c>
      <c r="BU184">
        <f t="shared" si="108"/>
        <v>81</v>
      </c>
      <c r="BV184" t="e">
        <f t="shared" ca="1" si="133"/>
        <v>#N/A</v>
      </c>
      <c r="BW184" s="3" t="e">
        <f t="shared" ca="1" si="133"/>
        <v>#N/A</v>
      </c>
      <c r="BX184" s="3" t="e">
        <f t="shared" ca="1" si="133"/>
        <v>#N/A</v>
      </c>
      <c r="BY184" s="4" t="e">
        <f t="shared" ca="1" si="133"/>
        <v>#N/A</v>
      </c>
      <c r="BZ184" s="4" t="e">
        <f ca="1">INDEX($AA$23:$AF$204,MATCH($BU184,$AA$23:$AA$204,0),MATCH(BZ$22,$AA$22:$AF$22,0))</f>
        <v>#N/A</v>
      </c>
      <c r="CB184" s="8" t="e">
        <f t="shared" ca="1" si="105"/>
        <v>#N/A</v>
      </c>
      <c r="CC184" s="3" t="e">
        <f t="shared" ref="CC184:CK199" ca="1" si="135">IF(ISNA($CB184),NA(),IF(AND($BW184&gt;CD$21,$BW184&lt;=CC$21),$BX184,0))</f>
        <v>#N/A</v>
      </c>
      <c r="CD184" s="3" t="e">
        <f t="shared" ca="1" si="135"/>
        <v>#N/A</v>
      </c>
      <c r="CE184" s="3" t="e">
        <f t="shared" ca="1" si="135"/>
        <v>#N/A</v>
      </c>
      <c r="CF184" s="3" t="e">
        <f t="shared" ca="1" si="135"/>
        <v>#N/A</v>
      </c>
      <c r="CG184" s="3" t="e">
        <f t="shared" ca="1" si="135"/>
        <v>#N/A</v>
      </c>
      <c r="CH184" s="3" t="e">
        <f t="shared" ca="1" si="135"/>
        <v>#N/A</v>
      </c>
      <c r="CI184" s="3" t="e">
        <f t="shared" ca="1" si="135"/>
        <v>#N/A</v>
      </c>
      <c r="CJ184" s="3" t="e">
        <f t="shared" ca="1" si="135"/>
        <v>#N/A</v>
      </c>
      <c r="CK184" s="3" t="e">
        <f t="shared" ca="1" si="135"/>
        <v>#N/A</v>
      </c>
    </row>
    <row r="185" spans="2:89" x14ac:dyDescent="0.2">
      <c r="B185" s="37"/>
      <c r="C185" s="37"/>
      <c r="D185" s="37"/>
      <c r="E185" s="37"/>
      <c r="F185" s="37"/>
      <c r="G185" s="37"/>
      <c r="H185" s="37"/>
      <c r="I185" s="53"/>
      <c r="J185" s="91">
        <f t="shared" si="127"/>
        <v>136</v>
      </c>
      <c r="K185" s="94" t="str">
        <f t="shared" ca="1" si="128"/>
        <v/>
      </c>
      <c r="L185" s="82" t="str">
        <f t="shared" ca="1" si="129"/>
        <v/>
      </c>
      <c r="M185" s="88" t="str">
        <f t="shared" ca="1" si="130"/>
        <v/>
      </c>
      <c r="N185" s="87" t="str">
        <f t="shared" ca="1" si="131"/>
        <v/>
      </c>
      <c r="O185" s="83" t="str">
        <f t="shared" ca="1" si="131"/>
        <v/>
      </c>
      <c r="P185" s="84" t="str">
        <f t="shared" ca="1" si="132"/>
        <v/>
      </c>
      <c r="Q185" s="67"/>
      <c r="R185" s="67"/>
      <c r="S185" s="67"/>
      <c r="T185">
        <f>PV_Data_Calc!CY178</f>
        <v>163</v>
      </c>
      <c r="U185" s="10" t="e">
        <f ca="1">PV_Data_Calc!CZ178</f>
        <v>#N/A</v>
      </c>
      <c r="V185" s="16" t="e">
        <f ca="1">PV_Data_Calc!DB178</f>
        <v>#N/A</v>
      </c>
      <c r="W185" s="16" t="e">
        <f ca="1">PV_Data_Calc!DC178</f>
        <v>#N/A</v>
      </c>
      <c r="X185" s="17" t="e">
        <f ca="1">PV_Data_Calc!DD178</f>
        <v>#N/A</v>
      </c>
      <c r="Y185" s="17" t="e">
        <f ca="1">PV_Data_Calc!DE178</f>
        <v>#N/A</v>
      </c>
      <c r="AA185" s="9">
        <f>PV_Data_Calc!CQ178</f>
        <v>163</v>
      </c>
      <c r="AB185" s="9" t="e">
        <f ca="1">PV_Data_Calc!CR178</f>
        <v>#N/A</v>
      </c>
      <c r="AC185" s="19" t="e">
        <f ca="1">PV_Data_Calc!CT178</f>
        <v>#N/A</v>
      </c>
      <c r="AD185" s="19" t="e">
        <f ca="1">PV_Data_Calc!CU178</f>
        <v>#N/A</v>
      </c>
      <c r="AE185" s="20" t="e">
        <f ca="1">PV_Data_Calc!CV178</f>
        <v>#N/A</v>
      </c>
      <c r="AF185" s="20" t="e">
        <f ca="1">PV_Data_Calc!CW178</f>
        <v>#N/A</v>
      </c>
      <c r="AJ185" t="e">
        <f t="shared" ca="1" si="113"/>
        <v>#N/A</v>
      </c>
      <c r="AK185" s="4" t="e">
        <f t="shared" ca="1" si="114"/>
        <v>#N/A</v>
      </c>
      <c r="AL185" s="8" t="e">
        <f t="shared" ca="1" si="115"/>
        <v>#N/A</v>
      </c>
      <c r="AM185" s="3" t="e">
        <f t="shared" ca="1" si="116"/>
        <v>#N/A</v>
      </c>
      <c r="AN185" s="4" t="e">
        <f t="shared" ca="1" si="117"/>
        <v>#N/A</v>
      </c>
      <c r="AO185" s="4" t="e">
        <f t="shared" ca="1" si="118"/>
        <v>#N/A</v>
      </c>
      <c r="AP185" s="3" t="e">
        <f t="shared" ca="1" si="119"/>
        <v>#N/A</v>
      </c>
      <c r="AS185">
        <f t="shared" si="107"/>
        <v>82</v>
      </c>
      <c r="AT185" t="e">
        <f t="shared" ca="1" si="101"/>
        <v>#N/A</v>
      </c>
      <c r="AU185" s="3" t="e">
        <f t="shared" ca="1" si="102"/>
        <v>#N/A</v>
      </c>
      <c r="AV185" s="3" t="e">
        <f t="shared" ref="AV185:AX205" ca="1" si="136">INDEX($T$23:$Y$204,MATCH($AS185,$T$23:$T$204,0),MATCH(AV$22,$T$22:$Y$22,0))</f>
        <v>#N/A</v>
      </c>
      <c r="AW185" s="4" t="e">
        <f t="shared" ca="1" si="136"/>
        <v>#N/A</v>
      </c>
      <c r="AX185" s="4" t="e">
        <f ca="1">AX184</f>
        <v>#N/A</v>
      </c>
      <c r="AZ185" s="8" t="e">
        <f t="shared" ca="1" si="103"/>
        <v>#N/A</v>
      </c>
      <c r="BA185" s="3" t="e">
        <f t="shared" ca="1" si="134"/>
        <v>#N/A</v>
      </c>
      <c r="BB185" s="3" t="e">
        <f t="shared" ca="1" si="134"/>
        <v>#N/A</v>
      </c>
      <c r="BC185" s="3" t="e">
        <f t="shared" ca="1" si="134"/>
        <v>#N/A</v>
      </c>
      <c r="BD185" s="3" t="e">
        <f t="shared" ca="1" si="134"/>
        <v>#N/A</v>
      </c>
      <c r="BE185" s="3" t="e">
        <f t="shared" ca="1" si="134"/>
        <v>#N/A</v>
      </c>
      <c r="BF185" s="3" t="e">
        <f t="shared" ca="1" si="134"/>
        <v>#N/A</v>
      </c>
      <c r="BG185" s="3" t="e">
        <f t="shared" ca="1" si="134"/>
        <v>#N/A</v>
      </c>
      <c r="BH185" s="3" t="e">
        <f t="shared" ca="1" si="134"/>
        <v>#N/A</v>
      </c>
      <c r="BI185" s="3" t="e">
        <f t="shared" ca="1" si="134"/>
        <v>#N/A</v>
      </c>
      <c r="BL185" t="e">
        <f t="shared" ca="1" si="120"/>
        <v>#N/A</v>
      </c>
      <c r="BM185" s="4" t="e">
        <f t="shared" ca="1" si="121"/>
        <v>#N/A</v>
      </c>
      <c r="BN185" s="8" t="e">
        <f t="shared" ca="1" si="122"/>
        <v>#N/A</v>
      </c>
      <c r="BO185" s="3" t="e">
        <f t="shared" ca="1" si="123"/>
        <v>#N/A</v>
      </c>
      <c r="BP185" s="4" t="e">
        <f t="shared" ca="1" si="124"/>
        <v>#N/A</v>
      </c>
      <c r="BQ185" s="4" t="e">
        <f t="shared" ca="1" si="125"/>
        <v>#N/A</v>
      </c>
      <c r="BR185" s="3" t="e">
        <f t="shared" ca="1" si="126"/>
        <v>#N/A</v>
      </c>
      <c r="BU185">
        <f t="shared" si="108"/>
        <v>82</v>
      </c>
      <c r="BV185" t="e">
        <f t="shared" ca="1" si="133"/>
        <v>#N/A</v>
      </c>
      <c r="BW185" s="3" t="e">
        <f t="shared" ca="1" si="133"/>
        <v>#N/A</v>
      </c>
      <c r="BX185" s="3" t="e">
        <f t="shared" ca="1" si="133"/>
        <v>#N/A</v>
      </c>
      <c r="BY185" s="4" t="e">
        <f t="shared" ca="1" si="133"/>
        <v>#N/A</v>
      </c>
      <c r="BZ185" s="4" t="e">
        <f ca="1">BZ184</f>
        <v>#N/A</v>
      </c>
      <c r="CB185" s="8" t="e">
        <f t="shared" ca="1" si="105"/>
        <v>#N/A</v>
      </c>
      <c r="CC185" s="3" t="e">
        <f t="shared" ca="1" si="135"/>
        <v>#N/A</v>
      </c>
      <c r="CD185" s="3" t="e">
        <f t="shared" ca="1" si="135"/>
        <v>#N/A</v>
      </c>
      <c r="CE185" s="3" t="e">
        <f t="shared" ca="1" si="135"/>
        <v>#N/A</v>
      </c>
      <c r="CF185" s="3" t="e">
        <f t="shared" ca="1" si="135"/>
        <v>#N/A</v>
      </c>
      <c r="CG185" s="3" t="e">
        <f t="shared" ca="1" si="135"/>
        <v>#N/A</v>
      </c>
      <c r="CH185" s="3" t="e">
        <f t="shared" ca="1" si="135"/>
        <v>#N/A</v>
      </c>
      <c r="CI185" s="3" t="e">
        <f t="shared" ca="1" si="135"/>
        <v>#N/A</v>
      </c>
      <c r="CJ185" s="3" t="e">
        <f t="shared" ca="1" si="135"/>
        <v>#N/A</v>
      </c>
      <c r="CK185" s="3" t="e">
        <f t="shared" ca="1" si="135"/>
        <v>#N/A</v>
      </c>
    </row>
    <row r="186" spans="2:89" x14ac:dyDescent="0.2">
      <c r="B186" s="37"/>
      <c r="C186" s="37"/>
      <c r="D186" s="37"/>
      <c r="E186" s="37"/>
      <c r="F186" s="37"/>
      <c r="G186" s="37"/>
      <c r="H186" s="37"/>
      <c r="I186" s="53"/>
      <c r="J186" s="91">
        <f t="shared" si="127"/>
        <v>137</v>
      </c>
      <c r="K186" s="94" t="str">
        <f t="shared" ca="1" si="128"/>
        <v/>
      </c>
      <c r="L186" s="82" t="str">
        <f t="shared" ca="1" si="129"/>
        <v/>
      </c>
      <c r="M186" s="88" t="str">
        <f t="shared" ca="1" si="130"/>
        <v/>
      </c>
      <c r="N186" s="87" t="str">
        <f t="shared" ca="1" si="131"/>
        <v/>
      </c>
      <c r="O186" s="83" t="str">
        <f t="shared" ca="1" si="131"/>
        <v/>
      </c>
      <c r="P186" s="84" t="str">
        <f t="shared" ca="1" si="132"/>
        <v/>
      </c>
      <c r="Q186" s="67"/>
      <c r="R186" s="67"/>
      <c r="S186" s="67"/>
      <c r="T186">
        <f>PV_Data_Calc!CY179</f>
        <v>164</v>
      </c>
      <c r="U186" s="10" t="e">
        <f ca="1">PV_Data_Calc!CZ179</f>
        <v>#N/A</v>
      </c>
      <c r="V186" s="16" t="e">
        <f ca="1">PV_Data_Calc!DB179</f>
        <v>#N/A</v>
      </c>
      <c r="W186" s="16" t="e">
        <f ca="1">PV_Data_Calc!DC179</f>
        <v>#N/A</v>
      </c>
      <c r="X186" s="17" t="e">
        <f ca="1">PV_Data_Calc!DD179</f>
        <v>#N/A</v>
      </c>
      <c r="Y186" s="17" t="e">
        <f ca="1">PV_Data_Calc!DE179</f>
        <v>#N/A</v>
      </c>
      <c r="AA186" s="9">
        <f>PV_Data_Calc!CQ179</f>
        <v>164</v>
      </c>
      <c r="AB186" s="9" t="e">
        <f ca="1">PV_Data_Calc!CR179</f>
        <v>#N/A</v>
      </c>
      <c r="AC186" s="19" t="e">
        <f ca="1">PV_Data_Calc!CT179</f>
        <v>#N/A</v>
      </c>
      <c r="AD186" s="19" t="e">
        <f ca="1">PV_Data_Calc!CU179</f>
        <v>#N/A</v>
      </c>
      <c r="AE186" s="20" t="e">
        <f ca="1">PV_Data_Calc!CV179</f>
        <v>#N/A</v>
      </c>
      <c r="AF186" s="20" t="e">
        <f ca="1">PV_Data_Calc!CW179</f>
        <v>#N/A</v>
      </c>
      <c r="AJ186" t="e">
        <f t="shared" ca="1" si="113"/>
        <v>#N/A</v>
      </c>
      <c r="AK186" s="4" t="e">
        <f t="shared" ca="1" si="114"/>
        <v>#N/A</v>
      </c>
      <c r="AL186" s="8" t="e">
        <f t="shared" ca="1" si="115"/>
        <v>#N/A</v>
      </c>
      <c r="AM186" s="3" t="e">
        <f t="shared" ca="1" si="116"/>
        <v>#N/A</v>
      </c>
      <c r="AN186" s="4" t="e">
        <f t="shared" ca="1" si="117"/>
        <v>#N/A</v>
      </c>
      <c r="AO186" s="4" t="e">
        <f t="shared" ca="1" si="118"/>
        <v>#N/A</v>
      </c>
      <c r="AP186" s="3" t="e">
        <f t="shared" ca="1" si="119"/>
        <v>#N/A</v>
      </c>
      <c r="AS186">
        <f t="shared" si="107"/>
        <v>82</v>
      </c>
      <c r="AT186" t="e">
        <f t="shared" ca="1" si="101"/>
        <v>#N/A</v>
      </c>
      <c r="AU186" s="3" t="e">
        <f t="shared" ca="1" si="102"/>
        <v>#N/A</v>
      </c>
      <c r="AV186" s="3" t="e">
        <f t="shared" ca="1" si="136"/>
        <v>#N/A</v>
      </c>
      <c r="AW186" s="4" t="e">
        <f t="shared" ca="1" si="136"/>
        <v>#N/A</v>
      </c>
      <c r="AX186" s="4" t="e">
        <f ca="1">INDEX($T$23:$Y$204,MATCH($AS186,$T$23:$T$204,0),MATCH(AX$22,$T$22:$Y$22,0))</f>
        <v>#N/A</v>
      </c>
      <c r="AZ186" s="8" t="e">
        <f t="shared" ca="1" si="103"/>
        <v>#N/A</v>
      </c>
      <c r="BA186" s="3" t="e">
        <f t="shared" ca="1" si="134"/>
        <v>#N/A</v>
      </c>
      <c r="BB186" s="3" t="e">
        <f t="shared" ca="1" si="134"/>
        <v>#N/A</v>
      </c>
      <c r="BC186" s="3" t="e">
        <f t="shared" ca="1" si="134"/>
        <v>#N/A</v>
      </c>
      <c r="BD186" s="3" t="e">
        <f t="shared" ca="1" si="134"/>
        <v>#N/A</v>
      </c>
      <c r="BE186" s="3" t="e">
        <f t="shared" ca="1" si="134"/>
        <v>#N/A</v>
      </c>
      <c r="BF186" s="3" t="e">
        <f t="shared" ca="1" si="134"/>
        <v>#N/A</v>
      </c>
      <c r="BG186" s="3" t="e">
        <f t="shared" ca="1" si="134"/>
        <v>#N/A</v>
      </c>
      <c r="BH186" s="3" t="e">
        <f t="shared" ca="1" si="134"/>
        <v>#N/A</v>
      </c>
      <c r="BI186" s="3" t="e">
        <f t="shared" ca="1" si="134"/>
        <v>#N/A</v>
      </c>
      <c r="BL186" t="e">
        <f t="shared" ca="1" si="120"/>
        <v>#N/A</v>
      </c>
      <c r="BM186" s="4" t="e">
        <f t="shared" ca="1" si="121"/>
        <v>#N/A</v>
      </c>
      <c r="BN186" s="8" t="e">
        <f t="shared" ca="1" si="122"/>
        <v>#N/A</v>
      </c>
      <c r="BO186" s="3" t="e">
        <f t="shared" ca="1" si="123"/>
        <v>#N/A</v>
      </c>
      <c r="BP186" s="4" t="e">
        <f t="shared" ca="1" si="124"/>
        <v>#N/A</v>
      </c>
      <c r="BQ186" s="4" t="e">
        <f t="shared" ca="1" si="125"/>
        <v>#N/A</v>
      </c>
      <c r="BR186" s="3" t="e">
        <f t="shared" ca="1" si="126"/>
        <v>#N/A</v>
      </c>
      <c r="BU186">
        <f t="shared" si="108"/>
        <v>82</v>
      </c>
      <c r="BV186" t="e">
        <f t="shared" ca="1" si="133"/>
        <v>#N/A</v>
      </c>
      <c r="BW186" s="3" t="e">
        <f t="shared" ca="1" si="133"/>
        <v>#N/A</v>
      </c>
      <c r="BX186" s="3" t="e">
        <f t="shared" ca="1" si="133"/>
        <v>#N/A</v>
      </c>
      <c r="BY186" s="4" t="e">
        <f t="shared" ca="1" si="133"/>
        <v>#N/A</v>
      </c>
      <c r="BZ186" s="4" t="e">
        <f ca="1">INDEX($AA$23:$AF$204,MATCH($BU186,$AA$23:$AA$204,0),MATCH(BZ$22,$AA$22:$AF$22,0))</f>
        <v>#N/A</v>
      </c>
      <c r="CB186" s="8" t="e">
        <f t="shared" ca="1" si="105"/>
        <v>#N/A</v>
      </c>
      <c r="CC186" s="3" t="e">
        <f t="shared" ca="1" si="135"/>
        <v>#N/A</v>
      </c>
      <c r="CD186" s="3" t="e">
        <f t="shared" ca="1" si="135"/>
        <v>#N/A</v>
      </c>
      <c r="CE186" s="3" t="e">
        <f t="shared" ca="1" si="135"/>
        <v>#N/A</v>
      </c>
      <c r="CF186" s="3" t="e">
        <f t="shared" ca="1" si="135"/>
        <v>#N/A</v>
      </c>
      <c r="CG186" s="3" t="e">
        <f t="shared" ca="1" si="135"/>
        <v>#N/A</v>
      </c>
      <c r="CH186" s="3" t="e">
        <f t="shared" ca="1" si="135"/>
        <v>#N/A</v>
      </c>
      <c r="CI186" s="3" t="e">
        <f t="shared" ca="1" si="135"/>
        <v>#N/A</v>
      </c>
      <c r="CJ186" s="3" t="e">
        <f t="shared" ca="1" si="135"/>
        <v>#N/A</v>
      </c>
      <c r="CK186" s="3" t="e">
        <f t="shared" ca="1" si="135"/>
        <v>#N/A</v>
      </c>
    </row>
    <row r="187" spans="2:89" x14ac:dyDescent="0.2">
      <c r="B187" s="37"/>
      <c r="C187" s="37"/>
      <c r="D187" s="37"/>
      <c r="E187" s="37"/>
      <c r="F187" s="37"/>
      <c r="G187" s="37"/>
      <c r="H187" s="37"/>
      <c r="I187" s="29"/>
      <c r="J187" s="91">
        <f t="shared" si="127"/>
        <v>138</v>
      </c>
      <c r="K187" s="94" t="str">
        <f t="shared" ca="1" si="128"/>
        <v/>
      </c>
      <c r="L187" s="82" t="str">
        <f t="shared" ca="1" si="129"/>
        <v/>
      </c>
      <c r="M187" s="88" t="str">
        <f t="shared" ca="1" si="130"/>
        <v/>
      </c>
      <c r="N187" s="87" t="str">
        <f t="shared" ca="1" si="131"/>
        <v/>
      </c>
      <c r="O187" s="83" t="str">
        <f t="shared" ca="1" si="131"/>
        <v/>
      </c>
      <c r="P187" s="84" t="str">
        <f t="shared" ca="1" si="132"/>
        <v/>
      </c>
      <c r="Q187" s="67"/>
      <c r="R187" s="67"/>
      <c r="S187" s="67"/>
      <c r="T187">
        <f>PV_Data_Calc!CY180</f>
        <v>165</v>
      </c>
      <c r="U187" s="10" t="e">
        <f ca="1">PV_Data_Calc!CZ180</f>
        <v>#N/A</v>
      </c>
      <c r="V187" s="16" t="e">
        <f ca="1">PV_Data_Calc!DB180</f>
        <v>#N/A</v>
      </c>
      <c r="W187" s="16" t="e">
        <f ca="1">PV_Data_Calc!DC180</f>
        <v>#N/A</v>
      </c>
      <c r="X187" s="17" t="e">
        <f ca="1">PV_Data_Calc!DD180</f>
        <v>#N/A</v>
      </c>
      <c r="Y187" s="17" t="e">
        <f ca="1">PV_Data_Calc!DE180</f>
        <v>#N/A</v>
      </c>
      <c r="AA187" s="9">
        <f>PV_Data_Calc!CQ180</f>
        <v>165</v>
      </c>
      <c r="AB187" s="9" t="e">
        <f ca="1">PV_Data_Calc!CR180</f>
        <v>#N/A</v>
      </c>
      <c r="AC187" s="19" t="e">
        <f ca="1">PV_Data_Calc!CT180</f>
        <v>#N/A</v>
      </c>
      <c r="AD187" s="19" t="e">
        <f ca="1">PV_Data_Calc!CU180</f>
        <v>#N/A</v>
      </c>
      <c r="AE187" s="20" t="e">
        <f ca="1">PV_Data_Calc!CV180</f>
        <v>#N/A</v>
      </c>
      <c r="AF187" s="20" t="e">
        <f ca="1">PV_Data_Calc!CW180</f>
        <v>#N/A</v>
      </c>
      <c r="AJ187" t="e">
        <f t="shared" ca="1" si="113"/>
        <v>#N/A</v>
      </c>
      <c r="AK187" s="4" t="e">
        <f t="shared" ca="1" si="114"/>
        <v>#N/A</v>
      </c>
      <c r="AL187" s="8" t="e">
        <f t="shared" ca="1" si="115"/>
        <v>#N/A</v>
      </c>
      <c r="AM187" s="3" t="e">
        <f t="shared" ca="1" si="116"/>
        <v>#N/A</v>
      </c>
      <c r="AN187" s="4" t="e">
        <f t="shared" ca="1" si="117"/>
        <v>#N/A</v>
      </c>
      <c r="AO187" s="4" t="e">
        <f t="shared" ca="1" si="118"/>
        <v>#N/A</v>
      </c>
      <c r="AP187" s="3" t="e">
        <f t="shared" ca="1" si="119"/>
        <v>#N/A</v>
      </c>
      <c r="AS187">
        <f t="shared" si="107"/>
        <v>83</v>
      </c>
      <c r="AT187" t="e">
        <f t="shared" ca="1" si="101"/>
        <v>#N/A</v>
      </c>
      <c r="AU187" s="3" t="e">
        <f t="shared" ca="1" si="102"/>
        <v>#N/A</v>
      </c>
      <c r="AV187" s="3" t="e">
        <f t="shared" ca="1" si="136"/>
        <v>#N/A</v>
      </c>
      <c r="AW187" s="4" t="e">
        <f t="shared" ca="1" si="136"/>
        <v>#N/A</v>
      </c>
      <c r="AX187" s="4" t="e">
        <f ca="1">AX186</f>
        <v>#N/A</v>
      </c>
      <c r="AZ187" s="8" t="e">
        <f t="shared" ca="1" si="103"/>
        <v>#N/A</v>
      </c>
      <c r="BA187" s="3" t="e">
        <f t="shared" ca="1" si="134"/>
        <v>#N/A</v>
      </c>
      <c r="BB187" s="3" t="e">
        <f t="shared" ca="1" si="134"/>
        <v>#N/A</v>
      </c>
      <c r="BC187" s="3" t="e">
        <f t="shared" ca="1" si="134"/>
        <v>#N/A</v>
      </c>
      <c r="BD187" s="3" t="e">
        <f t="shared" ca="1" si="134"/>
        <v>#N/A</v>
      </c>
      <c r="BE187" s="3" t="e">
        <f t="shared" ca="1" si="134"/>
        <v>#N/A</v>
      </c>
      <c r="BF187" s="3" t="e">
        <f t="shared" ca="1" si="134"/>
        <v>#N/A</v>
      </c>
      <c r="BG187" s="3" t="e">
        <f t="shared" ca="1" si="134"/>
        <v>#N/A</v>
      </c>
      <c r="BH187" s="3" t="e">
        <f t="shared" ca="1" si="134"/>
        <v>#N/A</v>
      </c>
      <c r="BI187" s="3" t="e">
        <f t="shared" ca="1" si="134"/>
        <v>#N/A</v>
      </c>
      <c r="BL187" t="e">
        <f t="shared" ca="1" si="120"/>
        <v>#N/A</v>
      </c>
      <c r="BM187" s="4" t="e">
        <f t="shared" ca="1" si="121"/>
        <v>#N/A</v>
      </c>
      <c r="BN187" s="8" t="e">
        <f t="shared" ca="1" si="122"/>
        <v>#N/A</v>
      </c>
      <c r="BO187" s="3" t="e">
        <f t="shared" ca="1" si="123"/>
        <v>#N/A</v>
      </c>
      <c r="BP187" s="4" t="e">
        <f t="shared" ca="1" si="124"/>
        <v>#N/A</v>
      </c>
      <c r="BQ187" s="4" t="e">
        <f t="shared" ca="1" si="125"/>
        <v>#N/A</v>
      </c>
      <c r="BR187" s="3" t="e">
        <f t="shared" ca="1" si="126"/>
        <v>#N/A</v>
      </c>
      <c r="BU187">
        <f t="shared" si="108"/>
        <v>83</v>
      </c>
      <c r="BV187" t="e">
        <f t="shared" ca="1" si="133"/>
        <v>#N/A</v>
      </c>
      <c r="BW187" s="3" t="e">
        <f t="shared" ca="1" si="133"/>
        <v>#N/A</v>
      </c>
      <c r="BX187" s="3" t="e">
        <f t="shared" ca="1" si="133"/>
        <v>#N/A</v>
      </c>
      <c r="BY187" s="4" t="e">
        <f t="shared" ca="1" si="133"/>
        <v>#N/A</v>
      </c>
      <c r="BZ187" s="4" t="e">
        <f ca="1">BZ186</f>
        <v>#N/A</v>
      </c>
      <c r="CB187" s="8" t="e">
        <f t="shared" ca="1" si="105"/>
        <v>#N/A</v>
      </c>
      <c r="CC187" s="3" t="e">
        <f t="shared" ca="1" si="135"/>
        <v>#N/A</v>
      </c>
      <c r="CD187" s="3" t="e">
        <f t="shared" ca="1" si="135"/>
        <v>#N/A</v>
      </c>
      <c r="CE187" s="3" t="e">
        <f t="shared" ca="1" si="135"/>
        <v>#N/A</v>
      </c>
      <c r="CF187" s="3" t="e">
        <f t="shared" ca="1" si="135"/>
        <v>#N/A</v>
      </c>
      <c r="CG187" s="3" t="e">
        <f t="shared" ca="1" si="135"/>
        <v>#N/A</v>
      </c>
      <c r="CH187" s="3" t="e">
        <f t="shared" ca="1" si="135"/>
        <v>#N/A</v>
      </c>
      <c r="CI187" s="3" t="e">
        <f t="shared" ca="1" si="135"/>
        <v>#N/A</v>
      </c>
      <c r="CJ187" s="3" t="e">
        <f t="shared" ca="1" si="135"/>
        <v>#N/A</v>
      </c>
      <c r="CK187" s="3" t="e">
        <f t="shared" ca="1" si="135"/>
        <v>#N/A</v>
      </c>
    </row>
    <row r="188" spans="2:89" x14ac:dyDescent="0.2">
      <c r="B188" s="37"/>
      <c r="C188" s="37"/>
      <c r="D188" s="37"/>
      <c r="E188" s="37"/>
      <c r="F188" s="37"/>
      <c r="G188" s="37"/>
      <c r="H188" s="37"/>
      <c r="I188" s="29"/>
      <c r="J188" s="91">
        <f t="shared" si="127"/>
        <v>139</v>
      </c>
      <c r="K188" s="94" t="str">
        <f t="shared" ca="1" si="128"/>
        <v/>
      </c>
      <c r="L188" s="82" t="str">
        <f t="shared" ca="1" si="129"/>
        <v/>
      </c>
      <c r="M188" s="88" t="str">
        <f t="shared" ca="1" si="130"/>
        <v/>
      </c>
      <c r="N188" s="87" t="str">
        <f t="shared" ca="1" si="131"/>
        <v/>
      </c>
      <c r="O188" s="83" t="str">
        <f t="shared" ca="1" si="131"/>
        <v/>
      </c>
      <c r="P188" s="84" t="str">
        <f t="shared" ca="1" si="132"/>
        <v/>
      </c>
      <c r="Q188" s="67"/>
      <c r="R188" s="67"/>
      <c r="S188" s="67"/>
      <c r="T188">
        <f>PV_Data_Calc!CY181</f>
        <v>166</v>
      </c>
      <c r="U188" s="10" t="e">
        <f ca="1">PV_Data_Calc!CZ181</f>
        <v>#N/A</v>
      </c>
      <c r="V188" s="16" t="e">
        <f ca="1">PV_Data_Calc!DB181</f>
        <v>#N/A</v>
      </c>
      <c r="W188" s="16" t="e">
        <f ca="1">PV_Data_Calc!DC181</f>
        <v>#N/A</v>
      </c>
      <c r="X188" s="17" t="e">
        <f ca="1">PV_Data_Calc!DD181</f>
        <v>#N/A</v>
      </c>
      <c r="Y188" s="17" t="e">
        <f ca="1">PV_Data_Calc!DE181</f>
        <v>#N/A</v>
      </c>
      <c r="AA188" s="9">
        <f>PV_Data_Calc!CQ181</f>
        <v>166</v>
      </c>
      <c r="AB188" s="9" t="e">
        <f ca="1">PV_Data_Calc!CR181</f>
        <v>#N/A</v>
      </c>
      <c r="AC188" s="19" t="e">
        <f ca="1">PV_Data_Calc!CT181</f>
        <v>#N/A</v>
      </c>
      <c r="AD188" s="19" t="e">
        <f ca="1">PV_Data_Calc!CU181</f>
        <v>#N/A</v>
      </c>
      <c r="AE188" s="20" t="e">
        <f ca="1">PV_Data_Calc!CV181</f>
        <v>#N/A</v>
      </c>
      <c r="AF188" s="20" t="e">
        <f ca="1">PV_Data_Calc!CW181</f>
        <v>#N/A</v>
      </c>
      <c r="AJ188" t="e">
        <f t="shared" ca="1" si="113"/>
        <v>#N/A</v>
      </c>
      <c r="AK188" s="4" t="e">
        <f t="shared" ca="1" si="114"/>
        <v>#N/A</v>
      </c>
      <c r="AL188" s="8" t="e">
        <f t="shared" ca="1" si="115"/>
        <v>#N/A</v>
      </c>
      <c r="AM188" s="3" t="e">
        <f t="shared" ca="1" si="116"/>
        <v>#N/A</v>
      </c>
      <c r="AN188" s="4" t="e">
        <f t="shared" ca="1" si="117"/>
        <v>#N/A</v>
      </c>
      <c r="AO188" s="4" t="e">
        <f t="shared" ca="1" si="118"/>
        <v>#N/A</v>
      </c>
      <c r="AP188" s="3" t="e">
        <f t="shared" ca="1" si="119"/>
        <v>#N/A</v>
      </c>
      <c r="AS188">
        <f t="shared" si="107"/>
        <v>83</v>
      </c>
      <c r="AT188" t="e">
        <f t="shared" ca="1" si="101"/>
        <v>#N/A</v>
      </c>
      <c r="AU188" s="3" t="e">
        <f t="shared" ca="1" si="102"/>
        <v>#N/A</v>
      </c>
      <c r="AV188" s="3" t="e">
        <f t="shared" ca="1" si="136"/>
        <v>#N/A</v>
      </c>
      <c r="AW188" s="4" t="e">
        <f t="shared" ca="1" si="136"/>
        <v>#N/A</v>
      </c>
      <c r="AX188" s="4" t="e">
        <f ca="1">INDEX($T$23:$Y$204,MATCH($AS188,$T$23:$T$204,0),MATCH(AX$22,$T$22:$Y$22,0))</f>
        <v>#N/A</v>
      </c>
      <c r="AZ188" s="8" t="e">
        <f t="shared" ca="1" si="103"/>
        <v>#N/A</v>
      </c>
      <c r="BA188" s="3" t="e">
        <f t="shared" ca="1" si="134"/>
        <v>#N/A</v>
      </c>
      <c r="BB188" s="3" t="e">
        <f t="shared" ca="1" si="134"/>
        <v>#N/A</v>
      </c>
      <c r="BC188" s="3" t="e">
        <f t="shared" ca="1" si="134"/>
        <v>#N/A</v>
      </c>
      <c r="BD188" s="3" t="e">
        <f t="shared" ca="1" si="134"/>
        <v>#N/A</v>
      </c>
      <c r="BE188" s="3" t="e">
        <f t="shared" ca="1" si="134"/>
        <v>#N/A</v>
      </c>
      <c r="BF188" s="3" t="e">
        <f t="shared" ca="1" si="134"/>
        <v>#N/A</v>
      </c>
      <c r="BG188" s="3" t="e">
        <f t="shared" ca="1" si="134"/>
        <v>#N/A</v>
      </c>
      <c r="BH188" s="3" t="e">
        <f t="shared" ca="1" si="134"/>
        <v>#N/A</v>
      </c>
      <c r="BI188" s="3" t="e">
        <f t="shared" ca="1" si="134"/>
        <v>#N/A</v>
      </c>
      <c r="BL188" t="e">
        <f t="shared" ca="1" si="120"/>
        <v>#N/A</v>
      </c>
      <c r="BM188" s="4" t="e">
        <f t="shared" ca="1" si="121"/>
        <v>#N/A</v>
      </c>
      <c r="BN188" s="8" t="e">
        <f t="shared" ca="1" si="122"/>
        <v>#N/A</v>
      </c>
      <c r="BO188" s="3" t="e">
        <f t="shared" ca="1" si="123"/>
        <v>#N/A</v>
      </c>
      <c r="BP188" s="4" t="e">
        <f t="shared" ca="1" si="124"/>
        <v>#N/A</v>
      </c>
      <c r="BQ188" s="4" t="e">
        <f t="shared" ca="1" si="125"/>
        <v>#N/A</v>
      </c>
      <c r="BR188" s="3" t="e">
        <f t="shared" ca="1" si="126"/>
        <v>#N/A</v>
      </c>
      <c r="BU188">
        <f t="shared" si="108"/>
        <v>83</v>
      </c>
      <c r="BV188" t="e">
        <f t="shared" ca="1" si="133"/>
        <v>#N/A</v>
      </c>
      <c r="BW188" s="3" t="e">
        <f t="shared" ca="1" si="133"/>
        <v>#N/A</v>
      </c>
      <c r="BX188" s="3" t="e">
        <f t="shared" ca="1" si="133"/>
        <v>#N/A</v>
      </c>
      <c r="BY188" s="4" t="e">
        <f t="shared" ca="1" si="133"/>
        <v>#N/A</v>
      </c>
      <c r="BZ188" s="4" t="e">
        <f ca="1">INDEX($AA$23:$AF$204,MATCH($BU188,$AA$23:$AA$204,0),MATCH(BZ$22,$AA$22:$AF$22,0))</f>
        <v>#N/A</v>
      </c>
      <c r="CB188" s="8" t="e">
        <f t="shared" ca="1" si="105"/>
        <v>#N/A</v>
      </c>
      <c r="CC188" s="3" t="e">
        <f t="shared" ca="1" si="135"/>
        <v>#N/A</v>
      </c>
      <c r="CD188" s="3" t="e">
        <f t="shared" ca="1" si="135"/>
        <v>#N/A</v>
      </c>
      <c r="CE188" s="3" t="e">
        <f t="shared" ca="1" si="135"/>
        <v>#N/A</v>
      </c>
      <c r="CF188" s="3" t="e">
        <f t="shared" ca="1" si="135"/>
        <v>#N/A</v>
      </c>
      <c r="CG188" s="3" t="e">
        <f t="shared" ca="1" si="135"/>
        <v>#N/A</v>
      </c>
      <c r="CH188" s="3" t="e">
        <f t="shared" ca="1" si="135"/>
        <v>#N/A</v>
      </c>
      <c r="CI188" s="3" t="e">
        <f t="shared" ca="1" si="135"/>
        <v>#N/A</v>
      </c>
      <c r="CJ188" s="3" t="e">
        <f t="shared" ca="1" si="135"/>
        <v>#N/A</v>
      </c>
      <c r="CK188" s="3" t="e">
        <f t="shared" ca="1" si="135"/>
        <v>#N/A</v>
      </c>
    </row>
    <row r="189" spans="2:89" x14ac:dyDescent="0.2">
      <c r="B189" s="37"/>
      <c r="C189" s="37"/>
      <c r="D189" s="37"/>
      <c r="E189" s="37"/>
      <c r="F189" s="37"/>
      <c r="G189" s="37"/>
      <c r="H189" s="37"/>
      <c r="I189" s="29"/>
      <c r="J189" s="91">
        <f t="shared" si="127"/>
        <v>140</v>
      </c>
      <c r="K189" s="94" t="str">
        <f t="shared" ca="1" si="128"/>
        <v/>
      </c>
      <c r="L189" s="82" t="str">
        <f t="shared" ca="1" si="129"/>
        <v/>
      </c>
      <c r="M189" s="88" t="str">
        <f t="shared" ca="1" si="130"/>
        <v/>
      </c>
      <c r="N189" s="87" t="str">
        <f t="shared" ca="1" si="131"/>
        <v/>
      </c>
      <c r="O189" s="83" t="str">
        <f t="shared" ca="1" si="131"/>
        <v/>
      </c>
      <c r="P189" s="84" t="str">
        <f t="shared" ca="1" si="132"/>
        <v/>
      </c>
      <c r="Q189" s="67"/>
      <c r="R189" s="67"/>
      <c r="S189" s="67"/>
      <c r="T189">
        <f>PV_Data_Calc!CY182</f>
        <v>167</v>
      </c>
      <c r="U189" s="10" t="e">
        <f ca="1">PV_Data_Calc!CZ182</f>
        <v>#N/A</v>
      </c>
      <c r="V189" s="16" t="e">
        <f ca="1">PV_Data_Calc!DB182</f>
        <v>#N/A</v>
      </c>
      <c r="W189" s="16" t="e">
        <f ca="1">PV_Data_Calc!DC182</f>
        <v>#N/A</v>
      </c>
      <c r="X189" s="17" t="e">
        <f ca="1">PV_Data_Calc!DD182</f>
        <v>#N/A</v>
      </c>
      <c r="Y189" s="17" t="e">
        <f ca="1">PV_Data_Calc!DE182</f>
        <v>#N/A</v>
      </c>
      <c r="AA189" s="9">
        <f>PV_Data_Calc!CQ182</f>
        <v>167</v>
      </c>
      <c r="AB189" s="9" t="e">
        <f ca="1">PV_Data_Calc!CR182</f>
        <v>#N/A</v>
      </c>
      <c r="AC189" s="19" t="e">
        <f ca="1">PV_Data_Calc!CT182</f>
        <v>#N/A</v>
      </c>
      <c r="AD189" s="19" t="e">
        <f ca="1">PV_Data_Calc!CU182</f>
        <v>#N/A</v>
      </c>
      <c r="AE189" s="20" t="e">
        <f ca="1">PV_Data_Calc!CV182</f>
        <v>#N/A</v>
      </c>
      <c r="AF189" s="20" t="e">
        <f ca="1">PV_Data_Calc!CW182</f>
        <v>#N/A</v>
      </c>
      <c r="AJ189" t="e">
        <f t="shared" ca="1" si="113"/>
        <v>#N/A</v>
      </c>
      <c r="AK189" s="4" t="e">
        <f t="shared" ca="1" si="114"/>
        <v>#N/A</v>
      </c>
      <c r="AL189" s="8" t="e">
        <f t="shared" ca="1" si="115"/>
        <v>#N/A</v>
      </c>
      <c r="AM189" s="3" t="e">
        <f t="shared" ca="1" si="116"/>
        <v>#N/A</v>
      </c>
      <c r="AN189" s="4" t="e">
        <f t="shared" ca="1" si="117"/>
        <v>#N/A</v>
      </c>
      <c r="AO189" s="4" t="e">
        <f t="shared" ca="1" si="118"/>
        <v>#N/A</v>
      </c>
      <c r="AP189" s="3" t="e">
        <f t="shared" ca="1" si="119"/>
        <v>#N/A</v>
      </c>
      <c r="AS189">
        <f t="shared" si="107"/>
        <v>84</v>
      </c>
      <c r="AT189" t="e">
        <f t="shared" ca="1" si="101"/>
        <v>#N/A</v>
      </c>
      <c r="AU189" s="3" t="e">
        <f t="shared" ca="1" si="102"/>
        <v>#N/A</v>
      </c>
      <c r="AV189" s="3" t="e">
        <f t="shared" ca="1" si="136"/>
        <v>#N/A</v>
      </c>
      <c r="AW189" s="4" t="e">
        <f t="shared" ca="1" si="136"/>
        <v>#N/A</v>
      </c>
      <c r="AX189" s="4" t="e">
        <f ca="1">AX188</f>
        <v>#N/A</v>
      </c>
      <c r="AZ189" s="8" t="e">
        <f t="shared" ca="1" si="103"/>
        <v>#N/A</v>
      </c>
      <c r="BA189" s="3" t="e">
        <f t="shared" ca="1" si="134"/>
        <v>#N/A</v>
      </c>
      <c r="BB189" s="3" t="e">
        <f t="shared" ca="1" si="134"/>
        <v>#N/A</v>
      </c>
      <c r="BC189" s="3" t="e">
        <f t="shared" ca="1" si="134"/>
        <v>#N/A</v>
      </c>
      <c r="BD189" s="3" t="e">
        <f t="shared" ca="1" si="134"/>
        <v>#N/A</v>
      </c>
      <c r="BE189" s="3" t="e">
        <f t="shared" ca="1" si="134"/>
        <v>#N/A</v>
      </c>
      <c r="BF189" s="3" t="e">
        <f t="shared" ca="1" si="134"/>
        <v>#N/A</v>
      </c>
      <c r="BG189" s="3" t="e">
        <f t="shared" ca="1" si="134"/>
        <v>#N/A</v>
      </c>
      <c r="BH189" s="3" t="e">
        <f t="shared" ca="1" si="134"/>
        <v>#N/A</v>
      </c>
      <c r="BI189" s="3" t="e">
        <f t="shared" ca="1" si="134"/>
        <v>#N/A</v>
      </c>
      <c r="BL189" t="e">
        <f t="shared" ca="1" si="120"/>
        <v>#N/A</v>
      </c>
      <c r="BM189" s="4" t="e">
        <f t="shared" ca="1" si="121"/>
        <v>#N/A</v>
      </c>
      <c r="BN189" s="8" t="e">
        <f t="shared" ca="1" si="122"/>
        <v>#N/A</v>
      </c>
      <c r="BO189" s="3" t="e">
        <f t="shared" ca="1" si="123"/>
        <v>#N/A</v>
      </c>
      <c r="BP189" s="4" t="e">
        <f t="shared" ca="1" si="124"/>
        <v>#N/A</v>
      </c>
      <c r="BQ189" s="4" t="e">
        <f t="shared" ca="1" si="125"/>
        <v>#N/A</v>
      </c>
      <c r="BR189" s="3" t="e">
        <f t="shared" ca="1" si="126"/>
        <v>#N/A</v>
      </c>
      <c r="BU189">
        <f t="shared" si="108"/>
        <v>84</v>
      </c>
      <c r="BV189" t="e">
        <f t="shared" ca="1" si="133"/>
        <v>#N/A</v>
      </c>
      <c r="BW189" s="3" t="e">
        <f t="shared" ca="1" si="133"/>
        <v>#N/A</v>
      </c>
      <c r="BX189" s="3" t="e">
        <f t="shared" ca="1" si="133"/>
        <v>#N/A</v>
      </c>
      <c r="BY189" s="4" t="e">
        <f t="shared" ca="1" si="133"/>
        <v>#N/A</v>
      </c>
      <c r="BZ189" s="4" t="e">
        <f ca="1">BZ188</f>
        <v>#N/A</v>
      </c>
      <c r="CB189" s="8" t="e">
        <f t="shared" ca="1" si="105"/>
        <v>#N/A</v>
      </c>
      <c r="CC189" s="3" t="e">
        <f t="shared" ca="1" si="135"/>
        <v>#N/A</v>
      </c>
      <c r="CD189" s="3" t="e">
        <f t="shared" ca="1" si="135"/>
        <v>#N/A</v>
      </c>
      <c r="CE189" s="3" t="e">
        <f t="shared" ca="1" si="135"/>
        <v>#N/A</v>
      </c>
      <c r="CF189" s="3" t="e">
        <f t="shared" ca="1" si="135"/>
        <v>#N/A</v>
      </c>
      <c r="CG189" s="3" t="e">
        <f t="shared" ca="1" si="135"/>
        <v>#N/A</v>
      </c>
      <c r="CH189" s="3" t="e">
        <f t="shared" ca="1" si="135"/>
        <v>#N/A</v>
      </c>
      <c r="CI189" s="3" t="e">
        <f t="shared" ca="1" si="135"/>
        <v>#N/A</v>
      </c>
      <c r="CJ189" s="3" t="e">
        <f t="shared" ca="1" si="135"/>
        <v>#N/A</v>
      </c>
      <c r="CK189" s="3" t="e">
        <f t="shared" ca="1" si="135"/>
        <v>#N/A</v>
      </c>
    </row>
    <row r="190" spans="2:89" x14ac:dyDescent="0.2">
      <c r="B190" s="37"/>
      <c r="C190" s="37"/>
      <c r="D190" s="37"/>
      <c r="E190" s="37"/>
      <c r="F190" s="37"/>
      <c r="G190" s="37"/>
      <c r="H190" s="37"/>
      <c r="I190" s="29"/>
      <c r="J190" s="91">
        <f t="shared" si="127"/>
        <v>141</v>
      </c>
      <c r="K190" s="94" t="str">
        <f t="shared" ca="1" si="128"/>
        <v/>
      </c>
      <c r="L190" s="82" t="str">
        <f t="shared" ca="1" si="129"/>
        <v/>
      </c>
      <c r="M190" s="88" t="str">
        <f t="shared" ca="1" si="130"/>
        <v/>
      </c>
      <c r="N190" s="87" t="str">
        <f t="shared" ca="1" si="131"/>
        <v/>
      </c>
      <c r="O190" s="83" t="str">
        <f t="shared" ca="1" si="131"/>
        <v/>
      </c>
      <c r="P190" s="84" t="str">
        <f t="shared" ca="1" si="132"/>
        <v/>
      </c>
      <c r="Q190" s="67"/>
      <c r="R190" s="67"/>
      <c r="S190" s="67"/>
      <c r="T190">
        <f>PV_Data_Calc!CY183</f>
        <v>168</v>
      </c>
      <c r="U190" s="10" t="e">
        <f ca="1">PV_Data_Calc!CZ183</f>
        <v>#N/A</v>
      </c>
      <c r="V190" s="16" t="e">
        <f ca="1">PV_Data_Calc!DB183</f>
        <v>#N/A</v>
      </c>
      <c r="W190" s="16" t="e">
        <f ca="1">PV_Data_Calc!DC183</f>
        <v>#N/A</v>
      </c>
      <c r="X190" s="17" t="e">
        <f ca="1">PV_Data_Calc!DD183</f>
        <v>#N/A</v>
      </c>
      <c r="Y190" s="17" t="e">
        <f ca="1">PV_Data_Calc!DE183</f>
        <v>#N/A</v>
      </c>
      <c r="AA190" s="9">
        <f>PV_Data_Calc!CQ183</f>
        <v>168</v>
      </c>
      <c r="AB190" s="9" t="e">
        <f ca="1">PV_Data_Calc!CR183</f>
        <v>#N/A</v>
      </c>
      <c r="AC190" s="19" t="e">
        <f ca="1">PV_Data_Calc!CT183</f>
        <v>#N/A</v>
      </c>
      <c r="AD190" s="19" t="e">
        <f ca="1">PV_Data_Calc!CU183</f>
        <v>#N/A</v>
      </c>
      <c r="AE190" s="20" t="e">
        <f ca="1">PV_Data_Calc!CV183</f>
        <v>#N/A</v>
      </c>
      <c r="AF190" s="20" t="e">
        <f ca="1">PV_Data_Calc!CW183</f>
        <v>#N/A</v>
      </c>
      <c r="AJ190" t="e">
        <f t="shared" ca="1" si="113"/>
        <v>#N/A</v>
      </c>
      <c r="AK190" s="4" t="e">
        <f t="shared" ca="1" si="114"/>
        <v>#N/A</v>
      </c>
      <c r="AL190" s="8" t="e">
        <f t="shared" ca="1" si="115"/>
        <v>#N/A</v>
      </c>
      <c r="AM190" s="3" t="e">
        <f t="shared" ca="1" si="116"/>
        <v>#N/A</v>
      </c>
      <c r="AN190" s="4" t="e">
        <f t="shared" ca="1" si="117"/>
        <v>#N/A</v>
      </c>
      <c r="AO190" s="4" t="e">
        <f t="shared" ca="1" si="118"/>
        <v>#N/A</v>
      </c>
      <c r="AP190" s="3" t="e">
        <f t="shared" ca="1" si="119"/>
        <v>#N/A</v>
      </c>
      <c r="AS190">
        <f t="shared" si="107"/>
        <v>84</v>
      </c>
      <c r="AT190" t="e">
        <f t="shared" ca="1" si="101"/>
        <v>#N/A</v>
      </c>
      <c r="AU190" s="3" t="e">
        <f t="shared" ca="1" si="102"/>
        <v>#N/A</v>
      </c>
      <c r="AV190" s="3" t="e">
        <f t="shared" ca="1" si="136"/>
        <v>#N/A</v>
      </c>
      <c r="AW190" s="4" t="e">
        <f t="shared" ca="1" si="136"/>
        <v>#N/A</v>
      </c>
      <c r="AX190" s="4" t="e">
        <f ca="1">INDEX($T$23:$Y$204,MATCH($AS190,$T$23:$T$204,0),MATCH(AX$22,$T$22:$Y$22,0))</f>
        <v>#N/A</v>
      </c>
      <c r="AZ190" s="8" t="e">
        <f t="shared" ca="1" si="103"/>
        <v>#N/A</v>
      </c>
      <c r="BA190" s="3" t="e">
        <f t="shared" ca="1" si="134"/>
        <v>#N/A</v>
      </c>
      <c r="BB190" s="3" t="e">
        <f t="shared" ca="1" si="134"/>
        <v>#N/A</v>
      </c>
      <c r="BC190" s="3" t="e">
        <f t="shared" ca="1" si="134"/>
        <v>#N/A</v>
      </c>
      <c r="BD190" s="3" t="e">
        <f t="shared" ca="1" si="134"/>
        <v>#N/A</v>
      </c>
      <c r="BE190" s="3" t="e">
        <f t="shared" ca="1" si="134"/>
        <v>#N/A</v>
      </c>
      <c r="BF190" s="3" t="e">
        <f t="shared" ca="1" si="134"/>
        <v>#N/A</v>
      </c>
      <c r="BG190" s="3" t="e">
        <f t="shared" ca="1" si="134"/>
        <v>#N/A</v>
      </c>
      <c r="BH190" s="3" t="e">
        <f t="shared" ca="1" si="134"/>
        <v>#N/A</v>
      </c>
      <c r="BI190" s="3" t="e">
        <f t="shared" ca="1" si="134"/>
        <v>#N/A</v>
      </c>
      <c r="BL190" t="e">
        <f t="shared" ca="1" si="120"/>
        <v>#N/A</v>
      </c>
      <c r="BM190" s="4" t="e">
        <f t="shared" ca="1" si="121"/>
        <v>#N/A</v>
      </c>
      <c r="BN190" s="8" t="e">
        <f t="shared" ca="1" si="122"/>
        <v>#N/A</v>
      </c>
      <c r="BO190" s="3" t="e">
        <f t="shared" ca="1" si="123"/>
        <v>#N/A</v>
      </c>
      <c r="BP190" s="4" t="e">
        <f t="shared" ca="1" si="124"/>
        <v>#N/A</v>
      </c>
      <c r="BQ190" s="4" t="e">
        <f t="shared" ca="1" si="125"/>
        <v>#N/A</v>
      </c>
      <c r="BR190" s="3" t="e">
        <f t="shared" ca="1" si="126"/>
        <v>#N/A</v>
      </c>
      <c r="BU190">
        <f t="shared" si="108"/>
        <v>84</v>
      </c>
      <c r="BV190" t="e">
        <f t="shared" ca="1" si="133"/>
        <v>#N/A</v>
      </c>
      <c r="BW190" s="3" t="e">
        <f t="shared" ca="1" si="133"/>
        <v>#N/A</v>
      </c>
      <c r="BX190" s="3" t="e">
        <f t="shared" ca="1" si="133"/>
        <v>#N/A</v>
      </c>
      <c r="BY190" s="4" t="e">
        <f t="shared" ca="1" si="133"/>
        <v>#N/A</v>
      </c>
      <c r="BZ190" s="4" t="e">
        <f ca="1">INDEX($AA$23:$AF$204,MATCH($BU190,$AA$23:$AA$204,0),MATCH(BZ$22,$AA$22:$AF$22,0))</f>
        <v>#N/A</v>
      </c>
      <c r="CB190" s="8" t="e">
        <f t="shared" ca="1" si="105"/>
        <v>#N/A</v>
      </c>
      <c r="CC190" s="3" t="e">
        <f t="shared" ca="1" si="135"/>
        <v>#N/A</v>
      </c>
      <c r="CD190" s="3" t="e">
        <f t="shared" ca="1" si="135"/>
        <v>#N/A</v>
      </c>
      <c r="CE190" s="3" t="e">
        <f t="shared" ca="1" si="135"/>
        <v>#N/A</v>
      </c>
      <c r="CF190" s="3" t="e">
        <f t="shared" ca="1" si="135"/>
        <v>#N/A</v>
      </c>
      <c r="CG190" s="3" t="e">
        <f t="shared" ca="1" si="135"/>
        <v>#N/A</v>
      </c>
      <c r="CH190" s="3" t="e">
        <f t="shared" ca="1" si="135"/>
        <v>#N/A</v>
      </c>
      <c r="CI190" s="3" t="e">
        <f t="shared" ca="1" si="135"/>
        <v>#N/A</v>
      </c>
      <c r="CJ190" s="3" t="e">
        <f t="shared" ca="1" si="135"/>
        <v>#N/A</v>
      </c>
      <c r="CK190" s="3" t="e">
        <f t="shared" ca="1" si="135"/>
        <v>#N/A</v>
      </c>
    </row>
    <row r="191" spans="2:89" x14ac:dyDescent="0.2">
      <c r="B191" s="37"/>
      <c r="C191" s="37"/>
      <c r="D191" s="37"/>
      <c r="E191" s="37"/>
      <c r="F191" s="37"/>
      <c r="G191" s="37"/>
      <c r="H191" s="37"/>
      <c r="I191" s="29"/>
      <c r="J191" s="91">
        <f t="shared" si="127"/>
        <v>142</v>
      </c>
      <c r="K191" s="94" t="str">
        <f t="shared" ca="1" si="128"/>
        <v/>
      </c>
      <c r="L191" s="82" t="str">
        <f t="shared" ca="1" si="129"/>
        <v/>
      </c>
      <c r="M191" s="88" t="str">
        <f t="shared" ca="1" si="130"/>
        <v/>
      </c>
      <c r="N191" s="87" t="str">
        <f t="shared" ca="1" si="131"/>
        <v/>
      </c>
      <c r="O191" s="83" t="str">
        <f t="shared" ca="1" si="131"/>
        <v/>
      </c>
      <c r="P191" s="84" t="str">
        <f t="shared" ca="1" si="132"/>
        <v/>
      </c>
      <c r="Q191" s="67"/>
      <c r="R191" s="67"/>
      <c r="S191" s="67"/>
      <c r="T191">
        <f>PV_Data_Calc!CY184</f>
        <v>169</v>
      </c>
      <c r="U191" s="10" t="e">
        <f ca="1">PV_Data_Calc!CZ184</f>
        <v>#N/A</v>
      </c>
      <c r="V191" s="16" t="e">
        <f ca="1">PV_Data_Calc!DB184</f>
        <v>#N/A</v>
      </c>
      <c r="W191" s="16" t="e">
        <f ca="1">PV_Data_Calc!DC184</f>
        <v>#N/A</v>
      </c>
      <c r="X191" s="17" t="e">
        <f ca="1">PV_Data_Calc!DD184</f>
        <v>#N/A</v>
      </c>
      <c r="Y191" s="17" t="e">
        <f ca="1">PV_Data_Calc!DE184</f>
        <v>#N/A</v>
      </c>
      <c r="AA191" s="9">
        <f>PV_Data_Calc!CQ184</f>
        <v>169</v>
      </c>
      <c r="AB191" s="9" t="e">
        <f ca="1">PV_Data_Calc!CR184</f>
        <v>#N/A</v>
      </c>
      <c r="AC191" s="19" t="e">
        <f ca="1">PV_Data_Calc!CT184</f>
        <v>#N/A</v>
      </c>
      <c r="AD191" s="19" t="e">
        <f ca="1">PV_Data_Calc!CU184</f>
        <v>#N/A</v>
      </c>
      <c r="AE191" s="20" t="e">
        <f ca="1">PV_Data_Calc!CV184</f>
        <v>#N/A</v>
      </c>
      <c r="AF191" s="20" t="e">
        <f ca="1">PV_Data_Calc!CW184</f>
        <v>#N/A</v>
      </c>
      <c r="AJ191" t="e">
        <f t="shared" ca="1" si="113"/>
        <v>#N/A</v>
      </c>
      <c r="AK191" s="4" t="e">
        <f t="shared" ca="1" si="114"/>
        <v>#N/A</v>
      </c>
      <c r="AL191" s="8" t="e">
        <f t="shared" ca="1" si="115"/>
        <v>#N/A</v>
      </c>
      <c r="AM191" s="3" t="e">
        <f t="shared" ca="1" si="116"/>
        <v>#N/A</v>
      </c>
      <c r="AN191" s="4" t="e">
        <f t="shared" ca="1" si="117"/>
        <v>#N/A</v>
      </c>
      <c r="AO191" s="4" t="e">
        <f t="shared" ca="1" si="118"/>
        <v>#N/A</v>
      </c>
      <c r="AP191" s="3" t="e">
        <f t="shared" ca="1" si="119"/>
        <v>#N/A</v>
      </c>
      <c r="AS191">
        <f t="shared" si="107"/>
        <v>85</v>
      </c>
      <c r="AT191" t="e">
        <f t="shared" ca="1" si="101"/>
        <v>#N/A</v>
      </c>
      <c r="AU191" s="3" t="e">
        <f t="shared" ca="1" si="102"/>
        <v>#N/A</v>
      </c>
      <c r="AV191" s="3" t="e">
        <f t="shared" ca="1" si="136"/>
        <v>#N/A</v>
      </c>
      <c r="AW191" s="4" t="e">
        <f t="shared" ca="1" si="136"/>
        <v>#N/A</v>
      </c>
      <c r="AX191" s="4" t="e">
        <f ca="1">AX190</f>
        <v>#N/A</v>
      </c>
      <c r="AZ191" s="8" t="e">
        <f t="shared" ca="1" si="103"/>
        <v>#N/A</v>
      </c>
      <c r="BA191" s="3" t="e">
        <f t="shared" ca="1" si="134"/>
        <v>#N/A</v>
      </c>
      <c r="BB191" s="3" t="e">
        <f t="shared" ca="1" si="134"/>
        <v>#N/A</v>
      </c>
      <c r="BC191" s="3" t="e">
        <f t="shared" ca="1" si="134"/>
        <v>#N/A</v>
      </c>
      <c r="BD191" s="3" t="e">
        <f t="shared" ca="1" si="134"/>
        <v>#N/A</v>
      </c>
      <c r="BE191" s="3" t="e">
        <f t="shared" ca="1" si="134"/>
        <v>#N/A</v>
      </c>
      <c r="BF191" s="3" t="e">
        <f t="shared" ca="1" si="134"/>
        <v>#N/A</v>
      </c>
      <c r="BG191" s="3" t="e">
        <f t="shared" ca="1" si="134"/>
        <v>#N/A</v>
      </c>
      <c r="BH191" s="3" t="e">
        <f t="shared" ca="1" si="134"/>
        <v>#N/A</v>
      </c>
      <c r="BI191" s="3" t="e">
        <f t="shared" ca="1" si="134"/>
        <v>#N/A</v>
      </c>
      <c r="BL191" t="e">
        <f t="shared" ca="1" si="120"/>
        <v>#N/A</v>
      </c>
      <c r="BM191" s="4" t="e">
        <f t="shared" ca="1" si="121"/>
        <v>#N/A</v>
      </c>
      <c r="BN191" s="8" t="e">
        <f t="shared" ca="1" si="122"/>
        <v>#N/A</v>
      </c>
      <c r="BO191" s="3" t="e">
        <f t="shared" ca="1" si="123"/>
        <v>#N/A</v>
      </c>
      <c r="BP191" s="4" t="e">
        <f t="shared" ca="1" si="124"/>
        <v>#N/A</v>
      </c>
      <c r="BQ191" s="4" t="e">
        <f t="shared" ca="1" si="125"/>
        <v>#N/A</v>
      </c>
      <c r="BR191" s="3" t="e">
        <f t="shared" ca="1" si="126"/>
        <v>#N/A</v>
      </c>
      <c r="BU191">
        <f t="shared" si="108"/>
        <v>85</v>
      </c>
      <c r="BV191" t="e">
        <f t="shared" ca="1" si="133"/>
        <v>#N/A</v>
      </c>
      <c r="BW191" s="3" t="e">
        <f t="shared" ca="1" si="133"/>
        <v>#N/A</v>
      </c>
      <c r="BX191" s="3" t="e">
        <f t="shared" ca="1" si="133"/>
        <v>#N/A</v>
      </c>
      <c r="BY191" s="4" t="e">
        <f t="shared" ca="1" si="133"/>
        <v>#N/A</v>
      </c>
      <c r="BZ191" s="4" t="e">
        <f ca="1">BZ190</f>
        <v>#N/A</v>
      </c>
      <c r="CB191" s="8" t="e">
        <f t="shared" ca="1" si="105"/>
        <v>#N/A</v>
      </c>
      <c r="CC191" s="3" t="e">
        <f t="shared" ca="1" si="135"/>
        <v>#N/A</v>
      </c>
      <c r="CD191" s="3" t="e">
        <f t="shared" ca="1" si="135"/>
        <v>#N/A</v>
      </c>
      <c r="CE191" s="3" t="e">
        <f t="shared" ca="1" si="135"/>
        <v>#N/A</v>
      </c>
      <c r="CF191" s="3" t="e">
        <f t="shared" ca="1" si="135"/>
        <v>#N/A</v>
      </c>
      <c r="CG191" s="3" t="e">
        <f t="shared" ca="1" si="135"/>
        <v>#N/A</v>
      </c>
      <c r="CH191" s="3" t="e">
        <f t="shared" ca="1" si="135"/>
        <v>#N/A</v>
      </c>
      <c r="CI191" s="3" t="e">
        <f t="shared" ca="1" si="135"/>
        <v>#N/A</v>
      </c>
      <c r="CJ191" s="3" t="e">
        <f t="shared" ca="1" si="135"/>
        <v>#N/A</v>
      </c>
      <c r="CK191" s="3" t="e">
        <f t="shared" ca="1" si="135"/>
        <v>#N/A</v>
      </c>
    </row>
    <row r="192" spans="2:89" x14ac:dyDescent="0.2">
      <c r="B192" s="37"/>
      <c r="C192" s="37"/>
      <c r="D192" s="37"/>
      <c r="E192" s="37"/>
      <c r="F192" s="37"/>
      <c r="G192" s="37"/>
      <c r="H192" s="37"/>
      <c r="I192" s="29"/>
      <c r="J192" s="91">
        <f t="shared" si="127"/>
        <v>143</v>
      </c>
      <c r="K192" s="94" t="str">
        <f t="shared" ca="1" si="128"/>
        <v/>
      </c>
      <c r="L192" s="82" t="str">
        <f t="shared" ca="1" si="129"/>
        <v/>
      </c>
      <c r="M192" s="88" t="str">
        <f t="shared" ca="1" si="130"/>
        <v/>
      </c>
      <c r="N192" s="87" t="str">
        <f t="shared" ca="1" si="131"/>
        <v/>
      </c>
      <c r="O192" s="83" t="str">
        <f t="shared" ca="1" si="131"/>
        <v/>
      </c>
      <c r="P192" s="84" t="str">
        <f t="shared" ca="1" si="132"/>
        <v/>
      </c>
      <c r="Q192" s="67"/>
      <c r="R192" s="67"/>
      <c r="S192" s="67"/>
      <c r="T192">
        <f>PV_Data_Calc!CY185</f>
        <v>170</v>
      </c>
      <c r="U192" s="10" t="e">
        <f ca="1">PV_Data_Calc!CZ185</f>
        <v>#N/A</v>
      </c>
      <c r="V192" s="16" t="e">
        <f ca="1">PV_Data_Calc!DB185</f>
        <v>#N/A</v>
      </c>
      <c r="W192" s="16" t="e">
        <f ca="1">PV_Data_Calc!DC185</f>
        <v>#N/A</v>
      </c>
      <c r="X192" s="17" t="e">
        <f ca="1">PV_Data_Calc!DD185</f>
        <v>#N/A</v>
      </c>
      <c r="Y192" s="17" t="e">
        <f ca="1">PV_Data_Calc!DE185</f>
        <v>#N/A</v>
      </c>
      <c r="AA192" s="9">
        <f>PV_Data_Calc!CQ185</f>
        <v>170</v>
      </c>
      <c r="AB192" s="9" t="e">
        <f ca="1">PV_Data_Calc!CR185</f>
        <v>#N/A</v>
      </c>
      <c r="AC192" s="19" t="e">
        <f ca="1">PV_Data_Calc!CT185</f>
        <v>#N/A</v>
      </c>
      <c r="AD192" s="19" t="e">
        <f ca="1">PV_Data_Calc!CU185</f>
        <v>#N/A</v>
      </c>
      <c r="AE192" s="20" t="e">
        <f ca="1">PV_Data_Calc!CV185</f>
        <v>#N/A</v>
      </c>
      <c r="AF192" s="20" t="e">
        <f ca="1">PV_Data_Calc!CW185</f>
        <v>#N/A</v>
      </c>
      <c r="AJ192" t="e">
        <f t="shared" ca="1" si="113"/>
        <v>#N/A</v>
      </c>
      <c r="AK192" s="4" t="e">
        <f t="shared" ca="1" si="114"/>
        <v>#N/A</v>
      </c>
      <c r="AL192" s="8" t="e">
        <f t="shared" ca="1" si="115"/>
        <v>#N/A</v>
      </c>
      <c r="AM192" s="3" t="e">
        <f t="shared" ca="1" si="116"/>
        <v>#N/A</v>
      </c>
      <c r="AN192" s="4" t="e">
        <f t="shared" ca="1" si="117"/>
        <v>#N/A</v>
      </c>
      <c r="AO192" s="4" t="e">
        <f t="shared" ca="1" si="118"/>
        <v>#N/A</v>
      </c>
      <c r="AP192" s="3" t="e">
        <f t="shared" ca="1" si="119"/>
        <v>#N/A</v>
      </c>
      <c r="AS192">
        <f t="shared" si="107"/>
        <v>85</v>
      </c>
      <c r="AT192" t="e">
        <f t="shared" ca="1" si="101"/>
        <v>#N/A</v>
      </c>
      <c r="AU192" s="3" t="e">
        <f t="shared" ca="1" si="102"/>
        <v>#N/A</v>
      </c>
      <c r="AV192" s="3" t="e">
        <f t="shared" ca="1" si="136"/>
        <v>#N/A</v>
      </c>
      <c r="AW192" s="4" t="e">
        <f t="shared" ca="1" si="136"/>
        <v>#N/A</v>
      </c>
      <c r="AX192" s="4" t="e">
        <f ca="1">INDEX($T$23:$Y$204,MATCH($AS192,$T$23:$T$204,0),MATCH(AX$22,$T$22:$Y$22,0))</f>
        <v>#N/A</v>
      </c>
      <c r="AZ192" s="8" t="e">
        <f t="shared" ca="1" si="103"/>
        <v>#N/A</v>
      </c>
      <c r="BA192" s="3" t="e">
        <f t="shared" ca="1" si="134"/>
        <v>#N/A</v>
      </c>
      <c r="BB192" s="3" t="e">
        <f t="shared" ca="1" si="134"/>
        <v>#N/A</v>
      </c>
      <c r="BC192" s="3" t="e">
        <f t="shared" ca="1" si="134"/>
        <v>#N/A</v>
      </c>
      <c r="BD192" s="3" t="e">
        <f t="shared" ca="1" si="134"/>
        <v>#N/A</v>
      </c>
      <c r="BE192" s="3" t="e">
        <f t="shared" ca="1" si="134"/>
        <v>#N/A</v>
      </c>
      <c r="BF192" s="3" t="e">
        <f t="shared" ca="1" si="134"/>
        <v>#N/A</v>
      </c>
      <c r="BG192" s="3" t="e">
        <f t="shared" ca="1" si="134"/>
        <v>#N/A</v>
      </c>
      <c r="BH192" s="3" t="e">
        <f t="shared" ca="1" si="134"/>
        <v>#N/A</v>
      </c>
      <c r="BI192" s="3" t="e">
        <f t="shared" ca="1" si="134"/>
        <v>#N/A</v>
      </c>
      <c r="BL192" t="e">
        <f t="shared" ca="1" si="120"/>
        <v>#N/A</v>
      </c>
      <c r="BM192" s="4" t="e">
        <f t="shared" ca="1" si="121"/>
        <v>#N/A</v>
      </c>
      <c r="BN192" s="8" t="e">
        <f t="shared" ca="1" si="122"/>
        <v>#N/A</v>
      </c>
      <c r="BO192" s="3" t="e">
        <f t="shared" ca="1" si="123"/>
        <v>#N/A</v>
      </c>
      <c r="BP192" s="4" t="e">
        <f t="shared" ca="1" si="124"/>
        <v>#N/A</v>
      </c>
      <c r="BQ192" s="4" t="e">
        <f t="shared" ca="1" si="125"/>
        <v>#N/A</v>
      </c>
      <c r="BR192" s="3" t="e">
        <f t="shared" ca="1" si="126"/>
        <v>#N/A</v>
      </c>
      <c r="BU192">
        <f t="shared" si="108"/>
        <v>85</v>
      </c>
      <c r="BV192" t="e">
        <f t="shared" ca="1" si="133"/>
        <v>#N/A</v>
      </c>
      <c r="BW192" s="3" t="e">
        <f t="shared" ca="1" si="133"/>
        <v>#N/A</v>
      </c>
      <c r="BX192" s="3" t="e">
        <f t="shared" ca="1" si="133"/>
        <v>#N/A</v>
      </c>
      <c r="BY192" s="4" t="e">
        <f t="shared" ca="1" si="133"/>
        <v>#N/A</v>
      </c>
      <c r="BZ192" s="4" t="e">
        <f ca="1">INDEX($AA$23:$AF$204,MATCH($BU192,$AA$23:$AA$204,0),MATCH(BZ$22,$AA$22:$AF$22,0))</f>
        <v>#N/A</v>
      </c>
      <c r="CB192" s="8" t="e">
        <f t="shared" ca="1" si="105"/>
        <v>#N/A</v>
      </c>
      <c r="CC192" s="3" t="e">
        <f t="shared" ca="1" si="135"/>
        <v>#N/A</v>
      </c>
      <c r="CD192" s="3" t="e">
        <f t="shared" ca="1" si="135"/>
        <v>#N/A</v>
      </c>
      <c r="CE192" s="3" t="e">
        <f t="shared" ca="1" si="135"/>
        <v>#N/A</v>
      </c>
      <c r="CF192" s="3" t="e">
        <f t="shared" ca="1" si="135"/>
        <v>#N/A</v>
      </c>
      <c r="CG192" s="3" t="e">
        <f t="shared" ca="1" si="135"/>
        <v>#N/A</v>
      </c>
      <c r="CH192" s="3" t="e">
        <f t="shared" ca="1" si="135"/>
        <v>#N/A</v>
      </c>
      <c r="CI192" s="3" t="e">
        <f t="shared" ca="1" si="135"/>
        <v>#N/A</v>
      </c>
      <c r="CJ192" s="3" t="e">
        <f t="shared" ca="1" si="135"/>
        <v>#N/A</v>
      </c>
      <c r="CK192" s="3" t="e">
        <f t="shared" ca="1" si="135"/>
        <v>#N/A</v>
      </c>
    </row>
    <row r="193" spans="2:89" x14ac:dyDescent="0.2">
      <c r="B193" s="37"/>
      <c r="C193" s="37"/>
      <c r="D193" s="37"/>
      <c r="E193" s="37"/>
      <c r="F193" s="37"/>
      <c r="G193" s="37"/>
      <c r="H193" s="37"/>
      <c r="I193" s="29"/>
      <c r="J193" s="91">
        <f t="shared" si="127"/>
        <v>144</v>
      </c>
      <c r="K193" s="94" t="str">
        <f t="shared" ca="1" si="128"/>
        <v/>
      </c>
      <c r="L193" s="82" t="str">
        <f t="shared" ca="1" si="129"/>
        <v/>
      </c>
      <c r="M193" s="88" t="str">
        <f t="shared" ca="1" si="130"/>
        <v/>
      </c>
      <c r="N193" s="87" t="str">
        <f t="shared" ca="1" si="131"/>
        <v/>
      </c>
      <c r="O193" s="83" t="str">
        <f t="shared" ca="1" si="131"/>
        <v/>
      </c>
      <c r="P193" s="84" t="str">
        <f t="shared" ca="1" si="132"/>
        <v/>
      </c>
      <c r="Q193" s="67"/>
      <c r="R193" s="67"/>
      <c r="S193" s="67"/>
      <c r="T193">
        <f>PV_Data_Calc!CY186</f>
        <v>171</v>
      </c>
      <c r="U193" s="10" t="e">
        <f ca="1">PV_Data_Calc!CZ186</f>
        <v>#N/A</v>
      </c>
      <c r="V193" s="16" t="e">
        <f ca="1">PV_Data_Calc!DB186</f>
        <v>#N/A</v>
      </c>
      <c r="W193" s="16" t="e">
        <f ca="1">PV_Data_Calc!DC186</f>
        <v>#N/A</v>
      </c>
      <c r="X193" s="17" t="e">
        <f ca="1">PV_Data_Calc!DD186</f>
        <v>#N/A</v>
      </c>
      <c r="Y193" s="17" t="e">
        <f ca="1">PV_Data_Calc!DE186</f>
        <v>#N/A</v>
      </c>
      <c r="AA193" s="9">
        <f>PV_Data_Calc!CQ186</f>
        <v>171</v>
      </c>
      <c r="AB193" s="9" t="e">
        <f ca="1">PV_Data_Calc!CR186</f>
        <v>#N/A</v>
      </c>
      <c r="AC193" s="19" t="e">
        <f ca="1">PV_Data_Calc!CT186</f>
        <v>#N/A</v>
      </c>
      <c r="AD193" s="19" t="e">
        <f ca="1">PV_Data_Calc!CU186</f>
        <v>#N/A</v>
      </c>
      <c r="AE193" s="20" t="e">
        <f ca="1">PV_Data_Calc!CV186</f>
        <v>#N/A</v>
      </c>
      <c r="AF193" s="20" t="e">
        <f ca="1">PV_Data_Calc!CW186</f>
        <v>#N/A</v>
      </c>
      <c r="AJ193" t="e">
        <f t="shared" ca="1" si="113"/>
        <v>#N/A</v>
      </c>
      <c r="AK193" s="4" t="e">
        <f t="shared" ca="1" si="114"/>
        <v>#N/A</v>
      </c>
      <c r="AL193" s="8" t="e">
        <f t="shared" ca="1" si="115"/>
        <v>#N/A</v>
      </c>
      <c r="AM193" s="3" t="e">
        <f t="shared" ca="1" si="116"/>
        <v>#N/A</v>
      </c>
      <c r="AN193" s="4" t="e">
        <f t="shared" ca="1" si="117"/>
        <v>#N/A</v>
      </c>
      <c r="AO193" s="4" t="e">
        <f t="shared" ca="1" si="118"/>
        <v>#N/A</v>
      </c>
      <c r="AP193" s="3" t="e">
        <f t="shared" ca="1" si="119"/>
        <v>#N/A</v>
      </c>
      <c r="AS193">
        <f t="shared" si="107"/>
        <v>86</v>
      </c>
      <c r="AT193" t="e">
        <f t="shared" ca="1" si="101"/>
        <v>#N/A</v>
      </c>
      <c r="AU193" s="3" t="e">
        <f t="shared" ca="1" si="102"/>
        <v>#N/A</v>
      </c>
      <c r="AV193" s="3" t="e">
        <f t="shared" ca="1" si="136"/>
        <v>#N/A</v>
      </c>
      <c r="AW193" s="4" t="e">
        <f t="shared" ca="1" si="136"/>
        <v>#N/A</v>
      </c>
      <c r="AX193" s="4" t="e">
        <f ca="1">AX192</f>
        <v>#N/A</v>
      </c>
      <c r="AZ193" s="8" t="e">
        <f t="shared" ca="1" si="103"/>
        <v>#N/A</v>
      </c>
      <c r="BA193" s="3" t="e">
        <f t="shared" ca="1" si="134"/>
        <v>#N/A</v>
      </c>
      <c r="BB193" s="3" t="e">
        <f t="shared" ca="1" si="134"/>
        <v>#N/A</v>
      </c>
      <c r="BC193" s="3" t="e">
        <f t="shared" ca="1" si="134"/>
        <v>#N/A</v>
      </c>
      <c r="BD193" s="3" t="e">
        <f t="shared" ca="1" si="134"/>
        <v>#N/A</v>
      </c>
      <c r="BE193" s="3" t="e">
        <f t="shared" ca="1" si="134"/>
        <v>#N/A</v>
      </c>
      <c r="BF193" s="3" t="e">
        <f t="shared" ca="1" si="134"/>
        <v>#N/A</v>
      </c>
      <c r="BG193" s="3" t="e">
        <f t="shared" ca="1" si="134"/>
        <v>#N/A</v>
      </c>
      <c r="BH193" s="3" t="e">
        <f t="shared" ca="1" si="134"/>
        <v>#N/A</v>
      </c>
      <c r="BI193" s="3" t="e">
        <f t="shared" ca="1" si="134"/>
        <v>#N/A</v>
      </c>
      <c r="BL193" t="e">
        <f t="shared" ca="1" si="120"/>
        <v>#N/A</v>
      </c>
      <c r="BM193" s="4" t="e">
        <f t="shared" ca="1" si="121"/>
        <v>#N/A</v>
      </c>
      <c r="BN193" s="8" t="e">
        <f t="shared" ca="1" si="122"/>
        <v>#N/A</v>
      </c>
      <c r="BO193" s="3" t="e">
        <f t="shared" ca="1" si="123"/>
        <v>#N/A</v>
      </c>
      <c r="BP193" s="4" t="e">
        <f t="shared" ca="1" si="124"/>
        <v>#N/A</v>
      </c>
      <c r="BQ193" s="4" t="e">
        <f t="shared" ca="1" si="125"/>
        <v>#N/A</v>
      </c>
      <c r="BR193" s="3" t="e">
        <f t="shared" ca="1" si="126"/>
        <v>#N/A</v>
      </c>
      <c r="BU193">
        <f t="shared" si="108"/>
        <v>86</v>
      </c>
      <c r="BV193" t="e">
        <f t="shared" ca="1" si="133"/>
        <v>#N/A</v>
      </c>
      <c r="BW193" s="3" t="e">
        <f t="shared" ca="1" si="133"/>
        <v>#N/A</v>
      </c>
      <c r="BX193" s="3" t="e">
        <f t="shared" ca="1" si="133"/>
        <v>#N/A</v>
      </c>
      <c r="BY193" s="4" t="e">
        <f t="shared" ca="1" si="133"/>
        <v>#N/A</v>
      </c>
      <c r="BZ193" s="4" t="e">
        <f ca="1">BZ192</f>
        <v>#N/A</v>
      </c>
      <c r="CB193" s="8" t="e">
        <f t="shared" ca="1" si="105"/>
        <v>#N/A</v>
      </c>
      <c r="CC193" s="3" t="e">
        <f t="shared" ca="1" si="135"/>
        <v>#N/A</v>
      </c>
      <c r="CD193" s="3" t="e">
        <f t="shared" ca="1" si="135"/>
        <v>#N/A</v>
      </c>
      <c r="CE193" s="3" t="e">
        <f t="shared" ca="1" si="135"/>
        <v>#N/A</v>
      </c>
      <c r="CF193" s="3" t="e">
        <f t="shared" ca="1" si="135"/>
        <v>#N/A</v>
      </c>
      <c r="CG193" s="3" t="e">
        <f t="shared" ca="1" si="135"/>
        <v>#N/A</v>
      </c>
      <c r="CH193" s="3" t="e">
        <f t="shared" ca="1" si="135"/>
        <v>#N/A</v>
      </c>
      <c r="CI193" s="3" t="e">
        <f t="shared" ca="1" si="135"/>
        <v>#N/A</v>
      </c>
      <c r="CJ193" s="3" t="e">
        <f t="shared" ca="1" si="135"/>
        <v>#N/A</v>
      </c>
      <c r="CK193" s="3" t="e">
        <f t="shared" ca="1" si="135"/>
        <v>#N/A</v>
      </c>
    </row>
    <row r="194" spans="2:89" x14ac:dyDescent="0.2">
      <c r="B194" s="37"/>
      <c r="C194" s="37"/>
      <c r="D194" s="37"/>
      <c r="E194" s="37"/>
      <c r="F194" s="37"/>
      <c r="G194" s="37"/>
      <c r="H194" s="37"/>
      <c r="I194" s="29"/>
      <c r="J194" s="91">
        <f t="shared" si="127"/>
        <v>145</v>
      </c>
      <c r="K194" s="94" t="str">
        <f t="shared" ca="1" si="128"/>
        <v/>
      </c>
      <c r="L194" s="82" t="str">
        <f t="shared" ca="1" si="129"/>
        <v/>
      </c>
      <c r="M194" s="88" t="str">
        <f t="shared" ca="1" si="130"/>
        <v/>
      </c>
      <c r="N194" s="87" t="str">
        <f t="shared" ca="1" si="131"/>
        <v/>
      </c>
      <c r="O194" s="83" t="str">
        <f t="shared" ca="1" si="131"/>
        <v/>
      </c>
      <c r="P194" s="84" t="str">
        <f t="shared" ca="1" si="132"/>
        <v/>
      </c>
      <c r="Q194" s="67"/>
      <c r="R194" s="67"/>
      <c r="S194" s="67"/>
      <c r="T194">
        <f>PV_Data_Calc!CY187</f>
        <v>172</v>
      </c>
      <c r="U194" s="10" t="e">
        <f ca="1">PV_Data_Calc!CZ187</f>
        <v>#N/A</v>
      </c>
      <c r="V194" s="16" t="e">
        <f ca="1">PV_Data_Calc!DB187</f>
        <v>#N/A</v>
      </c>
      <c r="W194" s="16" t="e">
        <f ca="1">PV_Data_Calc!DC187</f>
        <v>#N/A</v>
      </c>
      <c r="X194" s="17" t="e">
        <f ca="1">PV_Data_Calc!DD187</f>
        <v>#N/A</v>
      </c>
      <c r="Y194" s="17" t="e">
        <f ca="1">PV_Data_Calc!DE187</f>
        <v>#N/A</v>
      </c>
      <c r="AA194" s="9">
        <f>PV_Data_Calc!CQ187</f>
        <v>172</v>
      </c>
      <c r="AB194" s="9" t="e">
        <f ca="1">PV_Data_Calc!CR187</f>
        <v>#N/A</v>
      </c>
      <c r="AC194" s="19" t="e">
        <f ca="1">PV_Data_Calc!CT187</f>
        <v>#N/A</v>
      </c>
      <c r="AD194" s="19" t="e">
        <f ca="1">PV_Data_Calc!CU187</f>
        <v>#N/A</v>
      </c>
      <c r="AE194" s="20" t="e">
        <f ca="1">PV_Data_Calc!CV187</f>
        <v>#N/A</v>
      </c>
      <c r="AF194" s="20" t="e">
        <f ca="1">PV_Data_Calc!CW187</f>
        <v>#N/A</v>
      </c>
      <c r="AJ194" t="e">
        <f t="shared" ca="1" si="113"/>
        <v>#N/A</v>
      </c>
      <c r="AK194" s="4" t="e">
        <f t="shared" ca="1" si="114"/>
        <v>#N/A</v>
      </c>
      <c r="AL194" s="8" t="e">
        <f t="shared" ca="1" si="115"/>
        <v>#N/A</v>
      </c>
      <c r="AM194" s="3" t="e">
        <f t="shared" ca="1" si="116"/>
        <v>#N/A</v>
      </c>
      <c r="AN194" s="4" t="e">
        <f t="shared" ca="1" si="117"/>
        <v>#N/A</v>
      </c>
      <c r="AO194" s="4" t="e">
        <f t="shared" ca="1" si="118"/>
        <v>#N/A</v>
      </c>
      <c r="AP194" s="3" t="e">
        <f t="shared" ca="1" si="119"/>
        <v>#N/A</v>
      </c>
      <c r="AS194">
        <f t="shared" si="107"/>
        <v>86</v>
      </c>
      <c r="AT194" t="e">
        <f t="shared" ca="1" si="101"/>
        <v>#N/A</v>
      </c>
      <c r="AU194" s="3" t="e">
        <f t="shared" ca="1" si="102"/>
        <v>#N/A</v>
      </c>
      <c r="AV194" s="3" t="e">
        <f t="shared" ca="1" si="136"/>
        <v>#N/A</v>
      </c>
      <c r="AW194" s="4" t="e">
        <f t="shared" ca="1" si="136"/>
        <v>#N/A</v>
      </c>
      <c r="AX194" s="4" t="e">
        <f ca="1">INDEX($T$23:$Y$204,MATCH($AS194,$T$23:$T$204,0),MATCH(AX$22,$T$22:$Y$22,0))</f>
        <v>#N/A</v>
      </c>
      <c r="AZ194" s="8" t="e">
        <f t="shared" ca="1" si="103"/>
        <v>#N/A</v>
      </c>
      <c r="BA194" s="3" t="e">
        <f t="shared" ca="1" si="134"/>
        <v>#N/A</v>
      </c>
      <c r="BB194" s="3" t="e">
        <f t="shared" ca="1" si="134"/>
        <v>#N/A</v>
      </c>
      <c r="BC194" s="3" t="e">
        <f t="shared" ca="1" si="134"/>
        <v>#N/A</v>
      </c>
      <c r="BD194" s="3" t="e">
        <f t="shared" ca="1" si="134"/>
        <v>#N/A</v>
      </c>
      <c r="BE194" s="3" t="e">
        <f t="shared" ca="1" si="134"/>
        <v>#N/A</v>
      </c>
      <c r="BF194" s="3" t="e">
        <f t="shared" ca="1" si="134"/>
        <v>#N/A</v>
      </c>
      <c r="BG194" s="3" t="e">
        <f t="shared" ca="1" si="134"/>
        <v>#N/A</v>
      </c>
      <c r="BH194" s="3" t="e">
        <f t="shared" ca="1" si="134"/>
        <v>#N/A</v>
      </c>
      <c r="BI194" s="3" t="e">
        <f t="shared" ca="1" si="134"/>
        <v>#N/A</v>
      </c>
      <c r="BL194" t="e">
        <f t="shared" ca="1" si="120"/>
        <v>#N/A</v>
      </c>
      <c r="BM194" s="4" t="e">
        <f t="shared" ca="1" si="121"/>
        <v>#N/A</v>
      </c>
      <c r="BN194" s="8" t="e">
        <f t="shared" ca="1" si="122"/>
        <v>#N/A</v>
      </c>
      <c r="BO194" s="3" t="e">
        <f t="shared" ca="1" si="123"/>
        <v>#N/A</v>
      </c>
      <c r="BP194" s="4" t="e">
        <f t="shared" ca="1" si="124"/>
        <v>#N/A</v>
      </c>
      <c r="BQ194" s="4" t="e">
        <f t="shared" ca="1" si="125"/>
        <v>#N/A</v>
      </c>
      <c r="BR194" s="3" t="e">
        <f t="shared" ca="1" si="126"/>
        <v>#N/A</v>
      </c>
      <c r="BU194">
        <f t="shared" si="108"/>
        <v>86</v>
      </c>
      <c r="BV194" t="e">
        <f t="shared" ca="1" si="133"/>
        <v>#N/A</v>
      </c>
      <c r="BW194" s="3" t="e">
        <f t="shared" ca="1" si="133"/>
        <v>#N/A</v>
      </c>
      <c r="BX194" s="3" t="e">
        <f t="shared" ca="1" si="133"/>
        <v>#N/A</v>
      </c>
      <c r="BY194" s="4" t="e">
        <f t="shared" ca="1" si="133"/>
        <v>#N/A</v>
      </c>
      <c r="BZ194" s="4" t="e">
        <f ca="1">INDEX($AA$23:$AF$204,MATCH($BU194,$AA$23:$AA$204,0),MATCH(BZ$22,$AA$22:$AF$22,0))</f>
        <v>#N/A</v>
      </c>
      <c r="CB194" s="8" t="e">
        <f t="shared" ca="1" si="105"/>
        <v>#N/A</v>
      </c>
      <c r="CC194" s="3" t="e">
        <f t="shared" ca="1" si="135"/>
        <v>#N/A</v>
      </c>
      <c r="CD194" s="3" t="e">
        <f t="shared" ca="1" si="135"/>
        <v>#N/A</v>
      </c>
      <c r="CE194" s="3" t="e">
        <f t="shared" ca="1" si="135"/>
        <v>#N/A</v>
      </c>
      <c r="CF194" s="3" t="e">
        <f t="shared" ca="1" si="135"/>
        <v>#N/A</v>
      </c>
      <c r="CG194" s="3" t="e">
        <f t="shared" ca="1" si="135"/>
        <v>#N/A</v>
      </c>
      <c r="CH194" s="3" t="e">
        <f t="shared" ca="1" si="135"/>
        <v>#N/A</v>
      </c>
      <c r="CI194" s="3" t="e">
        <f t="shared" ca="1" si="135"/>
        <v>#N/A</v>
      </c>
      <c r="CJ194" s="3" t="e">
        <f t="shared" ca="1" si="135"/>
        <v>#N/A</v>
      </c>
      <c r="CK194" s="3" t="e">
        <f t="shared" ca="1" si="135"/>
        <v>#N/A</v>
      </c>
    </row>
    <row r="195" spans="2:89" x14ac:dyDescent="0.2">
      <c r="B195" s="37"/>
      <c r="C195" s="37"/>
      <c r="D195" s="37"/>
      <c r="E195" s="37"/>
      <c r="F195" s="37"/>
      <c r="G195" s="37"/>
      <c r="H195" s="37"/>
      <c r="I195" s="29"/>
      <c r="J195" s="91">
        <f t="shared" si="127"/>
        <v>146</v>
      </c>
      <c r="K195" s="94" t="str">
        <f t="shared" ca="1" si="128"/>
        <v/>
      </c>
      <c r="L195" s="82" t="str">
        <f t="shared" ca="1" si="129"/>
        <v/>
      </c>
      <c r="M195" s="88" t="str">
        <f t="shared" ca="1" si="130"/>
        <v/>
      </c>
      <c r="N195" s="87" t="str">
        <f t="shared" ca="1" si="131"/>
        <v/>
      </c>
      <c r="O195" s="83" t="str">
        <f t="shared" ca="1" si="131"/>
        <v/>
      </c>
      <c r="P195" s="84" t="str">
        <f t="shared" ca="1" si="132"/>
        <v/>
      </c>
      <c r="Q195" s="67"/>
      <c r="R195" s="67"/>
      <c r="S195" s="67"/>
      <c r="T195">
        <f>PV_Data_Calc!CY188</f>
        <v>173</v>
      </c>
      <c r="U195" s="10" t="e">
        <f ca="1">PV_Data_Calc!CZ188</f>
        <v>#N/A</v>
      </c>
      <c r="V195" s="16" t="e">
        <f ca="1">PV_Data_Calc!DB188</f>
        <v>#N/A</v>
      </c>
      <c r="W195" s="16" t="e">
        <f ca="1">PV_Data_Calc!DC188</f>
        <v>#N/A</v>
      </c>
      <c r="X195" s="17" t="e">
        <f ca="1">PV_Data_Calc!DD188</f>
        <v>#N/A</v>
      </c>
      <c r="Y195" s="17" t="e">
        <f ca="1">PV_Data_Calc!DE188</f>
        <v>#N/A</v>
      </c>
      <c r="AA195" s="9">
        <f>PV_Data_Calc!CQ188</f>
        <v>173</v>
      </c>
      <c r="AB195" s="9" t="e">
        <f ca="1">PV_Data_Calc!CR188</f>
        <v>#N/A</v>
      </c>
      <c r="AC195" s="19" t="e">
        <f ca="1">PV_Data_Calc!CT188</f>
        <v>#N/A</v>
      </c>
      <c r="AD195" s="19" t="e">
        <f ca="1">PV_Data_Calc!CU188</f>
        <v>#N/A</v>
      </c>
      <c r="AE195" s="20" t="e">
        <f ca="1">PV_Data_Calc!CV188</f>
        <v>#N/A</v>
      </c>
      <c r="AF195" s="20" t="e">
        <f ca="1">PV_Data_Calc!CW188</f>
        <v>#N/A</v>
      </c>
      <c r="AJ195" t="e">
        <f t="shared" ca="1" si="113"/>
        <v>#N/A</v>
      </c>
      <c r="AK195" s="4" t="e">
        <f t="shared" ca="1" si="114"/>
        <v>#N/A</v>
      </c>
      <c r="AL195" s="8" t="e">
        <f t="shared" ca="1" si="115"/>
        <v>#N/A</v>
      </c>
      <c r="AM195" s="3" t="e">
        <f t="shared" ca="1" si="116"/>
        <v>#N/A</v>
      </c>
      <c r="AN195" s="4" t="e">
        <f t="shared" ca="1" si="117"/>
        <v>#N/A</v>
      </c>
      <c r="AO195" s="4" t="e">
        <f t="shared" ca="1" si="118"/>
        <v>#N/A</v>
      </c>
      <c r="AP195" s="3" t="e">
        <f t="shared" ca="1" si="119"/>
        <v>#N/A</v>
      </c>
      <c r="AS195">
        <f t="shared" si="107"/>
        <v>87</v>
      </c>
      <c r="AT195" t="e">
        <f t="shared" ca="1" si="101"/>
        <v>#N/A</v>
      </c>
      <c r="AU195" s="3" t="e">
        <f t="shared" ca="1" si="102"/>
        <v>#N/A</v>
      </c>
      <c r="AV195" s="3" t="e">
        <f t="shared" ca="1" si="136"/>
        <v>#N/A</v>
      </c>
      <c r="AW195" s="4" t="e">
        <f t="shared" ca="1" si="136"/>
        <v>#N/A</v>
      </c>
      <c r="AX195" s="4" t="e">
        <f ca="1">AX194</f>
        <v>#N/A</v>
      </c>
      <c r="AZ195" s="8" t="e">
        <f t="shared" ca="1" si="103"/>
        <v>#N/A</v>
      </c>
      <c r="BA195" s="3" t="e">
        <f t="shared" ca="1" si="134"/>
        <v>#N/A</v>
      </c>
      <c r="BB195" s="3" t="e">
        <f t="shared" ca="1" si="134"/>
        <v>#N/A</v>
      </c>
      <c r="BC195" s="3" t="e">
        <f t="shared" ca="1" si="134"/>
        <v>#N/A</v>
      </c>
      <c r="BD195" s="3" t="e">
        <f t="shared" ca="1" si="134"/>
        <v>#N/A</v>
      </c>
      <c r="BE195" s="3" t="e">
        <f t="shared" ca="1" si="134"/>
        <v>#N/A</v>
      </c>
      <c r="BF195" s="3" t="e">
        <f t="shared" ca="1" si="134"/>
        <v>#N/A</v>
      </c>
      <c r="BG195" s="3" t="e">
        <f t="shared" ca="1" si="134"/>
        <v>#N/A</v>
      </c>
      <c r="BH195" s="3" t="e">
        <f t="shared" ca="1" si="134"/>
        <v>#N/A</v>
      </c>
      <c r="BI195" s="3" t="e">
        <f t="shared" ca="1" si="134"/>
        <v>#N/A</v>
      </c>
      <c r="BL195" t="e">
        <f t="shared" ca="1" si="120"/>
        <v>#N/A</v>
      </c>
      <c r="BM195" s="4" t="e">
        <f t="shared" ca="1" si="121"/>
        <v>#N/A</v>
      </c>
      <c r="BN195" s="8" t="e">
        <f t="shared" ca="1" si="122"/>
        <v>#N/A</v>
      </c>
      <c r="BO195" s="3" t="e">
        <f t="shared" ca="1" si="123"/>
        <v>#N/A</v>
      </c>
      <c r="BP195" s="4" t="e">
        <f t="shared" ca="1" si="124"/>
        <v>#N/A</v>
      </c>
      <c r="BQ195" s="4" t="e">
        <f t="shared" ca="1" si="125"/>
        <v>#N/A</v>
      </c>
      <c r="BR195" s="3" t="e">
        <f t="shared" ca="1" si="126"/>
        <v>#N/A</v>
      </c>
      <c r="BU195">
        <f t="shared" si="108"/>
        <v>87</v>
      </c>
      <c r="BV195" t="e">
        <f t="shared" ca="1" si="133"/>
        <v>#N/A</v>
      </c>
      <c r="BW195" s="3" t="e">
        <f t="shared" ca="1" si="133"/>
        <v>#N/A</v>
      </c>
      <c r="BX195" s="3" t="e">
        <f t="shared" ca="1" si="133"/>
        <v>#N/A</v>
      </c>
      <c r="BY195" s="4" t="e">
        <f t="shared" ca="1" si="133"/>
        <v>#N/A</v>
      </c>
      <c r="BZ195" s="4" t="e">
        <f ca="1">BZ194</f>
        <v>#N/A</v>
      </c>
      <c r="CB195" s="8" t="e">
        <f t="shared" ca="1" si="105"/>
        <v>#N/A</v>
      </c>
      <c r="CC195" s="3" t="e">
        <f t="shared" ca="1" si="135"/>
        <v>#N/A</v>
      </c>
      <c r="CD195" s="3" t="e">
        <f t="shared" ca="1" si="135"/>
        <v>#N/A</v>
      </c>
      <c r="CE195" s="3" t="e">
        <f t="shared" ca="1" si="135"/>
        <v>#N/A</v>
      </c>
      <c r="CF195" s="3" t="e">
        <f t="shared" ca="1" si="135"/>
        <v>#N/A</v>
      </c>
      <c r="CG195" s="3" t="e">
        <f t="shared" ca="1" si="135"/>
        <v>#N/A</v>
      </c>
      <c r="CH195" s="3" t="e">
        <f t="shared" ca="1" si="135"/>
        <v>#N/A</v>
      </c>
      <c r="CI195" s="3" t="e">
        <f t="shared" ca="1" si="135"/>
        <v>#N/A</v>
      </c>
      <c r="CJ195" s="3" t="e">
        <f t="shared" ca="1" si="135"/>
        <v>#N/A</v>
      </c>
      <c r="CK195" s="3" t="e">
        <f t="shared" ca="1" si="135"/>
        <v>#N/A</v>
      </c>
    </row>
    <row r="196" spans="2:89" x14ac:dyDescent="0.2">
      <c r="B196" s="37"/>
      <c r="C196" s="37"/>
      <c r="D196" s="37"/>
      <c r="E196" s="37"/>
      <c r="F196" s="37"/>
      <c r="G196" s="37"/>
      <c r="H196" s="37"/>
      <c r="I196" s="29"/>
      <c r="J196" s="91">
        <f t="shared" si="127"/>
        <v>147</v>
      </c>
      <c r="K196" s="94" t="str">
        <f t="shared" ca="1" si="128"/>
        <v/>
      </c>
      <c r="L196" s="82" t="str">
        <f t="shared" ca="1" si="129"/>
        <v/>
      </c>
      <c r="M196" s="88" t="str">
        <f t="shared" ca="1" si="130"/>
        <v/>
      </c>
      <c r="N196" s="87" t="str">
        <f t="shared" ca="1" si="131"/>
        <v/>
      </c>
      <c r="O196" s="83" t="str">
        <f t="shared" ca="1" si="131"/>
        <v/>
      </c>
      <c r="P196" s="84" t="str">
        <f t="shared" ca="1" si="132"/>
        <v/>
      </c>
      <c r="Q196" s="67"/>
      <c r="R196" s="67"/>
      <c r="S196" s="67"/>
      <c r="T196">
        <f>PV_Data_Calc!CY189</f>
        <v>174</v>
      </c>
      <c r="U196" s="10" t="e">
        <f ca="1">PV_Data_Calc!CZ189</f>
        <v>#N/A</v>
      </c>
      <c r="V196" s="16" t="e">
        <f ca="1">PV_Data_Calc!DB189</f>
        <v>#N/A</v>
      </c>
      <c r="W196" s="16" t="e">
        <f ca="1">PV_Data_Calc!DC189</f>
        <v>#N/A</v>
      </c>
      <c r="X196" s="17" t="e">
        <f ca="1">PV_Data_Calc!DD189</f>
        <v>#N/A</v>
      </c>
      <c r="Y196" s="17" t="e">
        <f ca="1">PV_Data_Calc!DE189</f>
        <v>#N/A</v>
      </c>
      <c r="AA196" s="9">
        <f>PV_Data_Calc!CQ189</f>
        <v>174</v>
      </c>
      <c r="AB196" s="9" t="e">
        <f ca="1">PV_Data_Calc!CR189</f>
        <v>#N/A</v>
      </c>
      <c r="AC196" s="19" t="e">
        <f ca="1">PV_Data_Calc!CT189</f>
        <v>#N/A</v>
      </c>
      <c r="AD196" s="19" t="e">
        <f ca="1">PV_Data_Calc!CU189</f>
        <v>#N/A</v>
      </c>
      <c r="AE196" s="20" t="e">
        <f ca="1">PV_Data_Calc!CV189</f>
        <v>#N/A</v>
      </c>
      <c r="AF196" s="20" t="e">
        <f ca="1">PV_Data_Calc!CW189</f>
        <v>#N/A</v>
      </c>
      <c r="AJ196" t="e">
        <f t="shared" ca="1" si="113"/>
        <v>#N/A</v>
      </c>
      <c r="AK196" s="4" t="e">
        <f t="shared" ca="1" si="114"/>
        <v>#N/A</v>
      </c>
      <c r="AL196" s="8" t="e">
        <f t="shared" ca="1" si="115"/>
        <v>#N/A</v>
      </c>
      <c r="AM196" s="3" t="e">
        <f t="shared" ca="1" si="116"/>
        <v>#N/A</v>
      </c>
      <c r="AN196" s="4" t="e">
        <f t="shared" ca="1" si="117"/>
        <v>#N/A</v>
      </c>
      <c r="AO196" s="4" t="e">
        <f t="shared" ca="1" si="118"/>
        <v>#N/A</v>
      </c>
      <c r="AP196" s="3" t="e">
        <f t="shared" ca="1" si="119"/>
        <v>#N/A</v>
      </c>
      <c r="AS196">
        <f t="shared" si="107"/>
        <v>87</v>
      </c>
      <c r="AT196" t="e">
        <f t="shared" ca="1" si="101"/>
        <v>#N/A</v>
      </c>
      <c r="AU196" s="3" t="e">
        <f t="shared" ca="1" si="102"/>
        <v>#N/A</v>
      </c>
      <c r="AV196" s="3" t="e">
        <f t="shared" ca="1" si="136"/>
        <v>#N/A</v>
      </c>
      <c r="AW196" s="4" t="e">
        <f t="shared" ca="1" si="136"/>
        <v>#N/A</v>
      </c>
      <c r="AX196" s="4" t="e">
        <f ca="1">INDEX($T$23:$Y$204,MATCH($AS196,$T$23:$T$204,0),MATCH(AX$22,$T$22:$Y$22,0))</f>
        <v>#N/A</v>
      </c>
      <c r="AZ196" s="8" t="e">
        <f t="shared" ca="1" si="103"/>
        <v>#N/A</v>
      </c>
      <c r="BA196" s="3" t="e">
        <f t="shared" ca="1" si="134"/>
        <v>#N/A</v>
      </c>
      <c r="BB196" s="3" t="e">
        <f t="shared" ca="1" si="134"/>
        <v>#N/A</v>
      </c>
      <c r="BC196" s="3" t="e">
        <f t="shared" ca="1" si="134"/>
        <v>#N/A</v>
      </c>
      <c r="BD196" s="3" t="e">
        <f t="shared" ca="1" si="134"/>
        <v>#N/A</v>
      </c>
      <c r="BE196" s="3" t="e">
        <f t="shared" ca="1" si="134"/>
        <v>#N/A</v>
      </c>
      <c r="BF196" s="3" t="e">
        <f t="shared" ca="1" si="134"/>
        <v>#N/A</v>
      </c>
      <c r="BG196" s="3" t="e">
        <f t="shared" ca="1" si="134"/>
        <v>#N/A</v>
      </c>
      <c r="BH196" s="3" t="e">
        <f t="shared" ca="1" si="134"/>
        <v>#N/A</v>
      </c>
      <c r="BI196" s="3" t="e">
        <f t="shared" ca="1" si="134"/>
        <v>#N/A</v>
      </c>
      <c r="BL196" t="e">
        <f t="shared" ca="1" si="120"/>
        <v>#N/A</v>
      </c>
      <c r="BM196" s="4" t="e">
        <f t="shared" ca="1" si="121"/>
        <v>#N/A</v>
      </c>
      <c r="BN196" s="8" t="e">
        <f t="shared" ca="1" si="122"/>
        <v>#N/A</v>
      </c>
      <c r="BO196" s="3" t="e">
        <f t="shared" ca="1" si="123"/>
        <v>#N/A</v>
      </c>
      <c r="BP196" s="4" t="e">
        <f t="shared" ca="1" si="124"/>
        <v>#N/A</v>
      </c>
      <c r="BQ196" s="4" t="e">
        <f t="shared" ca="1" si="125"/>
        <v>#N/A</v>
      </c>
      <c r="BR196" s="3" t="e">
        <f t="shared" ca="1" si="126"/>
        <v>#N/A</v>
      </c>
      <c r="BU196">
        <f t="shared" si="108"/>
        <v>87</v>
      </c>
      <c r="BV196" t="e">
        <f t="shared" ca="1" si="133"/>
        <v>#N/A</v>
      </c>
      <c r="BW196" s="3" t="e">
        <f t="shared" ca="1" si="133"/>
        <v>#N/A</v>
      </c>
      <c r="BX196" s="3" t="e">
        <f t="shared" ca="1" si="133"/>
        <v>#N/A</v>
      </c>
      <c r="BY196" s="4" t="e">
        <f t="shared" ca="1" si="133"/>
        <v>#N/A</v>
      </c>
      <c r="BZ196" s="4" t="e">
        <f ca="1">INDEX($AA$23:$AF$204,MATCH($BU196,$AA$23:$AA$204,0),MATCH(BZ$22,$AA$22:$AF$22,0))</f>
        <v>#N/A</v>
      </c>
      <c r="CB196" s="8" t="e">
        <f t="shared" ca="1" si="105"/>
        <v>#N/A</v>
      </c>
      <c r="CC196" s="3" t="e">
        <f t="shared" ca="1" si="135"/>
        <v>#N/A</v>
      </c>
      <c r="CD196" s="3" t="e">
        <f t="shared" ca="1" si="135"/>
        <v>#N/A</v>
      </c>
      <c r="CE196" s="3" t="e">
        <f t="shared" ca="1" si="135"/>
        <v>#N/A</v>
      </c>
      <c r="CF196" s="3" t="e">
        <f t="shared" ca="1" si="135"/>
        <v>#N/A</v>
      </c>
      <c r="CG196" s="3" t="e">
        <f t="shared" ca="1" si="135"/>
        <v>#N/A</v>
      </c>
      <c r="CH196" s="3" t="e">
        <f t="shared" ca="1" si="135"/>
        <v>#N/A</v>
      </c>
      <c r="CI196" s="3" t="e">
        <f t="shared" ca="1" si="135"/>
        <v>#N/A</v>
      </c>
      <c r="CJ196" s="3" t="e">
        <f t="shared" ca="1" si="135"/>
        <v>#N/A</v>
      </c>
      <c r="CK196" s="3" t="e">
        <f t="shared" ca="1" si="135"/>
        <v>#N/A</v>
      </c>
    </row>
    <row r="197" spans="2:89" x14ac:dyDescent="0.2">
      <c r="B197" s="37"/>
      <c r="C197" s="37"/>
      <c r="D197" s="37"/>
      <c r="E197" s="37"/>
      <c r="F197" s="37"/>
      <c r="G197" s="37"/>
      <c r="H197" s="37"/>
      <c r="I197" s="29"/>
      <c r="J197" s="91">
        <f t="shared" si="127"/>
        <v>148</v>
      </c>
      <c r="K197" s="94" t="str">
        <f t="shared" ca="1" si="128"/>
        <v/>
      </c>
      <c r="L197" s="82" t="str">
        <f t="shared" ca="1" si="129"/>
        <v/>
      </c>
      <c r="M197" s="88" t="str">
        <f t="shared" ca="1" si="130"/>
        <v/>
      </c>
      <c r="N197" s="87" t="str">
        <f t="shared" ca="1" si="131"/>
        <v/>
      </c>
      <c r="O197" s="83" t="str">
        <f t="shared" ca="1" si="131"/>
        <v/>
      </c>
      <c r="P197" s="84" t="str">
        <f t="shared" ca="1" si="132"/>
        <v/>
      </c>
      <c r="Q197" s="67"/>
      <c r="R197" s="67"/>
      <c r="S197" s="67"/>
      <c r="T197">
        <f>PV_Data_Calc!CY190</f>
        <v>175</v>
      </c>
      <c r="U197" s="10" t="e">
        <f ca="1">PV_Data_Calc!CZ190</f>
        <v>#N/A</v>
      </c>
      <c r="V197" s="16" t="e">
        <f ca="1">PV_Data_Calc!DB190</f>
        <v>#N/A</v>
      </c>
      <c r="W197" s="16" t="e">
        <f ca="1">PV_Data_Calc!DC190</f>
        <v>#N/A</v>
      </c>
      <c r="X197" s="17" t="e">
        <f ca="1">PV_Data_Calc!DD190</f>
        <v>#N/A</v>
      </c>
      <c r="Y197" s="17" t="e">
        <f ca="1">PV_Data_Calc!DE190</f>
        <v>#N/A</v>
      </c>
      <c r="AA197" s="9">
        <f>PV_Data_Calc!CQ190</f>
        <v>175</v>
      </c>
      <c r="AB197" s="9" t="e">
        <f ca="1">PV_Data_Calc!CR190</f>
        <v>#N/A</v>
      </c>
      <c r="AC197" s="19" t="e">
        <f ca="1">PV_Data_Calc!CT190</f>
        <v>#N/A</v>
      </c>
      <c r="AD197" s="19" t="e">
        <f ca="1">PV_Data_Calc!CU190</f>
        <v>#N/A</v>
      </c>
      <c r="AE197" s="20" t="e">
        <f ca="1">PV_Data_Calc!CV190</f>
        <v>#N/A</v>
      </c>
      <c r="AF197" s="20" t="e">
        <f ca="1">PV_Data_Calc!CW190</f>
        <v>#N/A</v>
      </c>
      <c r="AJ197" t="e">
        <f t="shared" ca="1" si="113"/>
        <v>#N/A</v>
      </c>
      <c r="AK197" s="4" t="e">
        <f t="shared" ca="1" si="114"/>
        <v>#N/A</v>
      </c>
      <c r="AL197" s="8" t="e">
        <f t="shared" ca="1" si="115"/>
        <v>#N/A</v>
      </c>
      <c r="AM197" s="3" t="e">
        <f t="shared" ca="1" si="116"/>
        <v>#N/A</v>
      </c>
      <c r="AN197" s="4" t="e">
        <f t="shared" ca="1" si="117"/>
        <v>#N/A</v>
      </c>
      <c r="AO197" s="4" t="e">
        <f t="shared" ca="1" si="118"/>
        <v>#N/A</v>
      </c>
      <c r="AP197" s="3" t="e">
        <f t="shared" ca="1" si="119"/>
        <v>#N/A</v>
      </c>
      <c r="AS197">
        <f t="shared" si="107"/>
        <v>88</v>
      </c>
      <c r="AT197" t="e">
        <f t="shared" ca="1" si="101"/>
        <v>#N/A</v>
      </c>
      <c r="AU197" s="3" t="e">
        <f t="shared" ca="1" si="102"/>
        <v>#N/A</v>
      </c>
      <c r="AV197" s="3" t="e">
        <f t="shared" ca="1" si="136"/>
        <v>#N/A</v>
      </c>
      <c r="AW197" s="4" t="e">
        <f t="shared" ca="1" si="136"/>
        <v>#N/A</v>
      </c>
      <c r="AX197" s="4" t="e">
        <f ca="1">AX196</f>
        <v>#N/A</v>
      </c>
      <c r="AZ197" s="8" t="e">
        <f t="shared" ca="1" si="103"/>
        <v>#N/A</v>
      </c>
      <c r="BA197" s="3" t="e">
        <f t="shared" ca="1" si="134"/>
        <v>#N/A</v>
      </c>
      <c r="BB197" s="3" t="e">
        <f t="shared" ca="1" si="134"/>
        <v>#N/A</v>
      </c>
      <c r="BC197" s="3" t="e">
        <f t="shared" ca="1" si="134"/>
        <v>#N/A</v>
      </c>
      <c r="BD197" s="3" t="e">
        <f t="shared" ca="1" si="134"/>
        <v>#N/A</v>
      </c>
      <c r="BE197" s="3" t="e">
        <f t="shared" ca="1" si="134"/>
        <v>#N/A</v>
      </c>
      <c r="BF197" s="3" t="e">
        <f t="shared" ca="1" si="134"/>
        <v>#N/A</v>
      </c>
      <c r="BG197" s="3" t="e">
        <f t="shared" ca="1" si="134"/>
        <v>#N/A</v>
      </c>
      <c r="BH197" s="3" t="e">
        <f t="shared" ca="1" si="134"/>
        <v>#N/A</v>
      </c>
      <c r="BI197" s="3" t="e">
        <f t="shared" ca="1" si="134"/>
        <v>#N/A</v>
      </c>
      <c r="BL197" t="e">
        <f t="shared" ca="1" si="120"/>
        <v>#N/A</v>
      </c>
      <c r="BM197" s="4" t="e">
        <f t="shared" ca="1" si="121"/>
        <v>#N/A</v>
      </c>
      <c r="BN197" s="8" t="e">
        <f t="shared" ca="1" si="122"/>
        <v>#N/A</v>
      </c>
      <c r="BO197" s="3" t="e">
        <f t="shared" ca="1" si="123"/>
        <v>#N/A</v>
      </c>
      <c r="BP197" s="4" t="e">
        <f t="shared" ca="1" si="124"/>
        <v>#N/A</v>
      </c>
      <c r="BQ197" s="4" t="e">
        <f t="shared" ca="1" si="125"/>
        <v>#N/A</v>
      </c>
      <c r="BR197" s="3" t="e">
        <f t="shared" ca="1" si="126"/>
        <v>#N/A</v>
      </c>
      <c r="BU197">
        <f t="shared" si="108"/>
        <v>88</v>
      </c>
      <c r="BV197" t="e">
        <f t="shared" ca="1" si="133"/>
        <v>#N/A</v>
      </c>
      <c r="BW197" s="3" t="e">
        <f t="shared" ca="1" si="133"/>
        <v>#N/A</v>
      </c>
      <c r="BX197" s="3" t="e">
        <f t="shared" ca="1" si="133"/>
        <v>#N/A</v>
      </c>
      <c r="BY197" s="4" t="e">
        <f t="shared" ca="1" si="133"/>
        <v>#N/A</v>
      </c>
      <c r="BZ197" s="4" t="e">
        <f ca="1">BZ196</f>
        <v>#N/A</v>
      </c>
      <c r="CB197" s="8" t="e">
        <f t="shared" ca="1" si="105"/>
        <v>#N/A</v>
      </c>
      <c r="CC197" s="3" t="e">
        <f t="shared" ca="1" si="135"/>
        <v>#N/A</v>
      </c>
      <c r="CD197" s="3" t="e">
        <f t="shared" ca="1" si="135"/>
        <v>#N/A</v>
      </c>
      <c r="CE197" s="3" t="e">
        <f t="shared" ca="1" si="135"/>
        <v>#N/A</v>
      </c>
      <c r="CF197" s="3" t="e">
        <f t="shared" ca="1" si="135"/>
        <v>#N/A</v>
      </c>
      <c r="CG197" s="3" t="e">
        <f t="shared" ca="1" si="135"/>
        <v>#N/A</v>
      </c>
      <c r="CH197" s="3" t="e">
        <f t="shared" ca="1" si="135"/>
        <v>#N/A</v>
      </c>
      <c r="CI197" s="3" t="e">
        <f t="shared" ca="1" si="135"/>
        <v>#N/A</v>
      </c>
      <c r="CJ197" s="3" t="e">
        <f t="shared" ca="1" si="135"/>
        <v>#N/A</v>
      </c>
      <c r="CK197" s="3" t="e">
        <f t="shared" ca="1" si="135"/>
        <v>#N/A</v>
      </c>
    </row>
    <row r="198" spans="2:89" x14ac:dyDescent="0.2">
      <c r="B198" s="37"/>
      <c r="C198" s="37"/>
      <c r="D198" s="37"/>
      <c r="E198" s="37"/>
      <c r="F198" s="37"/>
      <c r="G198" s="37"/>
      <c r="H198" s="37"/>
      <c r="I198" s="29"/>
      <c r="J198" s="91">
        <f t="shared" si="127"/>
        <v>149</v>
      </c>
      <c r="K198" s="94" t="str">
        <f t="shared" ca="1" si="128"/>
        <v/>
      </c>
      <c r="L198" s="82" t="str">
        <f t="shared" ca="1" si="129"/>
        <v/>
      </c>
      <c r="M198" s="88" t="str">
        <f t="shared" ca="1" si="130"/>
        <v/>
      </c>
      <c r="N198" s="87" t="str">
        <f t="shared" ca="1" si="131"/>
        <v/>
      </c>
      <c r="O198" s="83" t="str">
        <f t="shared" ca="1" si="131"/>
        <v/>
      </c>
      <c r="P198" s="84" t="str">
        <f t="shared" ca="1" si="132"/>
        <v/>
      </c>
      <c r="Q198" s="67"/>
      <c r="R198" s="67"/>
      <c r="S198" s="67"/>
      <c r="T198">
        <f>PV_Data_Calc!CY191</f>
        <v>176</v>
      </c>
      <c r="U198" s="10" t="e">
        <f ca="1">PV_Data_Calc!CZ191</f>
        <v>#N/A</v>
      </c>
      <c r="V198" s="16" t="e">
        <f ca="1">PV_Data_Calc!DB191</f>
        <v>#N/A</v>
      </c>
      <c r="W198" s="16" t="e">
        <f ca="1">PV_Data_Calc!DC191</f>
        <v>#N/A</v>
      </c>
      <c r="X198" s="17" t="e">
        <f ca="1">PV_Data_Calc!DD191</f>
        <v>#N/A</v>
      </c>
      <c r="Y198" s="17" t="e">
        <f ca="1">PV_Data_Calc!DE191</f>
        <v>#N/A</v>
      </c>
      <c r="AA198" s="9">
        <f>PV_Data_Calc!CQ191</f>
        <v>176</v>
      </c>
      <c r="AB198" s="9" t="e">
        <f ca="1">PV_Data_Calc!CR191</f>
        <v>#N/A</v>
      </c>
      <c r="AC198" s="19" t="e">
        <f ca="1">PV_Data_Calc!CT191</f>
        <v>#N/A</v>
      </c>
      <c r="AD198" s="19" t="e">
        <f ca="1">PV_Data_Calc!CU191</f>
        <v>#N/A</v>
      </c>
      <c r="AE198" s="20" t="e">
        <f ca="1">PV_Data_Calc!CV191</f>
        <v>#N/A</v>
      </c>
      <c r="AF198" s="20" t="e">
        <f ca="1">PV_Data_Calc!CW191</f>
        <v>#N/A</v>
      </c>
      <c r="AJ198" t="e">
        <f t="shared" ca="1" si="113"/>
        <v>#N/A</v>
      </c>
      <c r="AK198" s="4" t="e">
        <f t="shared" ca="1" si="114"/>
        <v>#N/A</v>
      </c>
      <c r="AL198" s="8" t="e">
        <f t="shared" ca="1" si="115"/>
        <v>#N/A</v>
      </c>
      <c r="AM198" s="3" t="e">
        <f t="shared" ca="1" si="116"/>
        <v>#N/A</v>
      </c>
      <c r="AN198" s="4" t="e">
        <f t="shared" ca="1" si="117"/>
        <v>#N/A</v>
      </c>
      <c r="AO198" s="4" t="e">
        <f t="shared" ca="1" si="118"/>
        <v>#N/A</v>
      </c>
      <c r="AP198" s="3" t="e">
        <f t="shared" ca="1" si="119"/>
        <v>#N/A</v>
      </c>
      <c r="AS198">
        <f t="shared" si="107"/>
        <v>88</v>
      </c>
      <c r="AT198" t="e">
        <f t="shared" ca="1" si="101"/>
        <v>#N/A</v>
      </c>
      <c r="AU198" s="3" t="e">
        <f t="shared" ca="1" si="102"/>
        <v>#N/A</v>
      </c>
      <c r="AV198" s="3" t="e">
        <f t="shared" ca="1" si="136"/>
        <v>#N/A</v>
      </c>
      <c r="AW198" s="4" t="e">
        <f t="shared" ca="1" si="136"/>
        <v>#N/A</v>
      </c>
      <c r="AX198" s="4" t="e">
        <f ca="1">INDEX($T$23:$Y$204,MATCH($AS198,$T$23:$T$204,0),MATCH(AX$22,$T$22:$Y$22,0))</f>
        <v>#N/A</v>
      </c>
      <c r="AZ198" s="8" t="e">
        <f t="shared" ca="1" si="103"/>
        <v>#N/A</v>
      </c>
      <c r="BA198" s="3" t="e">
        <f t="shared" ca="1" si="134"/>
        <v>#N/A</v>
      </c>
      <c r="BB198" s="3" t="e">
        <f t="shared" ca="1" si="134"/>
        <v>#N/A</v>
      </c>
      <c r="BC198" s="3" t="e">
        <f t="shared" ca="1" si="134"/>
        <v>#N/A</v>
      </c>
      <c r="BD198" s="3" t="e">
        <f t="shared" ca="1" si="134"/>
        <v>#N/A</v>
      </c>
      <c r="BE198" s="3" t="e">
        <f t="shared" ca="1" si="134"/>
        <v>#N/A</v>
      </c>
      <c r="BF198" s="3" t="e">
        <f t="shared" ca="1" si="134"/>
        <v>#N/A</v>
      </c>
      <c r="BG198" s="3" t="e">
        <f t="shared" ca="1" si="134"/>
        <v>#N/A</v>
      </c>
      <c r="BH198" s="3" t="e">
        <f t="shared" ca="1" si="134"/>
        <v>#N/A</v>
      </c>
      <c r="BI198" s="3" t="e">
        <f t="shared" ca="1" si="134"/>
        <v>#N/A</v>
      </c>
      <c r="BL198" t="e">
        <f t="shared" ca="1" si="120"/>
        <v>#N/A</v>
      </c>
      <c r="BM198" s="4" t="e">
        <f t="shared" ca="1" si="121"/>
        <v>#N/A</v>
      </c>
      <c r="BN198" s="8" t="e">
        <f t="shared" ca="1" si="122"/>
        <v>#N/A</v>
      </c>
      <c r="BO198" s="3" t="e">
        <f t="shared" ca="1" si="123"/>
        <v>#N/A</v>
      </c>
      <c r="BP198" s="4" t="e">
        <f t="shared" ca="1" si="124"/>
        <v>#N/A</v>
      </c>
      <c r="BQ198" s="4" t="e">
        <f t="shared" ca="1" si="125"/>
        <v>#N/A</v>
      </c>
      <c r="BR198" s="3" t="e">
        <f t="shared" ca="1" si="126"/>
        <v>#N/A</v>
      </c>
      <c r="BU198">
        <f t="shared" si="108"/>
        <v>88</v>
      </c>
      <c r="BV198" t="e">
        <f t="shared" ca="1" si="133"/>
        <v>#N/A</v>
      </c>
      <c r="BW198" s="3" t="e">
        <f t="shared" ca="1" si="133"/>
        <v>#N/A</v>
      </c>
      <c r="BX198" s="3" t="e">
        <f t="shared" ca="1" si="133"/>
        <v>#N/A</v>
      </c>
      <c r="BY198" s="4" t="e">
        <f t="shared" ca="1" si="133"/>
        <v>#N/A</v>
      </c>
      <c r="BZ198" s="4" t="e">
        <f ca="1">INDEX($AA$23:$AF$204,MATCH($BU198,$AA$23:$AA$204,0),MATCH(BZ$22,$AA$22:$AF$22,0))</f>
        <v>#N/A</v>
      </c>
      <c r="CB198" s="8" t="e">
        <f t="shared" ca="1" si="105"/>
        <v>#N/A</v>
      </c>
      <c r="CC198" s="3" t="e">
        <f t="shared" ca="1" si="135"/>
        <v>#N/A</v>
      </c>
      <c r="CD198" s="3" t="e">
        <f t="shared" ca="1" si="135"/>
        <v>#N/A</v>
      </c>
      <c r="CE198" s="3" t="e">
        <f t="shared" ca="1" si="135"/>
        <v>#N/A</v>
      </c>
      <c r="CF198" s="3" t="e">
        <f t="shared" ca="1" si="135"/>
        <v>#N/A</v>
      </c>
      <c r="CG198" s="3" t="e">
        <f t="shared" ca="1" si="135"/>
        <v>#N/A</v>
      </c>
      <c r="CH198" s="3" t="e">
        <f t="shared" ca="1" si="135"/>
        <v>#N/A</v>
      </c>
      <c r="CI198" s="3" t="e">
        <f t="shared" ca="1" si="135"/>
        <v>#N/A</v>
      </c>
      <c r="CJ198" s="3" t="e">
        <f t="shared" ca="1" si="135"/>
        <v>#N/A</v>
      </c>
      <c r="CK198" s="3" t="e">
        <f t="shared" ca="1" si="135"/>
        <v>#N/A</v>
      </c>
    </row>
    <row r="199" spans="2:89" x14ac:dyDescent="0.2">
      <c r="B199" s="37"/>
      <c r="C199" s="37"/>
      <c r="D199" s="37"/>
      <c r="E199" s="37"/>
      <c r="F199" s="37"/>
      <c r="G199" s="37"/>
      <c r="H199" s="37"/>
      <c r="I199" s="29"/>
      <c r="J199" s="91">
        <f t="shared" si="127"/>
        <v>150</v>
      </c>
      <c r="K199" s="94" t="str">
        <f t="shared" ca="1" si="128"/>
        <v/>
      </c>
      <c r="L199" s="82" t="str">
        <f t="shared" ca="1" si="129"/>
        <v/>
      </c>
      <c r="M199" s="88" t="str">
        <f t="shared" ca="1" si="130"/>
        <v/>
      </c>
      <c r="N199" s="87" t="str">
        <f t="shared" ca="1" si="131"/>
        <v/>
      </c>
      <c r="O199" s="83" t="str">
        <f t="shared" ca="1" si="131"/>
        <v/>
      </c>
      <c r="P199" s="84" t="str">
        <f t="shared" ca="1" si="132"/>
        <v/>
      </c>
      <c r="Q199" s="67"/>
      <c r="R199" s="67"/>
      <c r="S199" s="67"/>
      <c r="T199">
        <f>PV_Data_Calc!CY192</f>
        <v>177</v>
      </c>
      <c r="U199" s="10" t="e">
        <f ca="1">PV_Data_Calc!CZ192</f>
        <v>#N/A</v>
      </c>
      <c r="V199" s="16" t="e">
        <f ca="1">PV_Data_Calc!DB192</f>
        <v>#N/A</v>
      </c>
      <c r="W199" s="16" t="e">
        <f ca="1">PV_Data_Calc!DC192</f>
        <v>#N/A</v>
      </c>
      <c r="X199" s="17" t="e">
        <f ca="1">PV_Data_Calc!DD192</f>
        <v>#N/A</v>
      </c>
      <c r="Y199" s="17" t="e">
        <f ca="1">PV_Data_Calc!DE192</f>
        <v>#N/A</v>
      </c>
      <c r="AA199" s="9">
        <f>PV_Data_Calc!CQ192</f>
        <v>177</v>
      </c>
      <c r="AB199" s="9" t="e">
        <f ca="1">PV_Data_Calc!CR192</f>
        <v>#N/A</v>
      </c>
      <c r="AC199" s="19" t="e">
        <f ca="1">PV_Data_Calc!CT192</f>
        <v>#N/A</v>
      </c>
      <c r="AD199" s="19" t="e">
        <f ca="1">PV_Data_Calc!CU192</f>
        <v>#N/A</v>
      </c>
      <c r="AE199" s="20" t="e">
        <f ca="1">PV_Data_Calc!CV192</f>
        <v>#N/A</v>
      </c>
      <c r="AF199" s="20" t="e">
        <f ca="1">PV_Data_Calc!CW192</f>
        <v>#N/A</v>
      </c>
      <c r="AJ199" t="e">
        <f t="shared" ca="1" si="113"/>
        <v>#N/A</v>
      </c>
      <c r="AK199" s="4" t="e">
        <f t="shared" ca="1" si="114"/>
        <v>#N/A</v>
      </c>
      <c r="AL199" s="8" t="e">
        <f t="shared" ca="1" si="115"/>
        <v>#N/A</v>
      </c>
      <c r="AM199" s="3" t="e">
        <f t="shared" ca="1" si="116"/>
        <v>#N/A</v>
      </c>
      <c r="AN199" s="4" t="e">
        <f t="shared" ca="1" si="117"/>
        <v>#N/A</v>
      </c>
      <c r="AO199" s="4" t="e">
        <f t="shared" ca="1" si="118"/>
        <v>#N/A</v>
      </c>
      <c r="AP199" s="3" t="e">
        <f t="shared" ca="1" si="119"/>
        <v>#N/A</v>
      </c>
      <c r="AS199">
        <f t="shared" si="107"/>
        <v>89</v>
      </c>
      <c r="AT199" t="e">
        <f t="shared" ca="1" si="101"/>
        <v>#N/A</v>
      </c>
      <c r="AU199" s="3" t="e">
        <f t="shared" ca="1" si="102"/>
        <v>#N/A</v>
      </c>
      <c r="AV199" s="3" t="e">
        <f t="shared" ca="1" si="136"/>
        <v>#N/A</v>
      </c>
      <c r="AW199" s="4" t="e">
        <f t="shared" ca="1" si="136"/>
        <v>#N/A</v>
      </c>
      <c r="AX199" s="4" t="e">
        <f ca="1">AX198</f>
        <v>#N/A</v>
      </c>
      <c r="AZ199" s="8" t="e">
        <f t="shared" ca="1" si="103"/>
        <v>#N/A</v>
      </c>
      <c r="BA199" s="3" t="e">
        <f t="shared" ca="1" si="134"/>
        <v>#N/A</v>
      </c>
      <c r="BB199" s="3" t="e">
        <f t="shared" ca="1" si="134"/>
        <v>#N/A</v>
      </c>
      <c r="BC199" s="3" t="e">
        <f t="shared" ca="1" si="134"/>
        <v>#N/A</v>
      </c>
      <c r="BD199" s="3" t="e">
        <f t="shared" ca="1" si="134"/>
        <v>#N/A</v>
      </c>
      <c r="BE199" s="3" t="e">
        <f t="shared" ca="1" si="134"/>
        <v>#N/A</v>
      </c>
      <c r="BF199" s="3" t="e">
        <f t="shared" ca="1" si="134"/>
        <v>#N/A</v>
      </c>
      <c r="BG199" s="3" t="e">
        <f t="shared" ca="1" si="134"/>
        <v>#N/A</v>
      </c>
      <c r="BH199" s="3" t="e">
        <f t="shared" ca="1" si="134"/>
        <v>#N/A</v>
      </c>
      <c r="BI199" s="3" t="e">
        <f t="shared" ca="1" si="134"/>
        <v>#N/A</v>
      </c>
      <c r="BL199" t="e">
        <f t="shared" ca="1" si="120"/>
        <v>#N/A</v>
      </c>
      <c r="BM199" s="4" t="e">
        <f t="shared" ca="1" si="121"/>
        <v>#N/A</v>
      </c>
      <c r="BN199" s="8" t="e">
        <f t="shared" ca="1" si="122"/>
        <v>#N/A</v>
      </c>
      <c r="BO199" s="3" t="e">
        <f t="shared" ca="1" si="123"/>
        <v>#N/A</v>
      </c>
      <c r="BP199" s="4" t="e">
        <f t="shared" ca="1" si="124"/>
        <v>#N/A</v>
      </c>
      <c r="BQ199" s="4" t="e">
        <f t="shared" ca="1" si="125"/>
        <v>#N/A</v>
      </c>
      <c r="BR199" s="3" t="e">
        <f t="shared" ca="1" si="126"/>
        <v>#N/A</v>
      </c>
      <c r="BU199">
        <f t="shared" si="108"/>
        <v>89</v>
      </c>
      <c r="BV199" t="e">
        <f t="shared" ca="1" si="133"/>
        <v>#N/A</v>
      </c>
      <c r="BW199" s="3" t="e">
        <f t="shared" ca="1" si="133"/>
        <v>#N/A</v>
      </c>
      <c r="BX199" s="3" t="e">
        <f t="shared" ca="1" si="133"/>
        <v>#N/A</v>
      </c>
      <c r="BY199" s="4" t="e">
        <f t="shared" ca="1" si="133"/>
        <v>#N/A</v>
      </c>
      <c r="BZ199" s="4" t="e">
        <f ca="1">BZ198</f>
        <v>#N/A</v>
      </c>
      <c r="CB199" s="8" t="e">
        <f t="shared" ca="1" si="105"/>
        <v>#N/A</v>
      </c>
      <c r="CC199" s="3" t="e">
        <f t="shared" ca="1" si="135"/>
        <v>#N/A</v>
      </c>
      <c r="CD199" s="3" t="e">
        <f t="shared" ca="1" si="135"/>
        <v>#N/A</v>
      </c>
      <c r="CE199" s="3" t="e">
        <f t="shared" ca="1" si="135"/>
        <v>#N/A</v>
      </c>
      <c r="CF199" s="3" t="e">
        <f t="shared" ca="1" si="135"/>
        <v>#N/A</v>
      </c>
      <c r="CG199" s="3" t="e">
        <f t="shared" ca="1" si="135"/>
        <v>#N/A</v>
      </c>
      <c r="CH199" s="3" t="e">
        <f t="shared" ca="1" si="135"/>
        <v>#N/A</v>
      </c>
      <c r="CI199" s="3" t="e">
        <f t="shared" ca="1" si="135"/>
        <v>#N/A</v>
      </c>
      <c r="CJ199" s="3" t="e">
        <f t="shared" ca="1" si="135"/>
        <v>#N/A</v>
      </c>
      <c r="CK199" s="3" t="e">
        <f t="shared" ca="1" si="135"/>
        <v>#N/A</v>
      </c>
    </row>
    <row r="200" spans="2:89" x14ac:dyDescent="0.2">
      <c r="B200" s="37"/>
      <c r="C200" s="37"/>
      <c r="D200" s="37"/>
      <c r="E200" s="37"/>
      <c r="F200" s="37"/>
      <c r="G200" s="37"/>
      <c r="H200" s="37"/>
      <c r="I200" s="29"/>
      <c r="J200" s="91">
        <f t="shared" si="127"/>
        <v>151</v>
      </c>
      <c r="K200" s="94" t="str">
        <f t="shared" ca="1" si="128"/>
        <v/>
      </c>
      <c r="L200" s="82" t="str">
        <f t="shared" ca="1" si="129"/>
        <v/>
      </c>
      <c r="M200" s="88" t="str">
        <f t="shared" ca="1" si="130"/>
        <v/>
      </c>
      <c r="N200" s="87" t="str">
        <f t="shared" ca="1" si="131"/>
        <v/>
      </c>
      <c r="O200" s="83" t="str">
        <f t="shared" ca="1" si="131"/>
        <v/>
      </c>
      <c r="P200" s="84" t="str">
        <f t="shared" ca="1" si="132"/>
        <v/>
      </c>
      <c r="Q200" s="67"/>
      <c r="R200" s="67"/>
      <c r="S200" s="67"/>
      <c r="T200">
        <f>PV_Data_Calc!CY193</f>
        <v>178</v>
      </c>
      <c r="U200" s="10" t="e">
        <f ca="1">PV_Data_Calc!CZ193</f>
        <v>#N/A</v>
      </c>
      <c r="V200" s="16" t="e">
        <f ca="1">PV_Data_Calc!DB193</f>
        <v>#N/A</v>
      </c>
      <c r="W200" s="16" t="e">
        <f ca="1">PV_Data_Calc!DC193</f>
        <v>#N/A</v>
      </c>
      <c r="X200" s="17" t="e">
        <f ca="1">PV_Data_Calc!DD193</f>
        <v>#N/A</v>
      </c>
      <c r="Y200" s="17" t="e">
        <f ca="1">PV_Data_Calc!DE193</f>
        <v>#N/A</v>
      </c>
      <c r="AA200" s="9">
        <f>PV_Data_Calc!CQ193</f>
        <v>178</v>
      </c>
      <c r="AB200" s="9" t="e">
        <f ca="1">PV_Data_Calc!CR193</f>
        <v>#N/A</v>
      </c>
      <c r="AC200" s="19" t="e">
        <f ca="1">PV_Data_Calc!CT193</f>
        <v>#N/A</v>
      </c>
      <c r="AD200" s="19" t="e">
        <f ca="1">PV_Data_Calc!CU193</f>
        <v>#N/A</v>
      </c>
      <c r="AE200" s="20" t="e">
        <f ca="1">PV_Data_Calc!CV193</f>
        <v>#N/A</v>
      </c>
      <c r="AF200" s="20" t="e">
        <f ca="1">PV_Data_Calc!CW193</f>
        <v>#N/A</v>
      </c>
      <c r="AJ200" t="e">
        <f t="shared" ca="1" si="113"/>
        <v>#N/A</v>
      </c>
      <c r="AK200" s="4" t="e">
        <f t="shared" ca="1" si="114"/>
        <v>#N/A</v>
      </c>
      <c r="AL200" s="8" t="e">
        <f t="shared" ca="1" si="115"/>
        <v>#N/A</v>
      </c>
      <c r="AM200" s="3" t="e">
        <f t="shared" ca="1" si="116"/>
        <v>#N/A</v>
      </c>
      <c r="AN200" s="4" t="e">
        <f t="shared" ca="1" si="117"/>
        <v>#N/A</v>
      </c>
      <c r="AO200" s="4" t="e">
        <f t="shared" ca="1" si="118"/>
        <v>#N/A</v>
      </c>
      <c r="AP200" s="3" t="e">
        <f t="shared" ca="1" si="119"/>
        <v>#N/A</v>
      </c>
      <c r="AS200">
        <f t="shared" si="107"/>
        <v>89</v>
      </c>
      <c r="AT200" t="e">
        <f t="shared" ca="1" si="101"/>
        <v>#N/A</v>
      </c>
      <c r="AU200" s="3" t="e">
        <f t="shared" ca="1" si="102"/>
        <v>#N/A</v>
      </c>
      <c r="AV200" s="3" t="e">
        <f t="shared" ca="1" si="136"/>
        <v>#N/A</v>
      </c>
      <c r="AW200" s="4" t="e">
        <f t="shared" ca="1" si="136"/>
        <v>#N/A</v>
      </c>
      <c r="AX200" s="4" t="e">
        <f ca="1">INDEX($T$23:$Y$204,MATCH($AS200,$T$23:$T$204,0),MATCH(AX$22,$T$22:$Y$22,0))</f>
        <v>#N/A</v>
      </c>
      <c r="AZ200" s="8" t="e">
        <f t="shared" ca="1" si="103"/>
        <v>#N/A</v>
      </c>
      <c r="BA200" s="3" t="e">
        <f t="shared" ref="BA200:BI215" ca="1" si="137">IF(ISNA($AZ200),NA(),IF(AND($AU200&gt;BB$21,$AU200&lt;=BA$21),$AV200,0))</f>
        <v>#N/A</v>
      </c>
      <c r="BB200" s="3" t="e">
        <f t="shared" ca="1" si="137"/>
        <v>#N/A</v>
      </c>
      <c r="BC200" s="3" t="e">
        <f t="shared" ca="1" si="137"/>
        <v>#N/A</v>
      </c>
      <c r="BD200" s="3" t="e">
        <f t="shared" ca="1" si="137"/>
        <v>#N/A</v>
      </c>
      <c r="BE200" s="3" t="e">
        <f t="shared" ca="1" si="137"/>
        <v>#N/A</v>
      </c>
      <c r="BF200" s="3" t="e">
        <f t="shared" ca="1" si="137"/>
        <v>#N/A</v>
      </c>
      <c r="BG200" s="3" t="e">
        <f t="shared" ca="1" si="137"/>
        <v>#N/A</v>
      </c>
      <c r="BH200" s="3" t="e">
        <f t="shared" ca="1" si="137"/>
        <v>#N/A</v>
      </c>
      <c r="BI200" s="3" t="e">
        <f t="shared" ca="1" si="137"/>
        <v>#N/A</v>
      </c>
      <c r="BL200" t="e">
        <f t="shared" ca="1" si="120"/>
        <v>#N/A</v>
      </c>
      <c r="BM200" s="4" t="e">
        <f t="shared" ca="1" si="121"/>
        <v>#N/A</v>
      </c>
      <c r="BN200" s="8" t="e">
        <f t="shared" ca="1" si="122"/>
        <v>#N/A</v>
      </c>
      <c r="BO200" s="3" t="e">
        <f t="shared" ca="1" si="123"/>
        <v>#N/A</v>
      </c>
      <c r="BP200" s="4" t="e">
        <f t="shared" ca="1" si="124"/>
        <v>#N/A</v>
      </c>
      <c r="BQ200" s="4" t="e">
        <f t="shared" ca="1" si="125"/>
        <v>#N/A</v>
      </c>
      <c r="BR200" s="3" t="e">
        <f t="shared" ca="1" si="126"/>
        <v>#N/A</v>
      </c>
      <c r="BU200">
        <f t="shared" si="108"/>
        <v>89</v>
      </c>
      <c r="BV200" t="e">
        <f t="shared" ca="1" si="133"/>
        <v>#N/A</v>
      </c>
      <c r="BW200" s="3" t="e">
        <f t="shared" ca="1" si="133"/>
        <v>#N/A</v>
      </c>
      <c r="BX200" s="3" t="e">
        <f t="shared" ca="1" si="133"/>
        <v>#N/A</v>
      </c>
      <c r="BY200" s="4" t="e">
        <f t="shared" ca="1" si="133"/>
        <v>#N/A</v>
      </c>
      <c r="BZ200" s="4" t="e">
        <f ca="1">INDEX($AA$23:$AF$204,MATCH($BU200,$AA$23:$AA$204,0),MATCH(BZ$22,$AA$22:$AF$22,0))</f>
        <v>#N/A</v>
      </c>
      <c r="CB200" s="8" t="e">
        <f t="shared" ca="1" si="105"/>
        <v>#N/A</v>
      </c>
      <c r="CC200" s="3" t="e">
        <f t="shared" ref="CC200:CK202" ca="1" si="138">IF(ISNA($CB200),NA(),IF(AND($BW200&gt;CD$21,$BW200&lt;=CC$21),$BX200,0))</f>
        <v>#N/A</v>
      </c>
      <c r="CD200" s="3" t="e">
        <f t="shared" ca="1" si="138"/>
        <v>#N/A</v>
      </c>
      <c r="CE200" s="3" t="e">
        <f t="shared" ca="1" si="138"/>
        <v>#N/A</v>
      </c>
      <c r="CF200" s="3" t="e">
        <f t="shared" ca="1" si="138"/>
        <v>#N/A</v>
      </c>
      <c r="CG200" s="3" t="e">
        <f t="shared" ca="1" si="138"/>
        <v>#N/A</v>
      </c>
      <c r="CH200" s="3" t="e">
        <f t="shared" ca="1" si="138"/>
        <v>#N/A</v>
      </c>
      <c r="CI200" s="3" t="e">
        <f t="shared" ca="1" si="138"/>
        <v>#N/A</v>
      </c>
      <c r="CJ200" s="3" t="e">
        <f t="shared" ca="1" si="138"/>
        <v>#N/A</v>
      </c>
      <c r="CK200" s="3" t="e">
        <f t="shared" ca="1" si="138"/>
        <v>#N/A</v>
      </c>
    </row>
    <row r="201" spans="2:89" x14ac:dyDescent="0.2">
      <c r="B201" s="37"/>
      <c r="C201" s="37"/>
      <c r="D201" s="37"/>
      <c r="E201" s="37"/>
      <c r="F201" s="37"/>
      <c r="G201" s="37"/>
      <c r="H201" s="37"/>
      <c r="I201" s="29"/>
      <c r="J201" s="91">
        <f t="shared" si="127"/>
        <v>152</v>
      </c>
      <c r="K201" s="94" t="str">
        <f t="shared" ca="1" si="128"/>
        <v/>
      </c>
      <c r="L201" s="82" t="str">
        <f t="shared" ca="1" si="129"/>
        <v/>
      </c>
      <c r="M201" s="88" t="str">
        <f t="shared" ca="1" si="130"/>
        <v/>
      </c>
      <c r="N201" s="87" t="str">
        <f t="shared" ca="1" si="131"/>
        <v/>
      </c>
      <c r="O201" s="83" t="str">
        <f t="shared" ca="1" si="131"/>
        <v/>
      </c>
      <c r="P201" s="84" t="str">
        <f t="shared" ca="1" si="132"/>
        <v/>
      </c>
      <c r="Q201" s="67"/>
      <c r="R201" s="67"/>
      <c r="S201" s="67"/>
      <c r="T201">
        <f>PV_Data_Calc!CY194</f>
        <v>179</v>
      </c>
      <c r="U201" s="10" t="e">
        <f ca="1">PV_Data_Calc!CZ194</f>
        <v>#N/A</v>
      </c>
      <c r="V201" s="16" t="e">
        <f ca="1">PV_Data_Calc!DB194</f>
        <v>#N/A</v>
      </c>
      <c r="W201" s="16" t="e">
        <f ca="1">PV_Data_Calc!DC194</f>
        <v>#N/A</v>
      </c>
      <c r="X201" s="17" t="e">
        <f ca="1">PV_Data_Calc!DD194</f>
        <v>#N/A</v>
      </c>
      <c r="Y201" s="17" t="e">
        <f ca="1">PV_Data_Calc!DE194</f>
        <v>#N/A</v>
      </c>
      <c r="AA201" s="9">
        <f>PV_Data_Calc!CQ194</f>
        <v>179</v>
      </c>
      <c r="AB201" s="9" t="e">
        <f ca="1">PV_Data_Calc!CR194</f>
        <v>#N/A</v>
      </c>
      <c r="AC201" s="19" t="e">
        <f ca="1">PV_Data_Calc!CT194</f>
        <v>#N/A</v>
      </c>
      <c r="AD201" s="19" t="e">
        <f ca="1">PV_Data_Calc!CU194</f>
        <v>#N/A</v>
      </c>
      <c r="AE201" s="20" t="e">
        <f ca="1">PV_Data_Calc!CV194</f>
        <v>#N/A</v>
      </c>
      <c r="AF201" s="20" t="e">
        <f ca="1">PV_Data_Calc!CW194</f>
        <v>#N/A</v>
      </c>
      <c r="AJ201" t="e">
        <f t="shared" ca="1" si="113"/>
        <v>#N/A</v>
      </c>
      <c r="AK201" s="4" t="e">
        <f t="shared" ca="1" si="114"/>
        <v>#N/A</v>
      </c>
      <c r="AL201" s="8" t="e">
        <f t="shared" ca="1" si="115"/>
        <v>#N/A</v>
      </c>
      <c r="AM201" s="3" t="e">
        <f t="shared" ca="1" si="116"/>
        <v>#N/A</v>
      </c>
      <c r="AN201" s="4" t="e">
        <f t="shared" ca="1" si="117"/>
        <v>#N/A</v>
      </c>
      <c r="AO201" s="4" t="e">
        <f t="shared" ca="1" si="118"/>
        <v>#N/A</v>
      </c>
      <c r="AP201" s="3" t="e">
        <f t="shared" ca="1" si="119"/>
        <v>#N/A</v>
      </c>
      <c r="AS201">
        <f t="shared" si="107"/>
        <v>90</v>
      </c>
      <c r="AT201" t="e">
        <f t="shared" ca="1" si="101"/>
        <v>#N/A</v>
      </c>
      <c r="AU201" s="3" t="e">
        <f t="shared" ca="1" si="102"/>
        <v>#N/A</v>
      </c>
      <c r="AV201" s="3" t="e">
        <f t="shared" ca="1" si="136"/>
        <v>#N/A</v>
      </c>
      <c r="AW201" s="4" t="e">
        <f t="shared" ca="1" si="136"/>
        <v>#N/A</v>
      </c>
      <c r="AX201" s="4" t="e">
        <f ca="1">AX200</f>
        <v>#N/A</v>
      </c>
      <c r="AZ201" s="8" t="e">
        <f t="shared" ca="1" si="103"/>
        <v>#N/A</v>
      </c>
      <c r="BA201" s="3" t="e">
        <f t="shared" ca="1" si="137"/>
        <v>#N/A</v>
      </c>
      <c r="BB201" s="3" t="e">
        <f t="shared" ca="1" si="137"/>
        <v>#N/A</v>
      </c>
      <c r="BC201" s="3" t="e">
        <f t="shared" ca="1" si="137"/>
        <v>#N/A</v>
      </c>
      <c r="BD201" s="3" t="e">
        <f t="shared" ca="1" si="137"/>
        <v>#N/A</v>
      </c>
      <c r="BE201" s="3" t="e">
        <f t="shared" ca="1" si="137"/>
        <v>#N/A</v>
      </c>
      <c r="BF201" s="3" t="e">
        <f t="shared" ca="1" si="137"/>
        <v>#N/A</v>
      </c>
      <c r="BG201" s="3" t="e">
        <f t="shared" ca="1" si="137"/>
        <v>#N/A</v>
      </c>
      <c r="BH201" s="3" t="e">
        <f t="shared" ca="1" si="137"/>
        <v>#N/A</v>
      </c>
      <c r="BI201" s="3" t="e">
        <f t="shared" ca="1" si="137"/>
        <v>#N/A</v>
      </c>
      <c r="BL201" t="e">
        <f t="shared" ca="1" si="120"/>
        <v>#N/A</v>
      </c>
      <c r="BM201" s="4" t="e">
        <f t="shared" ca="1" si="121"/>
        <v>#N/A</v>
      </c>
      <c r="BN201" s="8" t="e">
        <f t="shared" ca="1" si="122"/>
        <v>#N/A</v>
      </c>
      <c r="BO201" s="3" t="e">
        <f t="shared" ca="1" si="123"/>
        <v>#N/A</v>
      </c>
      <c r="BP201" s="4" t="e">
        <f t="shared" ca="1" si="124"/>
        <v>#N/A</v>
      </c>
      <c r="BQ201" s="4" t="e">
        <f t="shared" ca="1" si="125"/>
        <v>#N/A</v>
      </c>
      <c r="BR201" s="3" t="e">
        <f t="shared" ca="1" si="126"/>
        <v>#N/A</v>
      </c>
      <c r="BU201">
        <f t="shared" si="108"/>
        <v>90</v>
      </c>
      <c r="BV201" t="e">
        <f t="shared" ca="1" si="133"/>
        <v>#N/A</v>
      </c>
      <c r="BW201" s="3" t="e">
        <f t="shared" ca="1" si="133"/>
        <v>#N/A</v>
      </c>
      <c r="BX201" s="3" t="e">
        <f t="shared" ca="1" si="133"/>
        <v>#N/A</v>
      </c>
      <c r="BY201" s="4" t="e">
        <f t="shared" ca="1" si="133"/>
        <v>#N/A</v>
      </c>
      <c r="BZ201" s="4" t="e">
        <f ca="1">BZ200</f>
        <v>#N/A</v>
      </c>
      <c r="CB201" s="8" t="e">
        <f t="shared" ca="1" si="105"/>
        <v>#N/A</v>
      </c>
      <c r="CC201" s="3" t="e">
        <f t="shared" ca="1" si="138"/>
        <v>#N/A</v>
      </c>
      <c r="CD201" s="3" t="e">
        <f t="shared" ca="1" si="138"/>
        <v>#N/A</v>
      </c>
      <c r="CE201" s="3" t="e">
        <f t="shared" ca="1" si="138"/>
        <v>#N/A</v>
      </c>
      <c r="CF201" s="3" t="e">
        <f t="shared" ca="1" si="138"/>
        <v>#N/A</v>
      </c>
      <c r="CG201" s="3" t="e">
        <f t="shared" ca="1" si="138"/>
        <v>#N/A</v>
      </c>
      <c r="CH201" s="3" t="e">
        <f t="shared" ca="1" si="138"/>
        <v>#N/A</v>
      </c>
      <c r="CI201" s="3" t="e">
        <f t="shared" ca="1" si="138"/>
        <v>#N/A</v>
      </c>
      <c r="CJ201" s="3" t="e">
        <f t="shared" ca="1" si="138"/>
        <v>#N/A</v>
      </c>
      <c r="CK201" s="3" t="e">
        <f t="shared" ca="1" si="138"/>
        <v>#N/A</v>
      </c>
    </row>
    <row r="202" spans="2:89" x14ac:dyDescent="0.2">
      <c r="B202" s="37"/>
      <c r="C202" s="37"/>
      <c r="D202" s="37"/>
      <c r="E202" s="37"/>
      <c r="F202" s="37"/>
      <c r="G202" s="37"/>
      <c r="H202" s="37"/>
      <c r="I202" s="29"/>
      <c r="J202" s="91">
        <f t="shared" si="127"/>
        <v>153</v>
      </c>
      <c r="K202" s="94" t="str">
        <f t="shared" ca="1" si="128"/>
        <v/>
      </c>
      <c r="L202" s="82" t="str">
        <f t="shared" ca="1" si="129"/>
        <v/>
      </c>
      <c r="M202" s="88" t="str">
        <f t="shared" ca="1" si="130"/>
        <v/>
      </c>
      <c r="N202" s="87" t="str">
        <f t="shared" ca="1" si="131"/>
        <v/>
      </c>
      <c r="O202" s="83" t="str">
        <f t="shared" ca="1" si="131"/>
        <v/>
      </c>
      <c r="P202" s="84" t="str">
        <f t="shared" ca="1" si="132"/>
        <v/>
      </c>
      <c r="Q202" s="67"/>
      <c r="R202" s="67"/>
      <c r="S202" s="67"/>
      <c r="T202">
        <f>PV_Data_Calc!CY195</f>
        <v>180</v>
      </c>
      <c r="U202" s="10" t="e">
        <f ca="1">PV_Data_Calc!CZ195</f>
        <v>#N/A</v>
      </c>
      <c r="V202" s="16" t="e">
        <f ca="1">PV_Data_Calc!DB195</f>
        <v>#N/A</v>
      </c>
      <c r="W202" s="16" t="e">
        <f ca="1">PV_Data_Calc!DC195</f>
        <v>#N/A</v>
      </c>
      <c r="X202" s="17" t="e">
        <f ca="1">PV_Data_Calc!DD195</f>
        <v>#N/A</v>
      </c>
      <c r="Y202" s="17" t="e">
        <f ca="1">PV_Data_Calc!DE195</f>
        <v>#N/A</v>
      </c>
      <c r="AA202" s="9">
        <f>PV_Data_Calc!CQ195</f>
        <v>180</v>
      </c>
      <c r="AB202" s="9" t="e">
        <f ca="1">PV_Data_Calc!CR195</f>
        <v>#N/A</v>
      </c>
      <c r="AC202" s="19" t="e">
        <f ca="1">PV_Data_Calc!CT195</f>
        <v>#N/A</v>
      </c>
      <c r="AD202" s="19" t="e">
        <f ca="1">PV_Data_Calc!CU195</f>
        <v>#N/A</v>
      </c>
      <c r="AE202" s="20" t="e">
        <f ca="1">PV_Data_Calc!CV195</f>
        <v>#N/A</v>
      </c>
      <c r="AF202" s="20" t="e">
        <f ca="1">PV_Data_Calc!CW195</f>
        <v>#N/A</v>
      </c>
      <c r="AJ202" t="e">
        <f t="shared" ca="1" si="113"/>
        <v>#N/A</v>
      </c>
      <c r="AK202" s="4" t="e">
        <f t="shared" ca="1" si="114"/>
        <v>#N/A</v>
      </c>
      <c r="AL202" s="8" t="e">
        <f t="shared" ca="1" si="115"/>
        <v>#N/A</v>
      </c>
      <c r="AM202" s="3" t="e">
        <f t="shared" ca="1" si="116"/>
        <v>#N/A</v>
      </c>
      <c r="AN202" s="4" t="e">
        <f t="shared" ca="1" si="117"/>
        <v>#N/A</v>
      </c>
      <c r="AO202" s="4" t="e">
        <f t="shared" ca="1" si="118"/>
        <v>#N/A</v>
      </c>
      <c r="AP202" s="3" t="e">
        <f t="shared" ca="1" si="119"/>
        <v>#N/A</v>
      </c>
      <c r="AS202">
        <f t="shared" si="107"/>
        <v>90</v>
      </c>
      <c r="AT202" t="e">
        <f t="shared" ca="1" si="101"/>
        <v>#N/A</v>
      </c>
      <c r="AU202" s="3" t="e">
        <f t="shared" ca="1" si="102"/>
        <v>#N/A</v>
      </c>
      <c r="AV202" s="3" t="e">
        <f t="shared" ca="1" si="136"/>
        <v>#N/A</v>
      </c>
      <c r="AW202" s="4" t="e">
        <f t="shared" ca="1" si="136"/>
        <v>#N/A</v>
      </c>
      <c r="AX202" s="4" t="e">
        <f ca="1">INDEX($T$23:$Y$204,MATCH($AS202,$T$23:$T$204,0),MATCH(AX$22,$T$22:$Y$22,0))</f>
        <v>#N/A</v>
      </c>
      <c r="AZ202" s="8" t="e">
        <f t="shared" ca="1" si="103"/>
        <v>#N/A</v>
      </c>
      <c r="BA202" s="3" t="e">
        <f t="shared" ca="1" si="137"/>
        <v>#N/A</v>
      </c>
      <c r="BB202" s="3" t="e">
        <f t="shared" ca="1" si="137"/>
        <v>#N/A</v>
      </c>
      <c r="BC202" s="3" t="e">
        <f t="shared" ca="1" si="137"/>
        <v>#N/A</v>
      </c>
      <c r="BD202" s="3" t="e">
        <f t="shared" ca="1" si="137"/>
        <v>#N/A</v>
      </c>
      <c r="BE202" s="3" t="e">
        <f t="shared" ca="1" si="137"/>
        <v>#N/A</v>
      </c>
      <c r="BF202" s="3" t="e">
        <f t="shared" ca="1" si="137"/>
        <v>#N/A</v>
      </c>
      <c r="BG202" s="3" t="e">
        <f t="shared" ca="1" si="137"/>
        <v>#N/A</v>
      </c>
      <c r="BH202" s="3" t="e">
        <f t="shared" ca="1" si="137"/>
        <v>#N/A</v>
      </c>
      <c r="BI202" s="3" t="e">
        <f t="shared" ca="1" si="137"/>
        <v>#N/A</v>
      </c>
      <c r="BL202" t="e">
        <f t="shared" ca="1" si="120"/>
        <v>#N/A</v>
      </c>
      <c r="BM202" s="4" t="e">
        <f t="shared" ca="1" si="121"/>
        <v>#N/A</v>
      </c>
      <c r="BN202" s="8" t="e">
        <f t="shared" ca="1" si="122"/>
        <v>#N/A</v>
      </c>
      <c r="BO202" s="3" t="e">
        <f t="shared" ca="1" si="123"/>
        <v>#N/A</v>
      </c>
      <c r="BP202" s="4" t="e">
        <f t="shared" ca="1" si="124"/>
        <v>#N/A</v>
      </c>
      <c r="BQ202" s="4" t="e">
        <f t="shared" ca="1" si="125"/>
        <v>#N/A</v>
      </c>
      <c r="BR202" s="3" t="e">
        <f t="shared" ca="1" si="126"/>
        <v>#N/A</v>
      </c>
      <c r="BU202">
        <f t="shared" si="108"/>
        <v>90</v>
      </c>
      <c r="BV202" t="e">
        <f t="shared" ca="1" si="133"/>
        <v>#N/A</v>
      </c>
      <c r="BW202" s="3" t="e">
        <f t="shared" ca="1" si="133"/>
        <v>#N/A</v>
      </c>
      <c r="BX202" s="3" t="e">
        <f t="shared" ca="1" si="133"/>
        <v>#N/A</v>
      </c>
      <c r="BY202" s="4" t="e">
        <f t="shared" ca="1" si="133"/>
        <v>#N/A</v>
      </c>
      <c r="BZ202" s="4" t="e">
        <f ca="1">INDEX($AA$23:$AF$204,MATCH($BU202,$AA$23:$AA$204,0),MATCH(BZ$22,$AA$22:$AF$22,0))</f>
        <v>#N/A</v>
      </c>
      <c r="CB202" s="8" t="e">
        <f t="shared" ca="1" si="105"/>
        <v>#N/A</v>
      </c>
      <c r="CC202" s="3" t="e">
        <f t="shared" ca="1" si="138"/>
        <v>#N/A</v>
      </c>
      <c r="CD202" s="3" t="e">
        <f t="shared" ca="1" si="138"/>
        <v>#N/A</v>
      </c>
      <c r="CE202" s="3" t="e">
        <f t="shared" ca="1" si="138"/>
        <v>#N/A</v>
      </c>
      <c r="CF202" s="3" t="e">
        <f t="shared" ca="1" si="138"/>
        <v>#N/A</v>
      </c>
      <c r="CG202" s="3" t="e">
        <f t="shared" ca="1" si="138"/>
        <v>#N/A</v>
      </c>
      <c r="CH202" s="3" t="e">
        <f t="shared" ca="1" si="138"/>
        <v>#N/A</v>
      </c>
      <c r="CI202" s="3" t="e">
        <f t="shared" ca="1" si="138"/>
        <v>#N/A</v>
      </c>
      <c r="CJ202" s="3" t="e">
        <f t="shared" ca="1" si="138"/>
        <v>#N/A</v>
      </c>
      <c r="CK202" s="3" t="e">
        <f t="shared" ca="1" si="138"/>
        <v>#N/A</v>
      </c>
    </row>
    <row r="203" spans="2:89" x14ac:dyDescent="0.2">
      <c r="B203" s="37"/>
      <c r="C203" s="37"/>
      <c r="D203" s="37"/>
      <c r="E203" s="37"/>
      <c r="F203" s="37"/>
      <c r="G203" s="37"/>
      <c r="H203" s="37"/>
      <c r="I203" s="29"/>
      <c r="J203" s="91">
        <f t="shared" si="127"/>
        <v>154</v>
      </c>
      <c r="K203" s="94" t="str">
        <f t="shared" ca="1" si="128"/>
        <v/>
      </c>
      <c r="L203" s="82" t="str">
        <f t="shared" ca="1" si="129"/>
        <v/>
      </c>
      <c r="M203" s="88" t="str">
        <f t="shared" ca="1" si="130"/>
        <v/>
      </c>
      <c r="N203" s="87" t="str">
        <f t="shared" ca="1" si="131"/>
        <v/>
      </c>
      <c r="O203" s="83" t="str">
        <f t="shared" ca="1" si="131"/>
        <v/>
      </c>
      <c r="P203" s="84" t="str">
        <f t="shared" ca="1" si="132"/>
        <v/>
      </c>
      <c r="Q203" s="67"/>
      <c r="R203" s="67"/>
      <c r="S203" s="67"/>
      <c r="T203">
        <f>PV_Data_Calc!CY196</f>
        <v>181</v>
      </c>
      <c r="U203" s="10" t="e">
        <f ca="1">PV_Data_Calc!CZ196</f>
        <v>#N/A</v>
      </c>
      <c r="V203" s="16" t="e">
        <f ca="1">PV_Data_Calc!DB196</f>
        <v>#N/A</v>
      </c>
      <c r="W203" s="16" t="e">
        <f ca="1">PV_Data_Calc!DC196</f>
        <v>#N/A</v>
      </c>
      <c r="X203" s="17" t="e">
        <f ca="1">PV_Data_Calc!DD196</f>
        <v>#N/A</v>
      </c>
      <c r="Y203" s="17" t="e">
        <f ca="1">PV_Data_Calc!DE196</f>
        <v>#N/A</v>
      </c>
      <c r="AA203" s="9">
        <f>PV_Data_Calc!CQ196</f>
        <v>181</v>
      </c>
      <c r="AB203" s="9" t="e">
        <f ca="1">PV_Data_Calc!CR196</f>
        <v>#N/A</v>
      </c>
      <c r="AC203" s="19" t="e">
        <f ca="1">PV_Data_Calc!CT196</f>
        <v>#N/A</v>
      </c>
      <c r="AD203" s="19" t="e">
        <f ca="1">PV_Data_Calc!CU196</f>
        <v>#N/A</v>
      </c>
      <c r="AE203" s="20" t="e">
        <f ca="1">PV_Data_Calc!CV196</f>
        <v>#N/A</v>
      </c>
      <c r="AF203" s="20" t="e">
        <f ca="1">PV_Data_Calc!CW196</f>
        <v>#N/A</v>
      </c>
      <c r="AJ203" t="e">
        <f t="shared" ca="1" si="113"/>
        <v>#N/A</v>
      </c>
      <c r="AK203" s="4" t="e">
        <f t="shared" ca="1" si="114"/>
        <v>#N/A</v>
      </c>
      <c r="AL203" s="8" t="e">
        <f t="shared" ca="1" si="115"/>
        <v>#N/A</v>
      </c>
      <c r="AM203" s="3" t="e">
        <f t="shared" ca="1" si="116"/>
        <v>#N/A</v>
      </c>
      <c r="AN203" s="4" t="e">
        <f t="shared" ca="1" si="117"/>
        <v>#N/A</v>
      </c>
      <c r="AO203" s="4" t="e">
        <f t="shared" ca="1" si="118"/>
        <v>#N/A</v>
      </c>
      <c r="AP203" s="3" t="e">
        <f t="shared" ca="1" si="119"/>
        <v>#N/A</v>
      </c>
      <c r="AS203">
        <f t="shared" si="107"/>
        <v>91</v>
      </c>
      <c r="AT203" t="e">
        <f t="shared" ca="1" si="101"/>
        <v>#N/A</v>
      </c>
      <c r="AU203" s="3" t="e">
        <f t="shared" ca="1" si="102"/>
        <v>#N/A</v>
      </c>
      <c r="AV203" s="3" t="e">
        <f t="shared" ca="1" si="136"/>
        <v>#N/A</v>
      </c>
      <c r="AW203" s="4" t="e">
        <f t="shared" ca="1" si="136"/>
        <v>#N/A</v>
      </c>
      <c r="AX203" s="4" t="e">
        <f ca="1">AX202</f>
        <v>#N/A</v>
      </c>
      <c r="AZ203" s="8" t="e">
        <f t="shared" ca="1" si="103"/>
        <v>#N/A</v>
      </c>
      <c r="BA203" s="3" t="e">
        <f t="shared" ca="1" si="137"/>
        <v>#N/A</v>
      </c>
      <c r="BB203" s="3" t="e">
        <f t="shared" ca="1" si="137"/>
        <v>#N/A</v>
      </c>
      <c r="BC203" s="3" t="e">
        <f t="shared" ca="1" si="137"/>
        <v>#N/A</v>
      </c>
      <c r="BD203" s="3" t="e">
        <f t="shared" ca="1" si="137"/>
        <v>#N/A</v>
      </c>
      <c r="BE203" s="3" t="e">
        <f t="shared" ca="1" si="137"/>
        <v>#N/A</v>
      </c>
      <c r="BF203" s="3" t="e">
        <f t="shared" ca="1" si="137"/>
        <v>#N/A</v>
      </c>
      <c r="BG203" s="3" t="e">
        <f t="shared" ca="1" si="137"/>
        <v>#N/A</v>
      </c>
      <c r="BH203" s="3" t="e">
        <f t="shared" ca="1" si="137"/>
        <v>#N/A</v>
      </c>
      <c r="BI203" s="3" t="e">
        <f t="shared" ca="1" si="137"/>
        <v>#N/A</v>
      </c>
      <c r="BL203" t="e">
        <f t="shared" ca="1" si="120"/>
        <v>#N/A</v>
      </c>
      <c r="BM203" s="4" t="e">
        <f t="shared" ca="1" si="121"/>
        <v>#N/A</v>
      </c>
      <c r="BN203" s="8" t="e">
        <f t="shared" ca="1" si="122"/>
        <v>#N/A</v>
      </c>
      <c r="BO203" s="3" t="e">
        <f t="shared" ca="1" si="123"/>
        <v>#N/A</v>
      </c>
      <c r="BP203" s="4" t="e">
        <f t="shared" ca="1" si="124"/>
        <v>#N/A</v>
      </c>
      <c r="BQ203" s="4" t="e">
        <f t="shared" ca="1" si="125"/>
        <v>#N/A</v>
      </c>
      <c r="BR203" s="3" t="e">
        <f t="shared" ca="1" si="126"/>
        <v>#N/A</v>
      </c>
      <c r="BU203">
        <f t="shared" si="108"/>
        <v>91</v>
      </c>
      <c r="BV203" t="e">
        <f t="shared" ca="1" si="133"/>
        <v>#N/A</v>
      </c>
      <c r="BW203" s="3" t="e">
        <f t="shared" ca="1" si="133"/>
        <v>#N/A</v>
      </c>
      <c r="BX203" s="3" t="e">
        <f t="shared" ca="1" si="133"/>
        <v>#N/A</v>
      </c>
      <c r="BY203" s="4" t="e">
        <f t="shared" ca="1" si="133"/>
        <v>#N/A</v>
      </c>
      <c r="BZ203" s="4" t="e">
        <f t="shared" ca="1" si="133"/>
        <v>#N/A</v>
      </c>
      <c r="CB203" s="8" t="e">
        <f t="shared" ref="CB203:CB266" ca="1" si="139">IF(AND($C$13&lt;&gt;0,BZ203&gt;$C$13),NA(),BZ203)</f>
        <v>#N/A</v>
      </c>
      <c r="CC203" s="3" t="e">
        <f t="shared" ref="CC203:CC266" ca="1" si="140">IF(ISNA($CB203),NA(),IF(AND($BW203&gt;CD$21,$BW203&lt;=CC$21),$BX203,0))</f>
        <v>#N/A</v>
      </c>
      <c r="CD203" s="3" t="e">
        <f t="shared" ref="CD203:CD266" ca="1" si="141">IF(ISNA($CB203),NA(),IF(AND($BW203&gt;CE$21,$BW203&lt;=CD$21),$BX203,0))</f>
        <v>#N/A</v>
      </c>
      <c r="CE203" s="3" t="e">
        <f t="shared" ref="CE203:CE266" ca="1" si="142">IF(ISNA($CB203),NA(),IF(AND($BW203&gt;CF$21,$BW203&lt;=CE$21),$BX203,0))</f>
        <v>#N/A</v>
      </c>
      <c r="CF203" s="3" t="e">
        <f t="shared" ref="CF203:CF266" ca="1" si="143">IF(ISNA($CB203),NA(),IF(AND($BW203&gt;CG$21,$BW203&lt;=CF$21),$BX203,0))</f>
        <v>#N/A</v>
      </c>
      <c r="CG203" s="3" t="e">
        <f t="shared" ref="CG203:CG266" ca="1" si="144">IF(ISNA($CB203),NA(),IF(AND($BW203&gt;CH$21,$BW203&lt;=CG$21),$BX203,0))</f>
        <v>#N/A</v>
      </c>
      <c r="CH203" s="3" t="e">
        <f t="shared" ref="CH203:CH266" ca="1" si="145">IF(ISNA($CB203),NA(),IF(AND($BW203&gt;CI$21,$BW203&lt;=CH$21),$BX203,0))</f>
        <v>#N/A</v>
      </c>
      <c r="CI203" s="3" t="e">
        <f t="shared" ref="CI203:CI266" ca="1" si="146">IF(ISNA($CB203),NA(),IF(AND($BW203&gt;CJ$21,$BW203&lt;=CI$21),$BX203,0))</f>
        <v>#N/A</v>
      </c>
      <c r="CJ203" s="3" t="e">
        <f t="shared" ref="CJ203:CJ266" ca="1" si="147">IF(ISNA($CB203),NA(),IF(AND($BW203&gt;CK$21,$BW203&lt;=CJ$21),$BX203,0))</f>
        <v>#N/A</v>
      </c>
      <c r="CK203" s="3" t="e">
        <f t="shared" ref="CK203:CK266" ca="1" si="148">IF(ISNA($CB203),NA(),IF(AND($BW203&gt;CL$21,$BW203&lt;=CK$21),$BX203,0))</f>
        <v>#N/A</v>
      </c>
    </row>
    <row r="204" spans="2:89" x14ac:dyDescent="0.2">
      <c r="B204" s="37"/>
      <c r="C204" s="37"/>
      <c r="D204" s="37"/>
      <c r="E204" s="37"/>
      <c r="F204" s="37"/>
      <c r="G204" s="37"/>
      <c r="H204" s="37"/>
      <c r="I204" s="29"/>
      <c r="J204" s="91">
        <f t="shared" si="127"/>
        <v>155</v>
      </c>
      <c r="K204" s="94" t="str">
        <f t="shared" ca="1" si="128"/>
        <v/>
      </c>
      <c r="L204" s="82" t="str">
        <f t="shared" ca="1" si="129"/>
        <v/>
      </c>
      <c r="M204" s="88" t="str">
        <f t="shared" ca="1" si="130"/>
        <v/>
      </c>
      <c r="N204" s="87" t="str">
        <f t="shared" ca="1" si="131"/>
        <v/>
      </c>
      <c r="O204" s="83" t="str">
        <f t="shared" ca="1" si="131"/>
        <v/>
      </c>
      <c r="P204" s="84" t="str">
        <f t="shared" ca="1" si="132"/>
        <v/>
      </c>
      <c r="Q204" s="67"/>
      <c r="R204" s="67"/>
      <c r="S204" s="67"/>
      <c r="T204">
        <f>PV_Data_Calc!CY197</f>
        <v>182</v>
      </c>
      <c r="U204" s="10" t="e">
        <f ca="1">PV_Data_Calc!CZ197</f>
        <v>#N/A</v>
      </c>
      <c r="V204" s="16" t="e">
        <f ca="1">PV_Data_Calc!DB197</f>
        <v>#N/A</v>
      </c>
      <c r="W204" s="16" t="e">
        <f ca="1">PV_Data_Calc!DC197</f>
        <v>#N/A</v>
      </c>
      <c r="X204" s="17" t="e">
        <f ca="1">PV_Data_Calc!DD197</f>
        <v>#N/A</v>
      </c>
      <c r="Y204" s="17" t="e">
        <f ca="1">PV_Data_Calc!DE197</f>
        <v>#N/A</v>
      </c>
      <c r="AA204" s="9">
        <f>PV_Data_Calc!CQ197</f>
        <v>182</v>
      </c>
      <c r="AB204" s="9" t="e">
        <f ca="1">PV_Data_Calc!CR197</f>
        <v>#N/A</v>
      </c>
      <c r="AC204" s="19" t="e">
        <f ca="1">PV_Data_Calc!CT197</f>
        <v>#N/A</v>
      </c>
      <c r="AD204" s="19" t="e">
        <f ca="1">PV_Data_Calc!CU197</f>
        <v>#N/A</v>
      </c>
      <c r="AE204" s="20" t="e">
        <f ca="1">PV_Data_Calc!CV197</f>
        <v>#N/A</v>
      </c>
      <c r="AF204" s="20" t="e">
        <f ca="1">PV_Data_Calc!CW197</f>
        <v>#N/A</v>
      </c>
      <c r="AJ204" t="e">
        <f t="shared" ca="1" si="113"/>
        <v>#N/A</v>
      </c>
      <c r="AK204" s="4" t="e">
        <f t="shared" ca="1" si="114"/>
        <v>#N/A</v>
      </c>
      <c r="AL204" s="8" t="e">
        <f t="shared" ca="1" si="115"/>
        <v>#N/A</v>
      </c>
      <c r="AM204" s="3" t="e">
        <f t="shared" ca="1" si="116"/>
        <v>#N/A</v>
      </c>
      <c r="AN204" s="4" t="e">
        <f t="shared" ca="1" si="117"/>
        <v>#N/A</v>
      </c>
      <c r="AO204" s="4" t="e">
        <f t="shared" ca="1" si="118"/>
        <v>#N/A</v>
      </c>
      <c r="AP204" s="3" t="e">
        <f t="shared" ca="1" si="119"/>
        <v>#N/A</v>
      </c>
      <c r="AS204">
        <f t="shared" si="107"/>
        <v>91</v>
      </c>
      <c r="AT204" t="e">
        <f t="shared" ca="1" si="101"/>
        <v>#N/A</v>
      </c>
      <c r="AU204" s="3" t="e">
        <f t="shared" ca="1" si="102"/>
        <v>#N/A</v>
      </c>
      <c r="AV204" s="3" t="e">
        <f t="shared" ca="1" si="136"/>
        <v>#N/A</v>
      </c>
      <c r="AW204" s="4" t="e">
        <f t="shared" ca="1" si="136"/>
        <v>#N/A</v>
      </c>
      <c r="AX204" s="4" t="e">
        <f ca="1">INDEX($T$23:$Y$204,MATCH($AS204,$T$23:$T$204,0),MATCH(AX$22,$T$22:$Y$22,0))</f>
        <v>#N/A</v>
      </c>
      <c r="AZ204" s="8" t="e">
        <f t="shared" ca="1" si="103"/>
        <v>#N/A</v>
      </c>
      <c r="BA204" s="3" t="e">
        <f t="shared" ca="1" si="137"/>
        <v>#N/A</v>
      </c>
      <c r="BB204" s="3" t="e">
        <f t="shared" ca="1" si="137"/>
        <v>#N/A</v>
      </c>
      <c r="BC204" s="3" t="e">
        <f t="shared" ca="1" si="137"/>
        <v>#N/A</v>
      </c>
      <c r="BD204" s="3" t="e">
        <f t="shared" ca="1" si="137"/>
        <v>#N/A</v>
      </c>
      <c r="BE204" s="3" t="e">
        <f t="shared" ca="1" si="137"/>
        <v>#N/A</v>
      </c>
      <c r="BF204" s="3" t="e">
        <f t="shared" ca="1" si="137"/>
        <v>#N/A</v>
      </c>
      <c r="BG204" s="3" t="e">
        <f t="shared" ca="1" si="137"/>
        <v>#N/A</v>
      </c>
      <c r="BH204" s="3" t="e">
        <f t="shared" ca="1" si="137"/>
        <v>#N/A</v>
      </c>
      <c r="BI204" s="3" t="e">
        <f t="shared" ca="1" si="137"/>
        <v>#N/A</v>
      </c>
      <c r="BL204" t="e">
        <f t="shared" ca="1" si="120"/>
        <v>#N/A</v>
      </c>
      <c r="BM204" s="4" t="e">
        <f t="shared" ca="1" si="121"/>
        <v>#N/A</v>
      </c>
      <c r="BN204" s="8" t="e">
        <f t="shared" ca="1" si="122"/>
        <v>#N/A</v>
      </c>
      <c r="BO204" s="3" t="e">
        <f t="shared" ca="1" si="123"/>
        <v>#N/A</v>
      </c>
      <c r="BP204" s="4" t="e">
        <f t="shared" ca="1" si="124"/>
        <v>#N/A</v>
      </c>
      <c r="BQ204" s="4" t="e">
        <f t="shared" ca="1" si="125"/>
        <v>#N/A</v>
      </c>
      <c r="BR204" s="3" t="e">
        <f t="shared" ca="1" si="126"/>
        <v>#N/A</v>
      </c>
      <c r="BU204">
        <f t="shared" si="108"/>
        <v>91</v>
      </c>
      <c r="BV204" t="e">
        <f t="shared" ca="1" si="133"/>
        <v>#N/A</v>
      </c>
      <c r="BW204" s="3" t="e">
        <f t="shared" ca="1" si="133"/>
        <v>#N/A</v>
      </c>
      <c r="BX204" s="3" t="e">
        <f t="shared" ca="1" si="133"/>
        <v>#N/A</v>
      </c>
      <c r="BY204" s="4" t="e">
        <f t="shared" ca="1" si="133"/>
        <v>#N/A</v>
      </c>
      <c r="BZ204" s="4" t="e">
        <f t="shared" ca="1" si="133"/>
        <v>#N/A</v>
      </c>
      <c r="CB204" s="8" t="e">
        <f t="shared" ca="1" si="139"/>
        <v>#N/A</v>
      </c>
      <c r="CC204" s="3" t="e">
        <f t="shared" ca="1" si="140"/>
        <v>#N/A</v>
      </c>
      <c r="CD204" s="3" t="e">
        <f t="shared" ca="1" si="141"/>
        <v>#N/A</v>
      </c>
      <c r="CE204" s="3" t="e">
        <f t="shared" ca="1" si="142"/>
        <v>#N/A</v>
      </c>
      <c r="CF204" s="3" t="e">
        <f t="shared" ca="1" si="143"/>
        <v>#N/A</v>
      </c>
      <c r="CG204" s="3" t="e">
        <f t="shared" ca="1" si="144"/>
        <v>#N/A</v>
      </c>
      <c r="CH204" s="3" t="e">
        <f t="shared" ca="1" si="145"/>
        <v>#N/A</v>
      </c>
      <c r="CI204" s="3" t="e">
        <f t="shared" ca="1" si="146"/>
        <v>#N/A</v>
      </c>
      <c r="CJ204" s="3" t="e">
        <f t="shared" ca="1" si="147"/>
        <v>#N/A</v>
      </c>
      <c r="CK204" s="3" t="e">
        <f t="shared" ca="1" si="148"/>
        <v>#N/A</v>
      </c>
    </row>
    <row r="205" spans="2:89" x14ac:dyDescent="0.2">
      <c r="B205" s="37"/>
      <c r="C205" s="37"/>
      <c r="D205" s="37"/>
      <c r="E205" s="37"/>
      <c r="F205" s="37"/>
      <c r="G205" s="37"/>
      <c r="H205" s="37"/>
      <c r="I205" s="29"/>
      <c r="J205" s="91">
        <f t="shared" si="127"/>
        <v>156</v>
      </c>
      <c r="K205" s="94" t="str">
        <f t="shared" ca="1" si="128"/>
        <v/>
      </c>
      <c r="L205" s="82" t="str">
        <f t="shared" ca="1" si="129"/>
        <v/>
      </c>
      <c r="M205" s="88" t="str">
        <f t="shared" ca="1" si="130"/>
        <v/>
      </c>
      <c r="N205" s="87" t="str">
        <f t="shared" ca="1" si="131"/>
        <v/>
      </c>
      <c r="O205" s="83" t="str">
        <f t="shared" ca="1" si="131"/>
        <v/>
      </c>
      <c r="P205" s="84" t="str">
        <f t="shared" ca="1" si="132"/>
        <v/>
      </c>
      <c r="Q205" s="67"/>
      <c r="R205" s="67"/>
      <c r="S205" s="67"/>
      <c r="T205">
        <f>PV_Data_Calc!CY198</f>
        <v>183</v>
      </c>
      <c r="U205" s="10" t="e">
        <f ca="1">PV_Data_Calc!CZ198</f>
        <v>#N/A</v>
      </c>
      <c r="V205" s="16" t="e">
        <f ca="1">PV_Data_Calc!DB198</f>
        <v>#N/A</v>
      </c>
      <c r="W205" s="16" t="e">
        <f ca="1">PV_Data_Calc!DC198</f>
        <v>#N/A</v>
      </c>
      <c r="X205" s="17" t="e">
        <f ca="1">PV_Data_Calc!DD198</f>
        <v>#N/A</v>
      </c>
      <c r="Y205" s="17" t="e">
        <f ca="1">PV_Data_Calc!DE198</f>
        <v>#N/A</v>
      </c>
      <c r="AA205" s="9">
        <f>PV_Data_Calc!CQ198</f>
        <v>183</v>
      </c>
      <c r="AB205" s="9" t="e">
        <f ca="1">PV_Data_Calc!CR198</f>
        <v>#N/A</v>
      </c>
      <c r="AC205" s="19" t="e">
        <f ca="1">PV_Data_Calc!CT198</f>
        <v>#N/A</v>
      </c>
      <c r="AD205" s="19" t="e">
        <f ca="1">PV_Data_Calc!CU198</f>
        <v>#N/A</v>
      </c>
      <c r="AE205" s="20" t="e">
        <f ca="1">PV_Data_Calc!CV198</f>
        <v>#N/A</v>
      </c>
      <c r="AF205" s="20" t="e">
        <f ca="1">PV_Data_Calc!CW198</f>
        <v>#N/A</v>
      </c>
      <c r="AJ205" t="e">
        <f t="shared" ca="1" si="113"/>
        <v>#N/A</v>
      </c>
      <c r="AK205" s="4" t="e">
        <f t="shared" ca="1" si="114"/>
        <v>#N/A</v>
      </c>
      <c r="AL205" s="8" t="e">
        <f t="shared" ca="1" si="115"/>
        <v>#N/A</v>
      </c>
      <c r="AM205" s="3" t="e">
        <f t="shared" ca="1" si="116"/>
        <v>#N/A</v>
      </c>
      <c r="AN205" s="4" t="e">
        <f t="shared" ca="1" si="117"/>
        <v>#N/A</v>
      </c>
      <c r="AO205" s="4" t="e">
        <f t="shared" ca="1" si="118"/>
        <v>#N/A</v>
      </c>
      <c r="AP205" s="3" t="e">
        <f t="shared" ca="1" si="119"/>
        <v>#N/A</v>
      </c>
      <c r="AS205">
        <f>AS203+1</f>
        <v>92</v>
      </c>
      <c r="AT205" t="e">
        <f t="shared" ca="1" si="101"/>
        <v>#N/A</v>
      </c>
      <c r="AU205" s="3" t="e">
        <f t="shared" ca="1" si="102"/>
        <v>#N/A</v>
      </c>
      <c r="AV205" s="3" t="e">
        <f t="shared" ca="1" si="136"/>
        <v>#N/A</v>
      </c>
      <c r="AW205" s="4" t="e">
        <f t="shared" ca="1" si="136"/>
        <v>#N/A</v>
      </c>
      <c r="AX205" s="4" t="e">
        <f t="shared" ca="1" si="136"/>
        <v>#N/A</v>
      </c>
      <c r="AZ205" s="8" t="e">
        <f t="shared" ca="1" si="103"/>
        <v>#N/A</v>
      </c>
      <c r="BA205" s="3" t="e">
        <f t="shared" ca="1" si="137"/>
        <v>#N/A</v>
      </c>
      <c r="BB205" s="3" t="e">
        <f t="shared" ca="1" si="137"/>
        <v>#N/A</v>
      </c>
      <c r="BC205" s="3" t="e">
        <f t="shared" ca="1" si="137"/>
        <v>#N/A</v>
      </c>
      <c r="BD205" s="3" t="e">
        <f t="shared" ca="1" si="137"/>
        <v>#N/A</v>
      </c>
      <c r="BE205" s="3" t="e">
        <f t="shared" ca="1" si="137"/>
        <v>#N/A</v>
      </c>
      <c r="BF205" s="3" t="e">
        <f t="shared" ca="1" si="137"/>
        <v>#N/A</v>
      </c>
      <c r="BG205" s="3" t="e">
        <f t="shared" ca="1" si="137"/>
        <v>#N/A</v>
      </c>
      <c r="BH205" s="3" t="e">
        <f t="shared" ca="1" si="137"/>
        <v>#N/A</v>
      </c>
      <c r="BI205" s="3" t="e">
        <f t="shared" ca="1" si="137"/>
        <v>#N/A</v>
      </c>
      <c r="BL205" t="e">
        <f t="shared" ca="1" si="120"/>
        <v>#N/A</v>
      </c>
      <c r="BM205" s="4" t="e">
        <f t="shared" ca="1" si="121"/>
        <v>#N/A</v>
      </c>
      <c r="BN205" s="8" t="e">
        <f t="shared" ca="1" si="122"/>
        <v>#N/A</v>
      </c>
      <c r="BO205" s="3" t="e">
        <f t="shared" ca="1" si="123"/>
        <v>#N/A</v>
      </c>
      <c r="BP205" s="4" t="e">
        <f t="shared" ca="1" si="124"/>
        <v>#N/A</v>
      </c>
      <c r="BQ205" s="4" t="e">
        <f t="shared" ca="1" si="125"/>
        <v>#N/A</v>
      </c>
      <c r="BR205" s="3" t="e">
        <f t="shared" ca="1" si="126"/>
        <v>#N/A</v>
      </c>
      <c r="BU205">
        <f t="shared" si="108"/>
        <v>92</v>
      </c>
      <c r="BV205" t="e">
        <f t="shared" ref="BV205:BZ255" ca="1" si="149">INDEX($AA$23:$AF$204,MATCH($BU205,$AA$23:$AA$204,0),MATCH(BV$22,$AA$22:$AF$22,0))</f>
        <v>#N/A</v>
      </c>
      <c r="BW205" s="3" t="e">
        <f t="shared" ca="1" si="149"/>
        <v>#N/A</v>
      </c>
      <c r="BX205" s="3" t="e">
        <f t="shared" ca="1" si="149"/>
        <v>#N/A</v>
      </c>
      <c r="BY205" s="4" t="e">
        <f t="shared" ca="1" si="149"/>
        <v>#N/A</v>
      </c>
      <c r="BZ205" s="4" t="e">
        <f t="shared" ca="1" si="149"/>
        <v>#N/A</v>
      </c>
      <c r="CB205" s="8" t="e">
        <f t="shared" ca="1" si="139"/>
        <v>#N/A</v>
      </c>
      <c r="CC205" s="3" t="e">
        <f t="shared" ca="1" si="140"/>
        <v>#N/A</v>
      </c>
      <c r="CD205" s="3" t="e">
        <f t="shared" ca="1" si="141"/>
        <v>#N/A</v>
      </c>
      <c r="CE205" s="3" t="e">
        <f t="shared" ca="1" si="142"/>
        <v>#N/A</v>
      </c>
      <c r="CF205" s="3" t="e">
        <f t="shared" ca="1" si="143"/>
        <v>#N/A</v>
      </c>
      <c r="CG205" s="3" t="e">
        <f t="shared" ca="1" si="144"/>
        <v>#N/A</v>
      </c>
      <c r="CH205" s="3" t="e">
        <f t="shared" ca="1" si="145"/>
        <v>#N/A</v>
      </c>
      <c r="CI205" s="3" t="e">
        <f t="shared" ca="1" si="146"/>
        <v>#N/A</v>
      </c>
      <c r="CJ205" s="3" t="e">
        <f t="shared" ca="1" si="147"/>
        <v>#N/A</v>
      </c>
      <c r="CK205" s="3" t="e">
        <f t="shared" ca="1" si="148"/>
        <v>#N/A</v>
      </c>
    </row>
    <row r="206" spans="2:89" x14ac:dyDescent="0.2">
      <c r="B206" s="37"/>
      <c r="C206" s="37"/>
      <c r="D206" s="37"/>
      <c r="E206" s="37"/>
      <c r="F206" s="37"/>
      <c r="G206" s="37"/>
      <c r="H206" s="37"/>
      <c r="I206" s="29"/>
      <c r="J206" s="91">
        <f t="shared" si="127"/>
        <v>157</v>
      </c>
      <c r="K206" s="94" t="str">
        <f t="shared" ca="1" si="128"/>
        <v/>
      </c>
      <c r="L206" s="82" t="str">
        <f t="shared" ca="1" si="129"/>
        <v/>
      </c>
      <c r="M206" s="88" t="str">
        <f t="shared" ca="1" si="130"/>
        <v/>
      </c>
      <c r="N206" s="87" t="str">
        <f t="shared" ca="1" si="131"/>
        <v/>
      </c>
      <c r="O206" s="83" t="str">
        <f t="shared" ca="1" si="131"/>
        <v/>
      </c>
      <c r="P206" s="84" t="str">
        <f t="shared" ca="1" si="132"/>
        <v/>
      </c>
      <c r="Q206" s="67"/>
      <c r="R206" s="67"/>
      <c r="S206" s="67"/>
      <c r="T206">
        <f>PV_Data_Calc!CY199</f>
        <v>184</v>
      </c>
      <c r="U206" s="10" t="e">
        <f ca="1">PV_Data_Calc!CZ199</f>
        <v>#N/A</v>
      </c>
      <c r="V206" s="16" t="e">
        <f ca="1">PV_Data_Calc!DB199</f>
        <v>#N/A</v>
      </c>
      <c r="W206" s="16" t="e">
        <f ca="1">PV_Data_Calc!DC199</f>
        <v>#N/A</v>
      </c>
      <c r="X206" s="17" t="e">
        <f ca="1">PV_Data_Calc!DD199</f>
        <v>#N/A</v>
      </c>
      <c r="Y206" s="17" t="e">
        <f ca="1">PV_Data_Calc!DE199</f>
        <v>#N/A</v>
      </c>
      <c r="AA206" s="9">
        <f>PV_Data_Calc!CQ199</f>
        <v>184</v>
      </c>
      <c r="AB206" s="9" t="e">
        <f ca="1">PV_Data_Calc!CR199</f>
        <v>#N/A</v>
      </c>
      <c r="AC206" s="19" t="e">
        <f ca="1">PV_Data_Calc!CT199</f>
        <v>#N/A</v>
      </c>
      <c r="AD206" s="19" t="e">
        <f ca="1">PV_Data_Calc!CU199</f>
        <v>#N/A</v>
      </c>
      <c r="AE206" s="20" t="e">
        <f ca="1">PV_Data_Calc!CV199</f>
        <v>#N/A</v>
      </c>
      <c r="AF206" s="20" t="e">
        <f ca="1">PV_Data_Calc!CW199</f>
        <v>#N/A</v>
      </c>
      <c r="AJ206" t="e">
        <f t="shared" ca="1" si="113"/>
        <v>#N/A</v>
      </c>
      <c r="AK206" s="4" t="e">
        <f t="shared" ca="1" si="114"/>
        <v>#N/A</v>
      </c>
      <c r="AL206" s="8" t="e">
        <f t="shared" ca="1" si="115"/>
        <v>#N/A</v>
      </c>
      <c r="AM206" s="3" t="e">
        <f t="shared" ca="1" si="116"/>
        <v>#N/A</v>
      </c>
      <c r="AN206" s="4" t="e">
        <f t="shared" ca="1" si="117"/>
        <v>#N/A</v>
      </c>
      <c r="AO206" s="4" t="e">
        <f t="shared" ca="1" si="118"/>
        <v>#N/A</v>
      </c>
      <c r="AP206" s="3" t="e">
        <f t="shared" ca="1" si="119"/>
        <v>#N/A</v>
      </c>
      <c r="AS206">
        <f>AS204+1</f>
        <v>92</v>
      </c>
      <c r="AT206" t="e">
        <f t="shared" ca="1" si="101"/>
        <v>#N/A</v>
      </c>
      <c r="AU206" s="3" t="e">
        <f t="shared" ca="1" si="102"/>
        <v>#N/A</v>
      </c>
      <c r="AV206" s="3" t="e">
        <f t="shared" ref="AV206:AX269" ca="1" si="150">INDEX($T$23:$Y$204,MATCH($AS206,$T$23:$T$204,0),MATCH(AV$22,$T$22:$Y$22,0))</f>
        <v>#N/A</v>
      </c>
      <c r="AW206" s="4" t="e">
        <f t="shared" ca="1" si="150"/>
        <v>#N/A</v>
      </c>
      <c r="AX206" s="4" t="e">
        <f t="shared" ca="1" si="150"/>
        <v>#N/A</v>
      </c>
      <c r="AZ206" s="8" t="e">
        <f t="shared" ca="1" si="103"/>
        <v>#N/A</v>
      </c>
      <c r="BA206" s="3" t="e">
        <f t="shared" ca="1" si="137"/>
        <v>#N/A</v>
      </c>
      <c r="BB206" s="3" t="e">
        <f t="shared" ca="1" si="137"/>
        <v>#N/A</v>
      </c>
      <c r="BC206" s="3" t="e">
        <f t="shared" ca="1" si="137"/>
        <v>#N/A</v>
      </c>
      <c r="BD206" s="3" t="e">
        <f t="shared" ca="1" si="137"/>
        <v>#N/A</v>
      </c>
      <c r="BE206" s="3" t="e">
        <f t="shared" ca="1" si="137"/>
        <v>#N/A</v>
      </c>
      <c r="BF206" s="3" t="e">
        <f t="shared" ca="1" si="137"/>
        <v>#N/A</v>
      </c>
      <c r="BG206" s="3" t="e">
        <f t="shared" ca="1" si="137"/>
        <v>#N/A</v>
      </c>
      <c r="BH206" s="3" t="e">
        <f t="shared" ca="1" si="137"/>
        <v>#N/A</v>
      </c>
      <c r="BI206" s="3" t="e">
        <f t="shared" ca="1" si="137"/>
        <v>#N/A</v>
      </c>
      <c r="BL206" t="e">
        <f t="shared" ca="1" si="120"/>
        <v>#N/A</v>
      </c>
      <c r="BM206" s="4" t="e">
        <f t="shared" ca="1" si="121"/>
        <v>#N/A</v>
      </c>
      <c r="BN206" s="8" t="e">
        <f t="shared" ca="1" si="122"/>
        <v>#N/A</v>
      </c>
      <c r="BO206" s="3" t="e">
        <f t="shared" ca="1" si="123"/>
        <v>#N/A</v>
      </c>
      <c r="BP206" s="4" t="e">
        <f t="shared" ca="1" si="124"/>
        <v>#N/A</v>
      </c>
      <c r="BQ206" s="4" t="e">
        <f t="shared" ca="1" si="125"/>
        <v>#N/A</v>
      </c>
      <c r="BR206" s="3" t="e">
        <f t="shared" ca="1" si="126"/>
        <v>#N/A</v>
      </c>
      <c r="BU206">
        <f t="shared" si="108"/>
        <v>92</v>
      </c>
      <c r="BV206" t="e">
        <f t="shared" ca="1" si="149"/>
        <v>#N/A</v>
      </c>
      <c r="BW206" s="3" t="e">
        <f t="shared" ca="1" si="149"/>
        <v>#N/A</v>
      </c>
      <c r="BX206" s="3" t="e">
        <f t="shared" ca="1" si="149"/>
        <v>#N/A</v>
      </c>
      <c r="BY206" s="4" t="e">
        <f t="shared" ca="1" si="149"/>
        <v>#N/A</v>
      </c>
      <c r="BZ206" s="4" t="e">
        <f t="shared" ca="1" si="149"/>
        <v>#N/A</v>
      </c>
      <c r="CB206" s="8" t="e">
        <f t="shared" ca="1" si="139"/>
        <v>#N/A</v>
      </c>
      <c r="CC206" s="3" t="e">
        <f t="shared" ca="1" si="140"/>
        <v>#N/A</v>
      </c>
      <c r="CD206" s="3" t="e">
        <f t="shared" ca="1" si="141"/>
        <v>#N/A</v>
      </c>
      <c r="CE206" s="3" t="e">
        <f t="shared" ca="1" si="142"/>
        <v>#N/A</v>
      </c>
      <c r="CF206" s="3" t="e">
        <f t="shared" ca="1" si="143"/>
        <v>#N/A</v>
      </c>
      <c r="CG206" s="3" t="e">
        <f t="shared" ca="1" si="144"/>
        <v>#N/A</v>
      </c>
      <c r="CH206" s="3" t="e">
        <f t="shared" ca="1" si="145"/>
        <v>#N/A</v>
      </c>
      <c r="CI206" s="3" t="e">
        <f t="shared" ca="1" si="146"/>
        <v>#N/A</v>
      </c>
      <c r="CJ206" s="3" t="e">
        <f t="shared" ca="1" si="147"/>
        <v>#N/A</v>
      </c>
      <c r="CK206" s="3" t="e">
        <f t="shared" ca="1" si="148"/>
        <v>#N/A</v>
      </c>
    </row>
    <row r="207" spans="2:89" x14ac:dyDescent="0.2">
      <c r="B207" s="37"/>
      <c r="C207" s="37"/>
      <c r="D207" s="37"/>
      <c r="E207" s="37"/>
      <c r="F207" s="37"/>
      <c r="G207" s="37"/>
      <c r="H207" s="37"/>
      <c r="I207" s="29"/>
      <c r="J207" s="91">
        <f t="shared" si="127"/>
        <v>158</v>
      </c>
      <c r="K207" s="94" t="str">
        <f t="shared" ca="1" si="128"/>
        <v/>
      </c>
      <c r="L207" s="82" t="str">
        <f t="shared" ca="1" si="129"/>
        <v/>
      </c>
      <c r="M207" s="88" t="str">
        <f t="shared" ca="1" si="130"/>
        <v/>
      </c>
      <c r="N207" s="87" t="str">
        <f t="shared" ca="1" si="131"/>
        <v/>
      </c>
      <c r="O207" s="83" t="str">
        <f t="shared" ca="1" si="131"/>
        <v/>
      </c>
      <c r="P207" s="84" t="str">
        <f t="shared" ca="1" si="132"/>
        <v/>
      </c>
      <c r="Q207" s="67"/>
      <c r="R207" s="67"/>
      <c r="S207" s="67"/>
      <c r="T207">
        <f>PV_Data_Calc!CY200</f>
        <v>185</v>
      </c>
      <c r="U207" s="10" t="e">
        <f ca="1">PV_Data_Calc!CZ200</f>
        <v>#N/A</v>
      </c>
      <c r="V207" s="16" t="e">
        <f ca="1">PV_Data_Calc!DB200</f>
        <v>#N/A</v>
      </c>
      <c r="W207" s="16" t="e">
        <f ca="1">PV_Data_Calc!DC200</f>
        <v>#N/A</v>
      </c>
      <c r="X207" s="17" t="e">
        <f ca="1">PV_Data_Calc!DD200</f>
        <v>#N/A</v>
      </c>
      <c r="Y207" s="17" t="e">
        <f ca="1">PV_Data_Calc!DE200</f>
        <v>#N/A</v>
      </c>
      <c r="AA207" s="9">
        <f>PV_Data_Calc!CQ200</f>
        <v>185</v>
      </c>
      <c r="AB207" s="9" t="e">
        <f ca="1">PV_Data_Calc!CR200</f>
        <v>#N/A</v>
      </c>
      <c r="AC207" s="19" t="e">
        <f ca="1">PV_Data_Calc!CT200</f>
        <v>#N/A</v>
      </c>
      <c r="AD207" s="19" t="e">
        <f ca="1">PV_Data_Calc!CU200</f>
        <v>#N/A</v>
      </c>
      <c r="AE207" s="20" t="e">
        <f ca="1">PV_Data_Calc!CV200</f>
        <v>#N/A</v>
      </c>
      <c r="AF207" s="20" t="e">
        <f ca="1">PV_Data_Calc!CW200</f>
        <v>#N/A</v>
      </c>
      <c r="AJ207" t="e">
        <f t="shared" ca="1" si="113"/>
        <v>#N/A</v>
      </c>
      <c r="AK207" s="4" t="e">
        <f t="shared" ca="1" si="114"/>
        <v>#N/A</v>
      </c>
      <c r="AL207" s="8" t="e">
        <f t="shared" ca="1" si="115"/>
        <v>#N/A</v>
      </c>
      <c r="AM207" s="3" t="e">
        <f t="shared" ca="1" si="116"/>
        <v>#N/A</v>
      </c>
      <c r="AN207" s="4" t="e">
        <f t="shared" ca="1" si="117"/>
        <v>#N/A</v>
      </c>
      <c r="AO207" s="4" t="e">
        <f t="shared" ca="1" si="118"/>
        <v>#N/A</v>
      </c>
      <c r="AP207" s="3" t="e">
        <f t="shared" ca="1" si="119"/>
        <v>#N/A</v>
      </c>
      <c r="AS207">
        <f t="shared" ref="AS207:AS270" si="151">AS205+1</f>
        <v>93</v>
      </c>
      <c r="AT207" t="e">
        <f t="shared" ca="1" si="101"/>
        <v>#N/A</v>
      </c>
      <c r="AU207" s="3" t="e">
        <f t="shared" ca="1" si="102"/>
        <v>#N/A</v>
      </c>
      <c r="AV207" s="3" t="e">
        <f t="shared" ca="1" si="150"/>
        <v>#N/A</v>
      </c>
      <c r="AW207" s="4" t="e">
        <f t="shared" ca="1" si="150"/>
        <v>#N/A</v>
      </c>
      <c r="AX207" s="4" t="e">
        <f t="shared" ca="1" si="150"/>
        <v>#N/A</v>
      </c>
      <c r="AZ207" s="8" t="e">
        <f t="shared" ca="1" si="103"/>
        <v>#N/A</v>
      </c>
      <c r="BA207" s="3" t="e">
        <f t="shared" ca="1" si="137"/>
        <v>#N/A</v>
      </c>
      <c r="BB207" s="3" t="e">
        <f t="shared" ca="1" si="137"/>
        <v>#N/A</v>
      </c>
      <c r="BC207" s="3" t="e">
        <f t="shared" ca="1" si="137"/>
        <v>#N/A</v>
      </c>
      <c r="BD207" s="3" t="e">
        <f t="shared" ca="1" si="137"/>
        <v>#N/A</v>
      </c>
      <c r="BE207" s="3" t="e">
        <f t="shared" ca="1" si="137"/>
        <v>#N/A</v>
      </c>
      <c r="BF207" s="3" t="e">
        <f t="shared" ca="1" si="137"/>
        <v>#N/A</v>
      </c>
      <c r="BG207" s="3" t="e">
        <f t="shared" ca="1" si="137"/>
        <v>#N/A</v>
      </c>
      <c r="BH207" s="3" t="e">
        <f t="shared" ca="1" si="137"/>
        <v>#N/A</v>
      </c>
      <c r="BI207" s="3" t="e">
        <f t="shared" ca="1" si="137"/>
        <v>#N/A</v>
      </c>
      <c r="BL207" t="e">
        <f t="shared" ca="1" si="120"/>
        <v>#N/A</v>
      </c>
      <c r="BM207" s="4" t="e">
        <f t="shared" ca="1" si="121"/>
        <v>#N/A</v>
      </c>
      <c r="BN207" s="8" t="e">
        <f t="shared" ca="1" si="122"/>
        <v>#N/A</v>
      </c>
      <c r="BO207" s="3" t="e">
        <f t="shared" ca="1" si="123"/>
        <v>#N/A</v>
      </c>
      <c r="BP207" s="4" t="e">
        <f t="shared" ca="1" si="124"/>
        <v>#N/A</v>
      </c>
      <c r="BQ207" s="4" t="e">
        <f t="shared" ca="1" si="125"/>
        <v>#N/A</v>
      </c>
      <c r="BR207" s="3" t="e">
        <f t="shared" ca="1" si="126"/>
        <v>#N/A</v>
      </c>
      <c r="BU207">
        <f t="shared" si="108"/>
        <v>93</v>
      </c>
      <c r="BV207" t="e">
        <f t="shared" ca="1" si="149"/>
        <v>#N/A</v>
      </c>
      <c r="BW207" s="3" t="e">
        <f t="shared" ca="1" si="149"/>
        <v>#N/A</v>
      </c>
      <c r="BX207" s="3" t="e">
        <f t="shared" ca="1" si="149"/>
        <v>#N/A</v>
      </c>
      <c r="BY207" s="4" t="e">
        <f t="shared" ca="1" si="149"/>
        <v>#N/A</v>
      </c>
      <c r="BZ207" s="4" t="e">
        <f t="shared" ca="1" si="149"/>
        <v>#N/A</v>
      </c>
      <c r="CB207" s="8" t="e">
        <f t="shared" ca="1" si="139"/>
        <v>#N/A</v>
      </c>
      <c r="CC207" s="3" t="e">
        <f t="shared" ca="1" si="140"/>
        <v>#N/A</v>
      </c>
      <c r="CD207" s="3" t="e">
        <f t="shared" ca="1" si="141"/>
        <v>#N/A</v>
      </c>
      <c r="CE207" s="3" t="e">
        <f t="shared" ca="1" si="142"/>
        <v>#N/A</v>
      </c>
      <c r="CF207" s="3" t="e">
        <f t="shared" ca="1" si="143"/>
        <v>#N/A</v>
      </c>
      <c r="CG207" s="3" t="e">
        <f t="shared" ca="1" si="144"/>
        <v>#N/A</v>
      </c>
      <c r="CH207" s="3" t="e">
        <f t="shared" ca="1" si="145"/>
        <v>#N/A</v>
      </c>
      <c r="CI207" s="3" t="e">
        <f t="shared" ca="1" si="146"/>
        <v>#N/A</v>
      </c>
      <c r="CJ207" s="3" t="e">
        <f t="shared" ca="1" si="147"/>
        <v>#N/A</v>
      </c>
      <c r="CK207" s="3" t="e">
        <f t="shared" ca="1" si="148"/>
        <v>#N/A</v>
      </c>
    </row>
    <row r="208" spans="2:89" x14ac:dyDescent="0.2">
      <c r="B208" s="37"/>
      <c r="C208" s="37"/>
      <c r="D208" s="37"/>
      <c r="E208" s="37"/>
      <c r="F208" s="37"/>
      <c r="G208" s="37"/>
      <c r="H208" s="37"/>
      <c r="I208" s="29"/>
      <c r="J208" s="91">
        <f t="shared" si="127"/>
        <v>159</v>
      </c>
      <c r="K208" s="94" t="str">
        <f t="shared" ca="1" si="128"/>
        <v/>
      </c>
      <c r="L208" s="82" t="str">
        <f t="shared" ca="1" si="129"/>
        <v/>
      </c>
      <c r="M208" s="88" t="str">
        <f t="shared" ca="1" si="130"/>
        <v/>
      </c>
      <c r="N208" s="87" t="str">
        <f t="shared" ca="1" si="131"/>
        <v/>
      </c>
      <c r="O208" s="83" t="str">
        <f t="shared" ca="1" si="131"/>
        <v/>
      </c>
      <c r="P208" s="84" t="str">
        <f t="shared" ca="1" si="132"/>
        <v/>
      </c>
      <c r="Q208" s="67"/>
      <c r="R208" s="67"/>
      <c r="S208" s="67"/>
      <c r="T208">
        <f>PV_Data_Calc!CY201</f>
        <v>186</v>
      </c>
      <c r="U208" s="10" t="e">
        <f ca="1">PV_Data_Calc!CZ201</f>
        <v>#N/A</v>
      </c>
      <c r="V208" s="16" t="e">
        <f ca="1">PV_Data_Calc!DB201</f>
        <v>#N/A</v>
      </c>
      <c r="W208" s="16" t="e">
        <f ca="1">PV_Data_Calc!DC201</f>
        <v>#N/A</v>
      </c>
      <c r="X208" s="17" t="e">
        <f ca="1">PV_Data_Calc!DD201</f>
        <v>#N/A</v>
      </c>
      <c r="Y208" s="17" t="e">
        <f ca="1">PV_Data_Calc!DE201</f>
        <v>#N/A</v>
      </c>
      <c r="AA208" s="9">
        <f>PV_Data_Calc!CQ201</f>
        <v>186</v>
      </c>
      <c r="AB208" s="9" t="e">
        <f ca="1">PV_Data_Calc!CR201</f>
        <v>#N/A</v>
      </c>
      <c r="AC208" s="19" t="e">
        <f ca="1">PV_Data_Calc!CT201</f>
        <v>#N/A</v>
      </c>
      <c r="AD208" s="19" t="e">
        <f ca="1">PV_Data_Calc!CU201</f>
        <v>#N/A</v>
      </c>
      <c r="AE208" s="20" t="e">
        <f ca="1">PV_Data_Calc!CV201</f>
        <v>#N/A</v>
      </c>
      <c r="AF208" s="20" t="e">
        <f ca="1">PV_Data_Calc!CW201</f>
        <v>#N/A</v>
      </c>
      <c r="AJ208" t="e">
        <f t="shared" ca="1" si="113"/>
        <v>#N/A</v>
      </c>
      <c r="AK208" s="4" t="e">
        <f t="shared" ca="1" si="114"/>
        <v>#N/A</v>
      </c>
      <c r="AL208" s="8" t="e">
        <f t="shared" ca="1" si="115"/>
        <v>#N/A</v>
      </c>
      <c r="AM208" s="3" t="e">
        <f t="shared" ca="1" si="116"/>
        <v>#N/A</v>
      </c>
      <c r="AN208" s="4" t="e">
        <f t="shared" ca="1" si="117"/>
        <v>#N/A</v>
      </c>
      <c r="AO208" s="4" t="e">
        <f t="shared" ca="1" si="118"/>
        <v>#N/A</v>
      </c>
      <c r="AP208" s="3" t="e">
        <f t="shared" ca="1" si="119"/>
        <v>#N/A</v>
      </c>
      <c r="AS208">
        <f t="shared" si="151"/>
        <v>93</v>
      </c>
      <c r="AT208" t="e">
        <f t="shared" ca="1" si="101"/>
        <v>#N/A</v>
      </c>
      <c r="AU208" s="3" t="e">
        <f t="shared" ca="1" si="102"/>
        <v>#N/A</v>
      </c>
      <c r="AV208" s="3" t="e">
        <f t="shared" ca="1" si="150"/>
        <v>#N/A</v>
      </c>
      <c r="AW208" s="4" t="e">
        <f t="shared" ca="1" si="150"/>
        <v>#N/A</v>
      </c>
      <c r="AX208" s="4" t="e">
        <f t="shared" ca="1" si="150"/>
        <v>#N/A</v>
      </c>
      <c r="AZ208" s="8" t="e">
        <f t="shared" ca="1" si="103"/>
        <v>#N/A</v>
      </c>
      <c r="BA208" s="3" t="e">
        <f t="shared" ca="1" si="137"/>
        <v>#N/A</v>
      </c>
      <c r="BB208" s="3" t="e">
        <f t="shared" ca="1" si="137"/>
        <v>#N/A</v>
      </c>
      <c r="BC208" s="3" t="e">
        <f t="shared" ca="1" si="137"/>
        <v>#N/A</v>
      </c>
      <c r="BD208" s="3" t="e">
        <f t="shared" ca="1" si="137"/>
        <v>#N/A</v>
      </c>
      <c r="BE208" s="3" t="e">
        <f t="shared" ca="1" si="137"/>
        <v>#N/A</v>
      </c>
      <c r="BF208" s="3" t="e">
        <f t="shared" ca="1" si="137"/>
        <v>#N/A</v>
      </c>
      <c r="BG208" s="3" t="e">
        <f t="shared" ca="1" si="137"/>
        <v>#N/A</v>
      </c>
      <c r="BH208" s="3" t="e">
        <f t="shared" ca="1" si="137"/>
        <v>#N/A</v>
      </c>
      <c r="BI208" s="3" t="e">
        <f t="shared" ca="1" si="137"/>
        <v>#N/A</v>
      </c>
      <c r="BL208" t="e">
        <f t="shared" ca="1" si="120"/>
        <v>#N/A</v>
      </c>
      <c r="BM208" s="4" t="e">
        <f t="shared" ca="1" si="121"/>
        <v>#N/A</v>
      </c>
      <c r="BN208" s="8" t="e">
        <f t="shared" ca="1" si="122"/>
        <v>#N/A</v>
      </c>
      <c r="BO208" s="3" t="e">
        <f t="shared" ca="1" si="123"/>
        <v>#N/A</v>
      </c>
      <c r="BP208" s="4" t="e">
        <f t="shared" ca="1" si="124"/>
        <v>#N/A</v>
      </c>
      <c r="BQ208" s="4" t="e">
        <f t="shared" ca="1" si="125"/>
        <v>#N/A</v>
      </c>
      <c r="BR208" s="3" t="e">
        <f t="shared" ca="1" si="126"/>
        <v>#N/A</v>
      </c>
      <c r="BU208">
        <f t="shared" si="108"/>
        <v>93</v>
      </c>
      <c r="BV208" t="e">
        <f t="shared" ca="1" si="149"/>
        <v>#N/A</v>
      </c>
      <c r="BW208" s="3" t="e">
        <f t="shared" ca="1" si="149"/>
        <v>#N/A</v>
      </c>
      <c r="BX208" s="3" t="e">
        <f t="shared" ca="1" si="149"/>
        <v>#N/A</v>
      </c>
      <c r="BY208" s="4" t="e">
        <f t="shared" ca="1" si="149"/>
        <v>#N/A</v>
      </c>
      <c r="BZ208" s="4" t="e">
        <f t="shared" ca="1" si="149"/>
        <v>#N/A</v>
      </c>
      <c r="CB208" s="8" t="e">
        <f t="shared" ca="1" si="139"/>
        <v>#N/A</v>
      </c>
      <c r="CC208" s="3" t="e">
        <f t="shared" ca="1" si="140"/>
        <v>#N/A</v>
      </c>
      <c r="CD208" s="3" t="e">
        <f t="shared" ca="1" si="141"/>
        <v>#N/A</v>
      </c>
      <c r="CE208" s="3" t="e">
        <f t="shared" ca="1" si="142"/>
        <v>#N/A</v>
      </c>
      <c r="CF208" s="3" t="e">
        <f t="shared" ca="1" si="143"/>
        <v>#N/A</v>
      </c>
      <c r="CG208" s="3" t="e">
        <f t="shared" ca="1" si="144"/>
        <v>#N/A</v>
      </c>
      <c r="CH208" s="3" t="e">
        <f t="shared" ca="1" si="145"/>
        <v>#N/A</v>
      </c>
      <c r="CI208" s="3" t="e">
        <f t="shared" ca="1" si="146"/>
        <v>#N/A</v>
      </c>
      <c r="CJ208" s="3" t="e">
        <f t="shared" ca="1" si="147"/>
        <v>#N/A</v>
      </c>
      <c r="CK208" s="3" t="e">
        <f t="shared" ca="1" si="148"/>
        <v>#N/A</v>
      </c>
    </row>
    <row r="209" spans="2:89" x14ac:dyDescent="0.2">
      <c r="B209" s="37"/>
      <c r="C209" s="37"/>
      <c r="D209" s="37"/>
      <c r="E209" s="37"/>
      <c r="F209" s="37"/>
      <c r="G209" s="37"/>
      <c r="H209" s="37"/>
      <c r="I209" s="29"/>
      <c r="J209" s="91">
        <f t="shared" si="127"/>
        <v>160</v>
      </c>
      <c r="K209" s="94" t="str">
        <f t="shared" ca="1" si="128"/>
        <v/>
      </c>
      <c r="L209" s="82" t="str">
        <f t="shared" ca="1" si="129"/>
        <v/>
      </c>
      <c r="M209" s="88" t="str">
        <f t="shared" ca="1" si="130"/>
        <v/>
      </c>
      <c r="N209" s="87" t="str">
        <f t="shared" ca="1" si="131"/>
        <v/>
      </c>
      <c r="O209" s="83" t="str">
        <f t="shared" ca="1" si="131"/>
        <v/>
      </c>
      <c r="P209" s="84" t="str">
        <f t="shared" ca="1" si="132"/>
        <v/>
      </c>
      <c r="Q209" s="67"/>
      <c r="R209" s="67"/>
      <c r="S209" s="67"/>
      <c r="T209">
        <f>PV_Data_Calc!CY202</f>
        <v>187</v>
      </c>
      <c r="U209" s="10" t="e">
        <f ca="1">PV_Data_Calc!CZ202</f>
        <v>#N/A</v>
      </c>
      <c r="V209" s="16" t="e">
        <f ca="1">PV_Data_Calc!DB202</f>
        <v>#N/A</v>
      </c>
      <c r="W209" s="16" t="e">
        <f ca="1">PV_Data_Calc!DC202</f>
        <v>#N/A</v>
      </c>
      <c r="X209" s="17" t="e">
        <f ca="1">PV_Data_Calc!DD202</f>
        <v>#N/A</v>
      </c>
      <c r="Y209" s="17" t="e">
        <f ca="1">PV_Data_Calc!DE202</f>
        <v>#N/A</v>
      </c>
      <c r="AA209" s="9">
        <f>PV_Data_Calc!CQ202</f>
        <v>187</v>
      </c>
      <c r="AB209" s="9" t="e">
        <f ca="1">PV_Data_Calc!CR202</f>
        <v>#N/A</v>
      </c>
      <c r="AC209" s="19" t="e">
        <f ca="1">PV_Data_Calc!CT202</f>
        <v>#N/A</v>
      </c>
      <c r="AD209" s="19" t="e">
        <f ca="1">PV_Data_Calc!CU202</f>
        <v>#N/A</v>
      </c>
      <c r="AE209" s="20" t="e">
        <f ca="1">PV_Data_Calc!CV202</f>
        <v>#N/A</v>
      </c>
      <c r="AF209" s="20" t="e">
        <f ca="1">PV_Data_Calc!CW202</f>
        <v>#N/A</v>
      </c>
      <c r="AJ209" t="e">
        <f t="shared" ca="1" si="113"/>
        <v>#N/A</v>
      </c>
      <c r="AK209" s="4" t="e">
        <f t="shared" ca="1" si="114"/>
        <v>#N/A</v>
      </c>
      <c r="AL209" s="8" t="e">
        <f t="shared" ca="1" si="115"/>
        <v>#N/A</v>
      </c>
      <c r="AM209" s="3" t="e">
        <f t="shared" ca="1" si="116"/>
        <v>#N/A</v>
      </c>
      <c r="AN209" s="4" t="e">
        <f t="shared" ca="1" si="117"/>
        <v>#N/A</v>
      </c>
      <c r="AO209" s="4" t="e">
        <f t="shared" ca="1" si="118"/>
        <v>#N/A</v>
      </c>
      <c r="AP209" s="3" t="e">
        <f t="shared" ca="1" si="119"/>
        <v>#N/A</v>
      </c>
      <c r="AS209">
        <f t="shared" si="151"/>
        <v>94</v>
      </c>
      <c r="AT209" t="e">
        <f t="shared" ca="1" si="101"/>
        <v>#N/A</v>
      </c>
      <c r="AU209" s="3" t="e">
        <f t="shared" ca="1" si="102"/>
        <v>#N/A</v>
      </c>
      <c r="AV209" s="3" t="e">
        <f t="shared" ca="1" si="150"/>
        <v>#N/A</v>
      </c>
      <c r="AW209" s="4" t="e">
        <f t="shared" ca="1" si="150"/>
        <v>#N/A</v>
      </c>
      <c r="AX209" s="4" t="e">
        <f t="shared" ca="1" si="150"/>
        <v>#N/A</v>
      </c>
      <c r="AZ209" s="8" t="e">
        <f t="shared" ca="1" si="103"/>
        <v>#N/A</v>
      </c>
      <c r="BA209" s="3" t="e">
        <f t="shared" ca="1" si="137"/>
        <v>#N/A</v>
      </c>
      <c r="BB209" s="3" t="e">
        <f t="shared" ca="1" si="137"/>
        <v>#N/A</v>
      </c>
      <c r="BC209" s="3" t="e">
        <f t="shared" ca="1" si="137"/>
        <v>#N/A</v>
      </c>
      <c r="BD209" s="3" t="e">
        <f t="shared" ca="1" si="137"/>
        <v>#N/A</v>
      </c>
      <c r="BE209" s="3" t="e">
        <f t="shared" ca="1" si="137"/>
        <v>#N/A</v>
      </c>
      <c r="BF209" s="3" t="e">
        <f t="shared" ca="1" si="137"/>
        <v>#N/A</v>
      </c>
      <c r="BG209" s="3" t="e">
        <f t="shared" ca="1" si="137"/>
        <v>#N/A</v>
      </c>
      <c r="BH209" s="3" t="e">
        <f t="shared" ca="1" si="137"/>
        <v>#N/A</v>
      </c>
      <c r="BI209" s="3" t="e">
        <f t="shared" ca="1" si="137"/>
        <v>#N/A</v>
      </c>
      <c r="BL209" t="e">
        <f t="shared" ca="1" si="120"/>
        <v>#N/A</v>
      </c>
      <c r="BM209" s="4" t="e">
        <f t="shared" ca="1" si="121"/>
        <v>#N/A</v>
      </c>
      <c r="BN209" s="8" t="e">
        <f t="shared" ca="1" si="122"/>
        <v>#N/A</v>
      </c>
      <c r="BO209" s="3" t="e">
        <f t="shared" ca="1" si="123"/>
        <v>#N/A</v>
      </c>
      <c r="BP209" s="4" t="e">
        <f t="shared" ca="1" si="124"/>
        <v>#N/A</v>
      </c>
      <c r="BQ209" s="4" t="e">
        <f t="shared" ca="1" si="125"/>
        <v>#N/A</v>
      </c>
      <c r="BR209" s="3" t="e">
        <f t="shared" ca="1" si="126"/>
        <v>#N/A</v>
      </c>
      <c r="BU209">
        <f t="shared" si="108"/>
        <v>94</v>
      </c>
      <c r="BV209" t="e">
        <f t="shared" ca="1" si="149"/>
        <v>#N/A</v>
      </c>
      <c r="BW209" s="3" t="e">
        <f t="shared" ca="1" si="149"/>
        <v>#N/A</v>
      </c>
      <c r="BX209" s="3" t="e">
        <f t="shared" ca="1" si="149"/>
        <v>#N/A</v>
      </c>
      <c r="BY209" s="4" t="e">
        <f t="shared" ca="1" si="149"/>
        <v>#N/A</v>
      </c>
      <c r="BZ209" s="4" t="e">
        <f t="shared" ca="1" si="149"/>
        <v>#N/A</v>
      </c>
      <c r="CB209" s="8" t="e">
        <f t="shared" ca="1" si="139"/>
        <v>#N/A</v>
      </c>
      <c r="CC209" s="3" t="e">
        <f t="shared" ca="1" si="140"/>
        <v>#N/A</v>
      </c>
      <c r="CD209" s="3" t="e">
        <f t="shared" ca="1" si="141"/>
        <v>#N/A</v>
      </c>
      <c r="CE209" s="3" t="e">
        <f t="shared" ca="1" si="142"/>
        <v>#N/A</v>
      </c>
      <c r="CF209" s="3" t="e">
        <f t="shared" ca="1" si="143"/>
        <v>#N/A</v>
      </c>
      <c r="CG209" s="3" t="e">
        <f t="shared" ca="1" si="144"/>
        <v>#N/A</v>
      </c>
      <c r="CH209" s="3" t="e">
        <f t="shared" ca="1" si="145"/>
        <v>#N/A</v>
      </c>
      <c r="CI209" s="3" t="e">
        <f t="shared" ca="1" si="146"/>
        <v>#N/A</v>
      </c>
      <c r="CJ209" s="3" t="e">
        <f t="shared" ca="1" si="147"/>
        <v>#N/A</v>
      </c>
      <c r="CK209" s="3" t="e">
        <f t="shared" ca="1" si="148"/>
        <v>#N/A</v>
      </c>
    </row>
    <row r="210" spans="2:89" x14ac:dyDescent="0.2">
      <c r="B210" s="37"/>
      <c r="C210" s="37"/>
      <c r="D210" s="37"/>
      <c r="E210" s="37"/>
      <c r="F210" s="37"/>
      <c r="G210" s="37"/>
      <c r="H210" s="37"/>
      <c r="I210" s="29"/>
      <c r="J210" s="91">
        <f t="shared" si="127"/>
        <v>161</v>
      </c>
      <c r="K210" s="94" t="str">
        <f t="shared" ca="1" si="128"/>
        <v/>
      </c>
      <c r="L210" s="82" t="str">
        <f t="shared" ca="1" si="129"/>
        <v/>
      </c>
      <c r="M210" s="88" t="str">
        <f t="shared" ca="1" si="130"/>
        <v/>
      </c>
      <c r="N210" s="87" t="str">
        <f t="shared" ca="1" si="131"/>
        <v/>
      </c>
      <c r="O210" s="83" t="str">
        <f t="shared" ca="1" si="131"/>
        <v/>
      </c>
      <c r="P210" s="84" t="str">
        <f t="shared" ca="1" si="132"/>
        <v/>
      </c>
      <c r="Q210" s="67"/>
      <c r="R210" s="67"/>
      <c r="S210" s="67"/>
      <c r="T210">
        <f>PV_Data_Calc!CY203</f>
        <v>188</v>
      </c>
      <c r="U210" s="10" t="e">
        <f ca="1">PV_Data_Calc!CZ203</f>
        <v>#N/A</v>
      </c>
      <c r="V210" s="16" t="e">
        <f ca="1">PV_Data_Calc!DB203</f>
        <v>#N/A</v>
      </c>
      <c r="W210" s="16" t="e">
        <f ca="1">PV_Data_Calc!DC203</f>
        <v>#N/A</v>
      </c>
      <c r="X210" s="17" t="e">
        <f ca="1">PV_Data_Calc!DD203</f>
        <v>#N/A</v>
      </c>
      <c r="Y210" s="17" t="e">
        <f ca="1">PV_Data_Calc!DE203</f>
        <v>#N/A</v>
      </c>
      <c r="AA210" s="9">
        <f>PV_Data_Calc!CQ203</f>
        <v>188</v>
      </c>
      <c r="AB210" s="9" t="e">
        <f ca="1">PV_Data_Calc!CR203</f>
        <v>#N/A</v>
      </c>
      <c r="AC210" s="19" t="e">
        <f ca="1">PV_Data_Calc!CT203</f>
        <v>#N/A</v>
      </c>
      <c r="AD210" s="19" t="e">
        <f ca="1">PV_Data_Calc!CU203</f>
        <v>#N/A</v>
      </c>
      <c r="AE210" s="20" t="e">
        <f ca="1">PV_Data_Calc!CV203</f>
        <v>#N/A</v>
      </c>
      <c r="AF210" s="20" t="e">
        <f ca="1">PV_Data_Calc!CW203</f>
        <v>#N/A</v>
      </c>
      <c r="AJ210" t="e">
        <f t="shared" ca="1" si="113"/>
        <v>#N/A</v>
      </c>
      <c r="AK210" s="4" t="e">
        <f t="shared" ca="1" si="114"/>
        <v>#N/A</v>
      </c>
      <c r="AL210" s="8" t="e">
        <f t="shared" ca="1" si="115"/>
        <v>#N/A</v>
      </c>
      <c r="AM210" s="3" t="e">
        <f t="shared" ca="1" si="116"/>
        <v>#N/A</v>
      </c>
      <c r="AN210" s="4" t="e">
        <f t="shared" ca="1" si="117"/>
        <v>#N/A</v>
      </c>
      <c r="AO210" s="4" t="e">
        <f t="shared" ca="1" si="118"/>
        <v>#N/A</v>
      </c>
      <c r="AP210" s="3" t="e">
        <f t="shared" ca="1" si="119"/>
        <v>#N/A</v>
      </c>
      <c r="AS210">
        <f t="shared" si="151"/>
        <v>94</v>
      </c>
      <c r="AT210" t="e">
        <f t="shared" ca="1" si="101"/>
        <v>#N/A</v>
      </c>
      <c r="AU210" s="3" t="e">
        <f t="shared" ca="1" si="102"/>
        <v>#N/A</v>
      </c>
      <c r="AV210" s="3" t="e">
        <f t="shared" ca="1" si="150"/>
        <v>#N/A</v>
      </c>
      <c r="AW210" s="4" t="e">
        <f t="shared" ca="1" si="150"/>
        <v>#N/A</v>
      </c>
      <c r="AX210" s="4" t="e">
        <f t="shared" ca="1" si="150"/>
        <v>#N/A</v>
      </c>
      <c r="AZ210" s="8" t="e">
        <f t="shared" ca="1" si="103"/>
        <v>#N/A</v>
      </c>
      <c r="BA210" s="3" t="e">
        <f t="shared" ca="1" si="137"/>
        <v>#N/A</v>
      </c>
      <c r="BB210" s="3" t="e">
        <f t="shared" ca="1" si="137"/>
        <v>#N/A</v>
      </c>
      <c r="BC210" s="3" t="e">
        <f t="shared" ca="1" si="137"/>
        <v>#N/A</v>
      </c>
      <c r="BD210" s="3" t="e">
        <f t="shared" ca="1" si="137"/>
        <v>#N/A</v>
      </c>
      <c r="BE210" s="3" t="e">
        <f t="shared" ca="1" si="137"/>
        <v>#N/A</v>
      </c>
      <c r="BF210" s="3" t="e">
        <f t="shared" ca="1" si="137"/>
        <v>#N/A</v>
      </c>
      <c r="BG210" s="3" t="e">
        <f t="shared" ca="1" si="137"/>
        <v>#N/A</v>
      </c>
      <c r="BH210" s="3" t="e">
        <f t="shared" ca="1" si="137"/>
        <v>#N/A</v>
      </c>
      <c r="BI210" s="3" t="e">
        <f t="shared" ca="1" si="137"/>
        <v>#N/A</v>
      </c>
      <c r="BL210" t="e">
        <f t="shared" ca="1" si="120"/>
        <v>#N/A</v>
      </c>
      <c r="BM210" s="4" t="e">
        <f t="shared" ca="1" si="121"/>
        <v>#N/A</v>
      </c>
      <c r="BN210" s="8" t="e">
        <f t="shared" ca="1" si="122"/>
        <v>#N/A</v>
      </c>
      <c r="BO210" s="3" t="e">
        <f t="shared" ca="1" si="123"/>
        <v>#N/A</v>
      </c>
      <c r="BP210" s="4" t="e">
        <f t="shared" ca="1" si="124"/>
        <v>#N/A</v>
      </c>
      <c r="BQ210" s="4" t="e">
        <f t="shared" ca="1" si="125"/>
        <v>#N/A</v>
      </c>
      <c r="BR210" s="3" t="e">
        <f t="shared" ca="1" si="126"/>
        <v>#N/A</v>
      </c>
      <c r="BU210">
        <f t="shared" si="108"/>
        <v>94</v>
      </c>
      <c r="BV210" t="e">
        <f t="shared" ca="1" si="149"/>
        <v>#N/A</v>
      </c>
      <c r="BW210" s="3" t="e">
        <f t="shared" ca="1" si="149"/>
        <v>#N/A</v>
      </c>
      <c r="BX210" s="3" t="e">
        <f t="shared" ca="1" si="149"/>
        <v>#N/A</v>
      </c>
      <c r="BY210" s="4" t="e">
        <f t="shared" ca="1" si="149"/>
        <v>#N/A</v>
      </c>
      <c r="BZ210" s="4" t="e">
        <f t="shared" ca="1" si="149"/>
        <v>#N/A</v>
      </c>
      <c r="CB210" s="8" t="e">
        <f t="shared" ca="1" si="139"/>
        <v>#N/A</v>
      </c>
      <c r="CC210" s="3" t="e">
        <f t="shared" ca="1" si="140"/>
        <v>#N/A</v>
      </c>
      <c r="CD210" s="3" t="e">
        <f t="shared" ca="1" si="141"/>
        <v>#N/A</v>
      </c>
      <c r="CE210" s="3" t="e">
        <f t="shared" ca="1" si="142"/>
        <v>#N/A</v>
      </c>
      <c r="CF210" s="3" t="e">
        <f t="shared" ca="1" si="143"/>
        <v>#N/A</v>
      </c>
      <c r="CG210" s="3" t="e">
        <f t="shared" ca="1" si="144"/>
        <v>#N/A</v>
      </c>
      <c r="CH210" s="3" t="e">
        <f t="shared" ca="1" si="145"/>
        <v>#N/A</v>
      </c>
      <c r="CI210" s="3" t="e">
        <f t="shared" ca="1" si="146"/>
        <v>#N/A</v>
      </c>
      <c r="CJ210" s="3" t="e">
        <f t="shared" ca="1" si="147"/>
        <v>#N/A</v>
      </c>
      <c r="CK210" s="3" t="e">
        <f t="shared" ca="1" si="148"/>
        <v>#N/A</v>
      </c>
    </row>
    <row r="211" spans="2:89" x14ac:dyDescent="0.2">
      <c r="B211" s="37"/>
      <c r="C211" s="37"/>
      <c r="D211" s="37"/>
      <c r="E211" s="37"/>
      <c r="F211" s="37"/>
      <c r="G211" s="37"/>
      <c r="H211" s="37"/>
      <c r="I211" s="29"/>
      <c r="J211" s="91">
        <f t="shared" si="127"/>
        <v>162</v>
      </c>
      <c r="K211" s="94" t="str">
        <f t="shared" ca="1" si="128"/>
        <v/>
      </c>
      <c r="L211" s="82" t="str">
        <f t="shared" ca="1" si="129"/>
        <v/>
      </c>
      <c r="M211" s="88" t="str">
        <f t="shared" ca="1" si="130"/>
        <v/>
      </c>
      <c r="N211" s="87" t="str">
        <f t="shared" ca="1" si="131"/>
        <v/>
      </c>
      <c r="O211" s="83" t="str">
        <f t="shared" ca="1" si="131"/>
        <v/>
      </c>
      <c r="P211" s="84" t="str">
        <f t="shared" ca="1" si="132"/>
        <v/>
      </c>
      <c r="Q211" s="67"/>
      <c r="R211" s="67"/>
      <c r="S211" s="67"/>
      <c r="T211">
        <f>PV_Data_Calc!CY204</f>
        <v>189</v>
      </c>
      <c r="U211" s="10" t="e">
        <f ca="1">PV_Data_Calc!CZ204</f>
        <v>#N/A</v>
      </c>
      <c r="V211" s="16" t="e">
        <f ca="1">PV_Data_Calc!DB204</f>
        <v>#N/A</v>
      </c>
      <c r="W211" s="16" t="e">
        <f ca="1">PV_Data_Calc!DC204</f>
        <v>#N/A</v>
      </c>
      <c r="X211" s="17" t="e">
        <f ca="1">PV_Data_Calc!DD204</f>
        <v>#N/A</v>
      </c>
      <c r="Y211" s="17" t="e">
        <f ca="1">PV_Data_Calc!DE204</f>
        <v>#N/A</v>
      </c>
      <c r="AA211" s="9">
        <f>PV_Data_Calc!CQ204</f>
        <v>189</v>
      </c>
      <c r="AB211" s="9" t="e">
        <f ca="1">PV_Data_Calc!CR204</f>
        <v>#N/A</v>
      </c>
      <c r="AC211" s="19" t="e">
        <f ca="1">PV_Data_Calc!CT204</f>
        <v>#N/A</v>
      </c>
      <c r="AD211" s="19" t="e">
        <f ca="1">PV_Data_Calc!CU204</f>
        <v>#N/A</v>
      </c>
      <c r="AE211" s="20" t="e">
        <f ca="1">PV_Data_Calc!CV204</f>
        <v>#N/A</v>
      </c>
      <c r="AF211" s="20" t="e">
        <f ca="1">PV_Data_Calc!CW204</f>
        <v>#N/A</v>
      </c>
      <c r="AJ211" t="e">
        <f t="shared" ca="1" si="113"/>
        <v>#N/A</v>
      </c>
      <c r="AK211" s="4" t="e">
        <f t="shared" ca="1" si="114"/>
        <v>#N/A</v>
      </c>
      <c r="AL211" s="8" t="e">
        <f t="shared" ca="1" si="115"/>
        <v>#N/A</v>
      </c>
      <c r="AM211" s="3" t="e">
        <f t="shared" ca="1" si="116"/>
        <v>#N/A</v>
      </c>
      <c r="AN211" s="4" t="e">
        <f t="shared" ca="1" si="117"/>
        <v>#N/A</v>
      </c>
      <c r="AO211" s="4" t="e">
        <f t="shared" ca="1" si="118"/>
        <v>#N/A</v>
      </c>
      <c r="AP211" s="3" t="e">
        <f t="shared" ca="1" si="119"/>
        <v>#N/A</v>
      </c>
      <c r="AS211">
        <f t="shared" si="151"/>
        <v>95</v>
      </c>
      <c r="AT211" t="e">
        <f t="shared" ca="1" si="101"/>
        <v>#N/A</v>
      </c>
      <c r="AU211" s="3" t="e">
        <f t="shared" ca="1" si="102"/>
        <v>#N/A</v>
      </c>
      <c r="AV211" s="3" t="e">
        <f t="shared" ca="1" si="150"/>
        <v>#N/A</v>
      </c>
      <c r="AW211" s="4" t="e">
        <f t="shared" ca="1" si="150"/>
        <v>#N/A</v>
      </c>
      <c r="AX211" s="4" t="e">
        <f t="shared" ca="1" si="150"/>
        <v>#N/A</v>
      </c>
      <c r="AZ211" s="8" t="e">
        <f t="shared" ca="1" si="103"/>
        <v>#N/A</v>
      </c>
      <c r="BA211" s="3" t="e">
        <f t="shared" ca="1" si="137"/>
        <v>#N/A</v>
      </c>
      <c r="BB211" s="3" t="e">
        <f t="shared" ca="1" si="137"/>
        <v>#N/A</v>
      </c>
      <c r="BC211" s="3" t="e">
        <f t="shared" ca="1" si="137"/>
        <v>#N/A</v>
      </c>
      <c r="BD211" s="3" t="e">
        <f t="shared" ca="1" si="137"/>
        <v>#N/A</v>
      </c>
      <c r="BE211" s="3" t="e">
        <f t="shared" ca="1" si="137"/>
        <v>#N/A</v>
      </c>
      <c r="BF211" s="3" t="e">
        <f t="shared" ca="1" si="137"/>
        <v>#N/A</v>
      </c>
      <c r="BG211" s="3" t="e">
        <f t="shared" ca="1" si="137"/>
        <v>#N/A</v>
      </c>
      <c r="BH211" s="3" t="e">
        <f t="shared" ca="1" si="137"/>
        <v>#N/A</v>
      </c>
      <c r="BI211" s="3" t="e">
        <f t="shared" ca="1" si="137"/>
        <v>#N/A</v>
      </c>
      <c r="BL211" t="e">
        <f t="shared" ca="1" si="120"/>
        <v>#N/A</v>
      </c>
      <c r="BM211" s="4" t="e">
        <f t="shared" ca="1" si="121"/>
        <v>#N/A</v>
      </c>
      <c r="BN211" s="8" t="e">
        <f t="shared" ca="1" si="122"/>
        <v>#N/A</v>
      </c>
      <c r="BO211" s="3" t="e">
        <f t="shared" ca="1" si="123"/>
        <v>#N/A</v>
      </c>
      <c r="BP211" s="4" t="e">
        <f t="shared" ca="1" si="124"/>
        <v>#N/A</v>
      </c>
      <c r="BQ211" s="4" t="e">
        <f t="shared" ca="1" si="125"/>
        <v>#N/A</v>
      </c>
      <c r="BR211" s="3" t="e">
        <f t="shared" ca="1" si="126"/>
        <v>#N/A</v>
      </c>
      <c r="BU211">
        <f t="shared" si="108"/>
        <v>95</v>
      </c>
      <c r="BV211" t="e">
        <f t="shared" ca="1" si="149"/>
        <v>#N/A</v>
      </c>
      <c r="BW211" s="3" t="e">
        <f t="shared" ca="1" si="149"/>
        <v>#N/A</v>
      </c>
      <c r="BX211" s="3" t="e">
        <f t="shared" ca="1" si="149"/>
        <v>#N/A</v>
      </c>
      <c r="BY211" s="4" t="e">
        <f t="shared" ca="1" si="149"/>
        <v>#N/A</v>
      </c>
      <c r="BZ211" s="4" t="e">
        <f t="shared" ca="1" si="149"/>
        <v>#N/A</v>
      </c>
      <c r="CB211" s="8" t="e">
        <f t="shared" ca="1" si="139"/>
        <v>#N/A</v>
      </c>
      <c r="CC211" s="3" t="e">
        <f t="shared" ca="1" si="140"/>
        <v>#N/A</v>
      </c>
      <c r="CD211" s="3" t="e">
        <f t="shared" ca="1" si="141"/>
        <v>#N/A</v>
      </c>
      <c r="CE211" s="3" t="e">
        <f t="shared" ca="1" si="142"/>
        <v>#N/A</v>
      </c>
      <c r="CF211" s="3" t="e">
        <f t="shared" ca="1" si="143"/>
        <v>#N/A</v>
      </c>
      <c r="CG211" s="3" t="e">
        <f t="shared" ca="1" si="144"/>
        <v>#N/A</v>
      </c>
      <c r="CH211" s="3" t="e">
        <f t="shared" ca="1" si="145"/>
        <v>#N/A</v>
      </c>
      <c r="CI211" s="3" t="e">
        <f t="shared" ca="1" si="146"/>
        <v>#N/A</v>
      </c>
      <c r="CJ211" s="3" t="e">
        <f t="shared" ca="1" si="147"/>
        <v>#N/A</v>
      </c>
      <c r="CK211" s="3" t="e">
        <f t="shared" ca="1" si="148"/>
        <v>#N/A</v>
      </c>
    </row>
    <row r="212" spans="2:89" x14ac:dyDescent="0.2">
      <c r="B212" s="37"/>
      <c r="C212" s="37"/>
      <c r="D212" s="37"/>
      <c r="E212" s="37"/>
      <c r="F212" s="37"/>
      <c r="G212" s="37"/>
      <c r="H212" s="37"/>
      <c r="I212" s="29"/>
      <c r="J212" s="91">
        <f t="shared" si="127"/>
        <v>163</v>
      </c>
      <c r="K212" s="94" t="str">
        <f t="shared" ca="1" si="128"/>
        <v/>
      </c>
      <c r="L212" s="82" t="str">
        <f t="shared" ca="1" si="129"/>
        <v/>
      </c>
      <c r="M212" s="88" t="str">
        <f t="shared" ca="1" si="130"/>
        <v/>
      </c>
      <c r="N212" s="87" t="str">
        <f t="shared" ca="1" si="131"/>
        <v/>
      </c>
      <c r="O212" s="83" t="str">
        <f t="shared" ca="1" si="131"/>
        <v/>
      </c>
      <c r="P212" s="84" t="str">
        <f t="shared" ca="1" si="132"/>
        <v/>
      </c>
      <c r="Q212" s="67"/>
      <c r="R212" s="67"/>
      <c r="S212" s="67"/>
      <c r="T212">
        <f>PV_Data_Calc!CY205</f>
        <v>190</v>
      </c>
      <c r="U212" s="10" t="e">
        <f ca="1">PV_Data_Calc!CZ205</f>
        <v>#N/A</v>
      </c>
      <c r="V212" s="16" t="e">
        <f ca="1">PV_Data_Calc!DB205</f>
        <v>#N/A</v>
      </c>
      <c r="W212" s="16" t="e">
        <f ca="1">PV_Data_Calc!DC205</f>
        <v>#N/A</v>
      </c>
      <c r="X212" s="17" t="e">
        <f ca="1">PV_Data_Calc!DD205</f>
        <v>#N/A</v>
      </c>
      <c r="Y212" s="17" t="e">
        <f ca="1">PV_Data_Calc!DE205</f>
        <v>#N/A</v>
      </c>
      <c r="AA212" s="9">
        <f>PV_Data_Calc!CQ205</f>
        <v>190</v>
      </c>
      <c r="AB212" s="9" t="e">
        <f ca="1">PV_Data_Calc!CR205</f>
        <v>#N/A</v>
      </c>
      <c r="AC212" s="19" t="e">
        <f ca="1">PV_Data_Calc!CT205</f>
        <v>#N/A</v>
      </c>
      <c r="AD212" s="19" t="e">
        <f ca="1">PV_Data_Calc!CU205</f>
        <v>#N/A</v>
      </c>
      <c r="AE212" s="20" t="e">
        <f ca="1">PV_Data_Calc!CV205</f>
        <v>#N/A</v>
      </c>
      <c r="AF212" s="20" t="e">
        <f ca="1">PV_Data_Calc!CW205</f>
        <v>#N/A</v>
      </c>
      <c r="AJ212" t="e">
        <f t="shared" ca="1" si="113"/>
        <v>#N/A</v>
      </c>
      <c r="AK212" s="4" t="e">
        <f t="shared" ca="1" si="114"/>
        <v>#N/A</v>
      </c>
      <c r="AL212" s="8" t="e">
        <f t="shared" ca="1" si="115"/>
        <v>#N/A</v>
      </c>
      <c r="AM212" s="3" t="e">
        <f t="shared" ca="1" si="116"/>
        <v>#N/A</v>
      </c>
      <c r="AN212" s="4" t="e">
        <f t="shared" ca="1" si="117"/>
        <v>#N/A</v>
      </c>
      <c r="AO212" s="4" t="e">
        <f t="shared" ca="1" si="118"/>
        <v>#N/A</v>
      </c>
      <c r="AP212" s="3" t="e">
        <f t="shared" ca="1" si="119"/>
        <v>#N/A</v>
      </c>
      <c r="AS212">
        <f t="shared" si="151"/>
        <v>95</v>
      </c>
      <c r="AT212" t="e">
        <f t="shared" ca="1" si="101"/>
        <v>#N/A</v>
      </c>
      <c r="AU212" s="3" t="e">
        <f t="shared" ca="1" si="102"/>
        <v>#N/A</v>
      </c>
      <c r="AV212" s="3" t="e">
        <f t="shared" ca="1" si="150"/>
        <v>#N/A</v>
      </c>
      <c r="AW212" s="4" t="e">
        <f t="shared" ca="1" si="150"/>
        <v>#N/A</v>
      </c>
      <c r="AX212" s="4" t="e">
        <f t="shared" ca="1" si="150"/>
        <v>#N/A</v>
      </c>
      <c r="AZ212" s="8" t="e">
        <f t="shared" ca="1" si="103"/>
        <v>#N/A</v>
      </c>
      <c r="BA212" s="3" t="e">
        <f t="shared" ca="1" si="137"/>
        <v>#N/A</v>
      </c>
      <c r="BB212" s="3" t="e">
        <f t="shared" ca="1" si="137"/>
        <v>#N/A</v>
      </c>
      <c r="BC212" s="3" t="e">
        <f t="shared" ca="1" si="137"/>
        <v>#N/A</v>
      </c>
      <c r="BD212" s="3" t="e">
        <f t="shared" ca="1" si="137"/>
        <v>#N/A</v>
      </c>
      <c r="BE212" s="3" t="e">
        <f t="shared" ca="1" si="137"/>
        <v>#N/A</v>
      </c>
      <c r="BF212" s="3" t="e">
        <f t="shared" ca="1" si="137"/>
        <v>#N/A</v>
      </c>
      <c r="BG212" s="3" t="e">
        <f t="shared" ca="1" si="137"/>
        <v>#N/A</v>
      </c>
      <c r="BH212" s="3" t="e">
        <f t="shared" ca="1" si="137"/>
        <v>#N/A</v>
      </c>
      <c r="BI212" s="3" t="e">
        <f t="shared" ca="1" si="137"/>
        <v>#N/A</v>
      </c>
      <c r="BL212" t="e">
        <f t="shared" ca="1" si="120"/>
        <v>#N/A</v>
      </c>
      <c r="BM212" s="4" t="e">
        <f t="shared" ca="1" si="121"/>
        <v>#N/A</v>
      </c>
      <c r="BN212" s="8" t="e">
        <f t="shared" ca="1" si="122"/>
        <v>#N/A</v>
      </c>
      <c r="BO212" s="3" t="e">
        <f t="shared" ca="1" si="123"/>
        <v>#N/A</v>
      </c>
      <c r="BP212" s="4" t="e">
        <f t="shared" ca="1" si="124"/>
        <v>#N/A</v>
      </c>
      <c r="BQ212" s="4" t="e">
        <f t="shared" ca="1" si="125"/>
        <v>#N/A</v>
      </c>
      <c r="BR212" s="3" t="e">
        <f t="shared" ca="1" si="126"/>
        <v>#N/A</v>
      </c>
      <c r="BU212">
        <f t="shared" si="108"/>
        <v>95</v>
      </c>
      <c r="BV212" t="e">
        <f t="shared" ca="1" si="149"/>
        <v>#N/A</v>
      </c>
      <c r="BW212" s="3" t="e">
        <f t="shared" ca="1" si="149"/>
        <v>#N/A</v>
      </c>
      <c r="BX212" s="3" t="e">
        <f t="shared" ca="1" si="149"/>
        <v>#N/A</v>
      </c>
      <c r="BY212" s="4" t="e">
        <f t="shared" ca="1" si="149"/>
        <v>#N/A</v>
      </c>
      <c r="BZ212" s="4" t="e">
        <f t="shared" ca="1" si="149"/>
        <v>#N/A</v>
      </c>
      <c r="CB212" s="8" t="e">
        <f t="shared" ca="1" si="139"/>
        <v>#N/A</v>
      </c>
      <c r="CC212" s="3" t="e">
        <f t="shared" ca="1" si="140"/>
        <v>#N/A</v>
      </c>
      <c r="CD212" s="3" t="e">
        <f t="shared" ca="1" si="141"/>
        <v>#N/A</v>
      </c>
      <c r="CE212" s="3" t="e">
        <f t="shared" ca="1" si="142"/>
        <v>#N/A</v>
      </c>
      <c r="CF212" s="3" t="e">
        <f t="shared" ca="1" si="143"/>
        <v>#N/A</v>
      </c>
      <c r="CG212" s="3" t="e">
        <f t="shared" ca="1" si="144"/>
        <v>#N/A</v>
      </c>
      <c r="CH212" s="3" t="e">
        <f t="shared" ca="1" si="145"/>
        <v>#N/A</v>
      </c>
      <c r="CI212" s="3" t="e">
        <f t="shared" ca="1" si="146"/>
        <v>#N/A</v>
      </c>
      <c r="CJ212" s="3" t="e">
        <f t="shared" ca="1" si="147"/>
        <v>#N/A</v>
      </c>
      <c r="CK212" s="3" t="e">
        <f t="shared" ca="1" si="148"/>
        <v>#N/A</v>
      </c>
    </row>
    <row r="213" spans="2:89" x14ac:dyDescent="0.2">
      <c r="B213" s="37"/>
      <c r="C213" s="37"/>
      <c r="D213" s="37"/>
      <c r="E213" s="37"/>
      <c r="F213" s="37"/>
      <c r="G213" s="37"/>
      <c r="H213" s="37"/>
      <c r="I213" s="29"/>
      <c r="J213" s="91">
        <f t="shared" si="127"/>
        <v>164</v>
      </c>
      <c r="K213" s="94" t="str">
        <f t="shared" ca="1" si="128"/>
        <v/>
      </c>
      <c r="L213" s="82" t="str">
        <f t="shared" ca="1" si="129"/>
        <v/>
      </c>
      <c r="M213" s="88" t="str">
        <f t="shared" ca="1" si="130"/>
        <v/>
      </c>
      <c r="N213" s="87" t="str">
        <f t="shared" ca="1" si="131"/>
        <v/>
      </c>
      <c r="O213" s="83" t="str">
        <f t="shared" ca="1" si="131"/>
        <v/>
      </c>
      <c r="P213" s="84" t="str">
        <f t="shared" ca="1" si="132"/>
        <v/>
      </c>
      <c r="Q213" s="67"/>
      <c r="R213" s="67"/>
      <c r="S213" s="67"/>
      <c r="T213">
        <f>PV_Data_Calc!CY206</f>
        <v>191</v>
      </c>
      <c r="U213" s="10" t="e">
        <f ca="1">PV_Data_Calc!CZ206</f>
        <v>#N/A</v>
      </c>
      <c r="V213" s="16" t="e">
        <f ca="1">PV_Data_Calc!DB206</f>
        <v>#N/A</v>
      </c>
      <c r="W213" s="16" t="e">
        <f ca="1">PV_Data_Calc!DC206</f>
        <v>#N/A</v>
      </c>
      <c r="X213" s="17" t="e">
        <f ca="1">PV_Data_Calc!DD206</f>
        <v>#N/A</v>
      </c>
      <c r="Y213" s="17" t="e">
        <f ca="1">PV_Data_Calc!DE206</f>
        <v>#N/A</v>
      </c>
      <c r="AA213" s="9">
        <f>PV_Data_Calc!CQ206</f>
        <v>191</v>
      </c>
      <c r="AB213" s="9" t="e">
        <f ca="1">PV_Data_Calc!CR206</f>
        <v>#N/A</v>
      </c>
      <c r="AC213" s="19" t="e">
        <f ca="1">PV_Data_Calc!CT206</f>
        <v>#N/A</v>
      </c>
      <c r="AD213" s="19" t="e">
        <f ca="1">PV_Data_Calc!CU206</f>
        <v>#N/A</v>
      </c>
      <c r="AE213" s="20" t="e">
        <f ca="1">PV_Data_Calc!CV206</f>
        <v>#N/A</v>
      </c>
      <c r="AF213" s="20" t="e">
        <f ca="1">PV_Data_Calc!CW206</f>
        <v>#N/A</v>
      </c>
      <c r="AJ213" t="e">
        <f t="shared" ca="1" si="113"/>
        <v>#N/A</v>
      </c>
      <c r="AK213" s="4" t="e">
        <f t="shared" ca="1" si="114"/>
        <v>#N/A</v>
      </c>
      <c r="AL213" s="8" t="e">
        <f t="shared" ca="1" si="115"/>
        <v>#N/A</v>
      </c>
      <c r="AM213" s="3" t="e">
        <f t="shared" ca="1" si="116"/>
        <v>#N/A</v>
      </c>
      <c r="AN213" s="4" t="e">
        <f t="shared" ca="1" si="117"/>
        <v>#N/A</v>
      </c>
      <c r="AO213" s="4" t="e">
        <f t="shared" ca="1" si="118"/>
        <v>#N/A</v>
      </c>
      <c r="AP213" s="3" t="e">
        <f t="shared" ca="1" si="119"/>
        <v>#N/A</v>
      </c>
      <c r="AS213">
        <f t="shared" si="151"/>
        <v>96</v>
      </c>
      <c r="AT213" t="e">
        <f t="shared" ca="1" si="101"/>
        <v>#N/A</v>
      </c>
      <c r="AU213" s="3" t="e">
        <f t="shared" ca="1" si="102"/>
        <v>#N/A</v>
      </c>
      <c r="AV213" s="3" t="e">
        <f t="shared" ca="1" si="150"/>
        <v>#N/A</v>
      </c>
      <c r="AW213" s="4" t="e">
        <f t="shared" ca="1" si="150"/>
        <v>#N/A</v>
      </c>
      <c r="AX213" s="4" t="e">
        <f t="shared" ca="1" si="150"/>
        <v>#N/A</v>
      </c>
      <c r="AZ213" s="8" t="e">
        <f t="shared" ca="1" si="103"/>
        <v>#N/A</v>
      </c>
      <c r="BA213" s="3" t="e">
        <f t="shared" ca="1" si="137"/>
        <v>#N/A</v>
      </c>
      <c r="BB213" s="3" t="e">
        <f t="shared" ca="1" si="137"/>
        <v>#N/A</v>
      </c>
      <c r="BC213" s="3" t="e">
        <f t="shared" ca="1" si="137"/>
        <v>#N/A</v>
      </c>
      <c r="BD213" s="3" t="e">
        <f t="shared" ca="1" si="137"/>
        <v>#N/A</v>
      </c>
      <c r="BE213" s="3" t="e">
        <f t="shared" ca="1" si="137"/>
        <v>#N/A</v>
      </c>
      <c r="BF213" s="3" t="e">
        <f t="shared" ca="1" si="137"/>
        <v>#N/A</v>
      </c>
      <c r="BG213" s="3" t="e">
        <f t="shared" ca="1" si="137"/>
        <v>#N/A</v>
      </c>
      <c r="BH213" s="3" t="e">
        <f t="shared" ca="1" si="137"/>
        <v>#N/A</v>
      </c>
      <c r="BI213" s="3" t="e">
        <f t="shared" ca="1" si="137"/>
        <v>#N/A</v>
      </c>
      <c r="BL213" t="e">
        <f t="shared" ca="1" si="120"/>
        <v>#N/A</v>
      </c>
      <c r="BM213" s="4" t="e">
        <f t="shared" ca="1" si="121"/>
        <v>#N/A</v>
      </c>
      <c r="BN213" s="8" t="e">
        <f t="shared" ca="1" si="122"/>
        <v>#N/A</v>
      </c>
      <c r="BO213" s="3" t="e">
        <f t="shared" ca="1" si="123"/>
        <v>#N/A</v>
      </c>
      <c r="BP213" s="4" t="e">
        <f t="shared" ca="1" si="124"/>
        <v>#N/A</v>
      </c>
      <c r="BQ213" s="4" t="e">
        <f t="shared" ca="1" si="125"/>
        <v>#N/A</v>
      </c>
      <c r="BR213" s="3" t="e">
        <f t="shared" ca="1" si="126"/>
        <v>#N/A</v>
      </c>
      <c r="BU213">
        <f t="shared" si="108"/>
        <v>96</v>
      </c>
      <c r="BV213" t="e">
        <f t="shared" ca="1" si="149"/>
        <v>#N/A</v>
      </c>
      <c r="BW213" s="3" t="e">
        <f t="shared" ca="1" si="149"/>
        <v>#N/A</v>
      </c>
      <c r="BX213" s="3" t="e">
        <f t="shared" ca="1" si="149"/>
        <v>#N/A</v>
      </c>
      <c r="BY213" s="4" t="e">
        <f t="shared" ca="1" si="149"/>
        <v>#N/A</v>
      </c>
      <c r="BZ213" s="4" t="e">
        <f t="shared" ca="1" si="149"/>
        <v>#N/A</v>
      </c>
      <c r="CB213" s="8" t="e">
        <f t="shared" ca="1" si="139"/>
        <v>#N/A</v>
      </c>
      <c r="CC213" s="3" t="e">
        <f t="shared" ca="1" si="140"/>
        <v>#N/A</v>
      </c>
      <c r="CD213" s="3" t="e">
        <f t="shared" ca="1" si="141"/>
        <v>#N/A</v>
      </c>
      <c r="CE213" s="3" t="e">
        <f t="shared" ca="1" si="142"/>
        <v>#N/A</v>
      </c>
      <c r="CF213" s="3" t="e">
        <f t="shared" ca="1" si="143"/>
        <v>#N/A</v>
      </c>
      <c r="CG213" s="3" t="e">
        <f t="shared" ca="1" si="144"/>
        <v>#N/A</v>
      </c>
      <c r="CH213" s="3" t="e">
        <f t="shared" ca="1" si="145"/>
        <v>#N/A</v>
      </c>
      <c r="CI213" s="3" t="e">
        <f t="shared" ca="1" si="146"/>
        <v>#N/A</v>
      </c>
      <c r="CJ213" s="3" t="e">
        <f t="shared" ca="1" si="147"/>
        <v>#N/A</v>
      </c>
      <c r="CK213" s="3" t="e">
        <f t="shared" ca="1" si="148"/>
        <v>#N/A</v>
      </c>
    </row>
    <row r="214" spans="2:89" x14ac:dyDescent="0.2">
      <c r="B214" s="37"/>
      <c r="C214" s="37"/>
      <c r="D214" s="37"/>
      <c r="E214" s="37"/>
      <c r="F214" s="37"/>
      <c r="G214" s="37"/>
      <c r="H214" s="37"/>
      <c r="I214" s="29"/>
      <c r="J214" s="91">
        <f t="shared" si="127"/>
        <v>165</v>
      </c>
      <c r="K214" s="94" t="str">
        <f t="shared" ca="1" si="128"/>
        <v/>
      </c>
      <c r="L214" s="82" t="str">
        <f t="shared" ca="1" si="129"/>
        <v/>
      </c>
      <c r="M214" s="88" t="str">
        <f t="shared" ca="1" si="130"/>
        <v/>
      </c>
      <c r="N214" s="87" t="str">
        <f t="shared" ca="1" si="131"/>
        <v/>
      </c>
      <c r="O214" s="83" t="str">
        <f t="shared" ca="1" si="131"/>
        <v/>
      </c>
      <c r="P214" s="84" t="str">
        <f t="shared" ca="1" si="132"/>
        <v/>
      </c>
      <c r="Q214" s="67"/>
      <c r="R214" s="67"/>
      <c r="S214" s="67"/>
      <c r="T214">
        <f>PV_Data_Calc!CY207</f>
        <v>192</v>
      </c>
      <c r="U214" s="10" t="e">
        <f ca="1">PV_Data_Calc!CZ207</f>
        <v>#N/A</v>
      </c>
      <c r="V214" s="16" t="e">
        <f ca="1">PV_Data_Calc!DB207</f>
        <v>#N/A</v>
      </c>
      <c r="W214" s="16" t="e">
        <f ca="1">PV_Data_Calc!DC207</f>
        <v>#N/A</v>
      </c>
      <c r="X214" s="17" t="e">
        <f ca="1">PV_Data_Calc!DD207</f>
        <v>#N/A</v>
      </c>
      <c r="Y214" s="17" t="e">
        <f ca="1">PV_Data_Calc!DE207</f>
        <v>#N/A</v>
      </c>
      <c r="AA214" s="9">
        <f>PV_Data_Calc!CQ207</f>
        <v>192</v>
      </c>
      <c r="AB214" s="9" t="e">
        <f ca="1">PV_Data_Calc!CR207</f>
        <v>#N/A</v>
      </c>
      <c r="AC214" s="19" t="e">
        <f ca="1">PV_Data_Calc!CT207</f>
        <v>#N/A</v>
      </c>
      <c r="AD214" s="19" t="e">
        <f ca="1">PV_Data_Calc!CU207</f>
        <v>#N/A</v>
      </c>
      <c r="AE214" s="20" t="e">
        <f ca="1">PV_Data_Calc!CV207</f>
        <v>#N/A</v>
      </c>
      <c r="AF214" s="20" t="e">
        <f ca="1">PV_Data_Calc!CW207</f>
        <v>#N/A</v>
      </c>
      <c r="AJ214" t="e">
        <f t="shared" ca="1" si="113"/>
        <v>#N/A</v>
      </c>
      <c r="AK214" s="4" t="e">
        <f t="shared" ca="1" si="114"/>
        <v>#N/A</v>
      </c>
      <c r="AL214" s="8" t="e">
        <f t="shared" ca="1" si="115"/>
        <v>#N/A</v>
      </c>
      <c r="AM214" s="3" t="e">
        <f t="shared" ca="1" si="116"/>
        <v>#N/A</v>
      </c>
      <c r="AN214" s="4" t="e">
        <f t="shared" ca="1" si="117"/>
        <v>#N/A</v>
      </c>
      <c r="AO214" s="4" t="e">
        <f t="shared" ca="1" si="118"/>
        <v>#N/A</v>
      </c>
      <c r="AP214" s="3" t="e">
        <f t="shared" ca="1" si="119"/>
        <v>#N/A</v>
      </c>
      <c r="AS214">
        <f t="shared" si="151"/>
        <v>96</v>
      </c>
      <c r="AT214" t="e">
        <f t="shared" ca="1" si="101"/>
        <v>#N/A</v>
      </c>
      <c r="AU214" s="3" t="e">
        <f t="shared" ca="1" si="102"/>
        <v>#N/A</v>
      </c>
      <c r="AV214" s="3" t="e">
        <f t="shared" ca="1" si="150"/>
        <v>#N/A</v>
      </c>
      <c r="AW214" s="4" t="e">
        <f t="shared" ca="1" si="150"/>
        <v>#N/A</v>
      </c>
      <c r="AX214" s="4" t="e">
        <f t="shared" ca="1" si="150"/>
        <v>#N/A</v>
      </c>
      <c r="AZ214" s="8" t="e">
        <f t="shared" ca="1" si="103"/>
        <v>#N/A</v>
      </c>
      <c r="BA214" s="3" t="e">
        <f t="shared" ca="1" si="137"/>
        <v>#N/A</v>
      </c>
      <c r="BB214" s="3" t="e">
        <f t="shared" ca="1" si="137"/>
        <v>#N/A</v>
      </c>
      <c r="BC214" s="3" t="e">
        <f t="shared" ca="1" si="137"/>
        <v>#N/A</v>
      </c>
      <c r="BD214" s="3" t="e">
        <f t="shared" ca="1" si="137"/>
        <v>#N/A</v>
      </c>
      <c r="BE214" s="3" t="e">
        <f t="shared" ca="1" si="137"/>
        <v>#N/A</v>
      </c>
      <c r="BF214" s="3" t="e">
        <f t="shared" ca="1" si="137"/>
        <v>#N/A</v>
      </c>
      <c r="BG214" s="3" t="e">
        <f t="shared" ca="1" si="137"/>
        <v>#N/A</v>
      </c>
      <c r="BH214" s="3" t="e">
        <f t="shared" ca="1" si="137"/>
        <v>#N/A</v>
      </c>
      <c r="BI214" s="3" t="e">
        <f t="shared" ca="1" si="137"/>
        <v>#N/A</v>
      </c>
      <c r="BL214" t="e">
        <f t="shared" ca="1" si="120"/>
        <v>#N/A</v>
      </c>
      <c r="BM214" s="4" t="e">
        <f t="shared" ca="1" si="121"/>
        <v>#N/A</v>
      </c>
      <c r="BN214" s="8" t="e">
        <f t="shared" ca="1" si="122"/>
        <v>#N/A</v>
      </c>
      <c r="BO214" s="3" t="e">
        <f t="shared" ca="1" si="123"/>
        <v>#N/A</v>
      </c>
      <c r="BP214" s="4" t="e">
        <f t="shared" ca="1" si="124"/>
        <v>#N/A</v>
      </c>
      <c r="BQ214" s="4" t="e">
        <f t="shared" ca="1" si="125"/>
        <v>#N/A</v>
      </c>
      <c r="BR214" s="3" t="e">
        <f t="shared" ca="1" si="126"/>
        <v>#N/A</v>
      </c>
      <c r="BU214">
        <f t="shared" si="108"/>
        <v>96</v>
      </c>
      <c r="BV214" t="e">
        <f t="shared" ca="1" si="149"/>
        <v>#N/A</v>
      </c>
      <c r="BW214" s="3" t="e">
        <f t="shared" ca="1" si="149"/>
        <v>#N/A</v>
      </c>
      <c r="BX214" s="3" t="e">
        <f t="shared" ca="1" si="149"/>
        <v>#N/A</v>
      </c>
      <c r="BY214" s="4" t="e">
        <f t="shared" ca="1" si="149"/>
        <v>#N/A</v>
      </c>
      <c r="BZ214" s="4" t="e">
        <f t="shared" ca="1" si="149"/>
        <v>#N/A</v>
      </c>
      <c r="CB214" s="8" t="e">
        <f t="shared" ca="1" si="139"/>
        <v>#N/A</v>
      </c>
      <c r="CC214" s="3" t="e">
        <f t="shared" ca="1" si="140"/>
        <v>#N/A</v>
      </c>
      <c r="CD214" s="3" t="e">
        <f t="shared" ca="1" si="141"/>
        <v>#N/A</v>
      </c>
      <c r="CE214" s="3" t="e">
        <f t="shared" ca="1" si="142"/>
        <v>#N/A</v>
      </c>
      <c r="CF214" s="3" t="e">
        <f t="shared" ca="1" si="143"/>
        <v>#N/A</v>
      </c>
      <c r="CG214" s="3" t="e">
        <f t="shared" ca="1" si="144"/>
        <v>#N/A</v>
      </c>
      <c r="CH214" s="3" t="e">
        <f t="shared" ca="1" si="145"/>
        <v>#N/A</v>
      </c>
      <c r="CI214" s="3" t="e">
        <f t="shared" ca="1" si="146"/>
        <v>#N/A</v>
      </c>
      <c r="CJ214" s="3" t="e">
        <f t="shared" ca="1" si="147"/>
        <v>#N/A</v>
      </c>
      <c r="CK214" s="3" t="e">
        <f t="shared" ca="1" si="148"/>
        <v>#N/A</v>
      </c>
    </row>
    <row r="215" spans="2:89" x14ac:dyDescent="0.2">
      <c r="B215" s="37"/>
      <c r="C215" s="37"/>
      <c r="D215" s="37"/>
      <c r="E215" s="37"/>
      <c r="F215" s="37"/>
      <c r="G215" s="37"/>
      <c r="H215" s="37"/>
      <c r="I215" s="29"/>
      <c r="J215" s="91">
        <f t="shared" si="127"/>
        <v>166</v>
      </c>
      <c r="K215" s="94" t="str">
        <f t="shared" ca="1" si="128"/>
        <v/>
      </c>
      <c r="L215" s="82" t="str">
        <f t="shared" ca="1" si="129"/>
        <v/>
      </c>
      <c r="M215" s="88" t="str">
        <f t="shared" ca="1" si="130"/>
        <v/>
      </c>
      <c r="N215" s="87" t="str">
        <f t="shared" ca="1" si="131"/>
        <v/>
      </c>
      <c r="O215" s="83" t="str">
        <f t="shared" ca="1" si="131"/>
        <v/>
      </c>
      <c r="P215" s="84" t="str">
        <f t="shared" ca="1" si="132"/>
        <v/>
      </c>
      <c r="Q215" s="67"/>
      <c r="R215" s="67"/>
      <c r="S215" s="67"/>
      <c r="T215">
        <f>PV_Data_Calc!CY208</f>
        <v>193</v>
      </c>
      <c r="U215" s="10" t="e">
        <f ca="1">PV_Data_Calc!CZ208</f>
        <v>#N/A</v>
      </c>
      <c r="V215" s="16" t="e">
        <f ca="1">PV_Data_Calc!DB208</f>
        <v>#N/A</v>
      </c>
      <c r="W215" s="16" t="e">
        <f ca="1">PV_Data_Calc!DC208</f>
        <v>#N/A</v>
      </c>
      <c r="X215" s="17" t="e">
        <f ca="1">PV_Data_Calc!DD208</f>
        <v>#N/A</v>
      </c>
      <c r="Y215" s="17" t="e">
        <f ca="1">PV_Data_Calc!DE208</f>
        <v>#N/A</v>
      </c>
      <c r="AA215" s="9">
        <f>PV_Data_Calc!CQ208</f>
        <v>193</v>
      </c>
      <c r="AB215" s="9" t="e">
        <f ca="1">PV_Data_Calc!CR208</f>
        <v>#N/A</v>
      </c>
      <c r="AC215" s="19" t="e">
        <f ca="1">PV_Data_Calc!CT208</f>
        <v>#N/A</v>
      </c>
      <c r="AD215" s="19" t="e">
        <f ca="1">PV_Data_Calc!CU208</f>
        <v>#N/A</v>
      </c>
      <c r="AE215" s="20" t="e">
        <f ca="1">PV_Data_Calc!CV208</f>
        <v>#N/A</v>
      </c>
      <c r="AF215" s="20" t="e">
        <f ca="1">PV_Data_Calc!CW208</f>
        <v>#N/A</v>
      </c>
      <c r="AJ215" t="e">
        <f t="shared" ca="1" si="113"/>
        <v>#N/A</v>
      </c>
      <c r="AK215" s="4" t="e">
        <f t="shared" ca="1" si="114"/>
        <v>#N/A</v>
      </c>
      <c r="AL215" s="8" t="e">
        <f t="shared" ca="1" si="115"/>
        <v>#N/A</v>
      </c>
      <c r="AM215" s="3" t="e">
        <f t="shared" ca="1" si="116"/>
        <v>#N/A</v>
      </c>
      <c r="AN215" s="4" t="e">
        <f t="shared" ca="1" si="117"/>
        <v>#N/A</v>
      </c>
      <c r="AO215" s="4" t="e">
        <f t="shared" ca="1" si="118"/>
        <v>#N/A</v>
      </c>
      <c r="AP215" s="3" t="e">
        <f t="shared" ca="1" si="119"/>
        <v>#N/A</v>
      </c>
      <c r="AS215">
        <f t="shared" si="151"/>
        <v>97</v>
      </c>
      <c r="AT215" t="e">
        <f t="shared" ca="1" si="101"/>
        <v>#N/A</v>
      </c>
      <c r="AU215" s="3" t="e">
        <f t="shared" ca="1" si="102"/>
        <v>#N/A</v>
      </c>
      <c r="AV215" s="3" t="e">
        <f t="shared" ca="1" si="150"/>
        <v>#N/A</v>
      </c>
      <c r="AW215" s="4" t="e">
        <f t="shared" ca="1" si="150"/>
        <v>#N/A</v>
      </c>
      <c r="AX215" s="4" t="e">
        <f t="shared" ca="1" si="150"/>
        <v>#N/A</v>
      </c>
      <c r="AZ215" s="8" t="e">
        <f t="shared" ca="1" si="103"/>
        <v>#N/A</v>
      </c>
      <c r="BA215" s="3" t="e">
        <f t="shared" ca="1" si="137"/>
        <v>#N/A</v>
      </c>
      <c r="BB215" s="3" t="e">
        <f t="shared" ca="1" si="137"/>
        <v>#N/A</v>
      </c>
      <c r="BC215" s="3" t="e">
        <f t="shared" ca="1" si="137"/>
        <v>#N/A</v>
      </c>
      <c r="BD215" s="3" t="e">
        <f t="shared" ca="1" si="137"/>
        <v>#N/A</v>
      </c>
      <c r="BE215" s="3" t="e">
        <f t="shared" ca="1" si="137"/>
        <v>#N/A</v>
      </c>
      <c r="BF215" s="3" t="e">
        <f t="shared" ca="1" si="137"/>
        <v>#N/A</v>
      </c>
      <c r="BG215" s="3" t="e">
        <f t="shared" ca="1" si="137"/>
        <v>#N/A</v>
      </c>
      <c r="BH215" s="3" t="e">
        <f t="shared" ca="1" si="137"/>
        <v>#N/A</v>
      </c>
      <c r="BI215" s="3" t="e">
        <f t="shared" ca="1" si="137"/>
        <v>#N/A</v>
      </c>
      <c r="BL215" t="e">
        <f t="shared" ca="1" si="120"/>
        <v>#N/A</v>
      </c>
      <c r="BM215" s="4" t="e">
        <f t="shared" ca="1" si="121"/>
        <v>#N/A</v>
      </c>
      <c r="BN215" s="8" t="e">
        <f t="shared" ca="1" si="122"/>
        <v>#N/A</v>
      </c>
      <c r="BO215" s="3" t="e">
        <f t="shared" ca="1" si="123"/>
        <v>#N/A</v>
      </c>
      <c r="BP215" s="4" t="e">
        <f t="shared" ca="1" si="124"/>
        <v>#N/A</v>
      </c>
      <c r="BQ215" s="4" t="e">
        <f t="shared" ca="1" si="125"/>
        <v>#N/A</v>
      </c>
      <c r="BR215" s="3" t="e">
        <f t="shared" ca="1" si="126"/>
        <v>#N/A</v>
      </c>
      <c r="BU215">
        <f t="shared" si="108"/>
        <v>97</v>
      </c>
      <c r="BV215" t="e">
        <f t="shared" ca="1" si="149"/>
        <v>#N/A</v>
      </c>
      <c r="BW215" s="3" t="e">
        <f t="shared" ca="1" si="149"/>
        <v>#N/A</v>
      </c>
      <c r="BX215" s="3" t="e">
        <f t="shared" ca="1" si="149"/>
        <v>#N/A</v>
      </c>
      <c r="BY215" s="4" t="e">
        <f t="shared" ca="1" si="149"/>
        <v>#N/A</v>
      </c>
      <c r="BZ215" s="4" t="e">
        <f t="shared" ca="1" si="149"/>
        <v>#N/A</v>
      </c>
      <c r="CB215" s="8" t="e">
        <f t="shared" ca="1" si="139"/>
        <v>#N/A</v>
      </c>
      <c r="CC215" s="3" t="e">
        <f t="shared" ca="1" si="140"/>
        <v>#N/A</v>
      </c>
      <c r="CD215" s="3" t="e">
        <f t="shared" ca="1" si="141"/>
        <v>#N/A</v>
      </c>
      <c r="CE215" s="3" t="e">
        <f t="shared" ca="1" si="142"/>
        <v>#N/A</v>
      </c>
      <c r="CF215" s="3" t="e">
        <f t="shared" ca="1" si="143"/>
        <v>#N/A</v>
      </c>
      <c r="CG215" s="3" t="e">
        <f t="shared" ca="1" si="144"/>
        <v>#N/A</v>
      </c>
      <c r="CH215" s="3" t="e">
        <f t="shared" ca="1" si="145"/>
        <v>#N/A</v>
      </c>
      <c r="CI215" s="3" t="e">
        <f t="shared" ca="1" si="146"/>
        <v>#N/A</v>
      </c>
      <c r="CJ215" s="3" t="e">
        <f t="shared" ca="1" si="147"/>
        <v>#N/A</v>
      </c>
      <c r="CK215" s="3" t="e">
        <f t="shared" ca="1" si="148"/>
        <v>#N/A</v>
      </c>
    </row>
    <row r="216" spans="2:89" x14ac:dyDescent="0.2">
      <c r="B216" s="37"/>
      <c r="C216" s="37"/>
      <c r="D216" s="37"/>
      <c r="E216" s="37"/>
      <c r="F216" s="37"/>
      <c r="G216" s="37"/>
      <c r="H216" s="37"/>
      <c r="I216" s="29"/>
      <c r="J216" s="91">
        <f t="shared" si="127"/>
        <v>167</v>
      </c>
      <c r="K216" s="94" t="str">
        <f t="shared" ca="1" si="128"/>
        <v/>
      </c>
      <c r="L216" s="82" t="str">
        <f t="shared" ca="1" si="129"/>
        <v/>
      </c>
      <c r="M216" s="88" t="str">
        <f t="shared" ca="1" si="130"/>
        <v/>
      </c>
      <c r="N216" s="87" t="str">
        <f t="shared" ca="1" si="131"/>
        <v/>
      </c>
      <c r="O216" s="83" t="str">
        <f t="shared" ca="1" si="131"/>
        <v/>
      </c>
      <c r="P216" s="84" t="str">
        <f t="shared" ca="1" si="132"/>
        <v/>
      </c>
      <c r="Q216" s="67"/>
      <c r="R216" s="67"/>
      <c r="S216" s="67"/>
      <c r="T216">
        <f>PV_Data_Calc!CY209</f>
        <v>194</v>
      </c>
      <c r="U216" s="10" t="e">
        <f ca="1">PV_Data_Calc!CZ209</f>
        <v>#N/A</v>
      </c>
      <c r="V216" s="16" t="e">
        <f ca="1">PV_Data_Calc!DB209</f>
        <v>#N/A</v>
      </c>
      <c r="W216" s="16" t="e">
        <f ca="1">PV_Data_Calc!DC209</f>
        <v>#N/A</v>
      </c>
      <c r="X216" s="17" t="e">
        <f ca="1">PV_Data_Calc!DD209</f>
        <v>#N/A</v>
      </c>
      <c r="Y216" s="17" t="e">
        <f ca="1">PV_Data_Calc!DE209</f>
        <v>#N/A</v>
      </c>
      <c r="AA216" s="9">
        <f>PV_Data_Calc!CQ209</f>
        <v>194</v>
      </c>
      <c r="AB216" s="9" t="e">
        <f ca="1">PV_Data_Calc!CR209</f>
        <v>#N/A</v>
      </c>
      <c r="AC216" s="19" t="e">
        <f ca="1">PV_Data_Calc!CT209</f>
        <v>#N/A</v>
      </c>
      <c r="AD216" s="19" t="e">
        <f ca="1">PV_Data_Calc!CU209</f>
        <v>#N/A</v>
      </c>
      <c r="AE216" s="20" t="e">
        <f ca="1">PV_Data_Calc!CV209</f>
        <v>#N/A</v>
      </c>
      <c r="AF216" s="20" t="e">
        <f ca="1">PV_Data_Calc!CW209</f>
        <v>#N/A</v>
      </c>
      <c r="AJ216" t="e">
        <f t="shared" ca="1" si="113"/>
        <v>#N/A</v>
      </c>
      <c r="AK216" s="4" t="e">
        <f t="shared" ca="1" si="114"/>
        <v>#N/A</v>
      </c>
      <c r="AL216" s="8" t="e">
        <f t="shared" ca="1" si="115"/>
        <v>#N/A</v>
      </c>
      <c r="AM216" s="3" t="e">
        <f t="shared" ca="1" si="116"/>
        <v>#N/A</v>
      </c>
      <c r="AN216" s="4" t="e">
        <f t="shared" ca="1" si="117"/>
        <v>#N/A</v>
      </c>
      <c r="AO216" s="4" t="e">
        <f t="shared" ca="1" si="118"/>
        <v>#N/A</v>
      </c>
      <c r="AP216" s="3" t="e">
        <f t="shared" ca="1" si="119"/>
        <v>#N/A</v>
      </c>
      <c r="AS216">
        <f t="shared" si="151"/>
        <v>97</v>
      </c>
      <c r="AT216" t="e">
        <f t="shared" ref="AT216:AT279" ca="1" si="152">INDEX($T$23:$Y$204,MATCH($AS216,$T$23:$T$204,0),MATCH(AT$22,$T$22:$Y$22,0))</f>
        <v>#N/A</v>
      </c>
      <c r="AU216" s="3" t="e">
        <f t="shared" ref="AU216:AU279" ca="1" si="153">INDEX($T$23:$Y$204,MATCH(AS216,$T$23:$T$204,0),MATCH($AU$22,$T$22:$Y$22,0))</f>
        <v>#N/A</v>
      </c>
      <c r="AV216" s="3" t="e">
        <f t="shared" ca="1" si="150"/>
        <v>#N/A</v>
      </c>
      <c r="AW216" s="4" t="e">
        <f t="shared" ca="1" si="150"/>
        <v>#N/A</v>
      </c>
      <c r="AX216" s="4" t="e">
        <f t="shared" ca="1" si="150"/>
        <v>#N/A</v>
      </c>
      <c r="AZ216" s="8" t="e">
        <f t="shared" ref="AZ216:AZ279" ca="1" si="154">IF(AND($C$13&lt;&gt;0,AX216&gt;$C$13),NA(),AX216)</f>
        <v>#N/A</v>
      </c>
      <c r="BA216" s="3" t="e">
        <f t="shared" ref="BA216:BI244" ca="1" si="155">IF(ISNA($AZ216),NA(),IF(AND($AU216&gt;BB$21,$AU216&lt;=BA$21),$AV216,0))</f>
        <v>#N/A</v>
      </c>
      <c r="BB216" s="3" t="e">
        <f t="shared" ca="1" si="155"/>
        <v>#N/A</v>
      </c>
      <c r="BC216" s="3" t="e">
        <f t="shared" ca="1" si="155"/>
        <v>#N/A</v>
      </c>
      <c r="BD216" s="3" t="e">
        <f t="shared" ca="1" si="155"/>
        <v>#N/A</v>
      </c>
      <c r="BE216" s="3" t="e">
        <f t="shared" ca="1" si="155"/>
        <v>#N/A</v>
      </c>
      <c r="BF216" s="3" t="e">
        <f t="shared" ca="1" si="155"/>
        <v>#N/A</v>
      </c>
      <c r="BG216" s="3" t="e">
        <f t="shared" ca="1" si="155"/>
        <v>#N/A</v>
      </c>
      <c r="BH216" s="3" t="e">
        <f t="shared" ca="1" si="155"/>
        <v>#N/A</v>
      </c>
      <c r="BI216" s="3" t="e">
        <f t="shared" ca="1" si="155"/>
        <v>#N/A</v>
      </c>
      <c r="BL216" t="e">
        <f t="shared" ca="1" si="120"/>
        <v>#N/A</v>
      </c>
      <c r="BM216" s="4" t="e">
        <f t="shared" ca="1" si="121"/>
        <v>#N/A</v>
      </c>
      <c r="BN216" s="8" t="e">
        <f t="shared" ca="1" si="122"/>
        <v>#N/A</v>
      </c>
      <c r="BO216" s="3" t="e">
        <f t="shared" ca="1" si="123"/>
        <v>#N/A</v>
      </c>
      <c r="BP216" s="4" t="e">
        <f t="shared" ca="1" si="124"/>
        <v>#N/A</v>
      </c>
      <c r="BQ216" s="4" t="e">
        <f t="shared" ca="1" si="125"/>
        <v>#N/A</v>
      </c>
      <c r="BR216" s="3" t="e">
        <f t="shared" ca="1" si="126"/>
        <v>#N/A</v>
      </c>
      <c r="BU216">
        <f t="shared" si="108"/>
        <v>97</v>
      </c>
      <c r="BV216" t="e">
        <f t="shared" ca="1" si="149"/>
        <v>#N/A</v>
      </c>
      <c r="BW216" s="3" t="e">
        <f t="shared" ca="1" si="149"/>
        <v>#N/A</v>
      </c>
      <c r="BX216" s="3" t="e">
        <f t="shared" ca="1" si="149"/>
        <v>#N/A</v>
      </c>
      <c r="BY216" s="4" t="e">
        <f t="shared" ca="1" si="149"/>
        <v>#N/A</v>
      </c>
      <c r="BZ216" s="4" t="e">
        <f t="shared" ca="1" si="149"/>
        <v>#N/A</v>
      </c>
      <c r="CB216" s="8" t="e">
        <f t="shared" ca="1" si="139"/>
        <v>#N/A</v>
      </c>
      <c r="CC216" s="3" t="e">
        <f t="shared" ca="1" si="140"/>
        <v>#N/A</v>
      </c>
      <c r="CD216" s="3" t="e">
        <f t="shared" ca="1" si="141"/>
        <v>#N/A</v>
      </c>
      <c r="CE216" s="3" t="e">
        <f t="shared" ca="1" si="142"/>
        <v>#N/A</v>
      </c>
      <c r="CF216" s="3" t="e">
        <f t="shared" ca="1" si="143"/>
        <v>#N/A</v>
      </c>
      <c r="CG216" s="3" t="e">
        <f t="shared" ca="1" si="144"/>
        <v>#N/A</v>
      </c>
      <c r="CH216" s="3" t="e">
        <f t="shared" ca="1" si="145"/>
        <v>#N/A</v>
      </c>
      <c r="CI216" s="3" t="e">
        <f t="shared" ca="1" si="146"/>
        <v>#N/A</v>
      </c>
      <c r="CJ216" s="3" t="e">
        <f t="shared" ca="1" si="147"/>
        <v>#N/A</v>
      </c>
      <c r="CK216" s="3" t="e">
        <f t="shared" ca="1" si="148"/>
        <v>#N/A</v>
      </c>
    </row>
    <row r="217" spans="2:89" x14ac:dyDescent="0.2">
      <c r="B217" s="37"/>
      <c r="C217" s="37"/>
      <c r="D217" s="37"/>
      <c r="E217" s="37"/>
      <c r="F217" s="37"/>
      <c r="G217" s="37"/>
      <c r="H217" s="37"/>
      <c r="I217" s="29"/>
      <c r="J217" s="91">
        <f t="shared" si="127"/>
        <v>168</v>
      </c>
      <c r="K217" s="94" t="str">
        <f t="shared" ca="1" si="128"/>
        <v/>
      </c>
      <c r="L217" s="82" t="str">
        <f t="shared" ca="1" si="129"/>
        <v/>
      </c>
      <c r="M217" s="88" t="str">
        <f t="shared" ca="1" si="130"/>
        <v/>
      </c>
      <c r="N217" s="87" t="str">
        <f t="shared" ca="1" si="131"/>
        <v/>
      </c>
      <c r="O217" s="83" t="str">
        <f t="shared" ca="1" si="131"/>
        <v/>
      </c>
      <c r="P217" s="84" t="str">
        <f t="shared" ca="1" si="132"/>
        <v/>
      </c>
      <c r="Q217" s="67"/>
      <c r="R217" s="67"/>
      <c r="S217" s="67"/>
      <c r="T217">
        <f>PV_Data_Calc!CY210</f>
        <v>195</v>
      </c>
      <c r="U217" s="10" t="e">
        <f ca="1">PV_Data_Calc!CZ210</f>
        <v>#N/A</v>
      </c>
      <c r="V217" s="16" t="e">
        <f ca="1">PV_Data_Calc!DB210</f>
        <v>#N/A</v>
      </c>
      <c r="W217" s="16" t="e">
        <f ca="1">PV_Data_Calc!DC210</f>
        <v>#N/A</v>
      </c>
      <c r="X217" s="17" t="e">
        <f ca="1">PV_Data_Calc!DD210</f>
        <v>#N/A</v>
      </c>
      <c r="Y217" s="17" t="e">
        <f ca="1">PV_Data_Calc!DE210</f>
        <v>#N/A</v>
      </c>
      <c r="AA217" s="9">
        <f>PV_Data_Calc!CQ210</f>
        <v>195</v>
      </c>
      <c r="AB217" s="9" t="e">
        <f ca="1">PV_Data_Calc!CR210</f>
        <v>#N/A</v>
      </c>
      <c r="AC217" s="19" t="e">
        <f ca="1">PV_Data_Calc!CT210</f>
        <v>#N/A</v>
      </c>
      <c r="AD217" s="19" t="e">
        <f ca="1">PV_Data_Calc!CU210</f>
        <v>#N/A</v>
      </c>
      <c r="AE217" s="20" t="e">
        <f ca="1">PV_Data_Calc!CV210</f>
        <v>#N/A</v>
      </c>
      <c r="AF217" s="20" t="e">
        <f ca="1">PV_Data_Calc!CW210</f>
        <v>#N/A</v>
      </c>
      <c r="AJ217" t="e">
        <f t="shared" ca="1" si="113"/>
        <v>#N/A</v>
      </c>
      <c r="AK217" s="4" t="e">
        <f t="shared" ca="1" si="114"/>
        <v>#N/A</v>
      </c>
      <c r="AL217" s="8" t="e">
        <f t="shared" ca="1" si="115"/>
        <v>#N/A</v>
      </c>
      <c r="AM217" s="3" t="e">
        <f t="shared" ca="1" si="116"/>
        <v>#N/A</v>
      </c>
      <c r="AN217" s="4" t="e">
        <f t="shared" ca="1" si="117"/>
        <v>#N/A</v>
      </c>
      <c r="AO217" s="4" t="e">
        <f t="shared" ca="1" si="118"/>
        <v>#N/A</v>
      </c>
      <c r="AP217" s="3" t="e">
        <f t="shared" ca="1" si="119"/>
        <v>#N/A</v>
      </c>
      <c r="AS217">
        <f t="shared" si="151"/>
        <v>98</v>
      </c>
      <c r="AT217" t="e">
        <f t="shared" ca="1" si="152"/>
        <v>#N/A</v>
      </c>
      <c r="AU217" s="3" t="e">
        <f t="shared" ca="1" si="153"/>
        <v>#N/A</v>
      </c>
      <c r="AV217" s="3" t="e">
        <f t="shared" ca="1" si="150"/>
        <v>#N/A</v>
      </c>
      <c r="AW217" s="4" t="e">
        <f t="shared" ca="1" si="150"/>
        <v>#N/A</v>
      </c>
      <c r="AX217" s="4" t="e">
        <f t="shared" ca="1" si="150"/>
        <v>#N/A</v>
      </c>
      <c r="AZ217" s="8" t="e">
        <f t="shared" ca="1" si="154"/>
        <v>#N/A</v>
      </c>
      <c r="BA217" s="3" t="e">
        <f t="shared" ca="1" si="155"/>
        <v>#N/A</v>
      </c>
      <c r="BB217" s="3" t="e">
        <f t="shared" ca="1" si="155"/>
        <v>#N/A</v>
      </c>
      <c r="BC217" s="3" t="e">
        <f t="shared" ca="1" si="155"/>
        <v>#N/A</v>
      </c>
      <c r="BD217" s="3" t="e">
        <f t="shared" ca="1" si="155"/>
        <v>#N/A</v>
      </c>
      <c r="BE217" s="3" t="e">
        <f t="shared" ca="1" si="155"/>
        <v>#N/A</v>
      </c>
      <c r="BF217" s="3" t="e">
        <f t="shared" ca="1" si="155"/>
        <v>#N/A</v>
      </c>
      <c r="BG217" s="3" t="e">
        <f t="shared" ca="1" si="155"/>
        <v>#N/A</v>
      </c>
      <c r="BH217" s="3" t="e">
        <f t="shared" ca="1" si="155"/>
        <v>#N/A</v>
      </c>
      <c r="BI217" s="3" t="e">
        <f t="shared" ca="1" si="155"/>
        <v>#N/A</v>
      </c>
      <c r="BL217" t="e">
        <f t="shared" ca="1" si="120"/>
        <v>#N/A</v>
      </c>
      <c r="BM217" s="4" t="e">
        <f t="shared" ca="1" si="121"/>
        <v>#N/A</v>
      </c>
      <c r="BN217" s="8" t="e">
        <f t="shared" ca="1" si="122"/>
        <v>#N/A</v>
      </c>
      <c r="BO217" s="3" t="e">
        <f t="shared" ca="1" si="123"/>
        <v>#N/A</v>
      </c>
      <c r="BP217" s="4" t="e">
        <f t="shared" ca="1" si="124"/>
        <v>#N/A</v>
      </c>
      <c r="BQ217" s="4" t="e">
        <f t="shared" ca="1" si="125"/>
        <v>#N/A</v>
      </c>
      <c r="BR217" s="3" t="e">
        <f t="shared" ca="1" si="126"/>
        <v>#N/A</v>
      </c>
      <c r="BU217">
        <f t="shared" si="108"/>
        <v>98</v>
      </c>
      <c r="BV217" t="e">
        <f t="shared" ca="1" si="149"/>
        <v>#N/A</v>
      </c>
      <c r="BW217" s="3" t="e">
        <f t="shared" ca="1" si="149"/>
        <v>#N/A</v>
      </c>
      <c r="BX217" s="3" t="e">
        <f t="shared" ca="1" si="149"/>
        <v>#N/A</v>
      </c>
      <c r="BY217" s="4" t="e">
        <f t="shared" ca="1" si="149"/>
        <v>#N/A</v>
      </c>
      <c r="BZ217" s="4" t="e">
        <f t="shared" ca="1" si="149"/>
        <v>#N/A</v>
      </c>
      <c r="CB217" s="8" t="e">
        <f t="shared" ca="1" si="139"/>
        <v>#N/A</v>
      </c>
      <c r="CC217" s="3" t="e">
        <f t="shared" ca="1" si="140"/>
        <v>#N/A</v>
      </c>
      <c r="CD217" s="3" t="e">
        <f t="shared" ca="1" si="141"/>
        <v>#N/A</v>
      </c>
      <c r="CE217" s="3" t="e">
        <f t="shared" ca="1" si="142"/>
        <v>#N/A</v>
      </c>
      <c r="CF217" s="3" t="e">
        <f t="shared" ca="1" si="143"/>
        <v>#N/A</v>
      </c>
      <c r="CG217" s="3" t="e">
        <f t="shared" ca="1" si="144"/>
        <v>#N/A</v>
      </c>
      <c r="CH217" s="3" t="e">
        <f t="shared" ca="1" si="145"/>
        <v>#N/A</v>
      </c>
      <c r="CI217" s="3" t="e">
        <f t="shared" ca="1" si="146"/>
        <v>#N/A</v>
      </c>
      <c r="CJ217" s="3" t="e">
        <f t="shared" ca="1" si="147"/>
        <v>#N/A</v>
      </c>
      <c r="CK217" s="3" t="e">
        <f t="shared" ca="1" si="148"/>
        <v>#N/A</v>
      </c>
    </row>
    <row r="218" spans="2:89" x14ac:dyDescent="0.2">
      <c r="B218" s="37"/>
      <c r="C218" s="37"/>
      <c r="D218" s="37"/>
      <c r="E218" s="37"/>
      <c r="F218" s="37"/>
      <c r="G218" s="37"/>
      <c r="H218" s="37"/>
      <c r="I218" s="29"/>
      <c r="J218" s="91">
        <f t="shared" si="127"/>
        <v>169</v>
      </c>
      <c r="K218" s="94" t="str">
        <f t="shared" ca="1" si="128"/>
        <v/>
      </c>
      <c r="L218" s="82" t="str">
        <f t="shared" ca="1" si="129"/>
        <v/>
      </c>
      <c r="M218" s="88" t="str">
        <f t="shared" ca="1" si="130"/>
        <v/>
      </c>
      <c r="N218" s="87" t="str">
        <f t="shared" ca="1" si="131"/>
        <v/>
      </c>
      <c r="O218" s="83" t="str">
        <f t="shared" ca="1" si="131"/>
        <v/>
      </c>
      <c r="P218" s="84" t="str">
        <f t="shared" ca="1" si="132"/>
        <v/>
      </c>
      <c r="Q218" s="67"/>
      <c r="R218" s="67"/>
      <c r="S218" s="67"/>
      <c r="T218">
        <f>PV_Data_Calc!CY211</f>
        <v>196</v>
      </c>
      <c r="U218" s="10" t="e">
        <f ca="1">PV_Data_Calc!CZ211</f>
        <v>#N/A</v>
      </c>
      <c r="V218" s="16" t="e">
        <f ca="1">PV_Data_Calc!DB211</f>
        <v>#N/A</v>
      </c>
      <c r="W218" s="16" t="e">
        <f ca="1">PV_Data_Calc!DC211</f>
        <v>#N/A</v>
      </c>
      <c r="X218" s="17" t="e">
        <f ca="1">PV_Data_Calc!DD211</f>
        <v>#N/A</v>
      </c>
      <c r="Y218" s="17" t="e">
        <f ca="1">PV_Data_Calc!DE211</f>
        <v>#N/A</v>
      </c>
      <c r="AA218" s="9">
        <f>PV_Data_Calc!CQ211</f>
        <v>196</v>
      </c>
      <c r="AB218" s="9" t="e">
        <f ca="1">PV_Data_Calc!CR211</f>
        <v>#N/A</v>
      </c>
      <c r="AC218" s="19" t="e">
        <f ca="1">PV_Data_Calc!CT211</f>
        <v>#N/A</v>
      </c>
      <c r="AD218" s="19" t="e">
        <f ca="1">PV_Data_Calc!CU211</f>
        <v>#N/A</v>
      </c>
      <c r="AE218" s="20" t="e">
        <f ca="1">PV_Data_Calc!CV211</f>
        <v>#N/A</v>
      </c>
      <c r="AF218" s="20" t="e">
        <f ca="1">PV_Data_Calc!CW211</f>
        <v>#N/A</v>
      </c>
      <c r="AJ218" t="e">
        <f t="shared" ca="1" si="113"/>
        <v>#N/A</v>
      </c>
      <c r="AK218" s="4" t="e">
        <f t="shared" ca="1" si="114"/>
        <v>#N/A</v>
      </c>
      <c r="AL218" s="8" t="e">
        <f t="shared" ca="1" si="115"/>
        <v>#N/A</v>
      </c>
      <c r="AM218" s="3" t="e">
        <f t="shared" ca="1" si="116"/>
        <v>#N/A</v>
      </c>
      <c r="AN218" s="4" t="e">
        <f t="shared" ca="1" si="117"/>
        <v>#N/A</v>
      </c>
      <c r="AO218" s="4" t="e">
        <f t="shared" ca="1" si="118"/>
        <v>#N/A</v>
      </c>
      <c r="AP218" s="3" t="e">
        <f t="shared" ca="1" si="119"/>
        <v>#N/A</v>
      </c>
      <c r="AS218">
        <f t="shared" si="151"/>
        <v>98</v>
      </c>
      <c r="AT218" t="e">
        <f t="shared" ca="1" si="152"/>
        <v>#N/A</v>
      </c>
      <c r="AU218" s="3" t="e">
        <f t="shared" ca="1" si="153"/>
        <v>#N/A</v>
      </c>
      <c r="AV218" s="3" t="e">
        <f t="shared" ca="1" si="150"/>
        <v>#N/A</v>
      </c>
      <c r="AW218" s="4" t="e">
        <f t="shared" ca="1" si="150"/>
        <v>#N/A</v>
      </c>
      <c r="AX218" s="4" t="e">
        <f t="shared" ca="1" si="150"/>
        <v>#N/A</v>
      </c>
      <c r="AZ218" s="8" t="e">
        <f t="shared" ca="1" si="154"/>
        <v>#N/A</v>
      </c>
      <c r="BA218" s="3" t="e">
        <f t="shared" ca="1" si="155"/>
        <v>#N/A</v>
      </c>
      <c r="BB218" s="3" t="e">
        <f t="shared" ca="1" si="155"/>
        <v>#N/A</v>
      </c>
      <c r="BC218" s="3" t="e">
        <f t="shared" ca="1" si="155"/>
        <v>#N/A</v>
      </c>
      <c r="BD218" s="3" t="e">
        <f t="shared" ca="1" si="155"/>
        <v>#N/A</v>
      </c>
      <c r="BE218" s="3" t="e">
        <f t="shared" ca="1" si="155"/>
        <v>#N/A</v>
      </c>
      <c r="BF218" s="3" t="e">
        <f t="shared" ca="1" si="155"/>
        <v>#N/A</v>
      </c>
      <c r="BG218" s="3" t="e">
        <f t="shared" ca="1" si="155"/>
        <v>#N/A</v>
      </c>
      <c r="BH218" s="3" t="e">
        <f t="shared" ca="1" si="155"/>
        <v>#N/A</v>
      </c>
      <c r="BI218" s="3" t="e">
        <f t="shared" ca="1" si="155"/>
        <v>#N/A</v>
      </c>
      <c r="BL218" t="e">
        <f t="shared" ca="1" si="120"/>
        <v>#N/A</v>
      </c>
      <c r="BM218" s="4" t="e">
        <f t="shared" ca="1" si="121"/>
        <v>#N/A</v>
      </c>
      <c r="BN218" s="8" t="e">
        <f t="shared" ca="1" si="122"/>
        <v>#N/A</v>
      </c>
      <c r="BO218" s="3" t="e">
        <f t="shared" ca="1" si="123"/>
        <v>#N/A</v>
      </c>
      <c r="BP218" s="4" t="e">
        <f t="shared" ca="1" si="124"/>
        <v>#N/A</v>
      </c>
      <c r="BQ218" s="4" t="e">
        <f t="shared" ca="1" si="125"/>
        <v>#N/A</v>
      </c>
      <c r="BR218" s="3" t="e">
        <f t="shared" ca="1" si="126"/>
        <v>#N/A</v>
      </c>
      <c r="BU218">
        <f t="shared" ref="BU218:BU281" si="156">BU216+1</f>
        <v>98</v>
      </c>
      <c r="BV218" t="e">
        <f t="shared" ca="1" si="149"/>
        <v>#N/A</v>
      </c>
      <c r="BW218" s="3" t="e">
        <f t="shared" ca="1" si="149"/>
        <v>#N/A</v>
      </c>
      <c r="BX218" s="3" t="e">
        <f t="shared" ca="1" si="149"/>
        <v>#N/A</v>
      </c>
      <c r="BY218" s="4" t="e">
        <f t="shared" ca="1" si="149"/>
        <v>#N/A</v>
      </c>
      <c r="BZ218" s="4" t="e">
        <f t="shared" ca="1" si="149"/>
        <v>#N/A</v>
      </c>
      <c r="CB218" s="8" t="e">
        <f t="shared" ca="1" si="139"/>
        <v>#N/A</v>
      </c>
      <c r="CC218" s="3" t="e">
        <f t="shared" ca="1" si="140"/>
        <v>#N/A</v>
      </c>
      <c r="CD218" s="3" t="e">
        <f t="shared" ca="1" si="141"/>
        <v>#N/A</v>
      </c>
      <c r="CE218" s="3" t="e">
        <f t="shared" ca="1" si="142"/>
        <v>#N/A</v>
      </c>
      <c r="CF218" s="3" t="e">
        <f t="shared" ca="1" si="143"/>
        <v>#N/A</v>
      </c>
      <c r="CG218" s="3" t="e">
        <f t="shared" ca="1" si="144"/>
        <v>#N/A</v>
      </c>
      <c r="CH218" s="3" t="e">
        <f t="shared" ca="1" si="145"/>
        <v>#N/A</v>
      </c>
      <c r="CI218" s="3" t="e">
        <f t="shared" ca="1" si="146"/>
        <v>#N/A</v>
      </c>
      <c r="CJ218" s="3" t="e">
        <f t="shared" ca="1" si="147"/>
        <v>#N/A</v>
      </c>
      <c r="CK218" s="3" t="e">
        <f t="shared" ca="1" si="148"/>
        <v>#N/A</v>
      </c>
    </row>
    <row r="219" spans="2:89" x14ac:dyDescent="0.2">
      <c r="B219" s="37"/>
      <c r="C219" s="37"/>
      <c r="D219" s="37"/>
      <c r="E219" s="37"/>
      <c r="F219" s="37"/>
      <c r="G219" s="37"/>
      <c r="H219" s="37"/>
      <c r="I219" s="29"/>
      <c r="J219" s="91">
        <f t="shared" si="127"/>
        <v>170</v>
      </c>
      <c r="K219" s="94" t="str">
        <f t="shared" ca="1" si="128"/>
        <v/>
      </c>
      <c r="L219" s="82" t="str">
        <f t="shared" ca="1" si="129"/>
        <v/>
      </c>
      <c r="M219" s="88" t="str">
        <f t="shared" ca="1" si="130"/>
        <v/>
      </c>
      <c r="N219" s="87" t="str">
        <f t="shared" ca="1" si="131"/>
        <v/>
      </c>
      <c r="O219" s="83" t="str">
        <f t="shared" ca="1" si="131"/>
        <v/>
      </c>
      <c r="P219" s="84" t="str">
        <f t="shared" ca="1" si="132"/>
        <v/>
      </c>
      <c r="Q219" s="67"/>
      <c r="R219" s="67"/>
      <c r="S219" s="67"/>
      <c r="T219">
        <f>PV_Data_Calc!CY212</f>
        <v>197</v>
      </c>
      <c r="U219" s="10" t="e">
        <f ca="1">PV_Data_Calc!CZ212</f>
        <v>#N/A</v>
      </c>
      <c r="V219" s="16" t="e">
        <f ca="1">PV_Data_Calc!DB212</f>
        <v>#N/A</v>
      </c>
      <c r="W219" s="16" t="e">
        <f ca="1">PV_Data_Calc!DC212</f>
        <v>#N/A</v>
      </c>
      <c r="X219" s="17" t="e">
        <f ca="1">PV_Data_Calc!DD212</f>
        <v>#N/A</v>
      </c>
      <c r="Y219" s="17" t="e">
        <f ca="1">PV_Data_Calc!DE212</f>
        <v>#N/A</v>
      </c>
      <c r="AA219" s="9">
        <f>PV_Data_Calc!CQ212</f>
        <v>197</v>
      </c>
      <c r="AB219" s="9" t="e">
        <f ca="1">PV_Data_Calc!CR212</f>
        <v>#N/A</v>
      </c>
      <c r="AC219" s="19" t="e">
        <f ca="1">PV_Data_Calc!CT212</f>
        <v>#N/A</v>
      </c>
      <c r="AD219" s="19" t="e">
        <f ca="1">PV_Data_Calc!CU212</f>
        <v>#N/A</v>
      </c>
      <c r="AE219" s="20" t="e">
        <f ca="1">PV_Data_Calc!CV212</f>
        <v>#N/A</v>
      </c>
      <c r="AF219" s="20" t="e">
        <f ca="1">PV_Data_Calc!CW212</f>
        <v>#N/A</v>
      </c>
      <c r="AJ219" t="e">
        <f t="shared" ca="1" si="113"/>
        <v>#N/A</v>
      </c>
      <c r="AK219" s="4" t="e">
        <f t="shared" ca="1" si="114"/>
        <v>#N/A</v>
      </c>
      <c r="AL219" s="8" t="e">
        <f t="shared" ca="1" si="115"/>
        <v>#N/A</v>
      </c>
      <c r="AM219" s="3" t="e">
        <f t="shared" ca="1" si="116"/>
        <v>#N/A</v>
      </c>
      <c r="AN219" s="4" t="e">
        <f t="shared" ca="1" si="117"/>
        <v>#N/A</v>
      </c>
      <c r="AO219" s="4" t="e">
        <f t="shared" ca="1" si="118"/>
        <v>#N/A</v>
      </c>
      <c r="AP219" s="3" t="e">
        <f t="shared" ca="1" si="119"/>
        <v>#N/A</v>
      </c>
      <c r="AS219">
        <f t="shared" si="151"/>
        <v>99</v>
      </c>
      <c r="AT219" t="e">
        <f t="shared" ca="1" si="152"/>
        <v>#N/A</v>
      </c>
      <c r="AU219" s="3" t="e">
        <f t="shared" ca="1" si="153"/>
        <v>#N/A</v>
      </c>
      <c r="AV219" s="3" t="e">
        <f t="shared" ca="1" si="150"/>
        <v>#N/A</v>
      </c>
      <c r="AW219" s="4" t="e">
        <f t="shared" ca="1" si="150"/>
        <v>#N/A</v>
      </c>
      <c r="AX219" s="4" t="e">
        <f t="shared" ca="1" si="150"/>
        <v>#N/A</v>
      </c>
      <c r="AZ219" s="8" t="e">
        <f t="shared" ca="1" si="154"/>
        <v>#N/A</v>
      </c>
      <c r="BA219" s="3" t="e">
        <f t="shared" ca="1" si="155"/>
        <v>#N/A</v>
      </c>
      <c r="BB219" s="3" t="e">
        <f t="shared" ca="1" si="155"/>
        <v>#N/A</v>
      </c>
      <c r="BC219" s="3" t="e">
        <f t="shared" ca="1" si="155"/>
        <v>#N/A</v>
      </c>
      <c r="BD219" s="3" t="e">
        <f t="shared" ca="1" si="155"/>
        <v>#N/A</v>
      </c>
      <c r="BE219" s="3" t="e">
        <f t="shared" ca="1" si="155"/>
        <v>#N/A</v>
      </c>
      <c r="BF219" s="3" t="e">
        <f t="shared" ca="1" si="155"/>
        <v>#N/A</v>
      </c>
      <c r="BG219" s="3" t="e">
        <f t="shared" ca="1" si="155"/>
        <v>#N/A</v>
      </c>
      <c r="BH219" s="3" t="e">
        <f t="shared" ca="1" si="155"/>
        <v>#N/A</v>
      </c>
      <c r="BI219" s="3" t="e">
        <f t="shared" ca="1" si="155"/>
        <v>#N/A</v>
      </c>
      <c r="BL219" t="e">
        <f t="shared" ca="1" si="120"/>
        <v>#N/A</v>
      </c>
      <c r="BM219" s="4" t="e">
        <f t="shared" ca="1" si="121"/>
        <v>#N/A</v>
      </c>
      <c r="BN219" s="8" t="e">
        <f t="shared" ca="1" si="122"/>
        <v>#N/A</v>
      </c>
      <c r="BO219" s="3" t="e">
        <f t="shared" ca="1" si="123"/>
        <v>#N/A</v>
      </c>
      <c r="BP219" s="4" t="e">
        <f t="shared" ca="1" si="124"/>
        <v>#N/A</v>
      </c>
      <c r="BQ219" s="4" t="e">
        <f t="shared" ca="1" si="125"/>
        <v>#N/A</v>
      </c>
      <c r="BR219" s="3" t="e">
        <f t="shared" ca="1" si="126"/>
        <v>#N/A</v>
      </c>
      <c r="BU219">
        <f t="shared" si="156"/>
        <v>99</v>
      </c>
      <c r="BV219" t="e">
        <f t="shared" ca="1" si="149"/>
        <v>#N/A</v>
      </c>
      <c r="BW219" s="3" t="e">
        <f t="shared" ca="1" si="149"/>
        <v>#N/A</v>
      </c>
      <c r="BX219" s="3" t="e">
        <f t="shared" ca="1" si="149"/>
        <v>#N/A</v>
      </c>
      <c r="BY219" s="4" t="e">
        <f t="shared" ca="1" si="149"/>
        <v>#N/A</v>
      </c>
      <c r="BZ219" s="4" t="e">
        <f t="shared" ca="1" si="149"/>
        <v>#N/A</v>
      </c>
      <c r="CB219" s="8" t="e">
        <f t="shared" ca="1" si="139"/>
        <v>#N/A</v>
      </c>
      <c r="CC219" s="3" t="e">
        <f t="shared" ca="1" si="140"/>
        <v>#N/A</v>
      </c>
      <c r="CD219" s="3" t="e">
        <f t="shared" ca="1" si="141"/>
        <v>#N/A</v>
      </c>
      <c r="CE219" s="3" t="e">
        <f t="shared" ca="1" si="142"/>
        <v>#N/A</v>
      </c>
      <c r="CF219" s="3" t="e">
        <f t="shared" ca="1" si="143"/>
        <v>#N/A</v>
      </c>
      <c r="CG219" s="3" t="e">
        <f t="shared" ca="1" si="144"/>
        <v>#N/A</v>
      </c>
      <c r="CH219" s="3" t="e">
        <f t="shared" ca="1" si="145"/>
        <v>#N/A</v>
      </c>
      <c r="CI219" s="3" t="e">
        <f t="shared" ca="1" si="146"/>
        <v>#N/A</v>
      </c>
      <c r="CJ219" s="3" t="e">
        <f t="shared" ca="1" si="147"/>
        <v>#N/A</v>
      </c>
      <c r="CK219" s="3" t="e">
        <f t="shared" ca="1" si="148"/>
        <v>#N/A</v>
      </c>
    </row>
    <row r="220" spans="2:89" x14ac:dyDescent="0.2">
      <c r="B220" s="37"/>
      <c r="C220" s="37"/>
      <c r="D220" s="37"/>
      <c r="E220" s="37"/>
      <c r="F220" s="37"/>
      <c r="G220" s="37"/>
      <c r="H220" s="37"/>
      <c r="I220" s="29"/>
      <c r="J220" s="91">
        <f t="shared" si="127"/>
        <v>171</v>
      </c>
      <c r="K220" s="94" t="str">
        <f t="shared" ca="1" si="128"/>
        <v/>
      </c>
      <c r="L220" s="82" t="str">
        <f t="shared" ca="1" si="129"/>
        <v/>
      </c>
      <c r="M220" s="88" t="str">
        <f t="shared" ca="1" si="130"/>
        <v/>
      </c>
      <c r="N220" s="87" t="str">
        <f t="shared" ca="1" si="131"/>
        <v/>
      </c>
      <c r="O220" s="83" t="str">
        <f t="shared" ca="1" si="131"/>
        <v/>
      </c>
      <c r="P220" s="84" t="str">
        <f t="shared" ca="1" si="132"/>
        <v/>
      </c>
      <c r="Q220" s="67"/>
      <c r="R220" s="67"/>
      <c r="S220" s="67"/>
      <c r="T220">
        <f>PV_Data_Calc!CY213</f>
        <v>198</v>
      </c>
      <c r="U220" s="10" t="e">
        <f ca="1">PV_Data_Calc!CZ213</f>
        <v>#N/A</v>
      </c>
      <c r="V220" s="16" t="e">
        <f ca="1">PV_Data_Calc!DB213</f>
        <v>#N/A</v>
      </c>
      <c r="W220" s="16" t="e">
        <f ca="1">PV_Data_Calc!DC213</f>
        <v>#N/A</v>
      </c>
      <c r="X220" s="17" t="e">
        <f ca="1">PV_Data_Calc!DD213</f>
        <v>#N/A</v>
      </c>
      <c r="Y220" s="17" t="e">
        <f ca="1">PV_Data_Calc!DE213</f>
        <v>#N/A</v>
      </c>
      <c r="AA220" s="9">
        <f>PV_Data_Calc!CQ213</f>
        <v>198</v>
      </c>
      <c r="AB220" s="9" t="e">
        <f ca="1">PV_Data_Calc!CR213</f>
        <v>#N/A</v>
      </c>
      <c r="AC220" s="19" t="e">
        <f ca="1">PV_Data_Calc!CT213</f>
        <v>#N/A</v>
      </c>
      <c r="AD220" s="19" t="e">
        <f ca="1">PV_Data_Calc!CU213</f>
        <v>#N/A</v>
      </c>
      <c r="AE220" s="20" t="e">
        <f ca="1">PV_Data_Calc!CV213</f>
        <v>#N/A</v>
      </c>
      <c r="AF220" s="20" t="e">
        <f ca="1">PV_Data_Calc!CW213</f>
        <v>#N/A</v>
      </c>
      <c r="AJ220" t="e">
        <f t="shared" ca="1" si="113"/>
        <v>#N/A</v>
      </c>
      <c r="AK220" s="4" t="e">
        <f t="shared" ca="1" si="114"/>
        <v>#N/A</v>
      </c>
      <c r="AL220" s="8" t="e">
        <f t="shared" ca="1" si="115"/>
        <v>#N/A</v>
      </c>
      <c r="AM220" s="3" t="e">
        <f t="shared" ca="1" si="116"/>
        <v>#N/A</v>
      </c>
      <c r="AN220" s="4" t="e">
        <f t="shared" ca="1" si="117"/>
        <v>#N/A</v>
      </c>
      <c r="AO220" s="4" t="e">
        <f t="shared" ca="1" si="118"/>
        <v>#N/A</v>
      </c>
      <c r="AP220" s="3" t="e">
        <f t="shared" ca="1" si="119"/>
        <v>#N/A</v>
      </c>
      <c r="AS220">
        <f t="shared" si="151"/>
        <v>99</v>
      </c>
      <c r="AT220" t="e">
        <f t="shared" ca="1" si="152"/>
        <v>#N/A</v>
      </c>
      <c r="AU220" s="3" t="e">
        <f t="shared" ca="1" si="153"/>
        <v>#N/A</v>
      </c>
      <c r="AV220" s="3" t="e">
        <f t="shared" ca="1" si="150"/>
        <v>#N/A</v>
      </c>
      <c r="AW220" s="4" t="e">
        <f t="shared" ca="1" si="150"/>
        <v>#N/A</v>
      </c>
      <c r="AX220" s="4" t="e">
        <f t="shared" ca="1" si="150"/>
        <v>#N/A</v>
      </c>
      <c r="AZ220" s="8" t="e">
        <f t="shared" ca="1" si="154"/>
        <v>#N/A</v>
      </c>
      <c r="BA220" s="3" t="e">
        <f t="shared" ca="1" si="155"/>
        <v>#N/A</v>
      </c>
      <c r="BB220" s="3" t="e">
        <f t="shared" ca="1" si="155"/>
        <v>#N/A</v>
      </c>
      <c r="BC220" s="3" t="e">
        <f t="shared" ca="1" si="155"/>
        <v>#N/A</v>
      </c>
      <c r="BD220" s="3" t="e">
        <f t="shared" ca="1" si="155"/>
        <v>#N/A</v>
      </c>
      <c r="BE220" s="3" t="e">
        <f t="shared" ca="1" si="155"/>
        <v>#N/A</v>
      </c>
      <c r="BF220" s="3" t="e">
        <f t="shared" ca="1" si="155"/>
        <v>#N/A</v>
      </c>
      <c r="BG220" s="3" t="e">
        <f t="shared" ca="1" si="155"/>
        <v>#N/A</v>
      </c>
      <c r="BH220" s="3" t="e">
        <f t="shared" ca="1" si="155"/>
        <v>#N/A</v>
      </c>
      <c r="BI220" s="3" t="e">
        <f t="shared" ca="1" si="155"/>
        <v>#N/A</v>
      </c>
      <c r="BL220" t="e">
        <f t="shared" ca="1" si="120"/>
        <v>#N/A</v>
      </c>
      <c r="BM220" s="4" t="e">
        <f t="shared" ca="1" si="121"/>
        <v>#N/A</v>
      </c>
      <c r="BN220" s="8" t="e">
        <f t="shared" ca="1" si="122"/>
        <v>#N/A</v>
      </c>
      <c r="BO220" s="3" t="e">
        <f t="shared" ca="1" si="123"/>
        <v>#N/A</v>
      </c>
      <c r="BP220" s="4" t="e">
        <f t="shared" ca="1" si="124"/>
        <v>#N/A</v>
      </c>
      <c r="BQ220" s="4" t="e">
        <f t="shared" ca="1" si="125"/>
        <v>#N/A</v>
      </c>
      <c r="BR220" s="3" t="e">
        <f t="shared" ca="1" si="126"/>
        <v>#N/A</v>
      </c>
      <c r="BU220">
        <f t="shared" si="156"/>
        <v>99</v>
      </c>
      <c r="BV220" t="e">
        <f t="shared" ca="1" si="149"/>
        <v>#N/A</v>
      </c>
      <c r="BW220" s="3" t="e">
        <f t="shared" ca="1" si="149"/>
        <v>#N/A</v>
      </c>
      <c r="BX220" s="3" t="e">
        <f t="shared" ca="1" si="149"/>
        <v>#N/A</v>
      </c>
      <c r="BY220" s="4" t="e">
        <f t="shared" ca="1" si="149"/>
        <v>#N/A</v>
      </c>
      <c r="BZ220" s="4" t="e">
        <f t="shared" ca="1" si="149"/>
        <v>#N/A</v>
      </c>
      <c r="CB220" s="8" t="e">
        <f t="shared" ca="1" si="139"/>
        <v>#N/A</v>
      </c>
      <c r="CC220" s="3" t="e">
        <f t="shared" ca="1" si="140"/>
        <v>#N/A</v>
      </c>
      <c r="CD220" s="3" t="e">
        <f t="shared" ca="1" si="141"/>
        <v>#N/A</v>
      </c>
      <c r="CE220" s="3" t="e">
        <f t="shared" ca="1" si="142"/>
        <v>#N/A</v>
      </c>
      <c r="CF220" s="3" t="e">
        <f t="shared" ca="1" si="143"/>
        <v>#N/A</v>
      </c>
      <c r="CG220" s="3" t="e">
        <f t="shared" ca="1" si="144"/>
        <v>#N/A</v>
      </c>
      <c r="CH220" s="3" t="e">
        <f t="shared" ca="1" si="145"/>
        <v>#N/A</v>
      </c>
      <c r="CI220" s="3" t="e">
        <f t="shared" ca="1" si="146"/>
        <v>#N/A</v>
      </c>
      <c r="CJ220" s="3" t="e">
        <f t="shared" ca="1" si="147"/>
        <v>#N/A</v>
      </c>
      <c r="CK220" s="3" t="e">
        <f t="shared" ca="1" si="148"/>
        <v>#N/A</v>
      </c>
    </row>
    <row r="221" spans="2:89" x14ac:dyDescent="0.2">
      <c r="I221" s="29"/>
      <c r="J221" s="91">
        <f t="shared" si="127"/>
        <v>172</v>
      </c>
      <c r="K221" s="94" t="str">
        <f t="shared" ca="1" si="128"/>
        <v/>
      </c>
      <c r="L221" s="82" t="str">
        <f t="shared" ca="1" si="129"/>
        <v/>
      </c>
      <c r="M221" s="88" t="str">
        <f t="shared" ca="1" si="130"/>
        <v/>
      </c>
      <c r="N221" s="87" t="str">
        <f t="shared" ca="1" si="131"/>
        <v/>
      </c>
      <c r="O221" s="83" t="str">
        <f t="shared" ca="1" si="131"/>
        <v/>
      </c>
      <c r="P221" s="84" t="str">
        <f t="shared" ca="1" si="132"/>
        <v/>
      </c>
      <c r="Q221" s="67"/>
      <c r="R221" s="67"/>
      <c r="S221" s="67"/>
      <c r="T221">
        <f>PV_Data_Calc!CY214</f>
        <v>199</v>
      </c>
      <c r="U221" s="10" t="e">
        <f ca="1">PV_Data_Calc!CZ214</f>
        <v>#N/A</v>
      </c>
      <c r="V221" s="16" t="e">
        <f ca="1">PV_Data_Calc!DB214</f>
        <v>#N/A</v>
      </c>
      <c r="W221" s="16" t="e">
        <f ca="1">PV_Data_Calc!DC214</f>
        <v>#N/A</v>
      </c>
      <c r="X221" s="17" t="e">
        <f ca="1">PV_Data_Calc!DD214</f>
        <v>#N/A</v>
      </c>
      <c r="Y221" s="17" t="e">
        <f ca="1">PV_Data_Calc!DE214</f>
        <v>#N/A</v>
      </c>
      <c r="AA221" s="9">
        <f>PV_Data_Calc!CQ214</f>
        <v>199</v>
      </c>
      <c r="AB221" s="9" t="e">
        <f ca="1">PV_Data_Calc!CR214</f>
        <v>#N/A</v>
      </c>
      <c r="AC221" s="19" t="e">
        <f ca="1">PV_Data_Calc!CT214</f>
        <v>#N/A</v>
      </c>
      <c r="AD221" s="19" t="e">
        <f ca="1">PV_Data_Calc!CU214</f>
        <v>#N/A</v>
      </c>
      <c r="AE221" s="20" t="e">
        <f ca="1">PV_Data_Calc!CV214</f>
        <v>#N/A</v>
      </c>
      <c r="AF221" s="20" t="e">
        <f ca="1">PV_Data_Calc!CW214</f>
        <v>#N/A</v>
      </c>
      <c r="AJ221" t="e">
        <f t="shared" ca="1" si="113"/>
        <v>#N/A</v>
      </c>
      <c r="AK221" s="4" t="e">
        <f t="shared" ca="1" si="114"/>
        <v>#N/A</v>
      </c>
      <c r="AL221" s="8" t="e">
        <f t="shared" ca="1" si="115"/>
        <v>#N/A</v>
      </c>
      <c r="AM221" s="3" t="e">
        <f t="shared" ca="1" si="116"/>
        <v>#N/A</v>
      </c>
      <c r="AN221" s="4" t="e">
        <f t="shared" ca="1" si="117"/>
        <v>#N/A</v>
      </c>
      <c r="AO221" s="4" t="e">
        <f t="shared" ca="1" si="118"/>
        <v>#N/A</v>
      </c>
      <c r="AP221" s="3" t="e">
        <f t="shared" ca="1" si="119"/>
        <v>#N/A</v>
      </c>
      <c r="AS221">
        <f t="shared" si="151"/>
        <v>100</v>
      </c>
      <c r="AT221" t="e">
        <f t="shared" ca="1" si="152"/>
        <v>#N/A</v>
      </c>
      <c r="AU221" s="3" t="e">
        <f t="shared" ca="1" si="153"/>
        <v>#N/A</v>
      </c>
      <c r="AV221" s="3" t="e">
        <f t="shared" ca="1" si="150"/>
        <v>#N/A</v>
      </c>
      <c r="AW221" s="4" t="e">
        <f t="shared" ca="1" si="150"/>
        <v>#N/A</v>
      </c>
      <c r="AX221" s="4" t="e">
        <f t="shared" ca="1" si="150"/>
        <v>#N/A</v>
      </c>
      <c r="AZ221" s="8" t="e">
        <f t="shared" ca="1" si="154"/>
        <v>#N/A</v>
      </c>
      <c r="BA221" s="3" t="e">
        <f t="shared" ca="1" si="155"/>
        <v>#N/A</v>
      </c>
      <c r="BB221" s="3" t="e">
        <f t="shared" ca="1" si="155"/>
        <v>#N/A</v>
      </c>
      <c r="BC221" s="3" t="e">
        <f t="shared" ca="1" si="155"/>
        <v>#N/A</v>
      </c>
      <c r="BD221" s="3" t="e">
        <f t="shared" ca="1" si="155"/>
        <v>#N/A</v>
      </c>
      <c r="BE221" s="3" t="e">
        <f t="shared" ca="1" si="155"/>
        <v>#N/A</v>
      </c>
      <c r="BF221" s="3" t="e">
        <f t="shared" ca="1" si="155"/>
        <v>#N/A</v>
      </c>
      <c r="BG221" s="3" t="e">
        <f t="shared" ca="1" si="155"/>
        <v>#N/A</v>
      </c>
      <c r="BH221" s="3" t="e">
        <f t="shared" ca="1" si="155"/>
        <v>#N/A</v>
      </c>
      <c r="BI221" s="3" t="e">
        <f t="shared" ca="1" si="155"/>
        <v>#N/A</v>
      </c>
      <c r="BL221" t="e">
        <f t="shared" ca="1" si="120"/>
        <v>#N/A</v>
      </c>
      <c r="BM221" s="4" t="e">
        <f t="shared" ca="1" si="121"/>
        <v>#N/A</v>
      </c>
      <c r="BN221" s="8" t="e">
        <f t="shared" ca="1" si="122"/>
        <v>#N/A</v>
      </c>
      <c r="BO221" s="3" t="e">
        <f t="shared" ca="1" si="123"/>
        <v>#N/A</v>
      </c>
      <c r="BP221" s="4" t="e">
        <f t="shared" ca="1" si="124"/>
        <v>#N/A</v>
      </c>
      <c r="BQ221" s="4" t="e">
        <f t="shared" ca="1" si="125"/>
        <v>#N/A</v>
      </c>
      <c r="BR221" s="3" t="e">
        <f t="shared" ca="1" si="126"/>
        <v>#N/A</v>
      </c>
      <c r="BU221">
        <f t="shared" si="156"/>
        <v>100</v>
      </c>
      <c r="BV221" t="e">
        <f t="shared" ca="1" si="149"/>
        <v>#N/A</v>
      </c>
      <c r="BW221" s="3" t="e">
        <f t="shared" ca="1" si="149"/>
        <v>#N/A</v>
      </c>
      <c r="BX221" s="3" t="e">
        <f t="shared" ca="1" si="149"/>
        <v>#N/A</v>
      </c>
      <c r="BY221" s="4" t="e">
        <f t="shared" ca="1" si="149"/>
        <v>#N/A</v>
      </c>
      <c r="BZ221" s="4" t="e">
        <f t="shared" ca="1" si="149"/>
        <v>#N/A</v>
      </c>
      <c r="CB221" s="8" t="e">
        <f t="shared" ca="1" si="139"/>
        <v>#N/A</v>
      </c>
      <c r="CC221" s="3" t="e">
        <f t="shared" ca="1" si="140"/>
        <v>#N/A</v>
      </c>
      <c r="CD221" s="3" t="e">
        <f t="shared" ca="1" si="141"/>
        <v>#N/A</v>
      </c>
      <c r="CE221" s="3" t="e">
        <f t="shared" ca="1" si="142"/>
        <v>#N/A</v>
      </c>
      <c r="CF221" s="3" t="e">
        <f t="shared" ca="1" si="143"/>
        <v>#N/A</v>
      </c>
      <c r="CG221" s="3" t="e">
        <f t="shared" ca="1" si="144"/>
        <v>#N/A</v>
      </c>
      <c r="CH221" s="3" t="e">
        <f t="shared" ca="1" si="145"/>
        <v>#N/A</v>
      </c>
      <c r="CI221" s="3" t="e">
        <f t="shared" ca="1" si="146"/>
        <v>#N/A</v>
      </c>
      <c r="CJ221" s="3" t="e">
        <f t="shared" ca="1" si="147"/>
        <v>#N/A</v>
      </c>
      <c r="CK221" s="3" t="e">
        <f t="shared" ca="1" si="148"/>
        <v>#N/A</v>
      </c>
    </row>
    <row r="222" spans="2:89" x14ac:dyDescent="0.2">
      <c r="I222" s="29"/>
      <c r="J222" s="91">
        <f t="shared" si="127"/>
        <v>173</v>
      </c>
      <c r="K222" s="94" t="str">
        <f t="shared" ca="1" si="128"/>
        <v/>
      </c>
      <c r="L222" s="82" t="str">
        <f t="shared" ca="1" si="129"/>
        <v/>
      </c>
      <c r="M222" s="88" t="str">
        <f t="shared" ca="1" si="130"/>
        <v/>
      </c>
      <c r="N222" s="87" t="str">
        <f t="shared" ca="1" si="131"/>
        <v/>
      </c>
      <c r="O222" s="83" t="str">
        <f t="shared" ca="1" si="131"/>
        <v/>
      </c>
      <c r="P222" s="84" t="str">
        <f t="shared" ca="1" si="132"/>
        <v/>
      </c>
      <c r="Q222" s="67"/>
      <c r="R222" s="67"/>
      <c r="S222" s="67"/>
      <c r="T222">
        <f>PV_Data_Calc!CY215</f>
        <v>200</v>
      </c>
      <c r="U222" s="10" t="e">
        <f ca="1">PV_Data_Calc!CZ215</f>
        <v>#N/A</v>
      </c>
      <c r="V222" s="16" t="e">
        <f ca="1">PV_Data_Calc!DB215</f>
        <v>#N/A</v>
      </c>
      <c r="W222" s="16" t="e">
        <f ca="1">PV_Data_Calc!DC215</f>
        <v>#N/A</v>
      </c>
      <c r="X222" s="17" t="e">
        <f ca="1">PV_Data_Calc!DD215</f>
        <v>#N/A</v>
      </c>
      <c r="Y222" s="17" t="e">
        <f ca="1">PV_Data_Calc!DE215</f>
        <v>#N/A</v>
      </c>
      <c r="AA222" s="9">
        <f>PV_Data_Calc!CQ215</f>
        <v>200</v>
      </c>
      <c r="AB222" s="9" t="e">
        <f ca="1">PV_Data_Calc!CR215</f>
        <v>#N/A</v>
      </c>
      <c r="AC222" s="19" t="e">
        <f ca="1">PV_Data_Calc!CT215</f>
        <v>#N/A</v>
      </c>
      <c r="AD222" s="19" t="e">
        <f ca="1">PV_Data_Calc!CU215</f>
        <v>#N/A</v>
      </c>
      <c r="AE222" s="20" t="e">
        <f ca="1">PV_Data_Calc!CV215</f>
        <v>#N/A</v>
      </c>
      <c r="AF222" s="20" t="e">
        <f ca="1">PV_Data_Calc!CW215</f>
        <v>#N/A</v>
      </c>
      <c r="AJ222" t="e">
        <f t="shared" ca="1" si="113"/>
        <v>#N/A</v>
      </c>
      <c r="AK222" s="4" t="e">
        <f t="shared" ca="1" si="114"/>
        <v>#N/A</v>
      </c>
      <c r="AL222" s="8" t="e">
        <f t="shared" ca="1" si="115"/>
        <v>#N/A</v>
      </c>
      <c r="AM222" s="3" t="e">
        <f t="shared" ca="1" si="116"/>
        <v>#N/A</v>
      </c>
      <c r="AN222" s="4" t="e">
        <f t="shared" ca="1" si="117"/>
        <v>#N/A</v>
      </c>
      <c r="AO222" s="4" t="e">
        <f t="shared" ca="1" si="118"/>
        <v>#N/A</v>
      </c>
      <c r="AP222" s="3" t="e">
        <f t="shared" ca="1" si="119"/>
        <v>#N/A</v>
      </c>
      <c r="AS222">
        <f t="shared" si="151"/>
        <v>100</v>
      </c>
      <c r="AT222" t="e">
        <f t="shared" ca="1" si="152"/>
        <v>#N/A</v>
      </c>
      <c r="AU222" s="3" t="e">
        <f t="shared" ca="1" si="153"/>
        <v>#N/A</v>
      </c>
      <c r="AV222" s="3" t="e">
        <f t="shared" ca="1" si="150"/>
        <v>#N/A</v>
      </c>
      <c r="AW222" s="4" t="e">
        <f t="shared" ca="1" si="150"/>
        <v>#N/A</v>
      </c>
      <c r="AX222" s="4" t="e">
        <f t="shared" ca="1" si="150"/>
        <v>#N/A</v>
      </c>
      <c r="AZ222" s="8" t="e">
        <f t="shared" ca="1" si="154"/>
        <v>#N/A</v>
      </c>
      <c r="BA222" s="3" t="e">
        <f t="shared" ca="1" si="155"/>
        <v>#N/A</v>
      </c>
      <c r="BB222" s="3" t="e">
        <f t="shared" ca="1" si="155"/>
        <v>#N/A</v>
      </c>
      <c r="BC222" s="3" t="e">
        <f t="shared" ca="1" si="155"/>
        <v>#N/A</v>
      </c>
      <c r="BD222" s="3" t="e">
        <f t="shared" ca="1" si="155"/>
        <v>#N/A</v>
      </c>
      <c r="BE222" s="3" t="e">
        <f t="shared" ca="1" si="155"/>
        <v>#N/A</v>
      </c>
      <c r="BF222" s="3" t="e">
        <f t="shared" ca="1" si="155"/>
        <v>#N/A</v>
      </c>
      <c r="BG222" s="3" t="e">
        <f t="shared" ca="1" si="155"/>
        <v>#N/A</v>
      </c>
      <c r="BH222" s="3" t="e">
        <f t="shared" ca="1" si="155"/>
        <v>#N/A</v>
      </c>
      <c r="BI222" s="3" t="e">
        <f t="shared" ca="1" si="155"/>
        <v>#N/A</v>
      </c>
      <c r="BL222" t="e">
        <f t="shared" ca="1" si="120"/>
        <v>#N/A</v>
      </c>
      <c r="BM222" s="4" t="e">
        <f t="shared" ca="1" si="121"/>
        <v>#N/A</v>
      </c>
      <c r="BN222" s="8" t="e">
        <f t="shared" ca="1" si="122"/>
        <v>#N/A</v>
      </c>
      <c r="BO222" s="3" t="e">
        <f t="shared" ca="1" si="123"/>
        <v>#N/A</v>
      </c>
      <c r="BP222" s="4" t="e">
        <f t="shared" ca="1" si="124"/>
        <v>#N/A</v>
      </c>
      <c r="BQ222" s="4" t="e">
        <f t="shared" ca="1" si="125"/>
        <v>#N/A</v>
      </c>
      <c r="BR222" s="3" t="e">
        <f t="shared" ca="1" si="126"/>
        <v>#N/A</v>
      </c>
      <c r="BU222">
        <f t="shared" si="156"/>
        <v>100</v>
      </c>
      <c r="BV222" t="e">
        <f t="shared" ca="1" si="149"/>
        <v>#N/A</v>
      </c>
      <c r="BW222" s="3" t="e">
        <f t="shared" ca="1" si="149"/>
        <v>#N/A</v>
      </c>
      <c r="BX222" s="3" t="e">
        <f t="shared" ca="1" si="149"/>
        <v>#N/A</v>
      </c>
      <c r="BY222" s="4" t="e">
        <f t="shared" ca="1" si="149"/>
        <v>#N/A</v>
      </c>
      <c r="BZ222" s="4" t="e">
        <f t="shared" ca="1" si="149"/>
        <v>#N/A</v>
      </c>
      <c r="CB222" s="8" t="e">
        <f t="shared" ca="1" si="139"/>
        <v>#N/A</v>
      </c>
      <c r="CC222" s="3" t="e">
        <f t="shared" ca="1" si="140"/>
        <v>#N/A</v>
      </c>
      <c r="CD222" s="3" t="e">
        <f t="shared" ca="1" si="141"/>
        <v>#N/A</v>
      </c>
      <c r="CE222" s="3" t="e">
        <f t="shared" ca="1" si="142"/>
        <v>#N/A</v>
      </c>
      <c r="CF222" s="3" t="e">
        <f t="shared" ca="1" si="143"/>
        <v>#N/A</v>
      </c>
      <c r="CG222" s="3" t="e">
        <f t="shared" ca="1" si="144"/>
        <v>#N/A</v>
      </c>
      <c r="CH222" s="3" t="e">
        <f t="shared" ca="1" si="145"/>
        <v>#N/A</v>
      </c>
      <c r="CI222" s="3" t="e">
        <f t="shared" ca="1" si="146"/>
        <v>#N/A</v>
      </c>
      <c r="CJ222" s="3" t="e">
        <f t="shared" ca="1" si="147"/>
        <v>#N/A</v>
      </c>
      <c r="CK222" s="3" t="e">
        <f t="shared" ca="1" si="148"/>
        <v>#N/A</v>
      </c>
    </row>
    <row r="223" spans="2:89" x14ac:dyDescent="0.2">
      <c r="I223" s="29"/>
      <c r="J223" s="91">
        <f t="shared" si="127"/>
        <v>174</v>
      </c>
      <c r="K223" s="94" t="str">
        <f t="shared" ca="1" si="128"/>
        <v/>
      </c>
      <c r="L223" s="82" t="str">
        <f t="shared" ca="1" si="129"/>
        <v/>
      </c>
      <c r="M223" s="88" t="str">
        <f t="shared" ca="1" si="130"/>
        <v/>
      </c>
      <c r="N223" s="87" t="str">
        <f t="shared" ca="1" si="131"/>
        <v/>
      </c>
      <c r="O223" s="83" t="str">
        <f t="shared" ca="1" si="131"/>
        <v/>
      </c>
      <c r="P223" s="84" t="str">
        <f t="shared" ca="1" si="132"/>
        <v/>
      </c>
      <c r="Q223" s="67"/>
      <c r="R223" s="67"/>
      <c r="S223" s="67"/>
      <c r="T223">
        <f>PV_Data_Calc!CY216</f>
        <v>201</v>
      </c>
      <c r="U223" s="10" t="e">
        <f ca="1">PV_Data_Calc!CZ216</f>
        <v>#N/A</v>
      </c>
      <c r="V223" s="16" t="e">
        <f ca="1">PV_Data_Calc!DB216</f>
        <v>#N/A</v>
      </c>
      <c r="W223" s="16" t="e">
        <f ca="1">PV_Data_Calc!DC216</f>
        <v>#N/A</v>
      </c>
      <c r="X223" s="17" t="e">
        <f ca="1">PV_Data_Calc!DD216</f>
        <v>#N/A</v>
      </c>
      <c r="Y223" s="17" t="e">
        <f ca="1">PV_Data_Calc!DE216</f>
        <v>#N/A</v>
      </c>
      <c r="AA223" s="9">
        <f>PV_Data_Calc!CQ216</f>
        <v>201</v>
      </c>
      <c r="AB223" s="9" t="e">
        <f ca="1">PV_Data_Calc!CR216</f>
        <v>#N/A</v>
      </c>
      <c r="AC223" s="19" t="e">
        <f ca="1">PV_Data_Calc!CT216</f>
        <v>#N/A</v>
      </c>
      <c r="AD223" s="19" t="e">
        <f ca="1">PV_Data_Calc!CU216</f>
        <v>#N/A</v>
      </c>
      <c r="AE223" s="20" t="e">
        <f ca="1">PV_Data_Calc!CV216</f>
        <v>#N/A</v>
      </c>
      <c r="AF223" s="20" t="e">
        <f ca="1">PV_Data_Calc!CW216</f>
        <v>#N/A</v>
      </c>
      <c r="AJ223" t="e">
        <f t="shared" ca="1" si="113"/>
        <v>#N/A</v>
      </c>
      <c r="AK223" s="4" t="e">
        <f t="shared" ca="1" si="114"/>
        <v>#N/A</v>
      </c>
      <c r="AL223" s="8" t="e">
        <f t="shared" ca="1" si="115"/>
        <v>#N/A</v>
      </c>
      <c r="AM223" s="3" t="e">
        <f t="shared" ca="1" si="116"/>
        <v>#N/A</v>
      </c>
      <c r="AN223" s="4" t="e">
        <f t="shared" ca="1" si="117"/>
        <v>#N/A</v>
      </c>
      <c r="AO223" s="4" t="e">
        <f t="shared" ca="1" si="118"/>
        <v>#N/A</v>
      </c>
      <c r="AP223" s="3" t="e">
        <f t="shared" ca="1" si="119"/>
        <v>#N/A</v>
      </c>
      <c r="AS223">
        <f t="shared" si="151"/>
        <v>101</v>
      </c>
      <c r="AT223" t="e">
        <f t="shared" ca="1" si="152"/>
        <v>#N/A</v>
      </c>
      <c r="AU223" s="3" t="e">
        <f t="shared" ca="1" si="153"/>
        <v>#N/A</v>
      </c>
      <c r="AV223" s="3" t="e">
        <f t="shared" ca="1" si="150"/>
        <v>#N/A</v>
      </c>
      <c r="AW223" s="4" t="e">
        <f t="shared" ca="1" si="150"/>
        <v>#N/A</v>
      </c>
      <c r="AX223" s="4" t="e">
        <f t="shared" ca="1" si="150"/>
        <v>#N/A</v>
      </c>
      <c r="AZ223" s="8" t="e">
        <f t="shared" ca="1" si="154"/>
        <v>#N/A</v>
      </c>
      <c r="BA223" s="3" t="e">
        <f t="shared" ca="1" si="155"/>
        <v>#N/A</v>
      </c>
      <c r="BB223" s="3" t="e">
        <f t="shared" ca="1" si="155"/>
        <v>#N/A</v>
      </c>
      <c r="BC223" s="3" t="e">
        <f t="shared" ca="1" si="155"/>
        <v>#N/A</v>
      </c>
      <c r="BD223" s="3" t="e">
        <f t="shared" ca="1" si="155"/>
        <v>#N/A</v>
      </c>
      <c r="BE223" s="3" t="e">
        <f t="shared" ca="1" si="155"/>
        <v>#N/A</v>
      </c>
      <c r="BF223" s="3" t="e">
        <f t="shared" ca="1" si="155"/>
        <v>#N/A</v>
      </c>
      <c r="BG223" s="3" t="e">
        <f t="shared" ca="1" si="155"/>
        <v>#N/A</v>
      </c>
      <c r="BH223" s="3" t="e">
        <f t="shared" ca="1" si="155"/>
        <v>#N/A</v>
      </c>
      <c r="BI223" s="3" t="e">
        <f t="shared" ca="1" si="155"/>
        <v>#N/A</v>
      </c>
      <c r="BL223" t="e">
        <f t="shared" ca="1" si="120"/>
        <v>#N/A</v>
      </c>
      <c r="BM223" s="4" t="e">
        <f t="shared" ca="1" si="121"/>
        <v>#N/A</v>
      </c>
      <c r="BN223" s="8" t="e">
        <f t="shared" ca="1" si="122"/>
        <v>#N/A</v>
      </c>
      <c r="BO223" s="3" t="e">
        <f t="shared" ca="1" si="123"/>
        <v>#N/A</v>
      </c>
      <c r="BP223" s="4" t="e">
        <f t="shared" ca="1" si="124"/>
        <v>#N/A</v>
      </c>
      <c r="BQ223" s="4" t="e">
        <f t="shared" ca="1" si="125"/>
        <v>#N/A</v>
      </c>
      <c r="BR223" s="3" t="e">
        <f t="shared" ca="1" si="126"/>
        <v>#N/A</v>
      </c>
      <c r="BU223">
        <f t="shared" si="156"/>
        <v>101</v>
      </c>
      <c r="BV223" t="e">
        <f t="shared" ca="1" si="149"/>
        <v>#N/A</v>
      </c>
      <c r="BW223" s="3" t="e">
        <f t="shared" ca="1" si="149"/>
        <v>#N/A</v>
      </c>
      <c r="BX223" s="3" t="e">
        <f t="shared" ca="1" si="149"/>
        <v>#N/A</v>
      </c>
      <c r="BY223" s="4" t="e">
        <f t="shared" ca="1" si="149"/>
        <v>#N/A</v>
      </c>
      <c r="BZ223" s="4" t="e">
        <f t="shared" ca="1" si="149"/>
        <v>#N/A</v>
      </c>
      <c r="CB223" s="8" t="e">
        <f t="shared" ca="1" si="139"/>
        <v>#N/A</v>
      </c>
      <c r="CC223" s="3" t="e">
        <f t="shared" ca="1" si="140"/>
        <v>#N/A</v>
      </c>
      <c r="CD223" s="3" t="e">
        <f t="shared" ca="1" si="141"/>
        <v>#N/A</v>
      </c>
      <c r="CE223" s="3" t="e">
        <f t="shared" ca="1" si="142"/>
        <v>#N/A</v>
      </c>
      <c r="CF223" s="3" t="e">
        <f t="shared" ca="1" si="143"/>
        <v>#N/A</v>
      </c>
      <c r="CG223" s="3" t="e">
        <f t="shared" ca="1" si="144"/>
        <v>#N/A</v>
      </c>
      <c r="CH223" s="3" t="e">
        <f t="shared" ca="1" si="145"/>
        <v>#N/A</v>
      </c>
      <c r="CI223" s="3" t="e">
        <f t="shared" ca="1" si="146"/>
        <v>#N/A</v>
      </c>
      <c r="CJ223" s="3" t="e">
        <f t="shared" ca="1" si="147"/>
        <v>#N/A</v>
      </c>
      <c r="CK223" s="3" t="e">
        <f t="shared" ca="1" si="148"/>
        <v>#N/A</v>
      </c>
    </row>
    <row r="224" spans="2:89" x14ac:dyDescent="0.2">
      <c r="I224" s="29"/>
      <c r="J224" s="91">
        <f t="shared" si="127"/>
        <v>175</v>
      </c>
      <c r="K224" s="94" t="str">
        <f t="shared" ca="1" si="128"/>
        <v/>
      </c>
      <c r="L224" s="82" t="str">
        <f t="shared" ca="1" si="129"/>
        <v/>
      </c>
      <c r="M224" s="88" t="str">
        <f t="shared" ca="1" si="130"/>
        <v/>
      </c>
      <c r="N224" s="87" t="str">
        <f t="shared" ca="1" si="131"/>
        <v/>
      </c>
      <c r="O224" s="83" t="str">
        <f t="shared" ca="1" si="131"/>
        <v/>
      </c>
      <c r="P224" s="84" t="str">
        <f t="shared" ca="1" si="132"/>
        <v/>
      </c>
      <c r="Q224" s="67"/>
      <c r="R224" s="67"/>
      <c r="S224" s="67"/>
      <c r="T224">
        <f>PV_Data_Calc!CY217</f>
        <v>202</v>
      </c>
      <c r="U224" s="10" t="e">
        <f ca="1">PV_Data_Calc!CZ217</f>
        <v>#N/A</v>
      </c>
      <c r="V224" s="16" t="e">
        <f ca="1">PV_Data_Calc!DB217</f>
        <v>#N/A</v>
      </c>
      <c r="W224" s="16" t="e">
        <f ca="1">PV_Data_Calc!DC217</f>
        <v>#N/A</v>
      </c>
      <c r="X224" s="17" t="e">
        <f ca="1">PV_Data_Calc!DD217</f>
        <v>#N/A</v>
      </c>
      <c r="Y224" s="17" t="e">
        <f ca="1">PV_Data_Calc!DE217</f>
        <v>#N/A</v>
      </c>
      <c r="AA224" s="9">
        <f>PV_Data_Calc!CQ217</f>
        <v>202</v>
      </c>
      <c r="AB224" s="9" t="e">
        <f ca="1">PV_Data_Calc!CR217</f>
        <v>#N/A</v>
      </c>
      <c r="AC224" s="19" t="e">
        <f ca="1">PV_Data_Calc!CT217</f>
        <v>#N/A</v>
      </c>
      <c r="AD224" s="19" t="e">
        <f ca="1">PV_Data_Calc!CU217</f>
        <v>#N/A</v>
      </c>
      <c r="AE224" s="20" t="e">
        <f ca="1">PV_Data_Calc!CV217</f>
        <v>#N/A</v>
      </c>
      <c r="AF224" s="20" t="e">
        <f ca="1">PV_Data_Calc!CW217</f>
        <v>#N/A</v>
      </c>
      <c r="AJ224" t="e">
        <f t="shared" ca="1" si="113"/>
        <v>#N/A</v>
      </c>
      <c r="AK224" s="4" t="e">
        <f t="shared" ca="1" si="114"/>
        <v>#N/A</v>
      </c>
      <c r="AL224" s="8" t="e">
        <f t="shared" ca="1" si="115"/>
        <v>#N/A</v>
      </c>
      <c r="AM224" s="3" t="e">
        <f t="shared" ca="1" si="116"/>
        <v>#N/A</v>
      </c>
      <c r="AN224" s="4" t="e">
        <f t="shared" ca="1" si="117"/>
        <v>#N/A</v>
      </c>
      <c r="AO224" s="4" t="e">
        <f t="shared" ca="1" si="118"/>
        <v>#N/A</v>
      </c>
      <c r="AP224" s="3" t="e">
        <f t="shared" ca="1" si="119"/>
        <v>#N/A</v>
      </c>
      <c r="AS224">
        <f t="shared" si="151"/>
        <v>101</v>
      </c>
      <c r="AT224" t="e">
        <f t="shared" ca="1" si="152"/>
        <v>#N/A</v>
      </c>
      <c r="AU224" s="3" t="e">
        <f t="shared" ca="1" si="153"/>
        <v>#N/A</v>
      </c>
      <c r="AV224" s="3" t="e">
        <f t="shared" ca="1" si="150"/>
        <v>#N/A</v>
      </c>
      <c r="AW224" s="4" t="e">
        <f t="shared" ca="1" si="150"/>
        <v>#N/A</v>
      </c>
      <c r="AX224" s="4" t="e">
        <f t="shared" ca="1" si="150"/>
        <v>#N/A</v>
      </c>
      <c r="AZ224" s="8" t="e">
        <f t="shared" ca="1" si="154"/>
        <v>#N/A</v>
      </c>
      <c r="BA224" s="3" t="e">
        <f t="shared" ca="1" si="155"/>
        <v>#N/A</v>
      </c>
      <c r="BB224" s="3" t="e">
        <f t="shared" ca="1" si="155"/>
        <v>#N/A</v>
      </c>
      <c r="BC224" s="3" t="e">
        <f t="shared" ca="1" si="155"/>
        <v>#N/A</v>
      </c>
      <c r="BD224" s="3" t="e">
        <f t="shared" ca="1" si="155"/>
        <v>#N/A</v>
      </c>
      <c r="BE224" s="3" t="e">
        <f t="shared" ca="1" si="155"/>
        <v>#N/A</v>
      </c>
      <c r="BF224" s="3" t="e">
        <f t="shared" ca="1" si="155"/>
        <v>#N/A</v>
      </c>
      <c r="BG224" s="3" t="e">
        <f t="shared" ca="1" si="155"/>
        <v>#N/A</v>
      </c>
      <c r="BH224" s="3" t="e">
        <f t="shared" ca="1" si="155"/>
        <v>#N/A</v>
      </c>
      <c r="BI224" s="3" t="e">
        <f t="shared" ca="1" si="155"/>
        <v>#N/A</v>
      </c>
      <c r="BL224" t="e">
        <f t="shared" ca="1" si="120"/>
        <v>#N/A</v>
      </c>
      <c r="BM224" s="4" t="e">
        <f t="shared" ca="1" si="121"/>
        <v>#N/A</v>
      </c>
      <c r="BN224" s="8" t="e">
        <f t="shared" ca="1" si="122"/>
        <v>#N/A</v>
      </c>
      <c r="BO224" s="3" t="e">
        <f t="shared" ca="1" si="123"/>
        <v>#N/A</v>
      </c>
      <c r="BP224" s="4" t="e">
        <f t="shared" ca="1" si="124"/>
        <v>#N/A</v>
      </c>
      <c r="BQ224" s="4" t="e">
        <f t="shared" ca="1" si="125"/>
        <v>#N/A</v>
      </c>
      <c r="BR224" s="3" t="e">
        <f t="shared" ca="1" si="126"/>
        <v>#N/A</v>
      </c>
      <c r="BU224">
        <f t="shared" si="156"/>
        <v>101</v>
      </c>
      <c r="BV224" t="e">
        <f t="shared" ca="1" si="149"/>
        <v>#N/A</v>
      </c>
      <c r="BW224" s="3" t="e">
        <f t="shared" ca="1" si="149"/>
        <v>#N/A</v>
      </c>
      <c r="BX224" s="3" t="e">
        <f t="shared" ca="1" si="149"/>
        <v>#N/A</v>
      </c>
      <c r="BY224" s="4" t="e">
        <f t="shared" ca="1" si="149"/>
        <v>#N/A</v>
      </c>
      <c r="BZ224" s="4" t="e">
        <f t="shared" ca="1" si="149"/>
        <v>#N/A</v>
      </c>
      <c r="CB224" s="8" t="e">
        <f t="shared" ca="1" si="139"/>
        <v>#N/A</v>
      </c>
      <c r="CC224" s="3" t="e">
        <f t="shared" ca="1" si="140"/>
        <v>#N/A</v>
      </c>
      <c r="CD224" s="3" t="e">
        <f t="shared" ca="1" si="141"/>
        <v>#N/A</v>
      </c>
      <c r="CE224" s="3" t="e">
        <f t="shared" ca="1" si="142"/>
        <v>#N/A</v>
      </c>
      <c r="CF224" s="3" t="e">
        <f t="shared" ca="1" si="143"/>
        <v>#N/A</v>
      </c>
      <c r="CG224" s="3" t="e">
        <f t="shared" ca="1" si="144"/>
        <v>#N/A</v>
      </c>
      <c r="CH224" s="3" t="e">
        <f t="shared" ca="1" si="145"/>
        <v>#N/A</v>
      </c>
      <c r="CI224" s="3" t="e">
        <f t="shared" ca="1" si="146"/>
        <v>#N/A</v>
      </c>
      <c r="CJ224" s="3" t="e">
        <f t="shared" ca="1" si="147"/>
        <v>#N/A</v>
      </c>
      <c r="CK224" s="3" t="e">
        <f t="shared" ca="1" si="148"/>
        <v>#N/A</v>
      </c>
    </row>
    <row r="225" spans="9:89" x14ac:dyDescent="0.2">
      <c r="I225" s="29"/>
      <c r="J225" s="91">
        <f t="shared" si="127"/>
        <v>176</v>
      </c>
      <c r="K225" s="94" t="str">
        <f t="shared" ca="1" si="128"/>
        <v/>
      </c>
      <c r="L225" s="82" t="str">
        <f t="shared" ca="1" si="129"/>
        <v/>
      </c>
      <c r="M225" s="88" t="str">
        <f t="shared" ca="1" si="130"/>
        <v/>
      </c>
      <c r="N225" s="87" t="str">
        <f t="shared" ca="1" si="131"/>
        <v/>
      </c>
      <c r="O225" s="83" t="str">
        <f t="shared" ca="1" si="131"/>
        <v/>
      </c>
      <c r="P225" s="84" t="str">
        <f t="shared" ca="1" si="132"/>
        <v/>
      </c>
      <c r="Q225" s="67"/>
      <c r="R225" s="67"/>
      <c r="S225" s="67"/>
      <c r="T225">
        <f>PV_Data_Calc!CY218</f>
        <v>203</v>
      </c>
      <c r="U225" s="10" t="e">
        <f ca="1">PV_Data_Calc!CZ218</f>
        <v>#N/A</v>
      </c>
      <c r="V225" s="16" t="e">
        <f ca="1">PV_Data_Calc!DB218</f>
        <v>#N/A</v>
      </c>
      <c r="W225" s="16" t="e">
        <f ca="1">PV_Data_Calc!DC218</f>
        <v>#N/A</v>
      </c>
      <c r="X225" s="17" t="e">
        <f ca="1">PV_Data_Calc!DD218</f>
        <v>#N/A</v>
      </c>
      <c r="Y225" s="17" t="e">
        <f ca="1">PV_Data_Calc!DE218</f>
        <v>#N/A</v>
      </c>
      <c r="AA225" s="9">
        <f>PV_Data_Calc!CQ218</f>
        <v>203</v>
      </c>
      <c r="AB225" s="9" t="e">
        <f ca="1">PV_Data_Calc!CR218</f>
        <v>#N/A</v>
      </c>
      <c r="AC225" s="19" t="e">
        <f ca="1">PV_Data_Calc!CT218</f>
        <v>#N/A</v>
      </c>
      <c r="AD225" s="19" t="e">
        <f ca="1">PV_Data_Calc!CU218</f>
        <v>#N/A</v>
      </c>
      <c r="AE225" s="20" t="e">
        <f ca="1">PV_Data_Calc!CV218</f>
        <v>#N/A</v>
      </c>
      <c r="AF225" s="20" t="e">
        <f ca="1">PV_Data_Calc!CW218</f>
        <v>#N/A</v>
      </c>
      <c r="AJ225" t="e">
        <f t="shared" ca="1" si="113"/>
        <v>#N/A</v>
      </c>
      <c r="AK225" s="4" t="e">
        <f t="shared" ca="1" si="114"/>
        <v>#N/A</v>
      </c>
      <c r="AL225" s="8" t="e">
        <f t="shared" ca="1" si="115"/>
        <v>#N/A</v>
      </c>
      <c r="AM225" s="3" t="e">
        <f t="shared" ca="1" si="116"/>
        <v>#N/A</v>
      </c>
      <c r="AN225" s="4" t="e">
        <f t="shared" ca="1" si="117"/>
        <v>#N/A</v>
      </c>
      <c r="AO225" s="4" t="e">
        <f t="shared" ca="1" si="118"/>
        <v>#N/A</v>
      </c>
      <c r="AP225" s="3" t="e">
        <f t="shared" ca="1" si="119"/>
        <v>#N/A</v>
      </c>
      <c r="AS225">
        <f t="shared" si="151"/>
        <v>102</v>
      </c>
      <c r="AT225" t="e">
        <f t="shared" ca="1" si="152"/>
        <v>#N/A</v>
      </c>
      <c r="AU225" s="3" t="e">
        <f t="shared" ca="1" si="153"/>
        <v>#N/A</v>
      </c>
      <c r="AV225" s="3" t="e">
        <f t="shared" ca="1" si="150"/>
        <v>#N/A</v>
      </c>
      <c r="AW225" s="4" t="e">
        <f t="shared" ca="1" si="150"/>
        <v>#N/A</v>
      </c>
      <c r="AX225" s="4" t="e">
        <f t="shared" ca="1" si="150"/>
        <v>#N/A</v>
      </c>
      <c r="AZ225" s="8" t="e">
        <f t="shared" ca="1" si="154"/>
        <v>#N/A</v>
      </c>
      <c r="BA225" s="3" t="e">
        <f t="shared" ca="1" si="155"/>
        <v>#N/A</v>
      </c>
      <c r="BB225" s="3" t="e">
        <f t="shared" ca="1" si="155"/>
        <v>#N/A</v>
      </c>
      <c r="BC225" s="3" t="e">
        <f t="shared" ca="1" si="155"/>
        <v>#N/A</v>
      </c>
      <c r="BD225" s="3" t="e">
        <f t="shared" ca="1" si="155"/>
        <v>#N/A</v>
      </c>
      <c r="BE225" s="3" t="e">
        <f t="shared" ca="1" si="155"/>
        <v>#N/A</v>
      </c>
      <c r="BF225" s="3" t="e">
        <f t="shared" ca="1" si="155"/>
        <v>#N/A</v>
      </c>
      <c r="BG225" s="3" t="e">
        <f t="shared" ca="1" si="155"/>
        <v>#N/A</v>
      </c>
      <c r="BH225" s="3" t="e">
        <f t="shared" ca="1" si="155"/>
        <v>#N/A</v>
      </c>
      <c r="BI225" s="3" t="e">
        <f t="shared" ca="1" si="155"/>
        <v>#N/A</v>
      </c>
      <c r="BL225" t="e">
        <f t="shared" ca="1" si="120"/>
        <v>#N/A</v>
      </c>
      <c r="BM225" s="4" t="e">
        <f t="shared" ca="1" si="121"/>
        <v>#N/A</v>
      </c>
      <c r="BN225" s="8" t="e">
        <f t="shared" ca="1" si="122"/>
        <v>#N/A</v>
      </c>
      <c r="BO225" s="3" t="e">
        <f t="shared" ca="1" si="123"/>
        <v>#N/A</v>
      </c>
      <c r="BP225" s="4" t="e">
        <f t="shared" ca="1" si="124"/>
        <v>#N/A</v>
      </c>
      <c r="BQ225" s="4" t="e">
        <f t="shared" ca="1" si="125"/>
        <v>#N/A</v>
      </c>
      <c r="BR225" s="3" t="e">
        <f t="shared" ca="1" si="126"/>
        <v>#N/A</v>
      </c>
      <c r="BU225">
        <f t="shared" si="156"/>
        <v>102</v>
      </c>
      <c r="BV225" t="e">
        <f t="shared" ca="1" si="149"/>
        <v>#N/A</v>
      </c>
      <c r="BW225" s="3" t="e">
        <f t="shared" ca="1" si="149"/>
        <v>#N/A</v>
      </c>
      <c r="BX225" s="3" t="e">
        <f t="shared" ca="1" si="149"/>
        <v>#N/A</v>
      </c>
      <c r="BY225" s="4" t="e">
        <f t="shared" ca="1" si="149"/>
        <v>#N/A</v>
      </c>
      <c r="BZ225" s="4" t="e">
        <f t="shared" ca="1" si="149"/>
        <v>#N/A</v>
      </c>
      <c r="CB225" s="8" t="e">
        <f t="shared" ca="1" si="139"/>
        <v>#N/A</v>
      </c>
      <c r="CC225" s="3" t="e">
        <f t="shared" ca="1" si="140"/>
        <v>#N/A</v>
      </c>
      <c r="CD225" s="3" t="e">
        <f t="shared" ca="1" si="141"/>
        <v>#N/A</v>
      </c>
      <c r="CE225" s="3" t="e">
        <f t="shared" ca="1" si="142"/>
        <v>#N/A</v>
      </c>
      <c r="CF225" s="3" t="e">
        <f t="shared" ca="1" si="143"/>
        <v>#N/A</v>
      </c>
      <c r="CG225" s="3" t="e">
        <f t="shared" ca="1" si="144"/>
        <v>#N/A</v>
      </c>
      <c r="CH225" s="3" t="e">
        <f t="shared" ca="1" si="145"/>
        <v>#N/A</v>
      </c>
      <c r="CI225" s="3" t="e">
        <f t="shared" ca="1" si="146"/>
        <v>#N/A</v>
      </c>
      <c r="CJ225" s="3" t="e">
        <f t="shared" ca="1" si="147"/>
        <v>#N/A</v>
      </c>
      <c r="CK225" s="3" t="e">
        <f t="shared" ca="1" si="148"/>
        <v>#N/A</v>
      </c>
    </row>
    <row r="226" spans="9:89" x14ac:dyDescent="0.2">
      <c r="I226" s="29"/>
      <c r="J226" s="91">
        <f t="shared" si="127"/>
        <v>177</v>
      </c>
      <c r="K226" s="94" t="str">
        <f t="shared" ca="1" si="128"/>
        <v/>
      </c>
      <c r="L226" s="82" t="str">
        <f t="shared" ca="1" si="129"/>
        <v/>
      </c>
      <c r="M226" s="88" t="str">
        <f t="shared" ca="1" si="130"/>
        <v/>
      </c>
      <c r="N226" s="87" t="str">
        <f t="shared" ca="1" si="131"/>
        <v/>
      </c>
      <c r="O226" s="83" t="str">
        <f t="shared" ca="1" si="131"/>
        <v/>
      </c>
      <c r="P226" s="84" t="str">
        <f t="shared" ca="1" si="132"/>
        <v/>
      </c>
      <c r="Q226" s="67"/>
      <c r="R226" s="67"/>
      <c r="S226" s="67"/>
      <c r="T226">
        <f>PV_Data_Calc!CY219</f>
        <v>204</v>
      </c>
      <c r="U226" s="10" t="e">
        <f ca="1">PV_Data_Calc!CZ219</f>
        <v>#N/A</v>
      </c>
      <c r="V226" s="16" t="e">
        <f ca="1">PV_Data_Calc!DB219</f>
        <v>#N/A</v>
      </c>
      <c r="W226" s="16" t="e">
        <f ca="1">PV_Data_Calc!DC219</f>
        <v>#N/A</v>
      </c>
      <c r="X226" s="17" t="e">
        <f ca="1">PV_Data_Calc!DD219</f>
        <v>#N/A</v>
      </c>
      <c r="Y226" s="17" t="e">
        <f ca="1">PV_Data_Calc!DE219</f>
        <v>#N/A</v>
      </c>
      <c r="AA226" s="9">
        <f>PV_Data_Calc!CQ219</f>
        <v>204</v>
      </c>
      <c r="AB226" s="9" t="e">
        <f ca="1">PV_Data_Calc!CR219</f>
        <v>#N/A</v>
      </c>
      <c r="AC226" s="19" t="e">
        <f ca="1">PV_Data_Calc!CT219</f>
        <v>#N/A</v>
      </c>
      <c r="AD226" s="19" t="e">
        <f ca="1">PV_Data_Calc!CU219</f>
        <v>#N/A</v>
      </c>
      <c r="AE226" s="20" t="e">
        <f ca="1">PV_Data_Calc!CV219</f>
        <v>#N/A</v>
      </c>
      <c r="AF226" s="20" t="e">
        <f ca="1">PV_Data_Calc!CW219</f>
        <v>#N/A</v>
      </c>
      <c r="AJ226" t="e">
        <f t="shared" ca="1" si="113"/>
        <v>#N/A</v>
      </c>
      <c r="AK226" s="4" t="e">
        <f t="shared" ca="1" si="114"/>
        <v>#N/A</v>
      </c>
      <c r="AL226" s="8" t="e">
        <f t="shared" ca="1" si="115"/>
        <v>#N/A</v>
      </c>
      <c r="AM226" s="3" t="e">
        <f t="shared" ca="1" si="116"/>
        <v>#N/A</v>
      </c>
      <c r="AN226" s="4" t="e">
        <f t="shared" ca="1" si="117"/>
        <v>#N/A</v>
      </c>
      <c r="AO226" s="4" t="e">
        <f t="shared" ca="1" si="118"/>
        <v>#N/A</v>
      </c>
      <c r="AP226" s="3" t="e">
        <f t="shared" ca="1" si="119"/>
        <v>#N/A</v>
      </c>
      <c r="AS226">
        <f t="shared" si="151"/>
        <v>102</v>
      </c>
      <c r="AT226" t="e">
        <f t="shared" ca="1" si="152"/>
        <v>#N/A</v>
      </c>
      <c r="AU226" s="3" t="e">
        <f t="shared" ca="1" si="153"/>
        <v>#N/A</v>
      </c>
      <c r="AV226" s="3" t="e">
        <f t="shared" ca="1" si="150"/>
        <v>#N/A</v>
      </c>
      <c r="AW226" s="4" t="e">
        <f t="shared" ca="1" si="150"/>
        <v>#N/A</v>
      </c>
      <c r="AX226" s="4" t="e">
        <f t="shared" ca="1" si="150"/>
        <v>#N/A</v>
      </c>
      <c r="AZ226" s="8" t="e">
        <f t="shared" ca="1" si="154"/>
        <v>#N/A</v>
      </c>
      <c r="BA226" s="3" t="e">
        <f t="shared" ca="1" si="155"/>
        <v>#N/A</v>
      </c>
      <c r="BB226" s="3" t="e">
        <f t="shared" ca="1" si="155"/>
        <v>#N/A</v>
      </c>
      <c r="BC226" s="3" t="e">
        <f t="shared" ca="1" si="155"/>
        <v>#N/A</v>
      </c>
      <c r="BD226" s="3" t="e">
        <f t="shared" ca="1" si="155"/>
        <v>#N/A</v>
      </c>
      <c r="BE226" s="3" t="e">
        <f t="shared" ca="1" si="155"/>
        <v>#N/A</v>
      </c>
      <c r="BF226" s="3" t="e">
        <f t="shared" ca="1" si="155"/>
        <v>#N/A</v>
      </c>
      <c r="BG226" s="3" t="e">
        <f t="shared" ca="1" si="155"/>
        <v>#N/A</v>
      </c>
      <c r="BH226" s="3" t="e">
        <f t="shared" ca="1" si="155"/>
        <v>#N/A</v>
      </c>
      <c r="BI226" s="3" t="e">
        <f t="shared" ca="1" si="155"/>
        <v>#N/A</v>
      </c>
      <c r="BL226" t="e">
        <f t="shared" ca="1" si="120"/>
        <v>#N/A</v>
      </c>
      <c r="BM226" s="4" t="e">
        <f t="shared" ca="1" si="121"/>
        <v>#N/A</v>
      </c>
      <c r="BN226" s="8" t="e">
        <f t="shared" ca="1" si="122"/>
        <v>#N/A</v>
      </c>
      <c r="BO226" s="3" t="e">
        <f t="shared" ca="1" si="123"/>
        <v>#N/A</v>
      </c>
      <c r="BP226" s="4" t="e">
        <f t="shared" ca="1" si="124"/>
        <v>#N/A</v>
      </c>
      <c r="BQ226" s="4" t="e">
        <f t="shared" ca="1" si="125"/>
        <v>#N/A</v>
      </c>
      <c r="BR226" s="3" t="e">
        <f t="shared" ca="1" si="126"/>
        <v>#N/A</v>
      </c>
      <c r="BU226">
        <f t="shared" si="156"/>
        <v>102</v>
      </c>
      <c r="BV226" t="e">
        <f t="shared" ca="1" si="149"/>
        <v>#N/A</v>
      </c>
      <c r="BW226" s="3" t="e">
        <f t="shared" ca="1" si="149"/>
        <v>#N/A</v>
      </c>
      <c r="BX226" s="3" t="e">
        <f t="shared" ca="1" si="149"/>
        <v>#N/A</v>
      </c>
      <c r="BY226" s="4" t="e">
        <f t="shared" ca="1" si="149"/>
        <v>#N/A</v>
      </c>
      <c r="BZ226" s="4" t="e">
        <f t="shared" ca="1" si="149"/>
        <v>#N/A</v>
      </c>
      <c r="CB226" s="8" t="e">
        <f t="shared" ca="1" si="139"/>
        <v>#N/A</v>
      </c>
      <c r="CC226" s="3" t="e">
        <f t="shared" ca="1" si="140"/>
        <v>#N/A</v>
      </c>
      <c r="CD226" s="3" t="e">
        <f t="shared" ca="1" si="141"/>
        <v>#N/A</v>
      </c>
      <c r="CE226" s="3" t="e">
        <f t="shared" ca="1" si="142"/>
        <v>#N/A</v>
      </c>
      <c r="CF226" s="3" t="e">
        <f t="shared" ca="1" si="143"/>
        <v>#N/A</v>
      </c>
      <c r="CG226" s="3" t="e">
        <f t="shared" ca="1" si="144"/>
        <v>#N/A</v>
      </c>
      <c r="CH226" s="3" t="e">
        <f t="shared" ca="1" si="145"/>
        <v>#N/A</v>
      </c>
      <c r="CI226" s="3" t="e">
        <f t="shared" ca="1" si="146"/>
        <v>#N/A</v>
      </c>
      <c r="CJ226" s="3" t="e">
        <f t="shared" ca="1" si="147"/>
        <v>#N/A</v>
      </c>
      <c r="CK226" s="3" t="e">
        <f t="shared" ca="1" si="148"/>
        <v>#N/A</v>
      </c>
    </row>
    <row r="227" spans="9:89" x14ac:dyDescent="0.2">
      <c r="I227" s="29"/>
      <c r="J227" s="91">
        <f t="shared" si="127"/>
        <v>178</v>
      </c>
      <c r="K227" s="94" t="str">
        <f t="shared" ca="1" si="128"/>
        <v/>
      </c>
      <c r="L227" s="82" t="str">
        <f t="shared" ca="1" si="129"/>
        <v/>
      </c>
      <c r="M227" s="88" t="str">
        <f t="shared" ca="1" si="130"/>
        <v/>
      </c>
      <c r="N227" s="87" t="str">
        <f t="shared" ca="1" si="131"/>
        <v/>
      </c>
      <c r="O227" s="83" t="str">
        <f t="shared" ca="1" si="131"/>
        <v/>
      </c>
      <c r="P227" s="84" t="str">
        <f t="shared" ca="1" si="132"/>
        <v/>
      </c>
      <c r="Q227" s="67"/>
      <c r="R227" s="67"/>
      <c r="S227" s="67"/>
      <c r="T227">
        <f>PV_Data_Calc!CY220</f>
        <v>205</v>
      </c>
      <c r="U227" s="10" t="e">
        <f ca="1">PV_Data_Calc!CZ220</f>
        <v>#N/A</v>
      </c>
      <c r="V227" s="16" t="e">
        <f ca="1">PV_Data_Calc!DB220</f>
        <v>#N/A</v>
      </c>
      <c r="W227" s="16" t="e">
        <f ca="1">PV_Data_Calc!DC220</f>
        <v>#N/A</v>
      </c>
      <c r="X227" s="17" t="e">
        <f ca="1">PV_Data_Calc!DD220</f>
        <v>#N/A</v>
      </c>
      <c r="Y227" s="17" t="e">
        <f ca="1">PV_Data_Calc!DE220</f>
        <v>#N/A</v>
      </c>
      <c r="AA227" s="9">
        <f>PV_Data_Calc!CQ220</f>
        <v>205</v>
      </c>
      <c r="AB227" s="9" t="e">
        <f ca="1">PV_Data_Calc!CR220</f>
        <v>#N/A</v>
      </c>
      <c r="AC227" s="19" t="e">
        <f ca="1">PV_Data_Calc!CT220</f>
        <v>#N/A</v>
      </c>
      <c r="AD227" s="19" t="e">
        <f ca="1">PV_Data_Calc!CU220</f>
        <v>#N/A</v>
      </c>
      <c r="AE227" s="20" t="e">
        <f ca="1">PV_Data_Calc!CV220</f>
        <v>#N/A</v>
      </c>
      <c r="AF227" s="20" t="e">
        <f ca="1">PV_Data_Calc!CW220</f>
        <v>#N/A</v>
      </c>
      <c r="AJ227" t="e">
        <f t="shared" ca="1" si="113"/>
        <v>#N/A</v>
      </c>
      <c r="AK227" s="4" t="e">
        <f t="shared" ca="1" si="114"/>
        <v>#N/A</v>
      </c>
      <c r="AL227" s="8" t="e">
        <f t="shared" ca="1" si="115"/>
        <v>#N/A</v>
      </c>
      <c r="AM227" s="3" t="e">
        <f t="shared" ca="1" si="116"/>
        <v>#N/A</v>
      </c>
      <c r="AN227" s="4" t="e">
        <f t="shared" ca="1" si="117"/>
        <v>#N/A</v>
      </c>
      <c r="AO227" s="4" t="e">
        <f t="shared" ca="1" si="118"/>
        <v>#N/A</v>
      </c>
      <c r="AP227" s="3" t="e">
        <f t="shared" ca="1" si="119"/>
        <v>#N/A</v>
      </c>
      <c r="AS227">
        <f t="shared" si="151"/>
        <v>103</v>
      </c>
      <c r="AT227" t="e">
        <f t="shared" ca="1" si="152"/>
        <v>#N/A</v>
      </c>
      <c r="AU227" s="3" t="e">
        <f t="shared" ca="1" si="153"/>
        <v>#N/A</v>
      </c>
      <c r="AV227" s="3" t="e">
        <f t="shared" ca="1" si="150"/>
        <v>#N/A</v>
      </c>
      <c r="AW227" s="4" t="e">
        <f t="shared" ca="1" si="150"/>
        <v>#N/A</v>
      </c>
      <c r="AX227" s="4" t="e">
        <f t="shared" ca="1" si="150"/>
        <v>#N/A</v>
      </c>
      <c r="AZ227" s="8" t="e">
        <f t="shared" ca="1" si="154"/>
        <v>#N/A</v>
      </c>
      <c r="BA227" s="3" t="e">
        <f t="shared" ca="1" si="155"/>
        <v>#N/A</v>
      </c>
      <c r="BB227" s="3" t="e">
        <f t="shared" ca="1" si="155"/>
        <v>#N/A</v>
      </c>
      <c r="BC227" s="3" t="e">
        <f t="shared" ca="1" si="155"/>
        <v>#N/A</v>
      </c>
      <c r="BD227" s="3" t="e">
        <f t="shared" ca="1" si="155"/>
        <v>#N/A</v>
      </c>
      <c r="BE227" s="3" t="e">
        <f t="shared" ca="1" si="155"/>
        <v>#N/A</v>
      </c>
      <c r="BF227" s="3" t="e">
        <f t="shared" ca="1" si="155"/>
        <v>#N/A</v>
      </c>
      <c r="BG227" s="3" t="e">
        <f t="shared" ca="1" si="155"/>
        <v>#N/A</v>
      </c>
      <c r="BH227" s="3" t="e">
        <f t="shared" ca="1" si="155"/>
        <v>#N/A</v>
      </c>
      <c r="BI227" s="3" t="e">
        <f t="shared" ca="1" si="155"/>
        <v>#N/A</v>
      </c>
      <c r="BL227" t="e">
        <f t="shared" ca="1" si="120"/>
        <v>#N/A</v>
      </c>
      <c r="BM227" s="4" t="e">
        <f t="shared" ca="1" si="121"/>
        <v>#N/A</v>
      </c>
      <c r="BN227" s="8" t="e">
        <f t="shared" ca="1" si="122"/>
        <v>#N/A</v>
      </c>
      <c r="BO227" s="3" t="e">
        <f t="shared" ca="1" si="123"/>
        <v>#N/A</v>
      </c>
      <c r="BP227" s="4" t="e">
        <f t="shared" ca="1" si="124"/>
        <v>#N/A</v>
      </c>
      <c r="BQ227" s="4" t="e">
        <f t="shared" ca="1" si="125"/>
        <v>#N/A</v>
      </c>
      <c r="BR227" s="3" t="e">
        <f t="shared" ca="1" si="126"/>
        <v>#N/A</v>
      </c>
      <c r="BU227">
        <f t="shared" si="156"/>
        <v>103</v>
      </c>
      <c r="BV227" t="e">
        <f t="shared" ca="1" si="149"/>
        <v>#N/A</v>
      </c>
      <c r="BW227" s="3" t="e">
        <f t="shared" ca="1" si="149"/>
        <v>#N/A</v>
      </c>
      <c r="BX227" s="3" t="e">
        <f t="shared" ca="1" si="149"/>
        <v>#N/A</v>
      </c>
      <c r="BY227" s="4" t="e">
        <f t="shared" ca="1" si="149"/>
        <v>#N/A</v>
      </c>
      <c r="BZ227" s="4" t="e">
        <f t="shared" ca="1" si="149"/>
        <v>#N/A</v>
      </c>
      <c r="CB227" s="8" t="e">
        <f t="shared" ca="1" si="139"/>
        <v>#N/A</v>
      </c>
      <c r="CC227" s="3" t="e">
        <f t="shared" ca="1" si="140"/>
        <v>#N/A</v>
      </c>
      <c r="CD227" s="3" t="e">
        <f t="shared" ca="1" si="141"/>
        <v>#N/A</v>
      </c>
      <c r="CE227" s="3" t="e">
        <f t="shared" ca="1" si="142"/>
        <v>#N/A</v>
      </c>
      <c r="CF227" s="3" t="e">
        <f t="shared" ca="1" si="143"/>
        <v>#N/A</v>
      </c>
      <c r="CG227" s="3" t="e">
        <f t="shared" ca="1" si="144"/>
        <v>#N/A</v>
      </c>
      <c r="CH227" s="3" t="e">
        <f t="shared" ca="1" si="145"/>
        <v>#N/A</v>
      </c>
      <c r="CI227" s="3" t="e">
        <f t="shared" ca="1" si="146"/>
        <v>#N/A</v>
      </c>
      <c r="CJ227" s="3" t="e">
        <f t="shared" ca="1" si="147"/>
        <v>#N/A</v>
      </c>
      <c r="CK227" s="3" t="e">
        <f t="shared" ca="1" si="148"/>
        <v>#N/A</v>
      </c>
    </row>
    <row r="228" spans="9:89" x14ac:dyDescent="0.2">
      <c r="I228" s="29"/>
      <c r="J228" s="91">
        <f t="shared" si="127"/>
        <v>179</v>
      </c>
      <c r="K228" s="94" t="str">
        <f t="shared" ca="1" si="128"/>
        <v/>
      </c>
      <c r="L228" s="82" t="str">
        <f t="shared" ca="1" si="129"/>
        <v/>
      </c>
      <c r="M228" s="88" t="str">
        <f t="shared" ca="1" si="130"/>
        <v/>
      </c>
      <c r="N228" s="87" t="str">
        <f t="shared" ca="1" si="131"/>
        <v/>
      </c>
      <c r="O228" s="83" t="str">
        <f t="shared" ca="1" si="131"/>
        <v/>
      </c>
      <c r="P228" s="84" t="str">
        <f t="shared" ca="1" si="132"/>
        <v/>
      </c>
      <c r="Q228" s="67"/>
      <c r="R228" s="67"/>
      <c r="S228" s="67"/>
      <c r="T228">
        <f>PV_Data_Calc!CY221</f>
        <v>206</v>
      </c>
      <c r="U228" s="10" t="e">
        <f ca="1">PV_Data_Calc!CZ221</f>
        <v>#N/A</v>
      </c>
      <c r="V228" s="16" t="e">
        <f ca="1">PV_Data_Calc!DB221</f>
        <v>#N/A</v>
      </c>
      <c r="W228" s="16" t="e">
        <f ca="1">PV_Data_Calc!DC221</f>
        <v>#N/A</v>
      </c>
      <c r="X228" s="17" t="e">
        <f ca="1">PV_Data_Calc!DD221</f>
        <v>#N/A</v>
      </c>
      <c r="Y228" s="17" t="e">
        <f ca="1">PV_Data_Calc!DE221</f>
        <v>#N/A</v>
      </c>
      <c r="AA228" s="9">
        <f>PV_Data_Calc!CQ221</f>
        <v>206</v>
      </c>
      <c r="AB228" s="9" t="e">
        <f ca="1">PV_Data_Calc!CR221</f>
        <v>#N/A</v>
      </c>
      <c r="AC228" s="19" t="e">
        <f ca="1">PV_Data_Calc!CT221</f>
        <v>#N/A</v>
      </c>
      <c r="AD228" s="19" t="e">
        <f ca="1">PV_Data_Calc!CU221</f>
        <v>#N/A</v>
      </c>
      <c r="AE228" s="20" t="e">
        <f ca="1">PV_Data_Calc!CV221</f>
        <v>#N/A</v>
      </c>
      <c r="AF228" s="20" t="e">
        <f ca="1">PV_Data_Calc!CW221</f>
        <v>#N/A</v>
      </c>
      <c r="AJ228" t="e">
        <f t="shared" ca="1" si="113"/>
        <v>#N/A</v>
      </c>
      <c r="AK228" s="4" t="e">
        <f t="shared" ca="1" si="114"/>
        <v>#N/A</v>
      </c>
      <c r="AL228" s="8" t="e">
        <f t="shared" ca="1" si="115"/>
        <v>#N/A</v>
      </c>
      <c r="AM228" s="3" t="e">
        <f t="shared" ca="1" si="116"/>
        <v>#N/A</v>
      </c>
      <c r="AN228" s="4" t="e">
        <f t="shared" ca="1" si="117"/>
        <v>#N/A</v>
      </c>
      <c r="AO228" s="4" t="e">
        <f t="shared" ca="1" si="118"/>
        <v>#N/A</v>
      </c>
      <c r="AP228" s="3" t="e">
        <f t="shared" ca="1" si="119"/>
        <v>#N/A</v>
      </c>
      <c r="AS228">
        <f t="shared" si="151"/>
        <v>103</v>
      </c>
      <c r="AT228" t="e">
        <f t="shared" ca="1" si="152"/>
        <v>#N/A</v>
      </c>
      <c r="AU228" s="3" t="e">
        <f t="shared" ca="1" si="153"/>
        <v>#N/A</v>
      </c>
      <c r="AV228" s="3" t="e">
        <f t="shared" ca="1" si="150"/>
        <v>#N/A</v>
      </c>
      <c r="AW228" s="4" t="e">
        <f t="shared" ca="1" si="150"/>
        <v>#N/A</v>
      </c>
      <c r="AX228" s="4" t="e">
        <f t="shared" ca="1" si="150"/>
        <v>#N/A</v>
      </c>
      <c r="AZ228" s="8" t="e">
        <f t="shared" ca="1" si="154"/>
        <v>#N/A</v>
      </c>
      <c r="BA228" s="3" t="e">
        <f t="shared" ca="1" si="155"/>
        <v>#N/A</v>
      </c>
      <c r="BB228" s="3" t="e">
        <f t="shared" ca="1" si="155"/>
        <v>#N/A</v>
      </c>
      <c r="BC228" s="3" t="e">
        <f t="shared" ca="1" si="155"/>
        <v>#N/A</v>
      </c>
      <c r="BD228" s="3" t="e">
        <f t="shared" ca="1" si="155"/>
        <v>#N/A</v>
      </c>
      <c r="BE228" s="3" t="e">
        <f t="shared" ca="1" si="155"/>
        <v>#N/A</v>
      </c>
      <c r="BF228" s="3" t="e">
        <f t="shared" ca="1" si="155"/>
        <v>#N/A</v>
      </c>
      <c r="BG228" s="3" t="e">
        <f t="shared" ca="1" si="155"/>
        <v>#N/A</v>
      </c>
      <c r="BH228" s="3" t="e">
        <f t="shared" ca="1" si="155"/>
        <v>#N/A</v>
      </c>
      <c r="BI228" s="3" t="e">
        <f t="shared" ca="1" si="155"/>
        <v>#N/A</v>
      </c>
      <c r="BL228" t="e">
        <f t="shared" ca="1" si="120"/>
        <v>#N/A</v>
      </c>
      <c r="BM228" s="4" t="e">
        <f t="shared" ca="1" si="121"/>
        <v>#N/A</v>
      </c>
      <c r="BN228" s="8" t="e">
        <f t="shared" ca="1" si="122"/>
        <v>#N/A</v>
      </c>
      <c r="BO228" s="3" t="e">
        <f t="shared" ca="1" si="123"/>
        <v>#N/A</v>
      </c>
      <c r="BP228" s="4" t="e">
        <f t="shared" ca="1" si="124"/>
        <v>#N/A</v>
      </c>
      <c r="BQ228" s="4" t="e">
        <f t="shared" ca="1" si="125"/>
        <v>#N/A</v>
      </c>
      <c r="BR228" s="3" t="e">
        <f t="shared" ca="1" si="126"/>
        <v>#N/A</v>
      </c>
      <c r="BU228">
        <f t="shared" si="156"/>
        <v>103</v>
      </c>
      <c r="BV228" t="e">
        <f t="shared" ca="1" si="149"/>
        <v>#N/A</v>
      </c>
      <c r="BW228" s="3" t="e">
        <f t="shared" ca="1" si="149"/>
        <v>#N/A</v>
      </c>
      <c r="BX228" s="3" t="e">
        <f t="shared" ca="1" si="149"/>
        <v>#N/A</v>
      </c>
      <c r="BY228" s="4" t="e">
        <f t="shared" ca="1" si="149"/>
        <v>#N/A</v>
      </c>
      <c r="BZ228" s="4" t="e">
        <f t="shared" ca="1" si="149"/>
        <v>#N/A</v>
      </c>
      <c r="CB228" s="8" t="e">
        <f t="shared" ca="1" si="139"/>
        <v>#N/A</v>
      </c>
      <c r="CC228" s="3" t="e">
        <f t="shared" ca="1" si="140"/>
        <v>#N/A</v>
      </c>
      <c r="CD228" s="3" t="e">
        <f t="shared" ca="1" si="141"/>
        <v>#N/A</v>
      </c>
      <c r="CE228" s="3" t="e">
        <f t="shared" ca="1" si="142"/>
        <v>#N/A</v>
      </c>
      <c r="CF228" s="3" t="e">
        <f t="shared" ca="1" si="143"/>
        <v>#N/A</v>
      </c>
      <c r="CG228" s="3" t="e">
        <f t="shared" ca="1" si="144"/>
        <v>#N/A</v>
      </c>
      <c r="CH228" s="3" t="e">
        <f t="shared" ca="1" si="145"/>
        <v>#N/A</v>
      </c>
      <c r="CI228" s="3" t="e">
        <f t="shared" ca="1" si="146"/>
        <v>#N/A</v>
      </c>
      <c r="CJ228" s="3" t="e">
        <f t="shared" ca="1" si="147"/>
        <v>#N/A</v>
      </c>
      <c r="CK228" s="3" t="e">
        <f t="shared" ca="1" si="148"/>
        <v>#N/A</v>
      </c>
    </row>
    <row r="229" spans="9:89" x14ac:dyDescent="0.2">
      <c r="I229" s="29"/>
      <c r="J229" s="91">
        <f t="shared" si="127"/>
        <v>180</v>
      </c>
      <c r="K229" s="94" t="str">
        <f t="shared" ca="1" si="128"/>
        <v/>
      </c>
      <c r="L229" s="82" t="str">
        <f t="shared" ca="1" si="129"/>
        <v/>
      </c>
      <c r="M229" s="88" t="str">
        <f t="shared" ca="1" si="130"/>
        <v/>
      </c>
      <c r="N229" s="87" t="str">
        <f t="shared" ca="1" si="131"/>
        <v/>
      </c>
      <c r="O229" s="83" t="str">
        <f t="shared" ca="1" si="131"/>
        <v/>
      </c>
      <c r="P229" s="84" t="str">
        <f t="shared" ca="1" si="132"/>
        <v/>
      </c>
      <c r="Q229" s="67"/>
      <c r="R229" s="67"/>
      <c r="S229" s="67"/>
      <c r="T229">
        <f>PV_Data_Calc!CY222</f>
        <v>207</v>
      </c>
      <c r="U229" s="10" t="e">
        <f ca="1">PV_Data_Calc!CZ222</f>
        <v>#N/A</v>
      </c>
      <c r="V229" s="16" t="e">
        <f ca="1">PV_Data_Calc!DB222</f>
        <v>#N/A</v>
      </c>
      <c r="W229" s="16" t="e">
        <f ca="1">PV_Data_Calc!DC222</f>
        <v>#N/A</v>
      </c>
      <c r="X229" s="17" t="e">
        <f ca="1">PV_Data_Calc!DD222</f>
        <v>#N/A</v>
      </c>
      <c r="Y229" s="17" t="e">
        <f ca="1">PV_Data_Calc!DE222</f>
        <v>#N/A</v>
      </c>
      <c r="AA229" s="9">
        <f>PV_Data_Calc!CQ222</f>
        <v>207</v>
      </c>
      <c r="AB229" s="9" t="e">
        <f ca="1">PV_Data_Calc!CR222</f>
        <v>#N/A</v>
      </c>
      <c r="AC229" s="19" t="e">
        <f ca="1">PV_Data_Calc!CT222</f>
        <v>#N/A</v>
      </c>
      <c r="AD229" s="19" t="e">
        <f ca="1">PV_Data_Calc!CU222</f>
        <v>#N/A</v>
      </c>
      <c r="AE229" s="20" t="e">
        <f ca="1">PV_Data_Calc!CV222</f>
        <v>#N/A</v>
      </c>
      <c r="AF229" s="20" t="e">
        <f ca="1">PV_Data_Calc!CW222</f>
        <v>#N/A</v>
      </c>
      <c r="AJ229" t="e">
        <f t="shared" ca="1" si="113"/>
        <v>#N/A</v>
      </c>
      <c r="AK229" s="4" t="e">
        <f t="shared" ca="1" si="114"/>
        <v>#N/A</v>
      </c>
      <c r="AL229" s="8" t="e">
        <f t="shared" ca="1" si="115"/>
        <v>#N/A</v>
      </c>
      <c r="AM229" s="3" t="e">
        <f t="shared" ca="1" si="116"/>
        <v>#N/A</v>
      </c>
      <c r="AN229" s="4" t="e">
        <f t="shared" ca="1" si="117"/>
        <v>#N/A</v>
      </c>
      <c r="AO229" s="4" t="e">
        <f t="shared" ca="1" si="118"/>
        <v>#N/A</v>
      </c>
      <c r="AP229" s="3" t="e">
        <f t="shared" ca="1" si="119"/>
        <v>#N/A</v>
      </c>
      <c r="AS229">
        <f t="shared" si="151"/>
        <v>104</v>
      </c>
      <c r="AT229" t="e">
        <f t="shared" ca="1" si="152"/>
        <v>#N/A</v>
      </c>
      <c r="AU229" s="3" t="e">
        <f t="shared" ca="1" si="153"/>
        <v>#N/A</v>
      </c>
      <c r="AV229" s="3" t="e">
        <f t="shared" ca="1" si="150"/>
        <v>#N/A</v>
      </c>
      <c r="AW229" s="4" t="e">
        <f t="shared" ca="1" si="150"/>
        <v>#N/A</v>
      </c>
      <c r="AX229" s="4" t="e">
        <f t="shared" ca="1" si="150"/>
        <v>#N/A</v>
      </c>
      <c r="AZ229" s="8" t="e">
        <f t="shared" ca="1" si="154"/>
        <v>#N/A</v>
      </c>
      <c r="BA229" s="3" t="e">
        <f t="shared" ca="1" si="155"/>
        <v>#N/A</v>
      </c>
      <c r="BB229" s="3" t="e">
        <f t="shared" ca="1" si="155"/>
        <v>#N/A</v>
      </c>
      <c r="BC229" s="3" t="e">
        <f t="shared" ca="1" si="155"/>
        <v>#N/A</v>
      </c>
      <c r="BD229" s="3" t="e">
        <f t="shared" ca="1" si="155"/>
        <v>#N/A</v>
      </c>
      <c r="BE229" s="3" t="e">
        <f t="shared" ca="1" si="155"/>
        <v>#N/A</v>
      </c>
      <c r="BF229" s="3" t="e">
        <f t="shared" ca="1" si="155"/>
        <v>#N/A</v>
      </c>
      <c r="BG229" s="3" t="e">
        <f t="shared" ca="1" si="155"/>
        <v>#N/A</v>
      </c>
      <c r="BH229" s="3" t="e">
        <f t="shared" ca="1" si="155"/>
        <v>#N/A</v>
      </c>
      <c r="BI229" s="3" t="e">
        <f t="shared" ca="1" si="155"/>
        <v>#N/A</v>
      </c>
      <c r="BL229" t="e">
        <f t="shared" ca="1" si="120"/>
        <v>#N/A</v>
      </c>
      <c r="BM229" s="4" t="e">
        <f t="shared" ca="1" si="121"/>
        <v>#N/A</v>
      </c>
      <c r="BN229" s="8" t="e">
        <f t="shared" ca="1" si="122"/>
        <v>#N/A</v>
      </c>
      <c r="BO229" s="3" t="e">
        <f t="shared" ca="1" si="123"/>
        <v>#N/A</v>
      </c>
      <c r="BP229" s="4" t="e">
        <f t="shared" ca="1" si="124"/>
        <v>#N/A</v>
      </c>
      <c r="BQ229" s="4" t="e">
        <f t="shared" ca="1" si="125"/>
        <v>#N/A</v>
      </c>
      <c r="BR229" s="3" t="e">
        <f t="shared" ca="1" si="126"/>
        <v>#N/A</v>
      </c>
      <c r="BU229">
        <f t="shared" si="156"/>
        <v>104</v>
      </c>
      <c r="BV229" t="e">
        <f t="shared" ca="1" si="149"/>
        <v>#N/A</v>
      </c>
      <c r="BW229" s="3" t="e">
        <f t="shared" ca="1" si="149"/>
        <v>#N/A</v>
      </c>
      <c r="BX229" s="3" t="e">
        <f t="shared" ca="1" si="149"/>
        <v>#N/A</v>
      </c>
      <c r="BY229" s="4" t="e">
        <f t="shared" ca="1" si="149"/>
        <v>#N/A</v>
      </c>
      <c r="BZ229" s="4" t="e">
        <f t="shared" ca="1" si="149"/>
        <v>#N/A</v>
      </c>
      <c r="CB229" s="8" t="e">
        <f t="shared" ca="1" si="139"/>
        <v>#N/A</v>
      </c>
      <c r="CC229" s="3" t="e">
        <f t="shared" ca="1" si="140"/>
        <v>#N/A</v>
      </c>
      <c r="CD229" s="3" t="e">
        <f t="shared" ca="1" si="141"/>
        <v>#N/A</v>
      </c>
      <c r="CE229" s="3" t="e">
        <f t="shared" ca="1" si="142"/>
        <v>#N/A</v>
      </c>
      <c r="CF229" s="3" t="e">
        <f t="shared" ca="1" si="143"/>
        <v>#N/A</v>
      </c>
      <c r="CG229" s="3" t="e">
        <f t="shared" ca="1" si="144"/>
        <v>#N/A</v>
      </c>
      <c r="CH229" s="3" t="e">
        <f t="shared" ca="1" si="145"/>
        <v>#N/A</v>
      </c>
      <c r="CI229" s="3" t="e">
        <f t="shared" ca="1" si="146"/>
        <v>#N/A</v>
      </c>
      <c r="CJ229" s="3" t="e">
        <f t="shared" ca="1" si="147"/>
        <v>#N/A</v>
      </c>
      <c r="CK229" s="3" t="e">
        <f t="shared" ca="1" si="148"/>
        <v>#N/A</v>
      </c>
    </row>
    <row r="230" spans="9:89" x14ac:dyDescent="0.2">
      <c r="I230" s="29"/>
      <c r="J230" s="91">
        <f t="shared" si="127"/>
        <v>181</v>
      </c>
      <c r="K230" s="94" t="str">
        <f t="shared" ca="1" si="128"/>
        <v/>
      </c>
      <c r="L230" s="82" t="str">
        <f t="shared" ca="1" si="129"/>
        <v/>
      </c>
      <c r="M230" s="88" t="str">
        <f t="shared" ca="1" si="130"/>
        <v/>
      </c>
      <c r="N230" s="87" t="str">
        <f t="shared" ca="1" si="131"/>
        <v/>
      </c>
      <c r="O230" s="83" t="str">
        <f t="shared" ca="1" si="131"/>
        <v/>
      </c>
      <c r="P230" s="84" t="str">
        <f t="shared" ca="1" si="132"/>
        <v/>
      </c>
      <c r="Q230" s="67"/>
      <c r="R230" s="67"/>
      <c r="S230" s="67"/>
      <c r="T230">
        <f>PV_Data_Calc!CY223</f>
        <v>208</v>
      </c>
      <c r="U230" s="10" t="e">
        <f ca="1">PV_Data_Calc!CZ223</f>
        <v>#N/A</v>
      </c>
      <c r="V230" s="16" t="e">
        <f ca="1">PV_Data_Calc!DB223</f>
        <v>#N/A</v>
      </c>
      <c r="W230" s="16" t="e">
        <f ca="1">PV_Data_Calc!DC223</f>
        <v>#N/A</v>
      </c>
      <c r="X230" s="17" t="e">
        <f ca="1">PV_Data_Calc!DD223</f>
        <v>#N/A</v>
      </c>
      <c r="Y230" s="17" t="e">
        <f ca="1">PV_Data_Calc!DE223</f>
        <v>#N/A</v>
      </c>
      <c r="AA230" s="9">
        <f>PV_Data_Calc!CQ223</f>
        <v>208</v>
      </c>
      <c r="AB230" s="9" t="e">
        <f ca="1">PV_Data_Calc!CR223</f>
        <v>#N/A</v>
      </c>
      <c r="AC230" s="19" t="e">
        <f ca="1">PV_Data_Calc!CT223</f>
        <v>#N/A</v>
      </c>
      <c r="AD230" s="19" t="e">
        <f ca="1">PV_Data_Calc!CU223</f>
        <v>#N/A</v>
      </c>
      <c r="AE230" s="20" t="e">
        <f ca="1">PV_Data_Calc!CV223</f>
        <v>#N/A</v>
      </c>
      <c r="AF230" s="20" t="e">
        <f ca="1">PV_Data_Calc!CW223</f>
        <v>#N/A</v>
      </c>
      <c r="AJ230" t="e">
        <f t="shared" ca="1" si="113"/>
        <v>#N/A</v>
      </c>
      <c r="AK230" s="4" t="e">
        <f t="shared" ca="1" si="114"/>
        <v>#N/A</v>
      </c>
      <c r="AL230" s="8" t="e">
        <f t="shared" ca="1" si="115"/>
        <v>#N/A</v>
      </c>
      <c r="AM230" s="3" t="e">
        <f t="shared" ca="1" si="116"/>
        <v>#N/A</v>
      </c>
      <c r="AN230" s="4" t="e">
        <f t="shared" ca="1" si="117"/>
        <v>#N/A</v>
      </c>
      <c r="AO230" s="4" t="e">
        <f t="shared" ca="1" si="118"/>
        <v>#N/A</v>
      </c>
      <c r="AP230" s="3" t="e">
        <f t="shared" ca="1" si="119"/>
        <v>#N/A</v>
      </c>
      <c r="AS230">
        <f t="shared" si="151"/>
        <v>104</v>
      </c>
      <c r="AT230" t="e">
        <f t="shared" ca="1" si="152"/>
        <v>#N/A</v>
      </c>
      <c r="AU230" s="3" t="e">
        <f t="shared" ca="1" si="153"/>
        <v>#N/A</v>
      </c>
      <c r="AV230" s="3" t="e">
        <f t="shared" ca="1" si="150"/>
        <v>#N/A</v>
      </c>
      <c r="AW230" s="4" t="e">
        <f t="shared" ca="1" si="150"/>
        <v>#N/A</v>
      </c>
      <c r="AX230" s="4" t="e">
        <f t="shared" ca="1" si="150"/>
        <v>#N/A</v>
      </c>
      <c r="AZ230" s="8" t="e">
        <f t="shared" ca="1" si="154"/>
        <v>#N/A</v>
      </c>
      <c r="BA230" s="3" t="e">
        <f t="shared" ca="1" si="155"/>
        <v>#N/A</v>
      </c>
      <c r="BB230" s="3" t="e">
        <f t="shared" ca="1" si="155"/>
        <v>#N/A</v>
      </c>
      <c r="BC230" s="3" t="e">
        <f t="shared" ca="1" si="155"/>
        <v>#N/A</v>
      </c>
      <c r="BD230" s="3" t="e">
        <f t="shared" ca="1" si="155"/>
        <v>#N/A</v>
      </c>
      <c r="BE230" s="3" t="e">
        <f t="shared" ca="1" si="155"/>
        <v>#N/A</v>
      </c>
      <c r="BF230" s="3" t="e">
        <f t="shared" ca="1" si="155"/>
        <v>#N/A</v>
      </c>
      <c r="BG230" s="3" t="e">
        <f t="shared" ca="1" si="155"/>
        <v>#N/A</v>
      </c>
      <c r="BH230" s="3" t="e">
        <f t="shared" ca="1" si="155"/>
        <v>#N/A</v>
      </c>
      <c r="BI230" s="3" t="e">
        <f t="shared" ca="1" si="155"/>
        <v>#N/A</v>
      </c>
      <c r="BL230" t="e">
        <f t="shared" ca="1" si="120"/>
        <v>#N/A</v>
      </c>
      <c r="BM230" s="4" t="e">
        <f t="shared" ca="1" si="121"/>
        <v>#N/A</v>
      </c>
      <c r="BN230" s="8" t="e">
        <f t="shared" ca="1" si="122"/>
        <v>#N/A</v>
      </c>
      <c r="BO230" s="3" t="e">
        <f t="shared" ca="1" si="123"/>
        <v>#N/A</v>
      </c>
      <c r="BP230" s="4" t="e">
        <f t="shared" ca="1" si="124"/>
        <v>#N/A</v>
      </c>
      <c r="BQ230" s="4" t="e">
        <f t="shared" ca="1" si="125"/>
        <v>#N/A</v>
      </c>
      <c r="BR230" s="3" t="e">
        <f t="shared" ca="1" si="126"/>
        <v>#N/A</v>
      </c>
      <c r="BU230">
        <f t="shared" si="156"/>
        <v>104</v>
      </c>
      <c r="BV230" t="e">
        <f t="shared" ca="1" si="149"/>
        <v>#N/A</v>
      </c>
      <c r="BW230" s="3" t="e">
        <f t="shared" ca="1" si="149"/>
        <v>#N/A</v>
      </c>
      <c r="BX230" s="3" t="e">
        <f t="shared" ca="1" si="149"/>
        <v>#N/A</v>
      </c>
      <c r="BY230" s="4" t="e">
        <f t="shared" ca="1" si="149"/>
        <v>#N/A</v>
      </c>
      <c r="BZ230" s="4" t="e">
        <f t="shared" ca="1" si="149"/>
        <v>#N/A</v>
      </c>
      <c r="CB230" s="8" t="e">
        <f t="shared" ca="1" si="139"/>
        <v>#N/A</v>
      </c>
      <c r="CC230" s="3" t="e">
        <f t="shared" ca="1" si="140"/>
        <v>#N/A</v>
      </c>
      <c r="CD230" s="3" t="e">
        <f t="shared" ca="1" si="141"/>
        <v>#N/A</v>
      </c>
      <c r="CE230" s="3" t="e">
        <f t="shared" ca="1" si="142"/>
        <v>#N/A</v>
      </c>
      <c r="CF230" s="3" t="e">
        <f t="shared" ca="1" si="143"/>
        <v>#N/A</v>
      </c>
      <c r="CG230" s="3" t="e">
        <f t="shared" ca="1" si="144"/>
        <v>#N/A</v>
      </c>
      <c r="CH230" s="3" t="e">
        <f t="shared" ca="1" si="145"/>
        <v>#N/A</v>
      </c>
      <c r="CI230" s="3" t="e">
        <f t="shared" ca="1" si="146"/>
        <v>#N/A</v>
      </c>
      <c r="CJ230" s="3" t="e">
        <f t="shared" ca="1" si="147"/>
        <v>#N/A</v>
      </c>
      <c r="CK230" s="3" t="e">
        <f t="shared" ca="1" si="148"/>
        <v>#N/A</v>
      </c>
    </row>
    <row r="231" spans="9:89" x14ac:dyDescent="0.2">
      <c r="I231" s="29"/>
      <c r="J231" s="91">
        <f t="shared" si="127"/>
        <v>182</v>
      </c>
      <c r="K231" s="94" t="str">
        <f t="shared" ca="1" si="128"/>
        <v/>
      </c>
      <c r="L231" s="82" t="str">
        <f t="shared" ca="1" si="129"/>
        <v/>
      </c>
      <c r="M231" s="88" t="str">
        <f t="shared" ca="1" si="130"/>
        <v/>
      </c>
      <c r="N231" s="87" t="str">
        <f t="shared" ca="1" si="131"/>
        <v/>
      </c>
      <c r="O231" s="83" t="str">
        <f t="shared" ca="1" si="131"/>
        <v/>
      </c>
      <c r="P231" s="84" t="str">
        <f t="shared" ca="1" si="132"/>
        <v/>
      </c>
      <c r="Q231" s="67"/>
      <c r="R231" s="67"/>
      <c r="S231" s="67"/>
      <c r="T231">
        <f>PV_Data_Calc!CY224</f>
        <v>209</v>
      </c>
      <c r="U231" s="10" t="e">
        <f ca="1">PV_Data_Calc!CZ224</f>
        <v>#N/A</v>
      </c>
      <c r="V231" s="16" t="e">
        <f ca="1">PV_Data_Calc!DB224</f>
        <v>#N/A</v>
      </c>
      <c r="W231" s="16" t="e">
        <f ca="1">PV_Data_Calc!DC224</f>
        <v>#N/A</v>
      </c>
      <c r="X231" s="17" t="e">
        <f ca="1">PV_Data_Calc!DD224</f>
        <v>#N/A</v>
      </c>
      <c r="Y231" s="17" t="e">
        <f ca="1">PV_Data_Calc!DE224</f>
        <v>#N/A</v>
      </c>
      <c r="AA231" s="9">
        <f>PV_Data_Calc!CQ224</f>
        <v>209</v>
      </c>
      <c r="AB231" s="9" t="e">
        <f ca="1">PV_Data_Calc!CR224</f>
        <v>#N/A</v>
      </c>
      <c r="AC231" s="19" t="e">
        <f ca="1">PV_Data_Calc!CT224</f>
        <v>#N/A</v>
      </c>
      <c r="AD231" s="19" t="e">
        <f ca="1">PV_Data_Calc!CU224</f>
        <v>#N/A</v>
      </c>
      <c r="AE231" s="20" t="e">
        <f ca="1">PV_Data_Calc!CV224</f>
        <v>#N/A</v>
      </c>
      <c r="AF231" s="20" t="e">
        <f ca="1">PV_Data_Calc!CW224</f>
        <v>#N/A</v>
      </c>
      <c r="AJ231" t="e">
        <f t="shared" ca="1" si="113"/>
        <v>#N/A</v>
      </c>
      <c r="AK231" s="4" t="e">
        <f t="shared" ca="1" si="114"/>
        <v>#N/A</v>
      </c>
      <c r="AL231" s="8" t="e">
        <f t="shared" ca="1" si="115"/>
        <v>#N/A</v>
      </c>
      <c r="AM231" s="3" t="e">
        <f t="shared" ca="1" si="116"/>
        <v>#N/A</v>
      </c>
      <c r="AN231" s="4" t="e">
        <f t="shared" ca="1" si="117"/>
        <v>#N/A</v>
      </c>
      <c r="AO231" s="4" t="e">
        <f t="shared" ca="1" si="118"/>
        <v>#N/A</v>
      </c>
      <c r="AP231" s="3" t="e">
        <f t="shared" ca="1" si="119"/>
        <v>#N/A</v>
      </c>
      <c r="AS231">
        <f t="shared" si="151"/>
        <v>105</v>
      </c>
      <c r="AT231" t="e">
        <f t="shared" ca="1" si="152"/>
        <v>#N/A</v>
      </c>
      <c r="AU231" s="3" t="e">
        <f t="shared" ca="1" si="153"/>
        <v>#N/A</v>
      </c>
      <c r="AV231" s="3" t="e">
        <f t="shared" ca="1" si="150"/>
        <v>#N/A</v>
      </c>
      <c r="AW231" s="4" t="e">
        <f t="shared" ca="1" si="150"/>
        <v>#N/A</v>
      </c>
      <c r="AX231" s="4" t="e">
        <f t="shared" ca="1" si="150"/>
        <v>#N/A</v>
      </c>
      <c r="AZ231" s="8" t="e">
        <f t="shared" ca="1" si="154"/>
        <v>#N/A</v>
      </c>
      <c r="BA231" s="3" t="e">
        <f t="shared" ca="1" si="155"/>
        <v>#N/A</v>
      </c>
      <c r="BB231" s="3" t="e">
        <f t="shared" ca="1" si="155"/>
        <v>#N/A</v>
      </c>
      <c r="BC231" s="3" t="e">
        <f t="shared" ca="1" si="155"/>
        <v>#N/A</v>
      </c>
      <c r="BD231" s="3" t="e">
        <f t="shared" ca="1" si="155"/>
        <v>#N/A</v>
      </c>
      <c r="BE231" s="3" t="e">
        <f t="shared" ca="1" si="155"/>
        <v>#N/A</v>
      </c>
      <c r="BF231" s="3" t="e">
        <f t="shared" ca="1" si="155"/>
        <v>#N/A</v>
      </c>
      <c r="BG231" s="3" t="e">
        <f t="shared" ca="1" si="155"/>
        <v>#N/A</v>
      </c>
      <c r="BH231" s="3" t="e">
        <f t="shared" ca="1" si="155"/>
        <v>#N/A</v>
      </c>
      <c r="BI231" s="3" t="e">
        <f t="shared" ca="1" si="155"/>
        <v>#N/A</v>
      </c>
      <c r="BL231" t="e">
        <f t="shared" ca="1" si="120"/>
        <v>#N/A</v>
      </c>
      <c r="BM231" s="4" t="e">
        <f t="shared" ca="1" si="121"/>
        <v>#N/A</v>
      </c>
      <c r="BN231" s="8" t="e">
        <f t="shared" ca="1" si="122"/>
        <v>#N/A</v>
      </c>
      <c r="BO231" s="3" t="e">
        <f t="shared" ca="1" si="123"/>
        <v>#N/A</v>
      </c>
      <c r="BP231" s="4" t="e">
        <f t="shared" ca="1" si="124"/>
        <v>#N/A</v>
      </c>
      <c r="BQ231" s="4" t="e">
        <f t="shared" ca="1" si="125"/>
        <v>#N/A</v>
      </c>
      <c r="BR231" s="3" t="e">
        <f t="shared" ca="1" si="126"/>
        <v>#N/A</v>
      </c>
      <c r="BU231">
        <f t="shared" si="156"/>
        <v>105</v>
      </c>
      <c r="BV231" t="e">
        <f t="shared" ca="1" si="149"/>
        <v>#N/A</v>
      </c>
      <c r="BW231" s="3" t="e">
        <f t="shared" ca="1" si="149"/>
        <v>#N/A</v>
      </c>
      <c r="BX231" s="3" t="e">
        <f t="shared" ca="1" si="149"/>
        <v>#N/A</v>
      </c>
      <c r="BY231" s="4" t="e">
        <f t="shared" ca="1" si="149"/>
        <v>#N/A</v>
      </c>
      <c r="BZ231" s="4" t="e">
        <f t="shared" ca="1" si="149"/>
        <v>#N/A</v>
      </c>
      <c r="CB231" s="8" t="e">
        <f t="shared" ca="1" si="139"/>
        <v>#N/A</v>
      </c>
      <c r="CC231" s="3" t="e">
        <f t="shared" ca="1" si="140"/>
        <v>#N/A</v>
      </c>
      <c r="CD231" s="3" t="e">
        <f t="shared" ca="1" si="141"/>
        <v>#N/A</v>
      </c>
      <c r="CE231" s="3" t="e">
        <f t="shared" ca="1" si="142"/>
        <v>#N/A</v>
      </c>
      <c r="CF231" s="3" t="e">
        <f t="shared" ca="1" si="143"/>
        <v>#N/A</v>
      </c>
      <c r="CG231" s="3" t="e">
        <f t="shared" ca="1" si="144"/>
        <v>#N/A</v>
      </c>
      <c r="CH231" s="3" t="e">
        <f t="shared" ca="1" si="145"/>
        <v>#N/A</v>
      </c>
      <c r="CI231" s="3" t="e">
        <f t="shared" ca="1" si="146"/>
        <v>#N/A</v>
      </c>
      <c r="CJ231" s="3" t="e">
        <f t="shared" ca="1" si="147"/>
        <v>#N/A</v>
      </c>
      <c r="CK231" s="3" t="e">
        <f t="shared" ca="1" si="148"/>
        <v>#N/A</v>
      </c>
    </row>
    <row r="232" spans="9:89" x14ac:dyDescent="0.2">
      <c r="I232" s="29"/>
      <c r="J232" s="91">
        <f t="shared" si="127"/>
        <v>183</v>
      </c>
      <c r="K232" s="94" t="str">
        <f t="shared" ca="1" si="128"/>
        <v/>
      </c>
      <c r="L232" s="82" t="str">
        <f t="shared" ca="1" si="129"/>
        <v/>
      </c>
      <c r="M232" s="88" t="str">
        <f t="shared" ca="1" si="130"/>
        <v/>
      </c>
      <c r="N232" s="87" t="str">
        <f t="shared" ca="1" si="131"/>
        <v/>
      </c>
      <c r="O232" s="83" t="str">
        <f t="shared" ca="1" si="131"/>
        <v/>
      </c>
      <c r="P232" s="84" t="str">
        <f t="shared" ca="1" si="132"/>
        <v/>
      </c>
      <c r="Q232" s="67"/>
      <c r="R232" s="67"/>
      <c r="S232" s="67"/>
      <c r="T232">
        <f>PV_Data_Calc!CY225</f>
        <v>210</v>
      </c>
      <c r="U232" s="10" t="e">
        <f ca="1">PV_Data_Calc!CZ225</f>
        <v>#N/A</v>
      </c>
      <c r="V232" s="16" t="e">
        <f ca="1">PV_Data_Calc!DB225</f>
        <v>#N/A</v>
      </c>
      <c r="W232" s="16" t="e">
        <f ca="1">PV_Data_Calc!DC225</f>
        <v>#N/A</v>
      </c>
      <c r="X232" s="17" t="e">
        <f ca="1">PV_Data_Calc!DD225</f>
        <v>#N/A</v>
      </c>
      <c r="Y232" s="17" t="e">
        <f ca="1">PV_Data_Calc!DE225</f>
        <v>#N/A</v>
      </c>
      <c r="AA232" s="9">
        <f>PV_Data_Calc!CQ225</f>
        <v>210</v>
      </c>
      <c r="AB232" s="9" t="e">
        <f ca="1">PV_Data_Calc!CR225</f>
        <v>#N/A</v>
      </c>
      <c r="AC232" s="19" t="e">
        <f ca="1">PV_Data_Calc!CT225</f>
        <v>#N/A</v>
      </c>
      <c r="AD232" s="19" t="e">
        <f ca="1">PV_Data_Calc!CU225</f>
        <v>#N/A</v>
      </c>
      <c r="AE232" s="20" t="e">
        <f ca="1">PV_Data_Calc!CV225</f>
        <v>#N/A</v>
      </c>
      <c r="AF232" s="20" t="e">
        <f ca="1">PV_Data_Calc!CW225</f>
        <v>#N/A</v>
      </c>
      <c r="AJ232" t="e">
        <f t="shared" ca="1" si="113"/>
        <v>#N/A</v>
      </c>
      <c r="AK232" s="4" t="e">
        <f t="shared" ca="1" si="114"/>
        <v>#N/A</v>
      </c>
      <c r="AL232" s="8" t="e">
        <f t="shared" ca="1" si="115"/>
        <v>#N/A</v>
      </c>
      <c r="AM232" s="3" t="e">
        <f t="shared" ca="1" si="116"/>
        <v>#N/A</v>
      </c>
      <c r="AN232" s="4" t="e">
        <f t="shared" ca="1" si="117"/>
        <v>#N/A</v>
      </c>
      <c r="AO232" s="4" t="e">
        <f t="shared" ca="1" si="118"/>
        <v>#N/A</v>
      </c>
      <c r="AP232" s="3" t="e">
        <f t="shared" ca="1" si="119"/>
        <v>#N/A</v>
      </c>
      <c r="AS232">
        <f t="shared" si="151"/>
        <v>105</v>
      </c>
      <c r="AT232" t="e">
        <f t="shared" ca="1" si="152"/>
        <v>#N/A</v>
      </c>
      <c r="AU232" s="3" t="e">
        <f t="shared" ca="1" si="153"/>
        <v>#N/A</v>
      </c>
      <c r="AV232" s="3" t="e">
        <f t="shared" ca="1" si="150"/>
        <v>#N/A</v>
      </c>
      <c r="AW232" s="4" t="e">
        <f t="shared" ca="1" si="150"/>
        <v>#N/A</v>
      </c>
      <c r="AX232" s="4" t="e">
        <f t="shared" ca="1" si="150"/>
        <v>#N/A</v>
      </c>
      <c r="AZ232" s="8" t="e">
        <f t="shared" ca="1" si="154"/>
        <v>#N/A</v>
      </c>
      <c r="BA232" s="3" t="e">
        <f t="shared" ca="1" si="155"/>
        <v>#N/A</v>
      </c>
      <c r="BB232" s="3" t="e">
        <f t="shared" ca="1" si="155"/>
        <v>#N/A</v>
      </c>
      <c r="BC232" s="3" t="e">
        <f t="shared" ca="1" si="155"/>
        <v>#N/A</v>
      </c>
      <c r="BD232" s="3" t="e">
        <f t="shared" ca="1" si="155"/>
        <v>#N/A</v>
      </c>
      <c r="BE232" s="3" t="e">
        <f t="shared" ca="1" si="155"/>
        <v>#N/A</v>
      </c>
      <c r="BF232" s="3" t="e">
        <f t="shared" ca="1" si="155"/>
        <v>#N/A</v>
      </c>
      <c r="BG232" s="3" t="e">
        <f t="shared" ca="1" si="155"/>
        <v>#N/A</v>
      </c>
      <c r="BH232" s="3" t="e">
        <f t="shared" ca="1" si="155"/>
        <v>#N/A</v>
      </c>
      <c r="BI232" s="3" t="e">
        <f t="shared" ca="1" si="155"/>
        <v>#N/A</v>
      </c>
      <c r="BL232" t="e">
        <f t="shared" ca="1" si="120"/>
        <v>#N/A</v>
      </c>
      <c r="BM232" s="4" t="e">
        <f t="shared" ca="1" si="121"/>
        <v>#N/A</v>
      </c>
      <c r="BN232" s="8" t="e">
        <f t="shared" ca="1" si="122"/>
        <v>#N/A</v>
      </c>
      <c r="BO232" s="3" t="e">
        <f t="shared" ca="1" si="123"/>
        <v>#N/A</v>
      </c>
      <c r="BP232" s="4" t="e">
        <f t="shared" ca="1" si="124"/>
        <v>#N/A</v>
      </c>
      <c r="BQ232" s="4" t="e">
        <f t="shared" ca="1" si="125"/>
        <v>#N/A</v>
      </c>
      <c r="BR232" s="3" t="e">
        <f t="shared" ca="1" si="126"/>
        <v>#N/A</v>
      </c>
      <c r="BU232">
        <f t="shared" si="156"/>
        <v>105</v>
      </c>
      <c r="BV232" t="e">
        <f t="shared" ca="1" si="149"/>
        <v>#N/A</v>
      </c>
      <c r="BW232" s="3" t="e">
        <f t="shared" ca="1" si="149"/>
        <v>#N/A</v>
      </c>
      <c r="BX232" s="3" t="e">
        <f t="shared" ca="1" si="149"/>
        <v>#N/A</v>
      </c>
      <c r="BY232" s="4" t="e">
        <f t="shared" ca="1" si="149"/>
        <v>#N/A</v>
      </c>
      <c r="BZ232" s="4" t="e">
        <f t="shared" ca="1" si="149"/>
        <v>#N/A</v>
      </c>
      <c r="CB232" s="8" t="e">
        <f t="shared" ca="1" si="139"/>
        <v>#N/A</v>
      </c>
      <c r="CC232" s="3" t="e">
        <f t="shared" ca="1" si="140"/>
        <v>#N/A</v>
      </c>
      <c r="CD232" s="3" t="e">
        <f t="shared" ca="1" si="141"/>
        <v>#N/A</v>
      </c>
      <c r="CE232" s="3" t="e">
        <f t="shared" ca="1" si="142"/>
        <v>#N/A</v>
      </c>
      <c r="CF232" s="3" t="e">
        <f t="shared" ca="1" si="143"/>
        <v>#N/A</v>
      </c>
      <c r="CG232" s="3" t="e">
        <f t="shared" ca="1" si="144"/>
        <v>#N/A</v>
      </c>
      <c r="CH232" s="3" t="e">
        <f t="shared" ca="1" si="145"/>
        <v>#N/A</v>
      </c>
      <c r="CI232" s="3" t="e">
        <f t="shared" ca="1" si="146"/>
        <v>#N/A</v>
      </c>
      <c r="CJ232" s="3" t="e">
        <f t="shared" ca="1" si="147"/>
        <v>#N/A</v>
      </c>
      <c r="CK232" s="3" t="e">
        <f t="shared" ca="1" si="148"/>
        <v>#N/A</v>
      </c>
    </row>
    <row r="233" spans="9:89" x14ac:dyDescent="0.2">
      <c r="I233" s="29"/>
      <c r="J233" s="91">
        <f t="shared" si="127"/>
        <v>184</v>
      </c>
      <c r="K233" s="94" t="str">
        <f t="shared" ca="1" si="128"/>
        <v/>
      </c>
      <c r="L233" s="82" t="str">
        <f t="shared" ca="1" si="129"/>
        <v/>
      </c>
      <c r="M233" s="88" t="str">
        <f t="shared" ca="1" si="130"/>
        <v/>
      </c>
      <c r="N233" s="87" t="str">
        <f t="shared" ca="1" si="131"/>
        <v/>
      </c>
      <c r="O233" s="83" t="str">
        <f t="shared" ca="1" si="131"/>
        <v/>
      </c>
      <c r="P233" s="84" t="str">
        <f t="shared" ca="1" si="132"/>
        <v/>
      </c>
      <c r="Q233" s="67"/>
      <c r="R233" s="67"/>
      <c r="S233" s="67"/>
      <c r="T233">
        <f>PV_Data_Calc!CY226</f>
        <v>211</v>
      </c>
      <c r="U233" s="10" t="e">
        <f ca="1">PV_Data_Calc!CZ226</f>
        <v>#N/A</v>
      </c>
      <c r="V233" s="16" t="e">
        <f ca="1">PV_Data_Calc!DB226</f>
        <v>#N/A</v>
      </c>
      <c r="W233" s="16" t="e">
        <f ca="1">PV_Data_Calc!DC226</f>
        <v>#N/A</v>
      </c>
      <c r="X233" s="17" t="e">
        <f ca="1">PV_Data_Calc!DD226</f>
        <v>#N/A</v>
      </c>
      <c r="Y233" s="17" t="e">
        <f ca="1">PV_Data_Calc!DE226</f>
        <v>#N/A</v>
      </c>
      <c r="AA233" s="9">
        <f>PV_Data_Calc!CQ226</f>
        <v>211</v>
      </c>
      <c r="AB233" s="9" t="e">
        <f ca="1">PV_Data_Calc!CR226</f>
        <v>#N/A</v>
      </c>
      <c r="AC233" s="19" t="e">
        <f ca="1">PV_Data_Calc!CT226</f>
        <v>#N/A</v>
      </c>
      <c r="AD233" s="19" t="e">
        <f ca="1">PV_Data_Calc!CU226</f>
        <v>#N/A</v>
      </c>
      <c r="AE233" s="20" t="e">
        <f ca="1">PV_Data_Calc!CV226</f>
        <v>#N/A</v>
      </c>
      <c r="AF233" s="20" t="e">
        <f ca="1">PV_Data_Calc!CW226</f>
        <v>#N/A</v>
      </c>
      <c r="AJ233" t="e">
        <f t="shared" ca="1" si="113"/>
        <v>#N/A</v>
      </c>
      <c r="AK233" s="4" t="e">
        <f t="shared" ca="1" si="114"/>
        <v>#N/A</v>
      </c>
      <c r="AL233" s="8" t="e">
        <f t="shared" ca="1" si="115"/>
        <v>#N/A</v>
      </c>
      <c r="AM233" s="3" t="e">
        <f t="shared" ca="1" si="116"/>
        <v>#N/A</v>
      </c>
      <c r="AN233" s="4" t="e">
        <f t="shared" ca="1" si="117"/>
        <v>#N/A</v>
      </c>
      <c r="AO233" s="4" t="e">
        <f t="shared" ca="1" si="118"/>
        <v>#N/A</v>
      </c>
      <c r="AP233" s="3" t="e">
        <f t="shared" ca="1" si="119"/>
        <v>#N/A</v>
      </c>
      <c r="AS233">
        <f t="shared" si="151"/>
        <v>106</v>
      </c>
      <c r="AT233" t="e">
        <f t="shared" ca="1" si="152"/>
        <v>#N/A</v>
      </c>
      <c r="AU233" s="3" t="e">
        <f t="shared" ca="1" si="153"/>
        <v>#N/A</v>
      </c>
      <c r="AV233" s="3" t="e">
        <f t="shared" ca="1" si="150"/>
        <v>#N/A</v>
      </c>
      <c r="AW233" s="4" t="e">
        <f t="shared" ca="1" si="150"/>
        <v>#N/A</v>
      </c>
      <c r="AX233" s="4" t="e">
        <f t="shared" ca="1" si="150"/>
        <v>#N/A</v>
      </c>
      <c r="AZ233" s="8" t="e">
        <f t="shared" ca="1" si="154"/>
        <v>#N/A</v>
      </c>
      <c r="BA233" s="3" t="e">
        <f t="shared" ca="1" si="155"/>
        <v>#N/A</v>
      </c>
      <c r="BB233" s="3" t="e">
        <f t="shared" ca="1" si="155"/>
        <v>#N/A</v>
      </c>
      <c r="BC233" s="3" t="e">
        <f t="shared" ca="1" si="155"/>
        <v>#N/A</v>
      </c>
      <c r="BD233" s="3" t="e">
        <f t="shared" ca="1" si="155"/>
        <v>#N/A</v>
      </c>
      <c r="BE233" s="3" t="e">
        <f t="shared" ca="1" si="155"/>
        <v>#N/A</v>
      </c>
      <c r="BF233" s="3" t="e">
        <f t="shared" ca="1" si="155"/>
        <v>#N/A</v>
      </c>
      <c r="BG233" s="3" t="e">
        <f t="shared" ca="1" si="155"/>
        <v>#N/A</v>
      </c>
      <c r="BH233" s="3" t="e">
        <f t="shared" ca="1" si="155"/>
        <v>#N/A</v>
      </c>
      <c r="BI233" s="3" t="e">
        <f t="shared" ca="1" si="155"/>
        <v>#N/A</v>
      </c>
      <c r="BL233" t="e">
        <f t="shared" ca="1" si="120"/>
        <v>#N/A</v>
      </c>
      <c r="BM233" s="4" t="e">
        <f t="shared" ca="1" si="121"/>
        <v>#N/A</v>
      </c>
      <c r="BN233" s="8" t="e">
        <f t="shared" ca="1" si="122"/>
        <v>#N/A</v>
      </c>
      <c r="BO233" s="3" t="e">
        <f t="shared" ca="1" si="123"/>
        <v>#N/A</v>
      </c>
      <c r="BP233" s="4" t="e">
        <f t="shared" ca="1" si="124"/>
        <v>#N/A</v>
      </c>
      <c r="BQ233" s="4" t="e">
        <f t="shared" ca="1" si="125"/>
        <v>#N/A</v>
      </c>
      <c r="BR233" s="3" t="e">
        <f t="shared" ca="1" si="126"/>
        <v>#N/A</v>
      </c>
      <c r="BU233">
        <f t="shared" si="156"/>
        <v>106</v>
      </c>
      <c r="BV233" t="e">
        <f t="shared" ca="1" si="149"/>
        <v>#N/A</v>
      </c>
      <c r="BW233" s="3" t="e">
        <f t="shared" ca="1" si="149"/>
        <v>#N/A</v>
      </c>
      <c r="BX233" s="3" t="e">
        <f t="shared" ca="1" si="149"/>
        <v>#N/A</v>
      </c>
      <c r="BY233" s="4" t="e">
        <f t="shared" ca="1" si="149"/>
        <v>#N/A</v>
      </c>
      <c r="BZ233" s="4" t="e">
        <f t="shared" ca="1" si="149"/>
        <v>#N/A</v>
      </c>
      <c r="CB233" s="8" t="e">
        <f t="shared" ca="1" si="139"/>
        <v>#N/A</v>
      </c>
      <c r="CC233" s="3" t="e">
        <f t="shared" ca="1" si="140"/>
        <v>#N/A</v>
      </c>
      <c r="CD233" s="3" t="e">
        <f t="shared" ca="1" si="141"/>
        <v>#N/A</v>
      </c>
      <c r="CE233" s="3" t="e">
        <f t="shared" ca="1" si="142"/>
        <v>#N/A</v>
      </c>
      <c r="CF233" s="3" t="e">
        <f t="shared" ca="1" si="143"/>
        <v>#N/A</v>
      </c>
      <c r="CG233" s="3" t="e">
        <f t="shared" ca="1" si="144"/>
        <v>#N/A</v>
      </c>
      <c r="CH233" s="3" t="e">
        <f t="shared" ca="1" si="145"/>
        <v>#N/A</v>
      </c>
      <c r="CI233" s="3" t="e">
        <f t="shared" ca="1" si="146"/>
        <v>#N/A</v>
      </c>
      <c r="CJ233" s="3" t="e">
        <f t="shared" ca="1" si="147"/>
        <v>#N/A</v>
      </c>
      <c r="CK233" s="3" t="e">
        <f t="shared" ca="1" si="148"/>
        <v>#N/A</v>
      </c>
    </row>
    <row r="234" spans="9:89" x14ac:dyDescent="0.2">
      <c r="I234" s="29"/>
      <c r="J234" s="91">
        <f t="shared" si="127"/>
        <v>185</v>
      </c>
      <c r="K234" s="94" t="str">
        <f t="shared" ca="1" si="128"/>
        <v/>
      </c>
      <c r="L234" s="82" t="str">
        <f t="shared" ca="1" si="129"/>
        <v/>
      </c>
      <c r="M234" s="88" t="str">
        <f t="shared" ca="1" si="130"/>
        <v/>
      </c>
      <c r="N234" s="87" t="str">
        <f t="shared" ca="1" si="131"/>
        <v/>
      </c>
      <c r="O234" s="83" t="str">
        <f t="shared" ca="1" si="131"/>
        <v/>
      </c>
      <c r="P234" s="84" t="str">
        <f t="shared" ca="1" si="132"/>
        <v/>
      </c>
      <c r="Q234" s="67"/>
      <c r="R234" s="67"/>
      <c r="S234" s="67"/>
      <c r="T234">
        <f>PV_Data_Calc!CY227</f>
        <v>212</v>
      </c>
      <c r="U234" s="10" t="e">
        <f ca="1">PV_Data_Calc!CZ227</f>
        <v>#N/A</v>
      </c>
      <c r="V234" s="16" t="e">
        <f ca="1">PV_Data_Calc!DB227</f>
        <v>#N/A</v>
      </c>
      <c r="W234" s="16" t="e">
        <f ca="1">PV_Data_Calc!DC227</f>
        <v>#N/A</v>
      </c>
      <c r="X234" s="17" t="e">
        <f ca="1">PV_Data_Calc!DD227</f>
        <v>#N/A</v>
      </c>
      <c r="Y234" s="17" t="e">
        <f ca="1">PV_Data_Calc!DE227</f>
        <v>#N/A</v>
      </c>
      <c r="AA234" s="9">
        <f>PV_Data_Calc!CQ227</f>
        <v>212</v>
      </c>
      <c r="AB234" s="9" t="e">
        <f ca="1">PV_Data_Calc!CR227</f>
        <v>#N/A</v>
      </c>
      <c r="AC234" s="19" t="e">
        <f ca="1">PV_Data_Calc!CT227</f>
        <v>#N/A</v>
      </c>
      <c r="AD234" s="19" t="e">
        <f ca="1">PV_Data_Calc!CU227</f>
        <v>#N/A</v>
      </c>
      <c r="AE234" s="20" t="e">
        <f ca="1">PV_Data_Calc!CV227</f>
        <v>#N/A</v>
      </c>
      <c r="AF234" s="20" t="e">
        <f ca="1">PV_Data_Calc!CW227</f>
        <v>#N/A</v>
      </c>
      <c r="AJ234" t="e">
        <f t="shared" ca="1" si="113"/>
        <v>#N/A</v>
      </c>
      <c r="AK234" s="4" t="e">
        <f t="shared" ca="1" si="114"/>
        <v>#N/A</v>
      </c>
      <c r="AL234" s="8" t="e">
        <f t="shared" ca="1" si="115"/>
        <v>#N/A</v>
      </c>
      <c r="AM234" s="3" t="e">
        <f t="shared" ca="1" si="116"/>
        <v>#N/A</v>
      </c>
      <c r="AN234" s="4" t="e">
        <f t="shared" ca="1" si="117"/>
        <v>#N/A</v>
      </c>
      <c r="AO234" s="4" t="e">
        <f t="shared" ca="1" si="118"/>
        <v>#N/A</v>
      </c>
      <c r="AP234" s="3" t="e">
        <f t="shared" ca="1" si="119"/>
        <v>#N/A</v>
      </c>
      <c r="AS234">
        <f t="shared" si="151"/>
        <v>106</v>
      </c>
      <c r="AT234" t="e">
        <f t="shared" ca="1" si="152"/>
        <v>#N/A</v>
      </c>
      <c r="AU234" s="3" t="e">
        <f t="shared" ca="1" si="153"/>
        <v>#N/A</v>
      </c>
      <c r="AV234" s="3" t="e">
        <f t="shared" ca="1" si="150"/>
        <v>#N/A</v>
      </c>
      <c r="AW234" s="4" t="e">
        <f t="shared" ca="1" si="150"/>
        <v>#N/A</v>
      </c>
      <c r="AX234" s="4" t="e">
        <f t="shared" ca="1" si="150"/>
        <v>#N/A</v>
      </c>
      <c r="AZ234" s="8" t="e">
        <f t="shared" ca="1" si="154"/>
        <v>#N/A</v>
      </c>
      <c r="BA234" s="3" t="e">
        <f t="shared" ca="1" si="155"/>
        <v>#N/A</v>
      </c>
      <c r="BB234" s="3" t="e">
        <f t="shared" ca="1" si="155"/>
        <v>#N/A</v>
      </c>
      <c r="BC234" s="3" t="e">
        <f t="shared" ca="1" si="155"/>
        <v>#N/A</v>
      </c>
      <c r="BD234" s="3" t="e">
        <f t="shared" ca="1" si="155"/>
        <v>#N/A</v>
      </c>
      <c r="BE234" s="3" t="e">
        <f t="shared" ca="1" si="155"/>
        <v>#N/A</v>
      </c>
      <c r="BF234" s="3" t="e">
        <f t="shared" ca="1" si="155"/>
        <v>#N/A</v>
      </c>
      <c r="BG234" s="3" t="e">
        <f t="shared" ca="1" si="155"/>
        <v>#N/A</v>
      </c>
      <c r="BH234" s="3" t="e">
        <f t="shared" ca="1" si="155"/>
        <v>#N/A</v>
      </c>
      <c r="BI234" s="3" t="e">
        <f t="shared" ca="1" si="155"/>
        <v>#N/A</v>
      </c>
      <c r="BL234" t="e">
        <f t="shared" ca="1" si="120"/>
        <v>#N/A</v>
      </c>
      <c r="BM234" s="4" t="e">
        <f t="shared" ca="1" si="121"/>
        <v>#N/A</v>
      </c>
      <c r="BN234" s="8" t="e">
        <f t="shared" ca="1" si="122"/>
        <v>#N/A</v>
      </c>
      <c r="BO234" s="3" t="e">
        <f t="shared" ca="1" si="123"/>
        <v>#N/A</v>
      </c>
      <c r="BP234" s="4" t="e">
        <f t="shared" ca="1" si="124"/>
        <v>#N/A</v>
      </c>
      <c r="BQ234" s="4" t="e">
        <f t="shared" ca="1" si="125"/>
        <v>#N/A</v>
      </c>
      <c r="BR234" s="3" t="e">
        <f t="shared" ca="1" si="126"/>
        <v>#N/A</v>
      </c>
      <c r="BU234">
        <f t="shared" si="156"/>
        <v>106</v>
      </c>
      <c r="BV234" t="e">
        <f t="shared" ca="1" si="149"/>
        <v>#N/A</v>
      </c>
      <c r="BW234" s="3" t="e">
        <f t="shared" ca="1" si="149"/>
        <v>#N/A</v>
      </c>
      <c r="BX234" s="3" t="e">
        <f t="shared" ca="1" si="149"/>
        <v>#N/A</v>
      </c>
      <c r="BY234" s="4" t="e">
        <f t="shared" ca="1" si="149"/>
        <v>#N/A</v>
      </c>
      <c r="BZ234" s="4" t="e">
        <f t="shared" ca="1" si="149"/>
        <v>#N/A</v>
      </c>
      <c r="CB234" s="8" t="e">
        <f t="shared" ca="1" si="139"/>
        <v>#N/A</v>
      </c>
      <c r="CC234" s="3" t="e">
        <f t="shared" ca="1" si="140"/>
        <v>#N/A</v>
      </c>
      <c r="CD234" s="3" t="e">
        <f t="shared" ca="1" si="141"/>
        <v>#N/A</v>
      </c>
      <c r="CE234" s="3" t="e">
        <f t="shared" ca="1" si="142"/>
        <v>#N/A</v>
      </c>
      <c r="CF234" s="3" t="e">
        <f t="shared" ca="1" si="143"/>
        <v>#N/A</v>
      </c>
      <c r="CG234" s="3" t="e">
        <f t="shared" ca="1" si="144"/>
        <v>#N/A</v>
      </c>
      <c r="CH234" s="3" t="e">
        <f t="shared" ca="1" si="145"/>
        <v>#N/A</v>
      </c>
      <c r="CI234" s="3" t="e">
        <f t="shared" ca="1" si="146"/>
        <v>#N/A</v>
      </c>
      <c r="CJ234" s="3" t="e">
        <f t="shared" ca="1" si="147"/>
        <v>#N/A</v>
      </c>
      <c r="CK234" s="3" t="e">
        <f t="shared" ca="1" si="148"/>
        <v>#N/A</v>
      </c>
    </row>
    <row r="235" spans="9:89" x14ac:dyDescent="0.2">
      <c r="I235" s="29"/>
      <c r="J235" s="91">
        <f t="shared" si="127"/>
        <v>186</v>
      </c>
      <c r="K235" s="94" t="str">
        <f t="shared" ca="1" si="128"/>
        <v/>
      </c>
      <c r="L235" s="82" t="str">
        <f t="shared" ca="1" si="129"/>
        <v/>
      </c>
      <c r="M235" s="88" t="str">
        <f t="shared" ca="1" si="130"/>
        <v/>
      </c>
      <c r="N235" s="87" t="str">
        <f t="shared" ca="1" si="131"/>
        <v/>
      </c>
      <c r="O235" s="83" t="str">
        <f t="shared" ca="1" si="131"/>
        <v/>
      </c>
      <c r="P235" s="84" t="str">
        <f t="shared" ca="1" si="132"/>
        <v/>
      </c>
      <c r="Q235" s="67"/>
      <c r="R235" s="67"/>
      <c r="S235" s="67"/>
      <c r="T235">
        <f>PV_Data_Calc!CY228</f>
        <v>213</v>
      </c>
      <c r="U235" s="10" t="e">
        <f ca="1">PV_Data_Calc!CZ228</f>
        <v>#N/A</v>
      </c>
      <c r="V235" s="16" t="e">
        <f ca="1">PV_Data_Calc!DB228</f>
        <v>#N/A</v>
      </c>
      <c r="W235" s="16" t="e">
        <f ca="1">PV_Data_Calc!DC228</f>
        <v>#N/A</v>
      </c>
      <c r="X235" s="17" t="e">
        <f ca="1">PV_Data_Calc!DD228</f>
        <v>#N/A</v>
      </c>
      <c r="Y235" s="17" t="e">
        <f ca="1">PV_Data_Calc!DE228</f>
        <v>#N/A</v>
      </c>
      <c r="AA235" s="9">
        <f>PV_Data_Calc!CQ228</f>
        <v>213</v>
      </c>
      <c r="AB235" s="9" t="e">
        <f ca="1">PV_Data_Calc!CR228</f>
        <v>#N/A</v>
      </c>
      <c r="AC235" s="19" t="e">
        <f ca="1">PV_Data_Calc!CT228</f>
        <v>#N/A</v>
      </c>
      <c r="AD235" s="19" t="e">
        <f ca="1">PV_Data_Calc!CU228</f>
        <v>#N/A</v>
      </c>
      <c r="AE235" s="20" t="e">
        <f ca="1">PV_Data_Calc!CV228</f>
        <v>#N/A</v>
      </c>
      <c r="AF235" s="20" t="e">
        <f ca="1">PV_Data_Calc!CW228</f>
        <v>#N/A</v>
      </c>
      <c r="AJ235" t="e">
        <f t="shared" ca="1" si="113"/>
        <v>#N/A</v>
      </c>
      <c r="AK235" s="4" t="e">
        <f t="shared" ca="1" si="114"/>
        <v>#N/A</v>
      </c>
      <c r="AL235" s="8" t="e">
        <f t="shared" ca="1" si="115"/>
        <v>#N/A</v>
      </c>
      <c r="AM235" s="3" t="e">
        <f t="shared" ca="1" si="116"/>
        <v>#N/A</v>
      </c>
      <c r="AN235" s="4" t="e">
        <f t="shared" ca="1" si="117"/>
        <v>#N/A</v>
      </c>
      <c r="AO235" s="4" t="e">
        <f t="shared" ca="1" si="118"/>
        <v>#N/A</v>
      </c>
      <c r="AP235" s="3" t="e">
        <f t="shared" ca="1" si="119"/>
        <v>#N/A</v>
      </c>
      <c r="AS235">
        <f t="shared" si="151"/>
        <v>107</v>
      </c>
      <c r="AT235" t="e">
        <f t="shared" ca="1" si="152"/>
        <v>#N/A</v>
      </c>
      <c r="AU235" s="3" t="e">
        <f t="shared" ca="1" si="153"/>
        <v>#N/A</v>
      </c>
      <c r="AV235" s="3" t="e">
        <f t="shared" ca="1" si="150"/>
        <v>#N/A</v>
      </c>
      <c r="AW235" s="4" t="e">
        <f t="shared" ca="1" si="150"/>
        <v>#N/A</v>
      </c>
      <c r="AX235" s="4" t="e">
        <f t="shared" ca="1" si="150"/>
        <v>#N/A</v>
      </c>
      <c r="AZ235" s="8" t="e">
        <f t="shared" ca="1" si="154"/>
        <v>#N/A</v>
      </c>
      <c r="BA235" s="3" t="e">
        <f t="shared" ca="1" si="155"/>
        <v>#N/A</v>
      </c>
      <c r="BB235" s="3" t="e">
        <f t="shared" ca="1" si="155"/>
        <v>#N/A</v>
      </c>
      <c r="BC235" s="3" t="e">
        <f t="shared" ca="1" si="155"/>
        <v>#N/A</v>
      </c>
      <c r="BD235" s="3" t="e">
        <f t="shared" ca="1" si="155"/>
        <v>#N/A</v>
      </c>
      <c r="BE235" s="3" t="e">
        <f t="shared" ca="1" si="155"/>
        <v>#N/A</v>
      </c>
      <c r="BF235" s="3" t="e">
        <f t="shared" ca="1" si="155"/>
        <v>#N/A</v>
      </c>
      <c r="BG235" s="3" t="e">
        <f t="shared" ca="1" si="155"/>
        <v>#N/A</v>
      </c>
      <c r="BH235" s="3" t="e">
        <f t="shared" ca="1" si="155"/>
        <v>#N/A</v>
      </c>
      <c r="BI235" s="3" t="e">
        <f t="shared" ca="1" si="155"/>
        <v>#N/A</v>
      </c>
      <c r="BL235" t="e">
        <f t="shared" ca="1" si="120"/>
        <v>#N/A</v>
      </c>
      <c r="BM235" s="4" t="e">
        <f t="shared" ca="1" si="121"/>
        <v>#N/A</v>
      </c>
      <c r="BN235" s="8" t="e">
        <f t="shared" ca="1" si="122"/>
        <v>#N/A</v>
      </c>
      <c r="BO235" s="3" t="e">
        <f t="shared" ca="1" si="123"/>
        <v>#N/A</v>
      </c>
      <c r="BP235" s="4" t="e">
        <f t="shared" ca="1" si="124"/>
        <v>#N/A</v>
      </c>
      <c r="BQ235" s="4" t="e">
        <f t="shared" ca="1" si="125"/>
        <v>#N/A</v>
      </c>
      <c r="BR235" s="3" t="e">
        <f t="shared" ca="1" si="126"/>
        <v>#N/A</v>
      </c>
      <c r="BU235">
        <f t="shared" si="156"/>
        <v>107</v>
      </c>
      <c r="BV235" t="e">
        <f t="shared" ca="1" si="149"/>
        <v>#N/A</v>
      </c>
      <c r="BW235" s="3" t="e">
        <f t="shared" ca="1" si="149"/>
        <v>#N/A</v>
      </c>
      <c r="BX235" s="3" t="e">
        <f t="shared" ca="1" si="149"/>
        <v>#N/A</v>
      </c>
      <c r="BY235" s="4" t="e">
        <f t="shared" ca="1" si="149"/>
        <v>#N/A</v>
      </c>
      <c r="BZ235" s="4" t="e">
        <f t="shared" ca="1" si="149"/>
        <v>#N/A</v>
      </c>
      <c r="CB235" s="8" t="e">
        <f t="shared" ca="1" si="139"/>
        <v>#N/A</v>
      </c>
      <c r="CC235" s="3" t="e">
        <f t="shared" ca="1" si="140"/>
        <v>#N/A</v>
      </c>
      <c r="CD235" s="3" t="e">
        <f t="shared" ca="1" si="141"/>
        <v>#N/A</v>
      </c>
      <c r="CE235" s="3" t="e">
        <f t="shared" ca="1" si="142"/>
        <v>#N/A</v>
      </c>
      <c r="CF235" s="3" t="e">
        <f t="shared" ca="1" si="143"/>
        <v>#N/A</v>
      </c>
      <c r="CG235" s="3" t="e">
        <f t="shared" ca="1" si="144"/>
        <v>#N/A</v>
      </c>
      <c r="CH235" s="3" t="e">
        <f t="shared" ca="1" si="145"/>
        <v>#N/A</v>
      </c>
      <c r="CI235" s="3" t="e">
        <f t="shared" ca="1" si="146"/>
        <v>#N/A</v>
      </c>
      <c r="CJ235" s="3" t="e">
        <f t="shared" ca="1" si="147"/>
        <v>#N/A</v>
      </c>
      <c r="CK235" s="3" t="e">
        <f t="shared" ca="1" si="148"/>
        <v>#N/A</v>
      </c>
    </row>
    <row r="236" spans="9:89" x14ac:dyDescent="0.2">
      <c r="I236" s="29"/>
      <c r="J236" s="91">
        <f t="shared" si="127"/>
        <v>187</v>
      </c>
      <c r="K236" s="94" t="str">
        <f t="shared" ca="1" si="128"/>
        <v/>
      </c>
      <c r="L236" s="82" t="str">
        <f t="shared" ca="1" si="129"/>
        <v/>
      </c>
      <c r="M236" s="88" t="str">
        <f t="shared" ca="1" si="130"/>
        <v/>
      </c>
      <c r="N236" s="87" t="str">
        <f t="shared" ca="1" si="131"/>
        <v/>
      </c>
      <c r="O236" s="83" t="str">
        <f t="shared" ca="1" si="131"/>
        <v/>
      </c>
      <c r="P236" s="84" t="str">
        <f t="shared" ca="1" si="132"/>
        <v/>
      </c>
      <c r="Q236" s="67"/>
      <c r="R236" s="67"/>
      <c r="S236" s="67"/>
      <c r="T236">
        <f>PV_Data_Calc!CY229</f>
        <v>214</v>
      </c>
      <c r="U236" s="10" t="e">
        <f ca="1">PV_Data_Calc!CZ229</f>
        <v>#N/A</v>
      </c>
      <c r="V236" s="16" t="e">
        <f ca="1">PV_Data_Calc!DB229</f>
        <v>#N/A</v>
      </c>
      <c r="W236" s="16" t="e">
        <f ca="1">PV_Data_Calc!DC229</f>
        <v>#N/A</v>
      </c>
      <c r="X236" s="17" t="e">
        <f ca="1">PV_Data_Calc!DD229</f>
        <v>#N/A</v>
      </c>
      <c r="Y236" s="17" t="e">
        <f ca="1">PV_Data_Calc!DE229</f>
        <v>#N/A</v>
      </c>
      <c r="AA236" s="9">
        <f>PV_Data_Calc!CQ229</f>
        <v>214</v>
      </c>
      <c r="AB236" s="9" t="e">
        <f ca="1">PV_Data_Calc!CR229</f>
        <v>#N/A</v>
      </c>
      <c r="AC236" s="19" t="e">
        <f ca="1">PV_Data_Calc!CT229</f>
        <v>#N/A</v>
      </c>
      <c r="AD236" s="19" t="e">
        <f ca="1">PV_Data_Calc!CU229</f>
        <v>#N/A</v>
      </c>
      <c r="AE236" s="20" t="e">
        <f ca="1">PV_Data_Calc!CV229</f>
        <v>#N/A</v>
      </c>
      <c r="AF236" s="20" t="e">
        <f ca="1">PV_Data_Calc!CW229</f>
        <v>#N/A</v>
      </c>
      <c r="AJ236" t="e">
        <f t="shared" ca="1" si="113"/>
        <v>#N/A</v>
      </c>
      <c r="AK236" s="4" t="e">
        <f t="shared" ca="1" si="114"/>
        <v>#N/A</v>
      </c>
      <c r="AL236" s="8" t="e">
        <f t="shared" ca="1" si="115"/>
        <v>#N/A</v>
      </c>
      <c r="AM236" s="3" t="e">
        <f t="shared" ca="1" si="116"/>
        <v>#N/A</v>
      </c>
      <c r="AN236" s="4" t="e">
        <f t="shared" ca="1" si="117"/>
        <v>#N/A</v>
      </c>
      <c r="AO236" s="4" t="e">
        <f t="shared" ca="1" si="118"/>
        <v>#N/A</v>
      </c>
      <c r="AP236" s="3" t="e">
        <f t="shared" ca="1" si="119"/>
        <v>#N/A</v>
      </c>
      <c r="AS236">
        <f t="shared" si="151"/>
        <v>107</v>
      </c>
      <c r="AT236" t="e">
        <f t="shared" ca="1" si="152"/>
        <v>#N/A</v>
      </c>
      <c r="AU236" s="3" t="e">
        <f t="shared" ca="1" si="153"/>
        <v>#N/A</v>
      </c>
      <c r="AV236" s="3" t="e">
        <f t="shared" ca="1" si="150"/>
        <v>#N/A</v>
      </c>
      <c r="AW236" s="4" t="e">
        <f t="shared" ca="1" si="150"/>
        <v>#N/A</v>
      </c>
      <c r="AX236" s="4" t="e">
        <f t="shared" ca="1" si="150"/>
        <v>#N/A</v>
      </c>
      <c r="AZ236" s="8" t="e">
        <f t="shared" ca="1" si="154"/>
        <v>#N/A</v>
      </c>
      <c r="BA236" s="3" t="e">
        <f t="shared" ca="1" si="155"/>
        <v>#N/A</v>
      </c>
      <c r="BB236" s="3" t="e">
        <f t="shared" ca="1" si="155"/>
        <v>#N/A</v>
      </c>
      <c r="BC236" s="3" t="e">
        <f t="shared" ca="1" si="155"/>
        <v>#N/A</v>
      </c>
      <c r="BD236" s="3" t="e">
        <f t="shared" ca="1" si="155"/>
        <v>#N/A</v>
      </c>
      <c r="BE236" s="3" t="e">
        <f t="shared" ca="1" si="155"/>
        <v>#N/A</v>
      </c>
      <c r="BF236" s="3" t="e">
        <f t="shared" ca="1" si="155"/>
        <v>#N/A</v>
      </c>
      <c r="BG236" s="3" t="e">
        <f t="shared" ca="1" si="155"/>
        <v>#N/A</v>
      </c>
      <c r="BH236" s="3" t="e">
        <f t="shared" ca="1" si="155"/>
        <v>#N/A</v>
      </c>
      <c r="BI236" s="3" t="e">
        <f t="shared" ca="1" si="155"/>
        <v>#N/A</v>
      </c>
      <c r="BL236" t="e">
        <f t="shared" ca="1" si="120"/>
        <v>#N/A</v>
      </c>
      <c r="BM236" s="4" t="e">
        <f t="shared" ca="1" si="121"/>
        <v>#N/A</v>
      </c>
      <c r="BN236" s="8" t="e">
        <f t="shared" ca="1" si="122"/>
        <v>#N/A</v>
      </c>
      <c r="BO236" s="3" t="e">
        <f t="shared" ca="1" si="123"/>
        <v>#N/A</v>
      </c>
      <c r="BP236" s="4" t="e">
        <f t="shared" ca="1" si="124"/>
        <v>#N/A</v>
      </c>
      <c r="BQ236" s="4" t="e">
        <f t="shared" ca="1" si="125"/>
        <v>#N/A</v>
      </c>
      <c r="BR236" s="3" t="e">
        <f t="shared" ca="1" si="126"/>
        <v>#N/A</v>
      </c>
      <c r="BU236">
        <f t="shared" si="156"/>
        <v>107</v>
      </c>
      <c r="BV236" t="e">
        <f t="shared" ca="1" si="149"/>
        <v>#N/A</v>
      </c>
      <c r="BW236" s="3" t="e">
        <f t="shared" ca="1" si="149"/>
        <v>#N/A</v>
      </c>
      <c r="BX236" s="3" t="e">
        <f t="shared" ca="1" si="149"/>
        <v>#N/A</v>
      </c>
      <c r="BY236" s="4" t="e">
        <f t="shared" ca="1" si="149"/>
        <v>#N/A</v>
      </c>
      <c r="BZ236" s="4" t="e">
        <f t="shared" ca="1" si="149"/>
        <v>#N/A</v>
      </c>
      <c r="CB236" s="8" t="e">
        <f t="shared" ca="1" si="139"/>
        <v>#N/A</v>
      </c>
      <c r="CC236" s="3" t="e">
        <f t="shared" ca="1" si="140"/>
        <v>#N/A</v>
      </c>
      <c r="CD236" s="3" t="e">
        <f t="shared" ca="1" si="141"/>
        <v>#N/A</v>
      </c>
      <c r="CE236" s="3" t="e">
        <f t="shared" ca="1" si="142"/>
        <v>#N/A</v>
      </c>
      <c r="CF236" s="3" t="e">
        <f t="shared" ca="1" si="143"/>
        <v>#N/A</v>
      </c>
      <c r="CG236" s="3" t="e">
        <f t="shared" ca="1" si="144"/>
        <v>#N/A</v>
      </c>
      <c r="CH236" s="3" t="e">
        <f t="shared" ca="1" si="145"/>
        <v>#N/A</v>
      </c>
      <c r="CI236" s="3" t="e">
        <f t="shared" ca="1" si="146"/>
        <v>#N/A</v>
      </c>
      <c r="CJ236" s="3" t="e">
        <f t="shared" ca="1" si="147"/>
        <v>#N/A</v>
      </c>
      <c r="CK236" s="3" t="e">
        <f t="shared" ca="1" si="148"/>
        <v>#N/A</v>
      </c>
    </row>
    <row r="237" spans="9:89" x14ac:dyDescent="0.2">
      <c r="I237" s="29"/>
      <c r="J237" s="91">
        <f t="shared" si="127"/>
        <v>188</v>
      </c>
      <c r="K237" s="94" t="str">
        <f t="shared" ca="1" si="128"/>
        <v/>
      </c>
      <c r="L237" s="82" t="str">
        <f t="shared" ca="1" si="129"/>
        <v/>
      </c>
      <c r="M237" s="88" t="str">
        <f t="shared" ca="1" si="130"/>
        <v/>
      </c>
      <c r="N237" s="87" t="str">
        <f t="shared" ca="1" si="131"/>
        <v/>
      </c>
      <c r="O237" s="83" t="str">
        <f t="shared" ca="1" si="131"/>
        <v/>
      </c>
      <c r="P237" s="84" t="str">
        <f t="shared" ca="1" si="132"/>
        <v/>
      </c>
      <c r="Q237" s="67"/>
      <c r="R237" s="67"/>
      <c r="S237" s="67"/>
      <c r="T237">
        <f>PV_Data_Calc!CY230</f>
        <v>215</v>
      </c>
      <c r="U237" s="10" t="e">
        <f ca="1">PV_Data_Calc!CZ230</f>
        <v>#N/A</v>
      </c>
      <c r="V237" s="16" t="e">
        <f ca="1">PV_Data_Calc!DB230</f>
        <v>#N/A</v>
      </c>
      <c r="W237" s="16" t="e">
        <f ca="1">PV_Data_Calc!DC230</f>
        <v>#N/A</v>
      </c>
      <c r="X237" s="17" t="e">
        <f ca="1">PV_Data_Calc!DD230</f>
        <v>#N/A</v>
      </c>
      <c r="Y237" s="17" t="e">
        <f ca="1">PV_Data_Calc!DE230</f>
        <v>#N/A</v>
      </c>
      <c r="AA237" s="9">
        <f>PV_Data_Calc!CQ230</f>
        <v>215</v>
      </c>
      <c r="AB237" s="9" t="e">
        <f ca="1">PV_Data_Calc!CR230</f>
        <v>#N/A</v>
      </c>
      <c r="AC237" s="19" t="e">
        <f ca="1">PV_Data_Calc!CT230</f>
        <v>#N/A</v>
      </c>
      <c r="AD237" s="19" t="e">
        <f ca="1">PV_Data_Calc!CU230</f>
        <v>#N/A</v>
      </c>
      <c r="AE237" s="20" t="e">
        <f ca="1">PV_Data_Calc!CV230</f>
        <v>#N/A</v>
      </c>
      <c r="AF237" s="20" t="e">
        <f ca="1">PV_Data_Calc!CW230</f>
        <v>#N/A</v>
      </c>
      <c r="AJ237" t="e">
        <f t="shared" ca="1" si="113"/>
        <v>#N/A</v>
      </c>
      <c r="AK237" s="4" t="e">
        <f t="shared" ca="1" si="114"/>
        <v>#N/A</v>
      </c>
      <c r="AL237" s="8" t="e">
        <f t="shared" ca="1" si="115"/>
        <v>#N/A</v>
      </c>
      <c r="AM237" s="3" t="e">
        <f t="shared" ca="1" si="116"/>
        <v>#N/A</v>
      </c>
      <c r="AN237" s="4" t="e">
        <f t="shared" ca="1" si="117"/>
        <v>#N/A</v>
      </c>
      <c r="AO237" s="4" t="e">
        <f t="shared" ca="1" si="118"/>
        <v>#N/A</v>
      </c>
      <c r="AP237" s="3" t="e">
        <f t="shared" ca="1" si="119"/>
        <v>#N/A</v>
      </c>
      <c r="AS237">
        <f t="shared" si="151"/>
        <v>108</v>
      </c>
      <c r="AT237" t="e">
        <f t="shared" ca="1" si="152"/>
        <v>#N/A</v>
      </c>
      <c r="AU237" s="3" t="e">
        <f t="shared" ca="1" si="153"/>
        <v>#N/A</v>
      </c>
      <c r="AV237" s="3" t="e">
        <f t="shared" ca="1" si="150"/>
        <v>#N/A</v>
      </c>
      <c r="AW237" s="4" t="e">
        <f t="shared" ca="1" si="150"/>
        <v>#N/A</v>
      </c>
      <c r="AX237" s="4" t="e">
        <f t="shared" ca="1" si="150"/>
        <v>#N/A</v>
      </c>
      <c r="AZ237" s="8" t="e">
        <f t="shared" ca="1" si="154"/>
        <v>#N/A</v>
      </c>
      <c r="BA237" s="3" t="e">
        <f t="shared" ca="1" si="155"/>
        <v>#N/A</v>
      </c>
      <c r="BB237" s="3" t="e">
        <f t="shared" ca="1" si="155"/>
        <v>#N/A</v>
      </c>
      <c r="BC237" s="3" t="e">
        <f t="shared" ca="1" si="155"/>
        <v>#N/A</v>
      </c>
      <c r="BD237" s="3" t="e">
        <f t="shared" ca="1" si="155"/>
        <v>#N/A</v>
      </c>
      <c r="BE237" s="3" t="e">
        <f t="shared" ca="1" si="155"/>
        <v>#N/A</v>
      </c>
      <c r="BF237" s="3" t="e">
        <f t="shared" ca="1" si="155"/>
        <v>#N/A</v>
      </c>
      <c r="BG237" s="3" t="e">
        <f t="shared" ca="1" si="155"/>
        <v>#N/A</v>
      </c>
      <c r="BH237" s="3" t="e">
        <f t="shared" ca="1" si="155"/>
        <v>#N/A</v>
      </c>
      <c r="BI237" s="3" t="e">
        <f t="shared" ca="1" si="155"/>
        <v>#N/A</v>
      </c>
      <c r="BL237" t="e">
        <f t="shared" ca="1" si="120"/>
        <v>#N/A</v>
      </c>
      <c r="BM237" s="4" t="e">
        <f t="shared" ca="1" si="121"/>
        <v>#N/A</v>
      </c>
      <c r="BN237" s="8" t="e">
        <f t="shared" ca="1" si="122"/>
        <v>#N/A</v>
      </c>
      <c r="BO237" s="3" t="e">
        <f t="shared" ca="1" si="123"/>
        <v>#N/A</v>
      </c>
      <c r="BP237" s="4" t="e">
        <f t="shared" ca="1" si="124"/>
        <v>#N/A</v>
      </c>
      <c r="BQ237" s="4" t="e">
        <f t="shared" ca="1" si="125"/>
        <v>#N/A</v>
      </c>
      <c r="BR237" s="3" t="e">
        <f t="shared" ca="1" si="126"/>
        <v>#N/A</v>
      </c>
      <c r="BU237">
        <f t="shared" si="156"/>
        <v>108</v>
      </c>
      <c r="BV237" t="e">
        <f t="shared" ca="1" si="149"/>
        <v>#N/A</v>
      </c>
      <c r="BW237" s="3" t="e">
        <f t="shared" ca="1" si="149"/>
        <v>#N/A</v>
      </c>
      <c r="BX237" s="3" t="e">
        <f t="shared" ca="1" si="149"/>
        <v>#N/A</v>
      </c>
      <c r="BY237" s="4" t="e">
        <f t="shared" ca="1" si="149"/>
        <v>#N/A</v>
      </c>
      <c r="BZ237" s="4" t="e">
        <f t="shared" ca="1" si="149"/>
        <v>#N/A</v>
      </c>
      <c r="CB237" s="8" t="e">
        <f t="shared" ca="1" si="139"/>
        <v>#N/A</v>
      </c>
      <c r="CC237" s="3" t="e">
        <f t="shared" ca="1" si="140"/>
        <v>#N/A</v>
      </c>
      <c r="CD237" s="3" t="e">
        <f t="shared" ca="1" si="141"/>
        <v>#N/A</v>
      </c>
      <c r="CE237" s="3" t="e">
        <f t="shared" ca="1" si="142"/>
        <v>#N/A</v>
      </c>
      <c r="CF237" s="3" t="e">
        <f t="shared" ca="1" si="143"/>
        <v>#N/A</v>
      </c>
      <c r="CG237" s="3" t="e">
        <f t="shared" ca="1" si="144"/>
        <v>#N/A</v>
      </c>
      <c r="CH237" s="3" t="e">
        <f t="shared" ca="1" si="145"/>
        <v>#N/A</v>
      </c>
      <c r="CI237" s="3" t="e">
        <f t="shared" ca="1" si="146"/>
        <v>#N/A</v>
      </c>
      <c r="CJ237" s="3" t="e">
        <f t="shared" ca="1" si="147"/>
        <v>#N/A</v>
      </c>
      <c r="CK237" s="3" t="e">
        <f t="shared" ca="1" si="148"/>
        <v>#N/A</v>
      </c>
    </row>
    <row r="238" spans="9:89" x14ac:dyDescent="0.2">
      <c r="I238" s="29"/>
      <c r="J238" s="91">
        <f t="shared" si="127"/>
        <v>189</v>
      </c>
      <c r="K238" s="94" t="str">
        <f t="shared" ca="1" si="128"/>
        <v/>
      </c>
      <c r="L238" s="82" t="str">
        <f t="shared" ca="1" si="129"/>
        <v/>
      </c>
      <c r="M238" s="88" t="str">
        <f t="shared" ca="1" si="130"/>
        <v/>
      </c>
      <c r="N238" s="87" t="str">
        <f t="shared" ca="1" si="131"/>
        <v/>
      </c>
      <c r="O238" s="83" t="str">
        <f t="shared" ca="1" si="131"/>
        <v/>
      </c>
      <c r="P238" s="84" t="str">
        <f t="shared" ca="1" si="132"/>
        <v/>
      </c>
      <c r="Q238" s="67"/>
      <c r="R238" s="67"/>
      <c r="S238" s="67"/>
      <c r="T238">
        <f>PV_Data_Calc!CY231</f>
        <v>216</v>
      </c>
      <c r="U238" s="10" t="e">
        <f ca="1">PV_Data_Calc!CZ231</f>
        <v>#N/A</v>
      </c>
      <c r="V238" s="16" t="e">
        <f ca="1">PV_Data_Calc!DB231</f>
        <v>#N/A</v>
      </c>
      <c r="W238" s="16" t="e">
        <f ca="1">PV_Data_Calc!DC231</f>
        <v>#N/A</v>
      </c>
      <c r="X238" s="17" t="e">
        <f ca="1">PV_Data_Calc!DD231</f>
        <v>#N/A</v>
      </c>
      <c r="Y238" s="17" t="e">
        <f ca="1">PV_Data_Calc!DE231</f>
        <v>#N/A</v>
      </c>
      <c r="AA238" s="9">
        <f>PV_Data_Calc!CQ231</f>
        <v>216</v>
      </c>
      <c r="AB238" s="9" t="e">
        <f ca="1">PV_Data_Calc!CR231</f>
        <v>#N/A</v>
      </c>
      <c r="AC238" s="19" t="e">
        <f ca="1">PV_Data_Calc!CT231</f>
        <v>#N/A</v>
      </c>
      <c r="AD238" s="19" t="e">
        <f ca="1">PV_Data_Calc!CU231</f>
        <v>#N/A</v>
      </c>
      <c r="AE238" s="20" t="e">
        <f ca="1">PV_Data_Calc!CV231</f>
        <v>#N/A</v>
      </c>
      <c r="AF238" s="20" t="e">
        <f ca="1">PV_Data_Calc!CW231</f>
        <v>#N/A</v>
      </c>
      <c r="AJ238" t="e">
        <f t="shared" ca="1" si="113"/>
        <v>#N/A</v>
      </c>
      <c r="AK238" s="4" t="e">
        <f t="shared" ca="1" si="114"/>
        <v>#N/A</v>
      </c>
      <c r="AL238" s="8" t="e">
        <f t="shared" ca="1" si="115"/>
        <v>#N/A</v>
      </c>
      <c r="AM238" s="3" t="e">
        <f t="shared" ca="1" si="116"/>
        <v>#N/A</v>
      </c>
      <c r="AN238" s="4" t="e">
        <f t="shared" ca="1" si="117"/>
        <v>#N/A</v>
      </c>
      <c r="AO238" s="4" t="e">
        <f t="shared" ca="1" si="118"/>
        <v>#N/A</v>
      </c>
      <c r="AP238" s="3" t="e">
        <f t="shared" ca="1" si="119"/>
        <v>#N/A</v>
      </c>
      <c r="AS238">
        <f t="shared" si="151"/>
        <v>108</v>
      </c>
      <c r="AT238" t="e">
        <f t="shared" ca="1" si="152"/>
        <v>#N/A</v>
      </c>
      <c r="AU238" s="3" t="e">
        <f t="shared" ca="1" si="153"/>
        <v>#N/A</v>
      </c>
      <c r="AV238" s="3" t="e">
        <f t="shared" ca="1" si="150"/>
        <v>#N/A</v>
      </c>
      <c r="AW238" s="4" t="e">
        <f t="shared" ca="1" si="150"/>
        <v>#N/A</v>
      </c>
      <c r="AX238" s="4" t="e">
        <f t="shared" ca="1" si="150"/>
        <v>#N/A</v>
      </c>
      <c r="AZ238" s="8" t="e">
        <f t="shared" ca="1" si="154"/>
        <v>#N/A</v>
      </c>
      <c r="BA238" s="3" t="e">
        <f t="shared" ca="1" si="155"/>
        <v>#N/A</v>
      </c>
      <c r="BB238" s="3" t="e">
        <f t="shared" ca="1" si="155"/>
        <v>#N/A</v>
      </c>
      <c r="BC238" s="3" t="e">
        <f t="shared" ca="1" si="155"/>
        <v>#N/A</v>
      </c>
      <c r="BD238" s="3" t="e">
        <f t="shared" ca="1" si="155"/>
        <v>#N/A</v>
      </c>
      <c r="BE238" s="3" t="e">
        <f t="shared" ca="1" si="155"/>
        <v>#N/A</v>
      </c>
      <c r="BF238" s="3" t="e">
        <f t="shared" ca="1" si="155"/>
        <v>#N/A</v>
      </c>
      <c r="BG238" s="3" t="e">
        <f t="shared" ca="1" si="155"/>
        <v>#N/A</v>
      </c>
      <c r="BH238" s="3" t="e">
        <f t="shared" ca="1" si="155"/>
        <v>#N/A</v>
      </c>
      <c r="BI238" s="3" t="e">
        <f t="shared" ca="1" si="155"/>
        <v>#N/A</v>
      </c>
      <c r="BL238" t="e">
        <f t="shared" ca="1" si="120"/>
        <v>#N/A</v>
      </c>
      <c r="BM238" s="4" t="e">
        <f t="shared" ca="1" si="121"/>
        <v>#N/A</v>
      </c>
      <c r="BN238" s="8" t="e">
        <f t="shared" ca="1" si="122"/>
        <v>#N/A</v>
      </c>
      <c r="BO238" s="3" t="e">
        <f t="shared" ca="1" si="123"/>
        <v>#N/A</v>
      </c>
      <c r="BP238" s="4" t="e">
        <f t="shared" ca="1" si="124"/>
        <v>#N/A</v>
      </c>
      <c r="BQ238" s="4" t="e">
        <f t="shared" ca="1" si="125"/>
        <v>#N/A</v>
      </c>
      <c r="BR238" s="3" t="e">
        <f t="shared" ca="1" si="126"/>
        <v>#N/A</v>
      </c>
      <c r="BU238">
        <f t="shared" si="156"/>
        <v>108</v>
      </c>
      <c r="BV238" t="e">
        <f t="shared" ca="1" si="149"/>
        <v>#N/A</v>
      </c>
      <c r="BW238" s="3" t="e">
        <f t="shared" ca="1" si="149"/>
        <v>#N/A</v>
      </c>
      <c r="BX238" s="3" t="e">
        <f t="shared" ca="1" si="149"/>
        <v>#N/A</v>
      </c>
      <c r="BY238" s="4" t="e">
        <f t="shared" ca="1" si="149"/>
        <v>#N/A</v>
      </c>
      <c r="BZ238" s="4" t="e">
        <f t="shared" ca="1" si="149"/>
        <v>#N/A</v>
      </c>
      <c r="CB238" s="8" t="e">
        <f t="shared" ca="1" si="139"/>
        <v>#N/A</v>
      </c>
      <c r="CC238" s="3" t="e">
        <f t="shared" ca="1" si="140"/>
        <v>#N/A</v>
      </c>
      <c r="CD238" s="3" t="e">
        <f t="shared" ca="1" si="141"/>
        <v>#N/A</v>
      </c>
      <c r="CE238" s="3" t="e">
        <f t="shared" ca="1" si="142"/>
        <v>#N/A</v>
      </c>
      <c r="CF238" s="3" t="e">
        <f t="shared" ca="1" si="143"/>
        <v>#N/A</v>
      </c>
      <c r="CG238" s="3" t="e">
        <f t="shared" ca="1" si="144"/>
        <v>#N/A</v>
      </c>
      <c r="CH238" s="3" t="e">
        <f t="shared" ca="1" si="145"/>
        <v>#N/A</v>
      </c>
      <c r="CI238" s="3" t="e">
        <f t="shared" ca="1" si="146"/>
        <v>#N/A</v>
      </c>
      <c r="CJ238" s="3" t="e">
        <f t="shared" ca="1" si="147"/>
        <v>#N/A</v>
      </c>
      <c r="CK238" s="3" t="e">
        <f t="shared" ca="1" si="148"/>
        <v>#N/A</v>
      </c>
    </row>
    <row r="239" spans="9:89" x14ac:dyDescent="0.2">
      <c r="I239" s="29"/>
      <c r="J239" s="91">
        <f t="shared" si="127"/>
        <v>190</v>
      </c>
      <c r="K239" s="94" t="str">
        <f t="shared" ca="1" si="128"/>
        <v/>
      </c>
      <c r="L239" s="82" t="str">
        <f t="shared" ca="1" si="129"/>
        <v/>
      </c>
      <c r="M239" s="88" t="str">
        <f t="shared" ca="1" si="130"/>
        <v/>
      </c>
      <c r="N239" s="87" t="str">
        <f t="shared" ca="1" si="131"/>
        <v/>
      </c>
      <c r="O239" s="83" t="str">
        <f t="shared" ca="1" si="131"/>
        <v/>
      </c>
      <c r="P239" s="84" t="str">
        <f t="shared" ca="1" si="132"/>
        <v/>
      </c>
      <c r="Q239" s="67"/>
      <c r="R239" s="67"/>
      <c r="S239" s="67"/>
      <c r="T239">
        <f>PV_Data_Calc!CY232</f>
        <v>217</v>
      </c>
      <c r="U239" s="10" t="e">
        <f ca="1">PV_Data_Calc!CZ232</f>
        <v>#N/A</v>
      </c>
      <c r="V239" s="16" t="e">
        <f ca="1">PV_Data_Calc!DB232</f>
        <v>#N/A</v>
      </c>
      <c r="W239" s="16" t="e">
        <f ca="1">PV_Data_Calc!DC232</f>
        <v>#N/A</v>
      </c>
      <c r="X239" s="17" t="e">
        <f ca="1">PV_Data_Calc!DD232</f>
        <v>#N/A</v>
      </c>
      <c r="Y239" s="17" t="e">
        <f ca="1">PV_Data_Calc!DE232</f>
        <v>#N/A</v>
      </c>
      <c r="AA239" s="9">
        <f>PV_Data_Calc!CQ232</f>
        <v>217</v>
      </c>
      <c r="AB239" s="9" t="e">
        <f ca="1">PV_Data_Calc!CR232</f>
        <v>#N/A</v>
      </c>
      <c r="AC239" s="19" t="e">
        <f ca="1">PV_Data_Calc!CT232</f>
        <v>#N/A</v>
      </c>
      <c r="AD239" s="19" t="e">
        <f ca="1">PV_Data_Calc!CU232</f>
        <v>#N/A</v>
      </c>
      <c r="AE239" s="20" t="e">
        <f ca="1">PV_Data_Calc!CV232</f>
        <v>#N/A</v>
      </c>
      <c r="AF239" s="20" t="e">
        <f ca="1">PV_Data_Calc!CW232</f>
        <v>#N/A</v>
      </c>
      <c r="AJ239" t="e">
        <f t="shared" ca="1" si="113"/>
        <v>#N/A</v>
      </c>
      <c r="AK239" s="4" t="e">
        <f t="shared" ca="1" si="114"/>
        <v>#N/A</v>
      </c>
      <c r="AL239" s="8" t="e">
        <f t="shared" ca="1" si="115"/>
        <v>#N/A</v>
      </c>
      <c r="AM239" s="3" t="e">
        <f t="shared" ca="1" si="116"/>
        <v>#N/A</v>
      </c>
      <c r="AN239" s="4" t="e">
        <f t="shared" ca="1" si="117"/>
        <v>#N/A</v>
      </c>
      <c r="AO239" s="4" t="e">
        <f t="shared" ca="1" si="118"/>
        <v>#N/A</v>
      </c>
      <c r="AP239" s="3" t="e">
        <f t="shared" ca="1" si="119"/>
        <v>#N/A</v>
      </c>
      <c r="AS239">
        <f t="shared" si="151"/>
        <v>109</v>
      </c>
      <c r="AT239" t="e">
        <f t="shared" ca="1" si="152"/>
        <v>#N/A</v>
      </c>
      <c r="AU239" s="3" t="e">
        <f t="shared" ca="1" si="153"/>
        <v>#N/A</v>
      </c>
      <c r="AV239" s="3" t="e">
        <f t="shared" ca="1" si="150"/>
        <v>#N/A</v>
      </c>
      <c r="AW239" s="4" t="e">
        <f t="shared" ca="1" si="150"/>
        <v>#N/A</v>
      </c>
      <c r="AX239" s="4" t="e">
        <f t="shared" ca="1" si="150"/>
        <v>#N/A</v>
      </c>
      <c r="AZ239" s="8" t="e">
        <f t="shared" ca="1" si="154"/>
        <v>#N/A</v>
      </c>
      <c r="BA239" s="3" t="e">
        <f t="shared" ca="1" si="155"/>
        <v>#N/A</v>
      </c>
      <c r="BB239" s="3" t="e">
        <f t="shared" ca="1" si="155"/>
        <v>#N/A</v>
      </c>
      <c r="BC239" s="3" t="e">
        <f t="shared" ca="1" si="155"/>
        <v>#N/A</v>
      </c>
      <c r="BD239" s="3" t="e">
        <f t="shared" ca="1" si="155"/>
        <v>#N/A</v>
      </c>
      <c r="BE239" s="3" t="e">
        <f t="shared" ca="1" si="155"/>
        <v>#N/A</v>
      </c>
      <c r="BF239" s="3" t="e">
        <f t="shared" ca="1" si="155"/>
        <v>#N/A</v>
      </c>
      <c r="BG239" s="3" t="e">
        <f t="shared" ca="1" si="155"/>
        <v>#N/A</v>
      </c>
      <c r="BH239" s="3" t="e">
        <f t="shared" ca="1" si="155"/>
        <v>#N/A</v>
      </c>
      <c r="BI239" s="3" t="e">
        <f t="shared" ca="1" si="155"/>
        <v>#N/A</v>
      </c>
      <c r="BL239" t="e">
        <f t="shared" ca="1" si="120"/>
        <v>#N/A</v>
      </c>
      <c r="BM239" s="4" t="e">
        <f t="shared" ca="1" si="121"/>
        <v>#N/A</v>
      </c>
      <c r="BN239" s="8" t="e">
        <f t="shared" ca="1" si="122"/>
        <v>#N/A</v>
      </c>
      <c r="BO239" s="3" t="e">
        <f t="shared" ca="1" si="123"/>
        <v>#N/A</v>
      </c>
      <c r="BP239" s="4" t="e">
        <f t="shared" ca="1" si="124"/>
        <v>#N/A</v>
      </c>
      <c r="BQ239" s="4" t="e">
        <f t="shared" ca="1" si="125"/>
        <v>#N/A</v>
      </c>
      <c r="BR239" s="3" t="e">
        <f t="shared" ca="1" si="126"/>
        <v>#N/A</v>
      </c>
      <c r="BU239">
        <f t="shared" si="156"/>
        <v>109</v>
      </c>
      <c r="BV239" t="e">
        <f t="shared" ca="1" si="149"/>
        <v>#N/A</v>
      </c>
      <c r="BW239" s="3" t="e">
        <f t="shared" ca="1" si="149"/>
        <v>#N/A</v>
      </c>
      <c r="BX239" s="3" t="e">
        <f t="shared" ca="1" si="149"/>
        <v>#N/A</v>
      </c>
      <c r="BY239" s="4" t="e">
        <f t="shared" ca="1" si="149"/>
        <v>#N/A</v>
      </c>
      <c r="BZ239" s="4" t="e">
        <f t="shared" ca="1" si="149"/>
        <v>#N/A</v>
      </c>
      <c r="CB239" s="8" t="e">
        <f t="shared" ca="1" si="139"/>
        <v>#N/A</v>
      </c>
      <c r="CC239" s="3" t="e">
        <f t="shared" ca="1" si="140"/>
        <v>#N/A</v>
      </c>
      <c r="CD239" s="3" t="e">
        <f t="shared" ca="1" si="141"/>
        <v>#N/A</v>
      </c>
      <c r="CE239" s="3" t="e">
        <f t="shared" ca="1" si="142"/>
        <v>#N/A</v>
      </c>
      <c r="CF239" s="3" t="e">
        <f t="shared" ca="1" si="143"/>
        <v>#N/A</v>
      </c>
      <c r="CG239" s="3" t="e">
        <f t="shared" ca="1" si="144"/>
        <v>#N/A</v>
      </c>
      <c r="CH239" s="3" t="e">
        <f t="shared" ca="1" si="145"/>
        <v>#N/A</v>
      </c>
      <c r="CI239" s="3" t="e">
        <f t="shared" ca="1" si="146"/>
        <v>#N/A</v>
      </c>
      <c r="CJ239" s="3" t="e">
        <f t="shared" ca="1" si="147"/>
        <v>#N/A</v>
      </c>
      <c r="CK239" s="3" t="e">
        <f t="shared" ca="1" si="148"/>
        <v>#N/A</v>
      </c>
    </row>
    <row r="240" spans="9:89" x14ac:dyDescent="0.2">
      <c r="I240" s="29"/>
      <c r="J240" s="91">
        <f t="shared" si="127"/>
        <v>191</v>
      </c>
      <c r="K240" s="94" t="str">
        <f t="shared" ca="1" si="128"/>
        <v/>
      </c>
      <c r="L240" s="82" t="str">
        <f t="shared" ca="1" si="129"/>
        <v/>
      </c>
      <c r="M240" s="88" t="str">
        <f t="shared" ca="1" si="130"/>
        <v/>
      </c>
      <c r="N240" s="87" t="str">
        <f t="shared" ca="1" si="131"/>
        <v/>
      </c>
      <c r="O240" s="83" t="str">
        <f t="shared" ca="1" si="131"/>
        <v/>
      </c>
      <c r="P240" s="84" t="str">
        <f t="shared" ca="1" si="132"/>
        <v/>
      </c>
      <c r="Q240" s="67"/>
      <c r="R240" s="67"/>
      <c r="S240" s="67"/>
      <c r="T240">
        <f>PV_Data_Calc!CY233</f>
        <v>218</v>
      </c>
      <c r="U240" s="10" t="e">
        <f ca="1">PV_Data_Calc!CZ233</f>
        <v>#N/A</v>
      </c>
      <c r="V240" s="16" t="e">
        <f ca="1">PV_Data_Calc!DB233</f>
        <v>#N/A</v>
      </c>
      <c r="W240" s="16" t="e">
        <f ca="1">PV_Data_Calc!DC233</f>
        <v>#N/A</v>
      </c>
      <c r="X240" s="17" t="e">
        <f ca="1">PV_Data_Calc!DD233</f>
        <v>#N/A</v>
      </c>
      <c r="Y240" s="17" t="e">
        <f ca="1">PV_Data_Calc!DE233</f>
        <v>#N/A</v>
      </c>
      <c r="AA240" s="9">
        <f>PV_Data_Calc!CQ233</f>
        <v>218</v>
      </c>
      <c r="AB240" s="9" t="e">
        <f ca="1">PV_Data_Calc!CR233</f>
        <v>#N/A</v>
      </c>
      <c r="AC240" s="19" t="e">
        <f ca="1">PV_Data_Calc!CT233</f>
        <v>#N/A</v>
      </c>
      <c r="AD240" s="19" t="e">
        <f ca="1">PV_Data_Calc!CU233</f>
        <v>#N/A</v>
      </c>
      <c r="AE240" s="20" t="e">
        <f ca="1">PV_Data_Calc!CV233</f>
        <v>#N/A</v>
      </c>
      <c r="AF240" s="20" t="e">
        <f ca="1">PV_Data_Calc!CW233</f>
        <v>#N/A</v>
      </c>
      <c r="AJ240" t="e">
        <f t="shared" ca="1" si="113"/>
        <v>#N/A</v>
      </c>
      <c r="AK240" s="4" t="e">
        <f t="shared" ca="1" si="114"/>
        <v>#N/A</v>
      </c>
      <c r="AL240" s="8" t="e">
        <f t="shared" ca="1" si="115"/>
        <v>#N/A</v>
      </c>
      <c r="AM240" s="3" t="e">
        <f t="shared" ca="1" si="116"/>
        <v>#N/A</v>
      </c>
      <c r="AN240" s="4" t="e">
        <f t="shared" ca="1" si="117"/>
        <v>#N/A</v>
      </c>
      <c r="AO240" s="4" t="e">
        <f t="shared" ca="1" si="118"/>
        <v>#N/A</v>
      </c>
      <c r="AP240" s="3" t="e">
        <f t="shared" ca="1" si="119"/>
        <v>#N/A</v>
      </c>
      <c r="AS240">
        <f t="shared" si="151"/>
        <v>109</v>
      </c>
      <c r="AT240" t="e">
        <f t="shared" ca="1" si="152"/>
        <v>#N/A</v>
      </c>
      <c r="AU240" s="3" t="e">
        <f t="shared" ca="1" si="153"/>
        <v>#N/A</v>
      </c>
      <c r="AV240" s="3" t="e">
        <f t="shared" ca="1" si="150"/>
        <v>#N/A</v>
      </c>
      <c r="AW240" s="4" t="e">
        <f t="shared" ca="1" si="150"/>
        <v>#N/A</v>
      </c>
      <c r="AX240" s="4" t="e">
        <f t="shared" ca="1" si="150"/>
        <v>#N/A</v>
      </c>
      <c r="AZ240" s="8" t="e">
        <f t="shared" ca="1" si="154"/>
        <v>#N/A</v>
      </c>
      <c r="BA240" s="3" t="e">
        <f t="shared" ca="1" si="155"/>
        <v>#N/A</v>
      </c>
      <c r="BB240" s="3" t="e">
        <f t="shared" ca="1" si="155"/>
        <v>#N/A</v>
      </c>
      <c r="BC240" s="3" t="e">
        <f t="shared" ca="1" si="155"/>
        <v>#N/A</v>
      </c>
      <c r="BD240" s="3" t="e">
        <f t="shared" ca="1" si="155"/>
        <v>#N/A</v>
      </c>
      <c r="BE240" s="3" t="e">
        <f t="shared" ca="1" si="155"/>
        <v>#N/A</v>
      </c>
      <c r="BF240" s="3" t="e">
        <f t="shared" ca="1" si="155"/>
        <v>#N/A</v>
      </c>
      <c r="BG240" s="3" t="e">
        <f t="shared" ca="1" si="155"/>
        <v>#N/A</v>
      </c>
      <c r="BH240" s="3" t="e">
        <f t="shared" ca="1" si="155"/>
        <v>#N/A</v>
      </c>
      <c r="BI240" s="3" t="e">
        <f t="shared" ca="1" si="155"/>
        <v>#N/A</v>
      </c>
      <c r="BL240" t="e">
        <f t="shared" ca="1" si="120"/>
        <v>#N/A</v>
      </c>
      <c r="BM240" s="4" t="e">
        <f t="shared" ca="1" si="121"/>
        <v>#N/A</v>
      </c>
      <c r="BN240" s="8" t="e">
        <f t="shared" ca="1" si="122"/>
        <v>#N/A</v>
      </c>
      <c r="BO240" s="3" t="e">
        <f t="shared" ca="1" si="123"/>
        <v>#N/A</v>
      </c>
      <c r="BP240" s="4" t="e">
        <f t="shared" ca="1" si="124"/>
        <v>#N/A</v>
      </c>
      <c r="BQ240" s="4" t="e">
        <f t="shared" ca="1" si="125"/>
        <v>#N/A</v>
      </c>
      <c r="BR240" s="3" t="e">
        <f t="shared" ca="1" si="126"/>
        <v>#N/A</v>
      </c>
      <c r="BU240">
        <f t="shared" si="156"/>
        <v>109</v>
      </c>
      <c r="BV240" t="e">
        <f t="shared" ca="1" si="149"/>
        <v>#N/A</v>
      </c>
      <c r="BW240" s="3" t="e">
        <f t="shared" ca="1" si="149"/>
        <v>#N/A</v>
      </c>
      <c r="BX240" s="3" t="e">
        <f t="shared" ca="1" si="149"/>
        <v>#N/A</v>
      </c>
      <c r="BY240" s="4" t="e">
        <f t="shared" ca="1" si="149"/>
        <v>#N/A</v>
      </c>
      <c r="BZ240" s="4" t="e">
        <f t="shared" ca="1" si="149"/>
        <v>#N/A</v>
      </c>
      <c r="CB240" s="8" t="e">
        <f t="shared" ca="1" si="139"/>
        <v>#N/A</v>
      </c>
      <c r="CC240" s="3" t="e">
        <f t="shared" ca="1" si="140"/>
        <v>#N/A</v>
      </c>
      <c r="CD240" s="3" t="e">
        <f t="shared" ca="1" si="141"/>
        <v>#N/A</v>
      </c>
      <c r="CE240" s="3" t="e">
        <f t="shared" ca="1" si="142"/>
        <v>#N/A</v>
      </c>
      <c r="CF240" s="3" t="e">
        <f t="shared" ca="1" si="143"/>
        <v>#N/A</v>
      </c>
      <c r="CG240" s="3" t="e">
        <f t="shared" ca="1" si="144"/>
        <v>#N/A</v>
      </c>
      <c r="CH240" s="3" t="e">
        <f t="shared" ca="1" si="145"/>
        <v>#N/A</v>
      </c>
      <c r="CI240" s="3" t="e">
        <f t="shared" ca="1" si="146"/>
        <v>#N/A</v>
      </c>
      <c r="CJ240" s="3" t="e">
        <f t="shared" ca="1" si="147"/>
        <v>#N/A</v>
      </c>
      <c r="CK240" s="3" t="e">
        <f t="shared" ca="1" si="148"/>
        <v>#N/A</v>
      </c>
    </row>
    <row r="241" spans="9:89" x14ac:dyDescent="0.2">
      <c r="I241" s="29"/>
      <c r="J241" s="91">
        <f t="shared" si="127"/>
        <v>192</v>
      </c>
      <c r="K241" s="94" t="str">
        <f t="shared" ca="1" si="128"/>
        <v/>
      </c>
      <c r="L241" s="82" t="str">
        <f t="shared" ca="1" si="129"/>
        <v/>
      </c>
      <c r="M241" s="88" t="str">
        <f t="shared" ca="1" si="130"/>
        <v/>
      </c>
      <c r="N241" s="87" t="str">
        <f t="shared" ca="1" si="131"/>
        <v/>
      </c>
      <c r="O241" s="83" t="str">
        <f t="shared" ca="1" si="131"/>
        <v/>
      </c>
      <c r="P241" s="84" t="str">
        <f t="shared" ca="1" si="132"/>
        <v/>
      </c>
      <c r="Q241" s="67"/>
      <c r="R241" s="67"/>
      <c r="S241" s="67"/>
      <c r="T241">
        <f>PV_Data_Calc!CY234</f>
        <v>219</v>
      </c>
      <c r="U241" s="10" t="e">
        <f ca="1">PV_Data_Calc!CZ234</f>
        <v>#N/A</v>
      </c>
      <c r="V241" s="16" t="e">
        <f ca="1">PV_Data_Calc!DB234</f>
        <v>#N/A</v>
      </c>
      <c r="W241" s="16" t="e">
        <f ca="1">PV_Data_Calc!DC234</f>
        <v>#N/A</v>
      </c>
      <c r="X241" s="17" t="e">
        <f ca="1">PV_Data_Calc!DD234</f>
        <v>#N/A</v>
      </c>
      <c r="Y241" s="17" t="e">
        <f ca="1">PV_Data_Calc!DE234</f>
        <v>#N/A</v>
      </c>
      <c r="AA241" s="9">
        <f>PV_Data_Calc!CQ234</f>
        <v>219</v>
      </c>
      <c r="AB241" s="9" t="e">
        <f ca="1">PV_Data_Calc!CR234</f>
        <v>#N/A</v>
      </c>
      <c r="AC241" s="19" t="e">
        <f ca="1">PV_Data_Calc!CT234</f>
        <v>#N/A</v>
      </c>
      <c r="AD241" s="19" t="e">
        <f ca="1">PV_Data_Calc!CU234</f>
        <v>#N/A</v>
      </c>
      <c r="AE241" s="20" t="e">
        <f ca="1">PV_Data_Calc!CV234</f>
        <v>#N/A</v>
      </c>
      <c r="AF241" s="20" t="e">
        <f ca="1">PV_Data_Calc!CW234</f>
        <v>#N/A</v>
      </c>
      <c r="AJ241" t="e">
        <f t="shared" ref="AJ241:AJ304" ca="1" si="157">IF(ISNA(AL241),NA(),U241)</f>
        <v>#N/A</v>
      </c>
      <c r="AK241" s="4" t="e">
        <f t="shared" ref="AK241:AK304" ca="1" si="158">AVERAGE(Y240:Y241)</f>
        <v>#N/A</v>
      </c>
      <c r="AL241" s="8" t="e">
        <f t="shared" ref="AL241:AL304" ca="1" si="159">IF(AND($C$13&lt;&gt;0,AK241&gt;$C$13),NA(),AK241)</f>
        <v>#N/A</v>
      </c>
      <c r="AM241" s="3" t="e">
        <f t="shared" ref="AM241:AM304" ca="1" si="160">W241</f>
        <v>#N/A</v>
      </c>
      <c r="AN241" s="4" t="e">
        <f t="shared" ref="AN241:AN304" ca="1" si="161">IF((AK241-AK240)&lt;$AO$21,1,0)</f>
        <v>#N/A</v>
      </c>
      <c r="AO241" s="4" t="e">
        <f t="shared" ref="AO241:AO304" ca="1" si="162">IF(AN240=0,AN241,(AO240*AN241+AN241))</f>
        <v>#N/A</v>
      </c>
      <c r="AP241" s="3" t="e">
        <f t="shared" ref="AP241:AP304" ca="1" si="163">IF(ISODD(AO241),AM241+$AP$21,AM241)</f>
        <v>#N/A</v>
      </c>
      <c r="AS241">
        <f t="shared" si="151"/>
        <v>110</v>
      </c>
      <c r="AT241" t="e">
        <f t="shared" ca="1" si="152"/>
        <v>#N/A</v>
      </c>
      <c r="AU241" s="3" t="e">
        <f t="shared" ca="1" si="153"/>
        <v>#N/A</v>
      </c>
      <c r="AV241" s="3" t="e">
        <f t="shared" ca="1" si="150"/>
        <v>#N/A</v>
      </c>
      <c r="AW241" s="4" t="e">
        <f t="shared" ca="1" si="150"/>
        <v>#N/A</v>
      </c>
      <c r="AX241" s="4" t="e">
        <f t="shared" ca="1" si="150"/>
        <v>#N/A</v>
      </c>
      <c r="AZ241" s="8" t="e">
        <f t="shared" ca="1" si="154"/>
        <v>#N/A</v>
      </c>
      <c r="BA241" s="3" t="e">
        <f t="shared" ca="1" si="155"/>
        <v>#N/A</v>
      </c>
      <c r="BB241" s="3" t="e">
        <f t="shared" ca="1" si="155"/>
        <v>#N/A</v>
      </c>
      <c r="BC241" s="3" t="e">
        <f t="shared" ca="1" si="155"/>
        <v>#N/A</v>
      </c>
      <c r="BD241" s="3" t="e">
        <f t="shared" ca="1" si="155"/>
        <v>#N/A</v>
      </c>
      <c r="BE241" s="3" t="e">
        <f t="shared" ca="1" si="155"/>
        <v>#N/A</v>
      </c>
      <c r="BF241" s="3" t="e">
        <f t="shared" ca="1" si="155"/>
        <v>#N/A</v>
      </c>
      <c r="BG241" s="3" t="e">
        <f t="shared" ca="1" si="155"/>
        <v>#N/A</v>
      </c>
      <c r="BH241" s="3" t="e">
        <f t="shared" ca="1" si="155"/>
        <v>#N/A</v>
      </c>
      <c r="BI241" s="3" t="e">
        <f t="shared" ca="1" si="155"/>
        <v>#N/A</v>
      </c>
      <c r="BL241" t="e">
        <f t="shared" ref="BL241:BL304" ca="1" si="164">IF(ISNA(BN241),NA(),AB241)</f>
        <v>#N/A</v>
      </c>
      <c r="BM241" s="4" t="e">
        <f t="shared" ref="BM241:BM304" ca="1" si="165">AVERAGE(AF240:AF241)</f>
        <v>#N/A</v>
      </c>
      <c r="BN241" s="8" t="e">
        <f t="shared" ref="BN241:BN304" ca="1" si="166">IF(AND($C$13&lt;&gt;0,BM241&gt;$C$13),NA(),BM241)</f>
        <v>#N/A</v>
      </c>
      <c r="BO241" s="3" t="e">
        <f t="shared" ref="BO241:BO304" ca="1" si="167">AD241</f>
        <v>#N/A</v>
      </c>
      <c r="BP241" s="4" t="e">
        <f t="shared" ref="BP241:BP304" ca="1" si="168">IF((BM241-BM240)&lt;$AO$21,1,0)</f>
        <v>#N/A</v>
      </c>
      <c r="BQ241" s="4" t="e">
        <f t="shared" ref="BQ241:BQ304" ca="1" si="169">IF(BP240=0,BP241,(BQ240*BP241+BP241))</f>
        <v>#N/A</v>
      </c>
      <c r="BR241" s="3" t="e">
        <f t="shared" ref="BR241:BR304" ca="1" si="170">IF(ISODD(BQ241),BO241+$AP$21,BO241)</f>
        <v>#N/A</v>
      </c>
      <c r="BU241">
        <f t="shared" si="156"/>
        <v>110</v>
      </c>
      <c r="BV241" t="e">
        <f t="shared" ca="1" si="149"/>
        <v>#N/A</v>
      </c>
      <c r="BW241" s="3" t="e">
        <f t="shared" ca="1" si="149"/>
        <v>#N/A</v>
      </c>
      <c r="BX241" s="3" t="e">
        <f t="shared" ca="1" si="149"/>
        <v>#N/A</v>
      </c>
      <c r="BY241" s="4" t="e">
        <f t="shared" ca="1" si="149"/>
        <v>#N/A</v>
      </c>
      <c r="BZ241" s="4" t="e">
        <f t="shared" ca="1" si="149"/>
        <v>#N/A</v>
      </c>
      <c r="CB241" s="8" t="e">
        <f t="shared" ca="1" si="139"/>
        <v>#N/A</v>
      </c>
      <c r="CC241" s="3" t="e">
        <f t="shared" ca="1" si="140"/>
        <v>#N/A</v>
      </c>
      <c r="CD241" s="3" t="e">
        <f t="shared" ca="1" si="141"/>
        <v>#N/A</v>
      </c>
      <c r="CE241" s="3" t="e">
        <f t="shared" ca="1" si="142"/>
        <v>#N/A</v>
      </c>
      <c r="CF241" s="3" t="e">
        <f t="shared" ca="1" si="143"/>
        <v>#N/A</v>
      </c>
      <c r="CG241" s="3" t="e">
        <f t="shared" ca="1" si="144"/>
        <v>#N/A</v>
      </c>
      <c r="CH241" s="3" t="e">
        <f t="shared" ca="1" si="145"/>
        <v>#N/A</v>
      </c>
      <c r="CI241" s="3" t="e">
        <f t="shared" ca="1" si="146"/>
        <v>#N/A</v>
      </c>
      <c r="CJ241" s="3" t="e">
        <f t="shared" ca="1" si="147"/>
        <v>#N/A</v>
      </c>
      <c r="CK241" s="3" t="e">
        <f t="shared" ca="1" si="148"/>
        <v>#N/A</v>
      </c>
    </row>
    <row r="242" spans="9:89" x14ac:dyDescent="0.2">
      <c r="I242" s="29"/>
      <c r="J242" s="91">
        <f t="shared" ref="J242:J265" si="171">T215</f>
        <v>193</v>
      </c>
      <c r="K242" s="94" t="str">
        <f t="shared" ca="1" si="128"/>
        <v/>
      </c>
      <c r="L242" s="82" t="str">
        <f t="shared" ca="1" si="129"/>
        <v/>
      </c>
      <c r="M242" s="88" t="str">
        <f t="shared" ca="1" si="130"/>
        <v/>
      </c>
      <c r="N242" s="87" t="str">
        <f t="shared" ca="1" si="131"/>
        <v/>
      </c>
      <c r="O242" s="83" t="str">
        <f t="shared" ca="1" si="131"/>
        <v/>
      </c>
      <c r="P242" s="84" t="str">
        <f t="shared" ca="1" si="132"/>
        <v/>
      </c>
      <c r="Q242" s="67"/>
      <c r="R242" s="67"/>
      <c r="S242" s="67"/>
      <c r="T242">
        <f>PV_Data_Calc!CY235</f>
        <v>220</v>
      </c>
      <c r="U242" s="10" t="e">
        <f ca="1">PV_Data_Calc!CZ235</f>
        <v>#N/A</v>
      </c>
      <c r="V242" s="16" t="e">
        <f ca="1">PV_Data_Calc!DB235</f>
        <v>#N/A</v>
      </c>
      <c r="W242" s="16" t="e">
        <f ca="1">PV_Data_Calc!DC235</f>
        <v>#N/A</v>
      </c>
      <c r="X242" s="17" t="e">
        <f ca="1">PV_Data_Calc!DD235</f>
        <v>#N/A</v>
      </c>
      <c r="Y242" s="17" t="e">
        <f ca="1">PV_Data_Calc!DE235</f>
        <v>#N/A</v>
      </c>
      <c r="AA242" s="9">
        <f>PV_Data_Calc!CQ235</f>
        <v>220</v>
      </c>
      <c r="AB242" s="9" t="e">
        <f ca="1">PV_Data_Calc!CR235</f>
        <v>#N/A</v>
      </c>
      <c r="AC242" s="19" t="e">
        <f ca="1">PV_Data_Calc!CT235</f>
        <v>#N/A</v>
      </c>
      <c r="AD242" s="19" t="e">
        <f ca="1">PV_Data_Calc!CU235</f>
        <v>#N/A</v>
      </c>
      <c r="AE242" s="20" t="e">
        <f ca="1">PV_Data_Calc!CV235</f>
        <v>#N/A</v>
      </c>
      <c r="AF242" s="20" t="e">
        <f ca="1">PV_Data_Calc!CW235</f>
        <v>#N/A</v>
      </c>
      <c r="AJ242" t="e">
        <f t="shared" ca="1" si="157"/>
        <v>#N/A</v>
      </c>
      <c r="AK242" s="4" t="e">
        <f t="shared" ca="1" si="158"/>
        <v>#N/A</v>
      </c>
      <c r="AL242" s="8" t="e">
        <f t="shared" ca="1" si="159"/>
        <v>#N/A</v>
      </c>
      <c r="AM242" s="3" t="e">
        <f t="shared" ca="1" si="160"/>
        <v>#N/A</v>
      </c>
      <c r="AN242" s="4" t="e">
        <f t="shared" ca="1" si="161"/>
        <v>#N/A</v>
      </c>
      <c r="AO242" s="4" t="e">
        <f t="shared" ca="1" si="162"/>
        <v>#N/A</v>
      </c>
      <c r="AP242" s="3" t="e">
        <f t="shared" ca="1" si="163"/>
        <v>#N/A</v>
      </c>
      <c r="AS242">
        <f t="shared" si="151"/>
        <v>110</v>
      </c>
      <c r="AT242" t="e">
        <f t="shared" ca="1" si="152"/>
        <v>#N/A</v>
      </c>
      <c r="AU242" s="3" t="e">
        <f t="shared" ca="1" si="153"/>
        <v>#N/A</v>
      </c>
      <c r="AV242" s="3" t="e">
        <f t="shared" ca="1" si="150"/>
        <v>#N/A</v>
      </c>
      <c r="AW242" s="4" t="e">
        <f t="shared" ca="1" si="150"/>
        <v>#N/A</v>
      </c>
      <c r="AX242" s="4" t="e">
        <f t="shared" ca="1" si="150"/>
        <v>#N/A</v>
      </c>
      <c r="AZ242" s="8" t="e">
        <f t="shared" ca="1" si="154"/>
        <v>#N/A</v>
      </c>
      <c r="BA242" s="3" t="e">
        <f t="shared" ca="1" si="155"/>
        <v>#N/A</v>
      </c>
      <c r="BB242" s="3" t="e">
        <f t="shared" ca="1" si="155"/>
        <v>#N/A</v>
      </c>
      <c r="BC242" s="3" t="e">
        <f t="shared" ca="1" si="155"/>
        <v>#N/A</v>
      </c>
      <c r="BD242" s="3" t="e">
        <f t="shared" ca="1" si="155"/>
        <v>#N/A</v>
      </c>
      <c r="BE242" s="3" t="e">
        <f t="shared" ca="1" si="155"/>
        <v>#N/A</v>
      </c>
      <c r="BF242" s="3" t="e">
        <f t="shared" ca="1" si="155"/>
        <v>#N/A</v>
      </c>
      <c r="BG242" s="3" t="e">
        <f t="shared" ca="1" si="155"/>
        <v>#N/A</v>
      </c>
      <c r="BH242" s="3" t="e">
        <f t="shared" ca="1" si="155"/>
        <v>#N/A</v>
      </c>
      <c r="BI242" s="3" t="e">
        <f t="shared" ca="1" si="155"/>
        <v>#N/A</v>
      </c>
      <c r="BL242" t="e">
        <f t="shared" ca="1" si="164"/>
        <v>#N/A</v>
      </c>
      <c r="BM242" s="4" t="e">
        <f t="shared" ca="1" si="165"/>
        <v>#N/A</v>
      </c>
      <c r="BN242" s="8" t="e">
        <f t="shared" ca="1" si="166"/>
        <v>#N/A</v>
      </c>
      <c r="BO242" s="3" t="e">
        <f t="shared" ca="1" si="167"/>
        <v>#N/A</v>
      </c>
      <c r="BP242" s="4" t="e">
        <f t="shared" ca="1" si="168"/>
        <v>#N/A</v>
      </c>
      <c r="BQ242" s="4" t="e">
        <f t="shared" ca="1" si="169"/>
        <v>#N/A</v>
      </c>
      <c r="BR242" s="3" t="e">
        <f t="shared" ca="1" si="170"/>
        <v>#N/A</v>
      </c>
      <c r="BU242">
        <f t="shared" si="156"/>
        <v>110</v>
      </c>
      <c r="BV242" t="e">
        <f t="shared" ca="1" si="149"/>
        <v>#N/A</v>
      </c>
      <c r="BW242" s="3" t="e">
        <f t="shared" ca="1" si="149"/>
        <v>#N/A</v>
      </c>
      <c r="BX242" s="3" t="e">
        <f t="shared" ca="1" si="149"/>
        <v>#N/A</v>
      </c>
      <c r="BY242" s="4" t="e">
        <f t="shared" ca="1" si="149"/>
        <v>#N/A</v>
      </c>
      <c r="BZ242" s="4" t="e">
        <f t="shared" ca="1" si="149"/>
        <v>#N/A</v>
      </c>
      <c r="CB242" s="8" t="e">
        <f t="shared" ca="1" si="139"/>
        <v>#N/A</v>
      </c>
      <c r="CC242" s="3" t="e">
        <f t="shared" ca="1" si="140"/>
        <v>#N/A</v>
      </c>
      <c r="CD242" s="3" t="e">
        <f t="shared" ca="1" si="141"/>
        <v>#N/A</v>
      </c>
      <c r="CE242" s="3" t="e">
        <f t="shared" ca="1" si="142"/>
        <v>#N/A</v>
      </c>
      <c r="CF242" s="3" t="e">
        <f t="shared" ca="1" si="143"/>
        <v>#N/A</v>
      </c>
      <c r="CG242" s="3" t="e">
        <f t="shared" ca="1" si="144"/>
        <v>#N/A</v>
      </c>
      <c r="CH242" s="3" t="e">
        <f t="shared" ca="1" si="145"/>
        <v>#N/A</v>
      </c>
      <c r="CI242" s="3" t="e">
        <f t="shared" ca="1" si="146"/>
        <v>#N/A</v>
      </c>
      <c r="CJ242" s="3" t="e">
        <f t="shared" ca="1" si="147"/>
        <v>#N/A</v>
      </c>
      <c r="CK242" s="3" t="e">
        <f t="shared" ca="1" si="148"/>
        <v>#N/A</v>
      </c>
    </row>
    <row r="243" spans="9:89" x14ac:dyDescent="0.2">
      <c r="I243" s="29"/>
      <c r="J243" s="91">
        <f t="shared" si="171"/>
        <v>194</v>
      </c>
      <c r="K243" s="94" t="str">
        <f t="shared" ref="K243:K265" ca="1" si="172">IF(ISNA(U216),"",U216)</f>
        <v/>
      </c>
      <c r="L243" s="82" t="str">
        <f t="shared" ref="L243:L265" ca="1" si="173">IF(ISNA(W216),"",W216)</f>
        <v/>
      </c>
      <c r="M243" s="88" t="str">
        <f t="shared" ref="M243:M265" ca="1" si="174">IF(ISNA(X216),"",X216/1000)</f>
        <v/>
      </c>
      <c r="N243" s="87" t="str">
        <f t="shared" ref="N243:O265" ca="1" si="175">IF(ISNA(AB216),"",AB216)</f>
        <v/>
      </c>
      <c r="O243" s="83" t="str">
        <f t="shared" ca="1" si="175"/>
        <v/>
      </c>
      <c r="P243" s="84" t="str">
        <f t="shared" ref="P243:P265" ca="1" si="176">IF(ISNA(AE216),"",AE216/1000)</f>
        <v/>
      </c>
      <c r="Q243" s="67"/>
      <c r="R243" s="67"/>
      <c r="S243" s="67"/>
      <c r="T243">
        <f>PV_Data_Calc!CY236</f>
        <v>221</v>
      </c>
      <c r="U243" s="10" t="e">
        <f ca="1">PV_Data_Calc!CZ236</f>
        <v>#N/A</v>
      </c>
      <c r="V243" s="16" t="e">
        <f ca="1">PV_Data_Calc!DB236</f>
        <v>#N/A</v>
      </c>
      <c r="W243" s="16" t="e">
        <f ca="1">PV_Data_Calc!DC236</f>
        <v>#N/A</v>
      </c>
      <c r="X243" s="17" t="e">
        <f ca="1">PV_Data_Calc!DD236</f>
        <v>#N/A</v>
      </c>
      <c r="Y243" s="17" t="e">
        <f ca="1">PV_Data_Calc!DE236</f>
        <v>#N/A</v>
      </c>
      <c r="AA243" s="9">
        <f>PV_Data_Calc!CQ236</f>
        <v>221</v>
      </c>
      <c r="AB243" s="9" t="e">
        <f ca="1">PV_Data_Calc!CR236</f>
        <v>#N/A</v>
      </c>
      <c r="AC243" s="19" t="e">
        <f ca="1">PV_Data_Calc!CT236</f>
        <v>#N/A</v>
      </c>
      <c r="AD243" s="19" t="e">
        <f ca="1">PV_Data_Calc!CU236</f>
        <v>#N/A</v>
      </c>
      <c r="AE243" s="20" t="e">
        <f ca="1">PV_Data_Calc!CV236</f>
        <v>#N/A</v>
      </c>
      <c r="AF243" s="20" t="e">
        <f ca="1">PV_Data_Calc!CW236</f>
        <v>#N/A</v>
      </c>
      <c r="AJ243" t="e">
        <f t="shared" ca="1" si="157"/>
        <v>#N/A</v>
      </c>
      <c r="AK243" s="4" t="e">
        <f t="shared" ca="1" si="158"/>
        <v>#N/A</v>
      </c>
      <c r="AL243" s="8" t="e">
        <f t="shared" ca="1" si="159"/>
        <v>#N/A</v>
      </c>
      <c r="AM243" s="3" t="e">
        <f t="shared" ca="1" si="160"/>
        <v>#N/A</v>
      </c>
      <c r="AN243" s="4" t="e">
        <f t="shared" ca="1" si="161"/>
        <v>#N/A</v>
      </c>
      <c r="AO243" s="4" t="e">
        <f t="shared" ca="1" si="162"/>
        <v>#N/A</v>
      </c>
      <c r="AP243" s="3" t="e">
        <f t="shared" ca="1" si="163"/>
        <v>#N/A</v>
      </c>
      <c r="AS243">
        <f t="shared" si="151"/>
        <v>111</v>
      </c>
      <c r="AT243" t="e">
        <f t="shared" ca="1" si="152"/>
        <v>#N/A</v>
      </c>
      <c r="AU243" s="3" t="e">
        <f t="shared" ca="1" si="153"/>
        <v>#N/A</v>
      </c>
      <c r="AV243" s="3" t="e">
        <f t="shared" ca="1" si="150"/>
        <v>#N/A</v>
      </c>
      <c r="AW243" s="4" t="e">
        <f t="shared" ca="1" si="150"/>
        <v>#N/A</v>
      </c>
      <c r="AX243" s="4" t="e">
        <f t="shared" ca="1" si="150"/>
        <v>#N/A</v>
      </c>
      <c r="AZ243" s="8" t="e">
        <f t="shared" ca="1" si="154"/>
        <v>#N/A</v>
      </c>
      <c r="BA243" s="3" t="e">
        <f t="shared" ca="1" si="155"/>
        <v>#N/A</v>
      </c>
      <c r="BB243" s="3" t="e">
        <f t="shared" ca="1" si="155"/>
        <v>#N/A</v>
      </c>
      <c r="BC243" s="3" t="e">
        <f t="shared" ca="1" si="155"/>
        <v>#N/A</v>
      </c>
      <c r="BD243" s="3" t="e">
        <f t="shared" ca="1" si="155"/>
        <v>#N/A</v>
      </c>
      <c r="BE243" s="3" t="e">
        <f t="shared" ca="1" si="155"/>
        <v>#N/A</v>
      </c>
      <c r="BF243" s="3" t="e">
        <f t="shared" ca="1" si="155"/>
        <v>#N/A</v>
      </c>
      <c r="BG243" s="3" t="e">
        <f t="shared" ca="1" si="155"/>
        <v>#N/A</v>
      </c>
      <c r="BH243" s="3" t="e">
        <f t="shared" ca="1" si="155"/>
        <v>#N/A</v>
      </c>
      <c r="BI243" s="3" t="e">
        <f t="shared" ca="1" si="155"/>
        <v>#N/A</v>
      </c>
      <c r="BL243" t="e">
        <f t="shared" ca="1" si="164"/>
        <v>#N/A</v>
      </c>
      <c r="BM243" s="4" t="e">
        <f t="shared" ca="1" si="165"/>
        <v>#N/A</v>
      </c>
      <c r="BN243" s="8" t="e">
        <f t="shared" ca="1" si="166"/>
        <v>#N/A</v>
      </c>
      <c r="BO243" s="3" t="e">
        <f t="shared" ca="1" si="167"/>
        <v>#N/A</v>
      </c>
      <c r="BP243" s="4" t="e">
        <f t="shared" ca="1" si="168"/>
        <v>#N/A</v>
      </c>
      <c r="BQ243" s="4" t="e">
        <f t="shared" ca="1" si="169"/>
        <v>#N/A</v>
      </c>
      <c r="BR243" s="3" t="e">
        <f t="shared" ca="1" si="170"/>
        <v>#N/A</v>
      </c>
      <c r="BU243">
        <f t="shared" si="156"/>
        <v>111</v>
      </c>
      <c r="BV243" t="e">
        <f t="shared" ca="1" si="149"/>
        <v>#N/A</v>
      </c>
      <c r="BW243" s="3" t="e">
        <f t="shared" ca="1" si="149"/>
        <v>#N/A</v>
      </c>
      <c r="BX243" s="3" t="e">
        <f t="shared" ca="1" si="149"/>
        <v>#N/A</v>
      </c>
      <c r="BY243" s="4" t="e">
        <f t="shared" ca="1" si="149"/>
        <v>#N/A</v>
      </c>
      <c r="BZ243" s="4" t="e">
        <f t="shared" ca="1" si="149"/>
        <v>#N/A</v>
      </c>
      <c r="CB243" s="8" t="e">
        <f t="shared" ca="1" si="139"/>
        <v>#N/A</v>
      </c>
      <c r="CC243" s="3" t="e">
        <f t="shared" ca="1" si="140"/>
        <v>#N/A</v>
      </c>
      <c r="CD243" s="3" t="e">
        <f t="shared" ca="1" si="141"/>
        <v>#N/A</v>
      </c>
      <c r="CE243" s="3" t="e">
        <f t="shared" ca="1" si="142"/>
        <v>#N/A</v>
      </c>
      <c r="CF243" s="3" t="e">
        <f t="shared" ca="1" si="143"/>
        <v>#N/A</v>
      </c>
      <c r="CG243" s="3" t="e">
        <f t="shared" ca="1" si="144"/>
        <v>#N/A</v>
      </c>
      <c r="CH243" s="3" t="e">
        <f t="shared" ca="1" si="145"/>
        <v>#N/A</v>
      </c>
      <c r="CI243" s="3" t="e">
        <f t="shared" ca="1" si="146"/>
        <v>#N/A</v>
      </c>
      <c r="CJ243" s="3" t="e">
        <f t="shared" ca="1" si="147"/>
        <v>#N/A</v>
      </c>
      <c r="CK243" s="3" t="e">
        <f t="shared" ca="1" si="148"/>
        <v>#N/A</v>
      </c>
    </row>
    <row r="244" spans="9:89" x14ac:dyDescent="0.2">
      <c r="I244" s="29"/>
      <c r="J244" s="91">
        <f t="shared" si="171"/>
        <v>195</v>
      </c>
      <c r="K244" s="94" t="str">
        <f t="shared" ca="1" si="172"/>
        <v/>
      </c>
      <c r="L244" s="82" t="str">
        <f t="shared" ca="1" si="173"/>
        <v/>
      </c>
      <c r="M244" s="88" t="str">
        <f t="shared" ca="1" si="174"/>
        <v/>
      </c>
      <c r="N244" s="87" t="str">
        <f t="shared" ca="1" si="175"/>
        <v/>
      </c>
      <c r="O244" s="83" t="str">
        <f t="shared" ca="1" si="175"/>
        <v/>
      </c>
      <c r="P244" s="84" t="str">
        <f t="shared" ca="1" si="176"/>
        <v/>
      </c>
      <c r="Q244" s="67"/>
      <c r="R244" s="67"/>
      <c r="S244" s="67"/>
      <c r="T244">
        <f>PV_Data_Calc!CY237</f>
        <v>222</v>
      </c>
      <c r="U244" s="10" t="e">
        <f ca="1">PV_Data_Calc!CZ237</f>
        <v>#N/A</v>
      </c>
      <c r="V244" s="16" t="e">
        <f ca="1">PV_Data_Calc!DB237</f>
        <v>#N/A</v>
      </c>
      <c r="W244" s="16" t="e">
        <f ca="1">PV_Data_Calc!DC237</f>
        <v>#N/A</v>
      </c>
      <c r="X244" s="17" t="e">
        <f ca="1">PV_Data_Calc!DD237</f>
        <v>#N/A</v>
      </c>
      <c r="Y244" s="17" t="e">
        <f ca="1">PV_Data_Calc!DE237</f>
        <v>#N/A</v>
      </c>
      <c r="AA244" s="9">
        <f>PV_Data_Calc!CQ237</f>
        <v>222</v>
      </c>
      <c r="AB244" s="9" t="e">
        <f ca="1">PV_Data_Calc!CR237</f>
        <v>#N/A</v>
      </c>
      <c r="AC244" s="19" t="e">
        <f ca="1">PV_Data_Calc!CT237</f>
        <v>#N/A</v>
      </c>
      <c r="AD244" s="19" t="e">
        <f ca="1">PV_Data_Calc!CU237</f>
        <v>#N/A</v>
      </c>
      <c r="AE244" s="20" t="e">
        <f ca="1">PV_Data_Calc!CV237</f>
        <v>#N/A</v>
      </c>
      <c r="AF244" s="20" t="e">
        <f ca="1">PV_Data_Calc!CW237</f>
        <v>#N/A</v>
      </c>
      <c r="AJ244" t="e">
        <f t="shared" ca="1" si="157"/>
        <v>#N/A</v>
      </c>
      <c r="AK244" s="4" t="e">
        <f t="shared" ca="1" si="158"/>
        <v>#N/A</v>
      </c>
      <c r="AL244" s="8" t="e">
        <f t="shared" ca="1" si="159"/>
        <v>#N/A</v>
      </c>
      <c r="AM244" s="3" t="e">
        <f t="shared" ca="1" si="160"/>
        <v>#N/A</v>
      </c>
      <c r="AN244" s="4" t="e">
        <f t="shared" ca="1" si="161"/>
        <v>#N/A</v>
      </c>
      <c r="AO244" s="4" t="e">
        <f t="shared" ca="1" si="162"/>
        <v>#N/A</v>
      </c>
      <c r="AP244" s="3" t="e">
        <f t="shared" ca="1" si="163"/>
        <v>#N/A</v>
      </c>
      <c r="AS244">
        <f t="shared" si="151"/>
        <v>111</v>
      </c>
      <c r="AT244" t="e">
        <f t="shared" ca="1" si="152"/>
        <v>#N/A</v>
      </c>
      <c r="AU244" s="3" t="e">
        <f t="shared" ca="1" si="153"/>
        <v>#N/A</v>
      </c>
      <c r="AV244" s="3" t="e">
        <f t="shared" ca="1" si="150"/>
        <v>#N/A</v>
      </c>
      <c r="AW244" s="4" t="e">
        <f t="shared" ca="1" si="150"/>
        <v>#N/A</v>
      </c>
      <c r="AX244" s="4" t="e">
        <f t="shared" ca="1" si="150"/>
        <v>#N/A</v>
      </c>
      <c r="AZ244" s="8" t="e">
        <f t="shared" ca="1" si="154"/>
        <v>#N/A</v>
      </c>
      <c r="BA244" s="3" t="e">
        <f t="shared" ca="1" si="155"/>
        <v>#N/A</v>
      </c>
      <c r="BB244" s="3" t="e">
        <f t="shared" ca="1" si="155"/>
        <v>#N/A</v>
      </c>
      <c r="BC244" s="3" t="e">
        <f t="shared" ca="1" si="155"/>
        <v>#N/A</v>
      </c>
      <c r="BD244" s="3" t="e">
        <f t="shared" ref="BD244:BI286" ca="1" si="177">IF(ISNA($AZ244),NA(),IF(AND($AU244&gt;BE$21,$AU244&lt;=BD$21),$AV244,0))</f>
        <v>#N/A</v>
      </c>
      <c r="BE244" s="3" t="e">
        <f t="shared" ca="1" si="177"/>
        <v>#N/A</v>
      </c>
      <c r="BF244" s="3" t="e">
        <f t="shared" ca="1" si="177"/>
        <v>#N/A</v>
      </c>
      <c r="BG244" s="3" t="e">
        <f t="shared" ca="1" si="177"/>
        <v>#N/A</v>
      </c>
      <c r="BH244" s="3" t="e">
        <f t="shared" ca="1" si="177"/>
        <v>#N/A</v>
      </c>
      <c r="BI244" s="3" t="e">
        <f t="shared" ca="1" si="177"/>
        <v>#N/A</v>
      </c>
      <c r="BL244" t="e">
        <f t="shared" ca="1" si="164"/>
        <v>#N/A</v>
      </c>
      <c r="BM244" s="4" t="e">
        <f t="shared" ca="1" si="165"/>
        <v>#N/A</v>
      </c>
      <c r="BN244" s="8" t="e">
        <f t="shared" ca="1" si="166"/>
        <v>#N/A</v>
      </c>
      <c r="BO244" s="3" t="e">
        <f t="shared" ca="1" si="167"/>
        <v>#N/A</v>
      </c>
      <c r="BP244" s="4" t="e">
        <f t="shared" ca="1" si="168"/>
        <v>#N/A</v>
      </c>
      <c r="BQ244" s="4" t="e">
        <f t="shared" ca="1" si="169"/>
        <v>#N/A</v>
      </c>
      <c r="BR244" s="3" t="e">
        <f t="shared" ca="1" si="170"/>
        <v>#N/A</v>
      </c>
      <c r="BU244">
        <f t="shared" si="156"/>
        <v>111</v>
      </c>
      <c r="BV244" t="e">
        <f t="shared" ca="1" si="149"/>
        <v>#N/A</v>
      </c>
      <c r="BW244" s="3" t="e">
        <f t="shared" ca="1" si="149"/>
        <v>#N/A</v>
      </c>
      <c r="BX244" s="3" t="e">
        <f t="shared" ca="1" si="149"/>
        <v>#N/A</v>
      </c>
      <c r="BY244" s="4" t="e">
        <f t="shared" ca="1" si="149"/>
        <v>#N/A</v>
      </c>
      <c r="BZ244" s="4" t="e">
        <f t="shared" ca="1" si="149"/>
        <v>#N/A</v>
      </c>
      <c r="CB244" s="8" t="e">
        <f t="shared" ca="1" si="139"/>
        <v>#N/A</v>
      </c>
      <c r="CC244" s="3" t="e">
        <f t="shared" ca="1" si="140"/>
        <v>#N/A</v>
      </c>
      <c r="CD244" s="3" t="e">
        <f t="shared" ca="1" si="141"/>
        <v>#N/A</v>
      </c>
      <c r="CE244" s="3" t="e">
        <f t="shared" ca="1" si="142"/>
        <v>#N/A</v>
      </c>
      <c r="CF244" s="3" t="e">
        <f t="shared" ca="1" si="143"/>
        <v>#N/A</v>
      </c>
      <c r="CG244" s="3" t="e">
        <f t="shared" ca="1" si="144"/>
        <v>#N/A</v>
      </c>
      <c r="CH244" s="3" t="e">
        <f t="shared" ca="1" si="145"/>
        <v>#N/A</v>
      </c>
      <c r="CI244" s="3" t="e">
        <f t="shared" ca="1" si="146"/>
        <v>#N/A</v>
      </c>
      <c r="CJ244" s="3" t="e">
        <f t="shared" ca="1" si="147"/>
        <v>#N/A</v>
      </c>
      <c r="CK244" s="3" t="e">
        <f t="shared" ca="1" si="148"/>
        <v>#N/A</v>
      </c>
    </row>
    <row r="245" spans="9:89" x14ac:dyDescent="0.2">
      <c r="I245" s="29"/>
      <c r="J245" s="91">
        <f t="shared" si="171"/>
        <v>196</v>
      </c>
      <c r="K245" s="94" t="str">
        <f t="shared" ca="1" si="172"/>
        <v/>
      </c>
      <c r="L245" s="82" t="str">
        <f t="shared" ca="1" si="173"/>
        <v/>
      </c>
      <c r="M245" s="88" t="str">
        <f t="shared" ca="1" si="174"/>
        <v/>
      </c>
      <c r="N245" s="87" t="str">
        <f t="shared" ca="1" si="175"/>
        <v/>
      </c>
      <c r="O245" s="83" t="str">
        <f t="shared" ca="1" si="175"/>
        <v/>
      </c>
      <c r="P245" s="84" t="str">
        <f t="shared" ca="1" si="176"/>
        <v/>
      </c>
      <c r="Q245" s="67"/>
      <c r="R245" s="67"/>
      <c r="S245" s="67"/>
      <c r="T245">
        <f>PV_Data_Calc!CY238</f>
        <v>223</v>
      </c>
      <c r="U245" s="10" t="e">
        <f ca="1">PV_Data_Calc!CZ238</f>
        <v>#N/A</v>
      </c>
      <c r="V245" s="16" t="e">
        <f ca="1">PV_Data_Calc!DB238</f>
        <v>#N/A</v>
      </c>
      <c r="W245" s="16" t="e">
        <f ca="1">PV_Data_Calc!DC238</f>
        <v>#N/A</v>
      </c>
      <c r="X245" s="17" t="e">
        <f ca="1">PV_Data_Calc!DD238</f>
        <v>#N/A</v>
      </c>
      <c r="Y245" s="17" t="e">
        <f ca="1">PV_Data_Calc!DE238</f>
        <v>#N/A</v>
      </c>
      <c r="AA245" s="9">
        <f>PV_Data_Calc!CQ238</f>
        <v>223</v>
      </c>
      <c r="AB245" s="9" t="e">
        <f ca="1">PV_Data_Calc!CR238</f>
        <v>#N/A</v>
      </c>
      <c r="AC245" s="19" t="e">
        <f ca="1">PV_Data_Calc!CT238</f>
        <v>#N/A</v>
      </c>
      <c r="AD245" s="19" t="e">
        <f ca="1">PV_Data_Calc!CU238</f>
        <v>#N/A</v>
      </c>
      <c r="AE245" s="20" t="e">
        <f ca="1">PV_Data_Calc!CV238</f>
        <v>#N/A</v>
      </c>
      <c r="AF245" s="20" t="e">
        <f ca="1">PV_Data_Calc!CW238</f>
        <v>#N/A</v>
      </c>
      <c r="AJ245" t="e">
        <f t="shared" ca="1" si="157"/>
        <v>#N/A</v>
      </c>
      <c r="AK245" s="4" t="e">
        <f t="shared" ca="1" si="158"/>
        <v>#N/A</v>
      </c>
      <c r="AL245" s="8" t="e">
        <f t="shared" ca="1" si="159"/>
        <v>#N/A</v>
      </c>
      <c r="AM245" s="3" t="e">
        <f t="shared" ca="1" si="160"/>
        <v>#N/A</v>
      </c>
      <c r="AN245" s="4" t="e">
        <f t="shared" ca="1" si="161"/>
        <v>#N/A</v>
      </c>
      <c r="AO245" s="4" t="e">
        <f t="shared" ca="1" si="162"/>
        <v>#N/A</v>
      </c>
      <c r="AP245" s="3" t="e">
        <f t="shared" ca="1" si="163"/>
        <v>#N/A</v>
      </c>
      <c r="AS245">
        <f t="shared" si="151"/>
        <v>112</v>
      </c>
      <c r="AT245" t="e">
        <f t="shared" ca="1" si="152"/>
        <v>#N/A</v>
      </c>
      <c r="AU245" s="3" t="e">
        <f t="shared" ca="1" si="153"/>
        <v>#N/A</v>
      </c>
      <c r="AV245" s="3" t="e">
        <f t="shared" ca="1" si="150"/>
        <v>#N/A</v>
      </c>
      <c r="AW245" s="4" t="e">
        <f t="shared" ca="1" si="150"/>
        <v>#N/A</v>
      </c>
      <c r="AX245" s="4" t="e">
        <f t="shared" ca="1" si="150"/>
        <v>#N/A</v>
      </c>
      <c r="AZ245" s="8" t="e">
        <f t="shared" ca="1" si="154"/>
        <v>#N/A</v>
      </c>
      <c r="BA245" s="3" t="e">
        <f t="shared" ref="BA245:BF308" ca="1" si="178">IF(ISNA($AZ245),NA(),IF(AND($AU245&gt;BB$21,$AU245&lt;=BA$21),$AV245,0))</f>
        <v>#N/A</v>
      </c>
      <c r="BB245" s="3" t="e">
        <f t="shared" ca="1" si="178"/>
        <v>#N/A</v>
      </c>
      <c r="BC245" s="3" t="e">
        <f t="shared" ca="1" si="178"/>
        <v>#N/A</v>
      </c>
      <c r="BD245" s="3" t="e">
        <f t="shared" ca="1" si="177"/>
        <v>#N/A</v>
      </c>
      <c r="BE245" s="3" t="e">
        <f t="shared" ca="1" si="177"/>
        <v>#N/A</v>
      </c>
      <c r="BF245" s="3" t="e">
        <f t="shared" ca="1" si="177"/>
        <v>#N/A</v>
      </c>
      <c r="BG245" s="3" t="e">
        <f t="shared" ca="1" si="177"/>
        <v>#N/A</v>
      </c>
      <c r="BH245" s="3" t="e">
        <f t="shared" ca="1" si="177"/>
        <v>#N/A</v>
      </c>
      <c r="BI245" s="3" t="e">
        <f t="shared" ca="1" si="177"/>
        <v>#N/A</v>
      </c>
      <c r="BL245" t="e">
        <f t="shared" ca="1" si="164"/>
        <v>#N/A</v>
      </c>
      <c r="BM245" s="4" t="e">
        <f t="shared" ca="1" si="165"/>
        <v>#N/A</v>
      </c>
      <c r="BN245" s="8" t="e">
        <f t="shared" ca="1" si="166"/>
        <v>#N/A</v>
      </c>
      <c r="BO245" s="3" t="e">
        <f t="shared" ca="1" si="167"/>
        <v>#N/A</v>
      </c>
      <c r="BP245" s="4" t="e">
        <f t="shared" ca="1" si="168"/>
        <v>#N/A</v>
      </c>
      <c r="BQ245" s="4" t="e">
        <f t="shared" ca="1" si="169"/>
        <v>#N/A</v>
      </c>
      <c r="BR245" s="3" t="e">
        <f t="shared" ca="1" si="170"/>
        <v>#N/A</v>
      </c>
      <c r="BU245">
        <f t="shared" si="156"/>
        <v>112</v>
      </c>
      <c r="BV245" t="e">
        <f t="shared" ca="1" si="149"/>
        <v>#N/A</v>
      </c>
      <c r="BW245" s="3" t="e">
        <f t="shared" ca="1" si="149"/>
        <v>#N/A</v>
      </c>
      <c r="BX245" s="3" t="e">
        <f t="shared" ca="1" si="149"/>
        <v>#N/A</v>
      </c>
      <c r="BY245" s="4" t="e">
        <f t="shared" ca="1" si="149"/>
        <v>#N/A</v>
      </c>
      <c r="BZ245" s="4" t="e">
        <f t="shared" ca="1" si="149"/>
        <v>#N/A</v>
      </c>
      <c r="CB245" s="8" t="e">
        <f t="shared" ca="1" si="139"/>
        <v>#N/A</v>
      </c>
      <c r="CC245" s="3" t="e">
        <f t="shared" ca="1" si="140"/>
        <v>#N/A</v>
      </c>
      <c r="CD245" s="3" t="e">
        <f t="shared" ca="1" si="141"/>
        <v>#N/A</v>
      </c>
      <c r="CE245" s="3" t="e">
        <f t="shared" ca="1" si="142"/>
        <v>#N/A</v>
      </c>
      <c r="CF245" s="3" t="e">
        <f t="shared" ca="1" si="143"/>
        <v>#N/A</v>
      </c>
      <c r="CG245" s="3" t="e">
        <f t="shared" ca="1" si="144"/>
        <v>#N/A</v>
      </c>
      <c r="CH245" s="3" t="e">
        <f t="shared" ca="1" si="145"/>
        <v>#N/A</v>
      </c>
      <c r="CI245" s="3" t="e">
        <f t="shared" ca="1" si="146"/>
        <v>#N/A</v>
      </c>
      <c r="CJ245" s="3" t="e">
        <f t="shared" ca="1" si="147"/>
        <v>#N/A</v>
      </c>
      <c r="CK245" s="3" t="e">
        <f t="shared" ca="1" si="148"/>
        <v>#N/A</v>
      </c>
    </row>
    <row r="246" spans="9:89" x14ac:dyDescent="0.2">
      <c r="I246" s="29"/>
      <c r="J246" s="91">
        <f t="shared" si="171"/>
        <v>197</v>
      </c>
      <c r="K246" s="94" t="str">
        <f t="shared" ca="1" si="172"/>
        <v/>
      </c>
      <c r="L246" s="82" t="str">
        <f t="shared" ca="1" si="173"/>
        <v/>
      </c>
      <c r="M246" s="88" t="str">
        <f t="shared" ca="1" si="174"/>
        <v/>
      </c>
      <c r="N246" s="87" t="str">
        <f t="shared" ca="1" si="175"/>
        <v/>
      </c>
      <c r="O246" s="83" t="str">
        <f t="shared" ca="1" si="175"/>
        <v/>
      </c>
      <c r="P246" s="84" t="str">
        <f t="shared" ca="1" si="176"/>
        <v/>
      </c>
      <c r="Q246" s="67"/>
      <c r="R246" s="67"/>
      <c r="S246" s="67"/>
      <c r="T246">
        <f>PV_Data_Calc!CY239</f>
        <v>224</v>
      </c>
      <c r="U246" s="10" t="e">
        <f ca="1">PV_Data_Calc!CZ239</f>
        <v>#N/A</v>
      </c>
      <c r="V246" s="16" t="e">
        <f ca="1">PV_Data_Calc!DB239</f>
        <v>#N/A</v>
      </c>
      <c r="W246" s="16" t="e">
        <f ca="1">PV_Data_Calc!DC239</f>
        <v>#N/A</v>
      </c>
      <c r="X246" s="17" t="e">
        <f ca="1">PV_Data_Calc!DD239</f>
        <v>#N/A</v>
      </c>
      <c r="Y246" s="17" t="e">
        <f ca="1">PV_Data_Calc!DE239</f>
        <v>#N/A</v>
      </c>
      <c r="AA246" s="9">
        <f>PV_Data_Calc!CQ239</f>
        <v>224</v>
      </c>
      <c r="AB246" s="9" t="e">
        <f ca="1">PV_Data_Calc!CR239</f>
        <v>#N/A</v>
      </c>
      <c r="AC246" s="19" t="e">
        <f ca="1">PV_Data_Calc!CT239</f>
        <v>#N/A</v>
      </c>
      <c r="AD246" s="19" t="e">
        <f ca="1">PV_Data_Calc!CU239</f>
        <v>#N/A</v>
      </c>
      <c r="AE246" s="20" t="e">
        <f ca="1">PV_Data_Calc!CV239</f>
        <v>#N/A</v>
      </c>
      <c r="AF246" s="20" t="e">
        <f ca="1">PV_Data_Calc!CW239</f>
        <v>#N/A</v>
      </c>
      <c r="AJ246" t="e">
        <f t="shared" ca="1" si="157"/>
        <v>#N/A</v>
      </c>
      <c r="AK246" s="4" t="e">
        <f t="shared" ca="1" si="158"/>
        <v>#N/A</v>
      </c>
      <c r="AL246" s="8" t="e">
        <f t="shared" ca="1" si="159"/>
        <v>#N/A</v>
      </c>
      <c r="AM246" s="3" t="e">
        <f t="shared" ca="1" si="160"/>
        <v>#N/A</v>
      </c>
      <c r="AN246" s="4" t="e">
        <f t="shared" ca="1" si="161"/>
        <v>#N/A</v>
      </c>
      <c r="AO246" s="4" t="e">
        <f t="shared" ca="1" si="162"/>
        <v>#N/A</v>
      </c>
      <c r="AP246" s="3" t="e">
        <f t="shared" ca="1" si="163"/>
        <v>#N/A</v>
      </c>
      <c r="AS246">
        <f t="shared" si="151"/>
        <v>112</v>
      </c>
      <c r="AT246" t="e">
        <f t="shared" ca="1" si="152"/>
        <v>#N/A</v>
      </c>
      <c r="AU246" s="3" t="e">
        <f t="shared" ca="1" si="153"/>
        <v>#N/A</v>
      </c>
      <c r="AV246" s="3" t="e">
        <f t="shared" ca="1" si="150"/>
        <v>#N/A</v>
      </c>
      <c r="AW246" s="4" t="e">
        <f t="shared" ca="1" si="150"/>
        <v>#N/A</v>
      </c>
      <c r="AX246" s="4" t="e">
        <f t="shared" ca="1" si="150"/>
        <v>#N/A</v>
      </c>
      <c r="AZ246" s="8" t="e">
        <f t="shared" ca="1" si="154"/>
        <v>#N/A</v>
      </c>
      <c r="BA246" s="3" t="e">
        <f t="shared" ca="1" si="178"/>
        <v>#N/A</v>
      </c>
      <c r="BB246" s="3" t="e">
        <f t="shared" ca="1" si="178"/>
        <v>#N/A</v>
      </c>
      <c r="BC246" s="3" t="e">
        <f t="shared" ca="1" si="178"/>
        <v>#N/A</v>
      </c>
      <c r="BD246" s="3" t="e">
        <f t="shared" ca="1" si="177"/>
        <v>#N/A</v>
      </c>
      <c r="BE246" s="3" t="e">
        <f t="shared" ca="1" si="177"/>
        <v>#N/A</v>
      </c>
      <c r="BF246" s="3" t="e">
        <f t="shared" ca="1" si="177"/>
        <v>#N/A</v>
      </c>
      <c r="BG246" s="3" t="e">
        <f t="shared" ca="1" si="177"/>
        <v>#N/A</v>
      </c>
      <c r="BH246" s="3" t="e">
        <f t="shared" ca="1" si="177"/>
        <v>#N/A</v>
      </c>
      <c r="BI246" s="3" t="e">
        <f t="shared" ca="1" si="177"/>
        <v>#N/A</v>
      </c>
      <c r="BL246" t="e">
        <f t="shared" ca="1" si="164"/>
        <v>#N/A</v>
      </c>
      <c r="BM246" s="4" t="e">
        <f t="shared" ca="1" si="165"/>
        <v>#N/A</v>
      </c>
      <c r="BN246" s="8" t="e">
        <f t="shared" ca="1" si="166"/>
        <v>#N/A</v>
      </c>
      <c r="BO246" s="3" t="e">
        <f t="shared" ca="1" si="167"/>
        <v>#N/A</v>
      </c>
      <c r="BP246" s="4" t="e">
        <f t="shared" ca="1" si="168"/>
        <v>#N/A</v>
      </c>
      <c r="BQ246" s="4" t="e">
        <f t="shared" ca="1" si="169"/>
        <v>#N/A</v>
      </c>
      <c r="BR246" s="3" t="e">
        <f t="shared" ca="1" si="170"/>
        <v>#N/A</v>
      </c>
      <c r="BU246">
        <f t="shared" si="156"/>
        <v>112</v>
      </c>
      <c r="BV246" t="e">
        <f t="shared" ca="1" si="149"/>
        <v>#N/A</v>
      </c>
      <c r="BW246" s="3" t="e">
        <f t="shared" ca="1" si="149"/>
        <v>#N/A</v>
      </c>
      <c r="BX246" s="3" t="e">
        <f t="shared" ca="1" si="149"/>
        <v>#N/A</v>
      </c>
      <c r="BY246" s="4" t="e">
        <f t="shared" ca="1" si="149"/>
        <v>#N/A</v>
      </c>
      <c r="BZ246" s="4" t="e">
        <f t="shared" ca="1" si="149"/>
        <v>#N/A</v>
      </c>
      <c r="CB246" s="8" t="e">
        <f t="shared" ca="1" si="139"/>
        <v>#N/A</v>
      </c>
      <c r="CC246" s="3" t="e">
        <f t="shared" ca="1" si="140"/>
        <v>#N/A</v>
      </c>
      <c r="CD246" s="3" t="e">
        <f t="shared" ca="1" si="141"/>
        <v>#N/A</v>
      </c>
      <c r="CE246" s="3" t="e">
        <f t="shared" ca="1" si="142"/>
        <v>#N/A</v>
      </c>
      <c r="CF246" s="3" t="e">
        <f t="shared" ca="1" si="143"/>
        <v>#N/A</v>
      </c>
      <c r="CG246" s="3" t="e">
        <f t="shared" ca="1" si="144"/>
        <v>#N/A</v>
      </c>
      <c r="CH246" s="3" t="e">
        <f t="shared" ca="1" si="145"/>
        <v>#N/A</v>
      </c>
      <c r="CI246" s="3" t="e">
        <f t="shared" ca="1" si="146"/>
        <v>#N/A</v>
      </c>
      <c r="CJ246" s="3" t="e">
        <f t="shared" ca="1" si="147"/>
        <v>#N/A</v>
      </c>
      <c r="CK246" s="3" t="e">
        <f t="shared" ca="1" si="148"/>
        <v>#N/A</v>
      </c>
    </row>
    <row r="247" spans="9:89" x14ac:dyDescent="0.2">
      <c r="I247" s="29"/>
      <c r="J247" s="91">
        <f t="shared" si="171"/>
        <v>198</v>
      </c>
      <c r="K247" s="94" t="str">
        <f t="shared" ca="1" si="172"/>
        <v/>
      </c>
      <c r="L247" s="82" t="str">
        <f t="shared" ca="1" si="173"/>
        <v/>
      </c>
      <c r="M247" s="88" t="str">
        <f t="shared" ca="1" si="174"/>
        <v/>
      </c>
      <c r="N247" s="87" t="str">
        <f t="shared" ca="1" si="175"/>
        <v/>
      </c>
      <c r="O247" s="83" t="str">
        <f t="shared" ca="1" si="175"/>
        <v/>
      </c>
      <c r="P247" s="84" t="str">
        <f t="shared" ca="1" si="176"/>
        <v/>
      </c>
      <c r="Q247" s="67"/>
      <c r="R247" s="67"/>
      <c r="S247" s="67"/>
      <c r="T247">
        <f>PV_Data_Calc!CY240</f>
        <v>225</v>
      </c>
      <c r="U247" s="10" t="e">
        <f ca="1">PV_Data_Calc!CZ240</f>
        <v>#N/A</v>
      </c>
      <c r="V247" s="16" t="e">
        <f ca="1">PV_Data_Calc!DB240</f>
        <v>#N/A</v>
      </c>
      <c r="W247" s="16" t="e">
        <f ca="1">PV_Data_Calc!DC240</f>
        <v>#N/A</v>
      </c>
      <c r="X247" s="17" t="e">
        <f ca="1">PV_Data_Calc!DD240</f>
        <v>#N/A</v>
      </c>
      <c r="Y247" s="17" t="e">
        <f ca="1">PV_Data_Calc!DE240</f>
        <v>#N/A</v>
      </c>
      <c r="AA247" s="9">
        <f>PV_Data_Calc!CQ240</f>
        <v>225</v>
      </c>
      <c r="AB247" s="9" t="e">
        <f ca="1">PV_Data_Calc!CR240</f>
        <v>#N/A</v>
      </c>
      <c r="AC247" s="19" t="e">
        <f ca="1">PV_Data_Calc!CT240</f>
        <v>#N/A</v>
      </c>
      <c r="AD247" s="19" t="e">
        <f ca="1">PV_Data_Calc!CU240</f>
        <v>#N/A</v>
      </c>
      <c r="AE247" s="20" t="e">
        <f ca="1">PV_Data_Calc!CV240</f>
        <v>#N/A</v>
      </c>
      <c r="AF247" s="20" t="e">
        <f ca="1">PV_Data_Calc!CW240</f>
        <v>#N/A</v>
      </c>
      <c r="AJ247" t="e">
        <f t="shared" ca="1" si="157"/>
        <v>#N/A</v>
      </c>
      <c r="AK247" s="4" t="e">
        <f t="shared" ca="1" si="158"/>
        <v>#N/A</v>
      </c>
      <c r="AL247" s="8" t="e">
        <f t="shared" ca="1" si="159"/>
        <v>#N/A</v>
      </c>
      <c r="AM247" s="3" t="e">
        <f t="shared" ca="1" si="160"/>
        <v>#N/A</v>
      </c>
      <c r="AN247" s="4" t="e">
        <f t="shared" ca="1" si="161"/>
        <v>#N/A</v>
      </c>
      <c r="AO247" s="4" t="e">
        <f t="shared" ca="1" si="162"/>
        <v>#N/A</v>
      </c>
      <c r="AP247" s="3" t="e">
        <f t="shared" ca="1" si="163"/>
        <v>#N/A</v>
      </c>
      <c r="AS247">
        <f t="shared" si="151"/>
        <v>113</v>
      </c>
      <c r="AT247" t="e">
        <f t="shared" ca="1" si="152"/>
        <v>#N/A</v>
      </c>
      <c r="AU247" s="3" t="e">
        <f t="shared" ca="1" si="153"/>
        <v>#N/A</v>
      </c>
      <c r="AV247" s="3" t="e">
        <f t="shared" ca="1" si="150"/>
        <v>#N/A</v>
      </c>
      <c r="AW247" s="4" t="e">
        <f t="shared" ca="1" si="150"/>
        <v>#N/A</v>
      </c>
      <c r="AX247" s="4" t="e">
        <f t="shared" ca="1" si="150"/>
        <v>#N/A</v>
      </c>
      <c r="AZ247" s="8" t="e">
        <f t="shared" ca="1" si="154"/>
        <v>#N/A</v>
      </c>
      <c r="BA247" s="3" t="e">
        <f t="shared" ca="1" si="178"/>
        <v>#N/A</v>
      </c>
      <c r="BB247" s="3" t="e">
        <f t="shared" ca="1" si="178"/>
        <v>#N/A</v>
      </c>
      <c r="BC247" s="3" t="e">
        <f t="shared" ca="1" si="178"/>
        <v>#N/A</v>
      </c>
      <c r="BD247" s="3" t="e">
        <f t="shared" ca="1" si="177"/>
        <v>#N/A</v>
      </c>
      <c r="BE247" s="3" t="e">
        <f t="shared" ca="1" si="177"/>
        <v>#N/A</v>
      </c>
      <c r="BF247" s="3" t="e">
        <f t="shared" ca="1" si="177"/>
        <v>#N/A</v>
      </c>
      <c r="BG247" s="3" t="e">
        <f t="shared" ca="1" si="177"/>
        <v>#N/A</v>
      </c>
      <c r="BH247" s="3" t="e">
        <f t="shared" ca="1" si="177"/>
        <v>#N/A</v>
      </c>
      <c r="BI247" s="3" t="e">
        <f t="shared" ca="1" si="177"/>
        <v>#N/A</v>
      </c>
      <c r="BL247" t="e">
        <f t="shared" ca="1" si="164"/>
        <v>#N/A</v>
      </c>
      <c r="BM247" s="4" t="e">
        <f t="shared" ca="1" si="165"/>
        <v>#N/A</v>
      </c>
      <c r="BN247" s="8" t="e">
        <f t="shared" ca="1" si="166"/>
        <v>#N/A</v>
      </c>
      <c r="BO247" s="3" t="e">
        <f t="shared" ca="1" si="167"/>
        <v>#N/A</v>
      </c>
      <c r="BP247" s="4" t="e">
        <f t="shared" ca="1" si="168"/>
        <v>#N/A</v>
      </c>
      <c r="BQ247" s="4" t="e">
        <f t="shared" ca="1" si="169"/>
        <v>#N/A</v>
      </c>
      <c r="BR247" s="3" t="e">
        <f t="shared" ca="1" si="170"/>
        <v>#N/A</v>
      </c>
      <c r="BU247">
        <f t="shared" si="156"/>
        <v>113</v>
      </c>
      <c r="BV247" t="e">
        <f t="shared" ca="1" si="149"/>
        <v>#N/A</v>
      </c>
      <c r="BW247" s="3" t="e">
        <f t="shared" ca="1" si="149"/>
        <v>#N/A</v>
      </c>
      <c r="BX247" s="3" t="e">
        <f t="shared" ca="1" si="149"/>
        <v>#N/A</v>
      </c>
      <c r="BY247" s="4" t="e">
        <f t="shared" ca="1" si="149"/>
        <v>#N/A</v>
      </c>
      <c r="BZ247" s="4" t="e">
        <f t="shared" ca="1" si="149"/>
        <v>#N/A</v>
      </c>
      <c r="CB247" s="8" t="e">
        <f t="shared" ca="1" si="139"/>
        <v>#N/A</v>
      </c>
      <c r="CC247" s="3" t="e">
        <f t="shared" ca="1" si="140"/>
        <v>#N/A</v>
      </c>
      <c r="CD247" s="3" t="e">
        <f t="shared" ca="1" si="141"/>
        <v>#N/A</v>
      </c>
      <c r="CE247" s="3" t="e">
        <f t="shared" ca="1" si="142"/>
        <v>#N/A</v>
      </c>
      <c r="CF247" s="3" t="e">
        <f t="shared" ca="1" si="143"/>
        <v>#N/A</v>
      </c>
      <c r="CG247" s="3" t="e">
        <f t="shared" ca="1" si="144"/>
        <v>#N/A</v>
      </c>
      <c r="CH247" s="3" t="e">
        <f t="shared" ca="1" si="145"/>
        <v>#N/A</v>
      </c>
      <c r="CI247" s="3" t="e">
        <f t="shared" ca="1" si="146"/>
        <v>#N/A</v>
      </c>
      <c r="CJ247" s="3" t="e">
        <f t="shared" ca="1" si="147"/>
        <v>#N/A</v>
      </c>
      <c r="CK247" s="3" t="e">
        <f t="shared" ca="1" si="148"/>
        <v>#N/A</v>
      </c>
    </row>
    <row r="248" spans="9:89" x14ac:dyDescent="0.2">
      <c r="I248" s="29"/>
      <c r="J248" s="91">
        <f t="shared" si="171"/>
        <v>199</v>
      </c>
      <c r="K248" s="94" t="str">
        <f t="shared" ca="1" si="172"/>
        <v/>
      </c>
      <c r="L248" s="82" t="str">
        <f t="shared" ca="1" si="173"/>
        <v/>
      </c>
      <c r="M248" s="88" t="str">
        <f t="shared" ca="1" si="174"/>
        <v/>
      </c>
      <c r="N248" s="87" t="str">
        <f t="shared" ca="1" si="175"/>
        <v/>
      </c>
      <c r="O248" s="83" t="str">
        <f t="shared" ca="1" si="175"/>
        <v/>
      </c>
      <c r="P248" s="84" t="str">
        <f t="shared" ca="1" si="176"/>
        <v/>
      </c>
      <c r="Q248" s="67"/>
      <c r="R248" s="67"/>
      <c r="S248" s="67"/>
      <c r="T248">
        <f>PV_Data_Calc!CY241</f>
        <v>226</v>
      </c>
      <c r="U248" s="10" t="e">
        <f ca="1">PV_Data_Calc!CZ241</f>
        <v>#N/A</v>
      </c>
      <c r="V248" s="16" t="e">
        <f ca="1">PV_Data_Calc!DB241</f>
        <v>#N/A</v>
      </c>
      <c r="W248" s="16" t="e">
        <f ca="1">PV_Data_Calc!DC241</f>
        <v>#N/A</v>
      </c>
      <c r="X248" s="17" t="e">
        <f ca="1">PV_Data_Calc!DD241</f>
        <v>#N/A</v>
      </c>
      <c r="Y248" s="17" t="e">
        <f ca="1">PV_Data_Calc!DE241</f>
        <v>#N/A</v>
      </c>
      <c r="AA248" s="9">
        <f>PV_Data_Calc!CQ241</f>
        <v>226</v>
      </c>
      <c r="AB248" s="9" t="e">
        <f ca="1">PV_Data_Calc!CR241</f>
        <v>#N/A</v>
      </c>
      <c r="AC248" s="19" t="e">
        <f ca="1">PV_Data_Calc!CT241</f>
        <v>#N/A</v>
      </c>
      <c r="AD248" s="19" t="e">
        <f ca="1">PV_Data_Calc!CU241</f>
        <v>#N/A</v>
      </c>
      <c r="AE248" s="20" t="e">
        <f ca="1">PV_Data_Calc!CV241</f>
        <v>#N/A</v>
      </c>
      <c r="AF248" s="20" t="e">
        <f ca="1">PV_Data_Calc!CW241</f>
        <v>#N/A</v>
      </c>
      <c r="AJ248" t="e">
        <f t="shared" ca="1" si="157"/>
        <v>#N/A</v>
      </c>
      <c r="AK248" s="4" t="e">
        <f t="shared" ca="1" si="158"/>
        <v>#N/A</v>
      </c>
      <c r="AL248" s="8" t="e">
        <f t="shared" ca="1" si="159"/>
        <v>#N/A</v>
      </c>
      <c r="AM248" s="3" t="e">
        <f t="shared" ca="1" si="160"/>
        <v>#N/A</v>
      </c>
      <c r="AN248" s="4" t="e">
        <f t="shared" ca="1" si="161"/>
        <v>#N/A</v>
      </c>
      <c r="AO248" s="4" t="e">
        <f t="shared" ca="1" si="162"/>
        <v>#N/A</v>
      </c>
      <c r="AP248" s="3" t="e">
        <f t="shared" ca="1" si="163"/>
        <v>#N/A</v>
      </c>
      <c r="AS248">
        <f t="shared" si="151"/>
        <v>113</v>
      </c>
      <c r="AT248" t="e">
        <f t="shared" ca="1" si="152"/>
        <v>#N/A</v>
      </c>
      <c r="AU248" s="3" t="e">
        <f t="shared" ca="1" si="153"/>
        <v>#N/A</v>
      </c>
      <c r="AV248" s="3" t="e">
        <f t="shared" ca="1" si="150"/>
        <v>#N/A</v>
      </c>
      <c r="AW248" s="4" t="e">
        <f t="shared" ca="1" si="150"/>
        <v>#N/A</v>
      </c>
      <c r="AX248" s="4" t="e">
        <f t="shared" ca="1" si="150"/>
        <v>#N/A</v>
      </c>
      <c r="AZ248" s="8" t="e">
        <f t="shared" ca="1" si="154"/>
        <v>#N/A</v>
      </c>
      <c r="BA248" s="3" t="e">
        <f t="shared" ca="1" si="178"/>
        <v>#N/A</v>
      </c>
      <c r="BB248" s="3" t="e">
        <f t="shared" ca="1" si="178"/>
        <v>#N/A</v>
      </c>
      <c r="BC248" s="3" t="e">
        <f t="shared" ca="1" si="178"/>
        <v>#N/A</v>
      </c>
      <c r="BD248" s="3" t="e">
        <f t="shared" ca="1" si="177"/>
        <v>#N/A</v>
      </c>
      <c r="BE248" s="3" t="e">
        <f t="shared" ca="1" si="177"/>
        <v>#N/A</v>
      </c>
      <c r="BF248" s="3" t="e">
        <f t="shared" ca="1" si="177"/>
        <v>#N/A</v>
      </c>
      <c r="BG248" s="3" t="e">
        <f t="shared" ca="1" si="177"/>
        <v>#N/A</v>
      </c>
      <c r="BH248" s="3" t="e">
        <f t="shared" ca="1" si="177"/>
        <v>#N/A</v>
      </c>
      <c r="BI248" s="3" t="e">
        <f t="shared" ca="1" si="177"/>
        <v>#N/A</v>
      </c>
      <c r="BL248" t="e">
        <f t="shared" ca="1" si="164"/>
        <v>#N/A</v>
      </c>
      <c r="BM248" s="4" t="e">
        <f t="shared" ca="1" si="165"/>
        <v>#N/A</v>
      </c>
      <c r="BN248" s="8" t="e">
        <f t="shared" ca="1" si="166"/>
        <v>#N/A</v>
      </c>
      <c r="BO248" s="3" t="e">
        <f t="shared" ca="1" si="167"/>
        <v>#N/A</v>
      </c>
      <c r="BP248" s="4" t="e">
        <f t="shared" ca="1" si="168"/>
        <v>#N/A</v>
      </c>
      <c r="BQ248" s="4" t="e">
        <f t="shared" ca="1" si="169"/>
        <v>#N/A</v>
      </c>
      <c r="BR248" s="3" t="e">
        <f t="shared" ca="1" si="170"/>
        <v>#N/A</v>
      </c>
      <c r="BU248">
        <f t="shared" si="156"/>
        <v>113</v>
      </c>
      <c r="BV248" t="e">
        <f t="shared" ca="1" si="149"/>
        <v>#N/A</v>
      </c>
      <c r="BW248" s="3" t="e">
        <f t="shared" ca="1" si="149"/>
        <v>#N/A</v>
      </c>
      <c r="BX248" s="3" t="e">
        <f t="shared" ca="1" si="149"/>
        <v>#N/A</v>
      </c>
      <c r="BY248" s="4" t="e">
        <f t="shared" ca="1" si="149"/>
        <v>#N/A</v>
      </c>
      <c r="BZ248" s="4" t="e">
        <f t="shared" ca="1" si="149"/>
        <v>#N/A</v>
      </c>
      <c r="CB248" s="8" t="e">
        <f t="shared" ca="1" si="139"/>
        <v>#N/A</v>
      </c>
      <c r="CC248" s="3" t="e">
        <f t="shared" ca="1" si="140"/>
        <v>#N/A</v>
      </c>
      <c r="CD248" s="3" t="e">
        <f t="shared" ca="1" si="141"/>
        <v>#N/A</v>
      </c>
      <c r="CE248" s="3" t="e">
        <f t="shared" ca="1" si="142"/>
        <v>#N/A</v>
      </c>
      <c r="CF248" s="3" t="e">
        <f t="shared" ca="1" si="143"/>
        <v>#N/A</v>
      </c>
      <c r="CG248" s="3" t="e">
        <f t="shared" ca="1" si="144"/>
        <v>#N/A</v>
      </c>
      <c r="CH248" s="3" t="e">
        <f t="shared" ca="1" si="145"/>
        <v>#N/A</v>
      </c>
      <c r="CI248" s="3" t="e">
        <f t="shared" ca="1" si="146"/>
        <v>#N/A</v>
      </c>
      <c r="CJ248" s="3" t="e">
        <f t="shared" ca="1" si="147"/>
        <v>#N/A</v>
      </c>
      <c r="CK248" s="3" t="e">
        <f t="shared" ca="1" si="148"/>
        <v>#N/A</v>
      </c>
    </row>
    <row r="249" spans="9:89" x14ac:dyDescent="0.2">
      <c r="I249" s="29"/>
      <c r="J249" s="91">
        <f t="shared" si="171"/>
        <v>200</v>
      </c>
      <c r="K249" s="94" t="str">
        <f t="shared" ca="1" si="172"/>
        <v/>
      </c>
      <c r="L249" s="82" t="str">
        <f t="shared" ca="1" si="173"/>
        <v/>
      </c>
      <c r="M249" s="88" t="str">
        <f t="shared" ca="1" si="174"/>
        <v/>
      </c>
      <c r="N249" s="87" t="str">
        <f t="shared" ca="1" si="175"/>
        <v/>
      </c>
      <c r="O249" s="83" t="str">
        <f t="shared" ca="1" si="175"/>
        <v/>
      </c>
      <c r="P249" s="84" t="str">
        <f t="shared" ca="1" si="176"/>
        <v/>
      </c>
      <c r="Q249" s="67"/>
      <c r="R249" s="67"/>
      <c r="S249" s="67"/>
      <c r="T249">
        <f>PV_Data_Calc!CY242</f>
        <v>227</v>
      </c>
      <c r="U249" s="10" t="e">
        <f ca="1">PV_Data_Calc!CZ242</f>
        <v>#N/A</v>
      </c>
      <c r="V249" s="16" t="e">
        <f ca="1">PV_Data_Calc!DB242</f>
        <v>#N/A</v>
      </c>
      <c r="W249" s="16" t="e">
        <f ca="1">PV_Data_Calc!DC242</f>
        <v>#N/A</v>
      </c>
      <c r="X249" s="17" t="e">
        <f ca="1">PV_Data_Calc!DD242</f>
        <v>#N/A</v>
      </c>
      <c r="Y249" s="17" t="e">
        <f ca="1">PV_Data_Calc!DE242</f>
        <v>#N/A</v>
      </c>
      <c r="AA249" s="9">
        <f>PV_Data_Calc!CQ242</f>
        <v>227</v>
      </c>
      <c r="AB249" s="9" t="e">
        <f ca="1">PV_Data_Calc!CR242</f>
        <v>#N/A</v>
      </c>
      <c r="AC249" s="19" t="e">
        <f ca="1">PV_Data_Calc!CT242</f>
        <v>#N/A</v>
      </c>
      <c r="AD249" s="19" t="e">
        <f ca="1">PV_Data_Calc!CU242</f>
        <v>#N/A</v>
      </c>
      <c r="AE249" s="20" t="e">
        <f ca="1">PV_Data_Calc!CV242</f>
        <v>#N/A</v>
      </c>
      <c r="AF249" s="20" t="e">
        <f ca="1">PV_Data_Calc!CW242</f>
        <v>#N/A</v>
      </c>
      <c r="AJ249" t="e">
        <f t="shared" ca="1" si="157"/>
        <v>#N/A</v>
      </c>
      <c r="AK249" s="4" t="e">
        <f t="shared" ca="1" si="158"/>
        <v>#N/A</v>
      </c>
      <c r="AL249" s="8" t="e">
        <f t="shared" ca="1" si="159"/>
        <v>#N/A</v>
      </c>
      <c r="AM249" s="3" t="e">
        <f t="shared" ca="1" si="160"/>
        <v>#N/A</v>
      </c>
      <c r="AN249" s="4" t="e">
        <f t="shared" ca="1" si="161"/>
        <v>#N/A</v>
      </c>
      <c r="AO249" s="4" t="e">
        <f t="shared" ca="1" si="162"/>
        <v>#N/A</v>
      </c>
      <c r="AP249" s="3" t="e">
        <f t="shared" ca="1" si="163"/>
        <v>#N/A</v>
      </c>
      <c r="AS249">
        <f t="shared" si="151"/>
        <v>114</v>
      </c>
      <c r="AT249" t="e">
        <f t="shared" ca="1" si="152"/>
        <v>#N/A</v>
      </c>
      <c r="AU249" s="3" t="e">
        <f t="shared" ca="1" si="153"/>
        <v>#N/A</v>
      </c>
      <c r="AV249" s="3" t="e">
        <f t="shared" ca="1" si="150"/>
        <v>#N/A</v>
      </c>
      <c r="AW249" s="4" t="e">
        <f t="shared" ca="1" si="150"/>
        <v>#N/A</v>
      </c>
      <c r="AX249" s="4" t="e">
        <f t="shared" ca="1" si="150"/>
        <v>#N/A</v>
      </c>
      <c r="AZ249" s="8" t="e">
        <f t="shared" ca="1" si="154"/>
        <v>#N/A</v>
      </c>
      <c r="BA249" s="3" t="e">
        <f t="shared" ca="1" si="178"/>
        <v>#N/A</v>
      </c>
      <c r="BB249" s="3" t="e">
        <f t="shared" ca="1" si="178"/>
        <v>#N/A</v>
      </c>
      <c r="BC249" s="3" t="e">
        <f t="shared" ca="1" si="178"/>
        <v>#N/A</v>
      </c>
      <c r="BD249" s="3" t="e">
        <f t="shared" ca="1" si="177"/>
        <v>#N/A</v>
      </c>
      <c r="BE249" s="3" t="e">
        <f t="shared" ca="1" si="177"/>
        <v>#N/A</v>
      </c>
      <c r="BF249" s="3" t="e">
        <f t="shared" ca="1" si="177"/>
        <v>#N/A</v>
      </c>
      <c r="BG249" s="3" t="e">
        <f t="shared" ca="1" si="177"/>
        <v>#N/A</v>
      </c>
      <c r="BH249" s="3" t="e">
        <f t="shared" ca="1" si="177"/>
        <v>#N/A</v>
      </c>
      <c r="BI249" s="3" t="e">
        <f t="shared" ca="1" si="177"/>
        <v>#N/A</v>
      </c>
      <c r="BL249" t="e">
        <f t="shared" ca="1" si="164"/>
        <v>#N/A</v>
      </c>
      <c r="BM249" s="4" t="e">
        <f t="shared" ca="1" si="165"/>
        <v>#N/A</v>
      </c>
      <c r="BN249" s="8" t="e">
        <f t="shared" ca="1" si="166"/>
        <v>#N/A</v>
      </c>
      <c r="BO249" s="3" t="e">
        <f t="shared" ca="1" si="167"/>
        <v>#N/A</v>
      </c>
      <c r="BP249" s="4" t="e">
        <f t="shared" ca="1" si="168"/>
        <v>#N/A</v>
      </c>
      <c r="BQ249" s="4" t="e">
        <f t="shared" ca="1" si="169"/>
        <v>#N/A</v>
      </c>
      <c r="BR249" s="3" t="e">
        <f t="shared" ca="1" si="170"/>
        <v>#N/A</v>
      </c>
      <c r="BU249">
        <f t="shared" si="156"/>
        <v>114</v>
      </c>
      <c r="BV249" t="e">
        <f t="shared" ca="1" si="149"/>
        <v>#N/A</v>
      </c>
      <c r="BW249" s="3" t="e">
        <f t="shared" ca="1" si="149"/>
        <v>#N/A</v>
      </c>
      <c r="BX249" s="3" t="e">
        <f t="shared" ca="1" si="149"/>
        <v>#N/A</v>
      </c>
      <c r="BY249" s="4" t="e">
        <f t="shared" ca="1" si="149"/>
        <v>#N/A</v>
      </c>
      <c r="BZ249" s="4" t="e">
        <f t="shared" ca="1" si="149"/>
        <v>#N/A</v>
      </c>
      <c r="CB249" s="8" t="e">
        <f t="shared" ca="1" si="139"/>
        <v>#N/A</v>
      </c>
      <c r="CC249" s="3" t="e">
        <f t="shared" ca="1" si="140"/>
        <v>#N/A</v>
      </c>
      <c r="CD249" s="3" t="e">
        <f t="shared" ca="1" si="141"/>
        <v>#N/A</v>
      </c>
      <c r="CE249" s="3" t="e">
        <f t="shared" ca="1" si="142"/>
        <v>#N/A</v>
      </c>
      <c r="CF249" s="3" t="e">
        <f t="shared" ca="1" si="143"/>
        <v>#N/A</v>
      </c>
      <c r="CG249" s="3" t="e">
        <f t="shared" ca="1" si="144"/>
        <v>#N/A</v>
      </c>
      <c r="CH249" s="3" t="e">
        <f t="shared" ca="1" si="145"/>
        <v>#N/A</v>
      </c>
      <c r="CI249" s="3" t="e">
        <f t="shared" ca="1" si="146"/>
        <v>#N/A</v>
      </c>
      <c r="CJ249" s="3" t="e">
        <f t="shared" ca="1" si="147"/>
        <v>#N/A</v>
      </c>
      <c r="CK249" s="3" t="e">
        <f t="shared" ca="1" si="148"/>
        <v>#N/A</v>
      </c>
    </row>
    <row r="250" spans="9:89" x14ac:dyDescent="0.2">
      <c r="I250" s="29"/>
      <c r="J250" s="91">
        <f t="shared" si="171"/>
        <v>201</v>
      </c>
      <c r="K250" s="94" t="str">
        <f t="shared" ca="1" si="172"/>
        <v/>
      </c>
      <c r="L250" s="82" t="str">
        <f t="shared" ca="1" si="173"/>
        <v/>
      </c>
      <c r="M250" s="88" t="str">
        <f t="shared" ca="1" si="174"/>
        <v/>
      </c>
      <c r="N250" s="87" t="str">
        <f t="shared" ca="1" si="175"/>
        <v/>
      </c>
      <c r="O250" s="83" t="str">
        <f t="shared" ca="1" si="175"/>
        <v/>
      </c>
      <c r="P250" s="84" t="str">
        <f t="shared" ca="1" si="176"/>
        <v/>
      </c>
      <c r="Q250" s="67"/>
      <c r="R250" s="67"/>
      <c r="S250" s="67"/>
      <c r="T250">
        <f>PV_Data_Calc!CY243</f>
        <v>228</v>
      </c>
      <c r="U250" s="10" t="e">
        <f ca="1">PV_Data_Calc!CZ243</f>
        <v>#N/A</v>
      </c>
      <c r="V250" s="16" t="e">
        <f ca="1">PV_Data_Calc!DB243</f>
        <v>#N/A</v>
      </c>
      <c r="W250" s="16" t="e">
        <f ca="1">PV_Data_Calc!DC243</f>
        <v>#N/A</v>
      </c>
      <c r="X250" s="17" t="e">
        <f ca="1">PV_Data_Calc!DD243</f>
        <v>#N/A</v>
      </c>
      <c r="Y250" s="17" t="e">
        <f ca="1">PV_Data_Calc!DE243</f>
        <v>#N/A</v>
      </c>
      <c r="AA250" s="9">
        <f>PV_Data_Calc!CQ243</f>
        <v>228</v>
      </c>
      <c r="AB250" s="9" t="e">
        <f ca="1">PV_Data_Calc!CR243</f>
        <v>#N/A</v>
      </c>
      <c r="AC250" s="19" t="e">
        <f ca="1">PV_Data_Calc!CT243</f>
        <v>#N/A</v>
      </c>
      <c r="AD250" s="19" t="e">
        <f ca="1">PV_Data_Calc!CU243</f>
        <v>#N/A</v>
      </c>
      <c r="AE250" s="20" t="e">
        <f ca="1">PV_Data_Calc!CV243</f>
        <v>#N/A</v>
      </c>
      <c r="AF250" s="20" t="e">
        <f ca="1">PV_Data_Calc!CW243</f>
        <v>#N/A</v>
      </c>
      <c r="AJ250" t="e">
        <f t="shared" ca="1" si="157"/>
        <v>#N/A</v>
      </c>
      <c r="AK250" s="4" t="e">
        <f t="shared" ca="1" si="158"/>
        <v>#N/A</v>
      </c>
      <c r="AL250" s="8" t="e">
        <f t="shared" ca="1" si="159"/>
        <v>#N/A</v>
      </c>
      <c r="AM250" s="3" t="e">
        <f t="shared" ca="1" si="160"/>
        <v>#N/A</v>
      </c>
      <c r="AN250" s="4" t="e">
        <f t="shared" ca="1" si="161"/>
        <v>#N/A</v>
      </c>
      <c r="AO250" s="4" t="e">
        <f t="shared" ca="1" si="162"/>
        <v>#N/A</v>
      </c>
      <c r="AP250" s="3" t="e">
        <f t="shared" ca="1" si="163"/>
        <v>#N/A</v>
      </c>
      <c r="AS250">
        <f t="shared" si="151"/>
        <v>114</v>
      </c>
      <c r="AT250" t="e">
        <f t="shared" ca="1" si="152"/>
        <v>#N/A</v>
      </c>
      <c r="AU250" s="3" t="e">
        <f t="shared" ca="1" si="153"/>
        <v>#N/A</v>
      </c>
      <c r="AV250" s="3" t="e">
        <f t="shared" ca="1" si="150"/>
        <v>#N/A</v>
      </c>
      <c r="AW250" s="4" t="e">
        <f t="shared" ca="1" si="150"/>
        <v>#N/A</v>
      </c>
      <c r="AX250" s="4" t="e">
        <f t="shared" ca="1" si="150"/>
        <v>#N/A</v>
      </c>
      <c r="AZ250" s="8" t="e">
        <f t="shared" ca="1" si="154"/>
        <v>#N/A</v>
      </c>
      <c r="BA250" s="3" t="e">
        <f t="shared" ca="1" si="178"/>
        <v>#N/A</v>
      </c>
      <c r="BB250" s="3" t="e">
        <f t="shared" ca="1" si="178"/>
        <v>#N/A</v>
      </c>
      <c r="BC250" s="3" t="e">
        <f t="shared" ca="1" si="178"/>
        <v>#N/A</v>
      </c>
      <c r="BD250" s="3" t="e">
        <f t="shared" ca="1" si="177"/>
        <v>#N/A</v>
      </c>
      <c r="BE250" s="3" t="e">
        <f t="shared" ca="1" si="177"/>
        <v>#N/A</v>
      </c>
      <c r="BF250" s="3" t="e">
        <f t="shared" ca="1" si="177"/>
        <v>#N/A</v>
      </c>
      <c r="BG250" s="3" t="e">
        <f t="shared" ca="1" si="177"/>
        <v>#N/A</v>
      </c>
      <c r="BH250" s="3" t="e">
        <f t="shared" ca="1" si="177"/>
        <v>#N/A</v>
      </c>
      <c r="BI250" s="3" t="e">
        <f t="shared" ca="1" si="177"/>
        <v>#N/A</v>
      </c>
      <c r="BL250" t="e">
        <f t="shared" ca="1" si="164"/>
        <v>#N/A</v>
      </c>
      <c r="BM250" s="4" t="e">
        <f t="shared" ca="1" si="165"/>
        <v>#N/A</v>
      </c>
      <c r="BN250" s="8" t="e">
        <f t="shared" ca="1" si="166"/>
        <v>#N/A</v>
      </c>
      <c r="BO250" s="3" t="e">
        <f t="shared" ca="1" si="167"/>
        <v>#N/A</v>
      </c>
      <c r="BP250" s="4" t="e">
        <f t="shared" ca="1" si="168"/>
        <v>#N/A</v>
      </c>
      <c r="BQ250" s="4" t="e">
        <f t="shared" ca="1" si="169"/>
        <v>#N/A</v>
      </c>
      <c r="BR250" s="3" t="e">
        <f t="shared" ca="1" si="170"/>
        <v>#N/A</v>
      </c>
      <c r="BU250">
        <f t="shared" si="156"/>
        <v>114</v>
      </c>
      <c r="BV250" t="e">
        <f t="shared" ca="1" si="149"/>
        <v>#N/A</v>
      </c>
      <c r="BW250" s="3" t="e">
        <f t="shared" ca="1" si="149"/>
        <v>#N/A</v>
      </c>
      <c r="BX250" s="3" t="e">
        <f t="shared" ca="1" si="149"/>
        <v>#N/A</v>
      </c>
      <c r="BY250" s="4" t="e">
        <f t="shared" ca="1" si="149"/>
        <v>#N/A</v>
      </c>
      <c r="BZ250" s="4" t="e">
        <f t="shared" ca="1" si="149"/>
        <v>#N/A</v>
      </c>
      <c r="CB250" s="8" t="e">
        <f t="shared" ca="1" si="139"/>
        <v>#N/A</v>
      </c>
      <c r="CC250" s="3" t="e">
        <f t="shared" ca="1" si="140"/>
        <v>#N/A</v>
      </c>
      <c r="CD250" s="3" t="e">
        <f t="shared" ca="1" si="141"/>
        <v>#N/A</v>
      </c>
      <c r="CE250" s="3" t="e">
        <f t="shared" ca="1" si="142"/>
        <v>#N/A</v>
      </c>
      <c r="CF250" s="3" t="e">
        <f t="shared" ca="1" si="143"/>
        <v>#N/A</v>
      </c>
      <c r="CG250" s="3" t="e">
        <f t="shared" ca="1" si="144"/>
        <v>#N/A</v>
      </c>
      <c r="CH250" s="3" t="e">
        <f t="shared" ca="1" si="145"/>
        <v>#N/A</v>
      </c>
      <c r="CI250" s="3" t="e">
        <f t="shared" ca="1" si="146"/>
        <v>#N/A</v>
      </c>
      <c r="CJ250" s="3" t="e">
        <f t="shared" ca="1" si="147"/>
        <v>#N/A</v>
      </c>
      <c r="CK250" s="3" t="e">
        <f t="shared" ca="1" si="148"/>
        <v>#N/A</v>
      </c>
    </row>
    <row r="251" spans="9:89" x14ac:dyDescent="0.2">
      <c r="I251" s="29"/>
      <c r="J251" s="91">
        <f t="shared" si="171"/>
        <v>202</v>
      </c>
      <c r="K251" s="94" t="str">
        <f t="shared" ca="1" si="172"/>
        <v/>
      </c>
      <c r="L251" s="82" t="str">
        <f t="shared" ca="1" si="173"/>
        <v/>
      </c>
      <c r="M251" s="88" t="str">
        <f t="shared" ca="1" si="174"/>
        <v/>
      </c>
      <c r="N251" s="87" t="str">
        <f t="shared" ca="1" si="175"/>
        <v/>
      </c>
      <c r="O251" s="83" t="str">
        <f t="shared" ca="1" si="175"/>
        <v/>
      </c>
      <c r="P251" s="84" t="str">
        <f t="shared" ca="1" si="176"/>
        <v/>
      </c>
      <c r="Q251" s="67"/>
      <c r="R251" s="67"/>
      <c r="S251" s="67"/>
      <c r="T251">
        <f>PV_Data_Calc!CY244</f>
        <v>229</v>
      </c>
      <c r="U251" s="10" t="e">
        <f ca="1">PV_Data_Calc!CZ244</f>
        <v>#N/A</v>
      </c>
      <c r="V251" s="16" t="e">
        <f ca="1">PV_Data_Calc!DB244</f>
        <v>#N/A</v>
      </c>
      <c r="W251" s="16" t="e">
        <f ca="1">PV_Data_Calc!DC244</f>
        <v>#N/A</v>
      </c>
      <c r="X251" s="17" t="e">
        <f ca="1">PV_Data_Calc!DD244</f>
        <v>#N/A</v>
      </c>
      <c r="Y251" s="17" t="e">
        <f ca="1">PV_Data_Calc!DE244</f>
        <v>#N/A</v>
      </c>
      <c r="AA251" s="9">
        <f>PV_Data_Calc!CQ244</f>
        <v>229</v>
      </c>
      <c r="AB251" s="9" t="e">
        <f ca="1">PV_Data_Calc!CR244</f>
        <v>#N/A</v>
      </c>
      <c r="AC251" s="19" t="e">
        <f ca="1">PV_Data_Calc!CT244</f>
        <v>#N/A</v>
      </c>
      <c r="AD251" s="19" t="e">
        <f ca="1">PV_Data_Calc!CU244</f>
        <v>#N/A</v>
      </c>
      <c r="AE251" s="20" t="e">
        <f ca="1">PV_Data_Calc!CV244</f>
        <v>#N/A</v>
      </c>
      <c r="AF251" s="20" t="e">
        <f ca="1">PV_Data_Calc!CW244</f>
        <v>#N/A</v>
      </c>
      <c r="AJ251" t="e">
        <f t="shared" ca="1" si="157"/>
        <v>#N/A</v>
      </c>
      <c r="AK251" s="4" t="e">
        <f t="shared" ca="1" si="158"/>
        <v>#N/A</v>
      </c>
      <c r="AL251" s="8" t="e">
        <f t="shared" ca="1" si="159"/>
        <v>#N/A</v>
      </c>
      <c r="AM251" s="3" t="e">
        <f t="shared" ca="1" si="160"/>
        <v>#N/A</v>
      </c>
      <c r="AN251" s="4" t="e">
        <f t="shared" ca="1" si="161"/>
        <v>#N/A</v>
      </c>
      <c r="AO251" s="4" t="e">
        <f t="shared" ca="1" si="162"/>
        <v>#N/A</v>
      </c>
      <c r="AP251" s="3" t="e">
        <f t="shared" ca="1" si="163"/>
        <v>#N/A</v>
      </c>
      <c r="AS251">
        <f t="shared" si="151"/>
        <v>115</v>
      </c>
      <c r="AT251" t="e">
        <f t="shared" ca="1" si="152"/>
        <v>#N/A</v>
      </c>
      <c r="AU251" s="3" t="e">
        <f t="shared" ca="1" si="153"/>
        <v>#N/A</v>
      </c>
      <c r="AV251" s="3" t="e">
        <f t="shared" ca="1" si="150"/>
        <v>#N/A</v>
      </c>
      <c r="AW251" s="4" t="e">
        <f t="shared" ca="1" si="150"/>
        <v>#N/A</v>
      </c>
      <c r="AX251" s="4" t="e">
        <f t="shared" ca="1" si="150"/>
        <v>#N/A</v>
      </c>
      <c r="AZ251" s="8" t="e">
        <f t="shared" ca="1" si="154"/>
        <v>#N/A</v>
      </c>
      <c r="BA251" s="3" t="e">
        <f t="shared" ca="1" si="178"/>
        <v>#N/A</v>
      </c>
      <c r="BB251" s="3" t="e">
        <f t="shared" ca="1" si="178"/>
        <v>#N/A</v>
      </c>
      <c r="BC251" s="3" t="e">
        <f t="shared" ca="1" si="178"/>
        <v>#N/A</v>
      </c>
      <c r="BD251" s="3" t="e">
        <f t="shared" ca="1" si="177"/>
        <v>#N/A</v>
      </c>
      <c r="BE251" s="3" t="e">
        <f t="shared" ca="1" si="177"/>
        <v>#N/A</v>
      </c>
      <c r="BF251" s="3" t="e">
        <f t="shared" ca="1" si="177"/>
        <v>#N/A</v>
      </c>
      <c r="BG251" s="3" t="e">
        <f t="shared" ca="1" si="177"/>
        <v>#N/A</v>
      </c>
      <c r="BH251" s="3" t="e">
        <f t="shared" ca="1" si="177"/>
        <v>#N/A</v>
      </c>
      <c r="BI251" s="3" t="e">
        <f t="shared" ca="1" si="177"/>
        <v>#N/A</v>
      </c>
      <c r="BL251" t="e">
        <f t="shared" ca="1" si="164"/>
        <v>#N/A</v>
      </c>
      <c r="BM251" s="4" t="e">
        <f t="shared" ca="1" si="165"/>
        <v>#N/A</v>
      </c>
      <c r="BN251" s="8" t="e">
        <f t="shared" ca="1" si="166"/>
        <v>#N/A</v>
      </c>
      <c r="BO251" s="3" t="e">
        <f t="shared" ca="1" si="167"/>
        <v>#N/A</v>
      </c>
      <c r="BP251" s="4" t="e">
        <f t="shared" ca="1" si="168"/>
        <v>#N/A</v>
      </c>
      <c r="BQ251" s="4" t="e">
        <f t="shared" ca="1" si="169"/>
        <v>#N/A</v>
      </c>
      <c r="BR251" s="3" t="e">
        <f t="shared" ca="1" si="170"/>
        <v>#N/A</v>
      </c>
      <c r="BU251">
        <f t="shared" si="156"/>
        <v>115</v>
      </c>
      <c r="BV251" t="e">
        <f t="shared" ca="1" si="149"/>
        <v>#N/A</v>
      </c>
      <c r="BW251" s="3" t="e">
        <f t="shared" ca="1" si="149"/>
        <v>#N/A</v>
      </c>
      <c r="BX251" s="3" t="e">
        <f t="shared" ca="1" si="149"/>
        <v>#N/A</v>
      </c>
      <c r="BY251" s="4" t="e">
        <f t="shared" ca="1" si="149"/>
        <v>#N/A</v>
      </c>
      <c r="BZ251" s="4" t="e">
        <f t="shared" ca="1" si="149"/>
        <v>#N/A</v>
      </c>
      <c r="CB251" s="8" t="e">
        <f t="shared" ca="1" si="139"/>
        <v>#N/A</v>
      </c>
      <c r="CC251" s="3" t="e">
        <f t="shared" ca="1" si="140"/>
        <v>#N/A</v>
      </c>
      <c r="CD251" s="3" t="e">
        <f t="shared" ca="1" si="141"/>
        <v>#N/A</v>
      </c>
      <c r="CE251" s="3" t="e">
        <f t="shared" ca="1" si="142"/>
        <v>#N/A</v>
      </c>
      <c r="CF251" s="3" t="e">
        <f t="shared" ca="1" si="143"/>
        <v>#N/A</v>
      </c>
      <c r="CG251" s="3" t="e">
        <f t="shared" ca="1" si="144"/>
        <v>#N/A</v>
      </c>
      <c r="CH251" s="3" t="e">
        <f t="shared" ca="1" si="145"/>
        <v>#N/A</v>
      </c>
      <c r="CI251" s="3" t="e">
        <f t="shared" ca="1" si="146"/>
        <v>#N/A</v>
      </c>
      <c r="CJ251" s="3" t="e">
        <f t="shared" ca="1" si="147"/>
        <v>#N/A</v>
      </c>
      <c r="CK251" s="3" t="e">
        <f t="shared" ca="1" si="148"/>
        <v>#N/A</v>
      </c>
    </row>
    <row r="252" spans="9:89" x14ac:dyDescent="0.2">
      <c r="I252" s="29"/>
      <c r="J252" s="91">
        <f t="shared" si="171"/>
        <v>203</v>
      </c>
      <c r="K252" s="94" t="str">
        <f t="shared" ca="1" si="172"/>
        <v/>
      </c>
      <c r="L252" s="82" t="str">
        <f t="shared" ca="1" si="173"/>
        <v/>
      </c>
      <c r="M252" s="88" t="str">
        <f t="shared" ca="1" si="174"/>
        <v/>
      </c>
      <c r="N252" s="87" t="str">
        <f t="shared" ca="1" si="175"/>
        <v/>
      </c>
      <c r="O252" s="83" t="str">
        <f t="shared" ca="1" si="175"/>
        <v/>
      </c>
      <c r="P252" s="84" t="str">
        <f t="shared" ca="1" si="176"/>
        <v/>
      </c>
      <c r="Q252" s="67"/>
      <c r="R252" s="67"/>
      <c r="S252" s="67"/>
      <c r="T252">
        <f>PV_Data_Calc!CY245</f>
        <v>230</v>
      </c>
      <c r="U252" s="10" t="e">
        <f ca="1">PV_Data_Calc!CZ245</f>
        <v>#N/A</v>
      </c>
      <c r="V252" s="16" t="e">
        <f ca="1">PV_Data_Calc!DB245</f>
        <v>#N/A</v>
      </c>
      <c r="W252" s="16" t="e">
        <f ca="1">PV_Data_Calc!DC245</f>
        <v>#N/A</v>
      </c>
      <c r="X252" s="17" t="e">
        <f ca="1">PV_Data_Calc!DD245</f>
        <v>#N/A</v>
      </c>
      <c r="Y252" s="17" t="e">
        <f ca="1">PV_Data_Calc!DE245</f>
        <v>#N/A</v>
      </c>
      <c r="AA252" s="9">
        <f>PV_Data_Calc!CQ245</f>
        <v>230</v>
      </c>
      <c r="AB252" s="9" t="e">
        <f ca="1">PV_Data_Calc!CR245</f>
        <v>#N/A</v>
      </c>
      <c r="AC252" s="19" t="e">
        <f ca="1">PV_Data_Calc!CT245</f>
        <v>#N/A</v>
      </c>
      <c r="AD252" s="19" t="e">
        <f ca="1">PV_Data_Calc!CU245</f>
        <v>#N/A</v>
      </c>
      <c r="AE252" s="20" t="e">
        <f ca="1">PV_Data_Calc!CV245</f>
        <v>#N/A</v>
      </c>
      <c r="AF252" s="20" t="e">
        <f ca="1">PV_Data_Calc!CW245</f>
        <v>#N/A</v>
      </c>
      <c r="AJ252" t="e">
        <f t="shared" ca="1" si="157"/>
        <v>#N/A</v>
      </c>
      <c r="AK252" s="4" t="e">
        <f t="shared" ca="1" si="158"/>
        <v>#N/A</v>
      </c>
      <c r="AL252" s="8" t="e">
        <f t="shared" ca="1" si="159"/>
        <v>#N/A</v>
      </c>
      <c r="AM252" s="3" t="e">
        <f t="shared" ca="1" si="160"/>
        <v>#N/A</v>
      </c>
      <c r="AN252" s="4" t="e">
        <f t="shared" ca="1" si="161"/>
        <v>#N/A</v>
      </c>
      <c r="AO252" s="4" t="e">
        <f t="shared" ca="1" si="162"/>
        <v>#N/A</v>
      </c>
      <c r="AP252" s="3" t="e">
        <f t="shared" ca="1" si="163"/>
        <v>#N/A</v>
      </c>
      <c r="AS252">
        <f t="shared" si="151"/>
        <v>115</v>
      </c>
      <c r="AT252" t="e">
        <f t="shared" ca="1" si="152"/>
        <v>#N/A</v>
      </c>
      <c r="AU252" s="3" t="e">
        <f t="shared" ca="1" si="153"/>
        <v>#N/A</v>
      </c>
      <c r="AV252" s="3" t="e">
        <f t="shared" ca="1" si="150"/>
        <v>#N/A</v>
      </c>
      <c r="AW252" s="4" t="e">
        <f t="shared" ca="1" si="150"/>
        <v>#N/A</v>
      </c>
      <c r="AX252" s="4" t="e">
        <f t="shared" ca="1" si="150"/>
        <v>#N/A</v>
      </c>
      <c r="AZ252" s="8" t="e">
        <f t="shared" ca="1" si="154"/>
        <v>#N/A</v>
      </c>
      <c r="BA252" s="3" t="e">
        <f t="shared" ca="1" si="178"/>
        <v>#N/A</v>
      </c>
      <c r="BB252" s="3" t="e">
        <f t="shared" ca="1" si="178"/>
        <v>#N/A</v>
      </c>
      <c r="BC252" s="3" t="e">
        <f t="shared" ca="1" si="178"/>
        <v>#N/A</v>
      </c>
      <c r="BD252" s="3" t="e">
        <f t="shared" ca="1" si="177"/>
        <v>#N/A</v>
      </c>
      <c r="BE252" s="3" t="e">
        <f t="shared" ca="1" si="177"/>
        <v>#N/A</v>
      </c>
      <c r="BF252" s="3" t="e">
        <f t="shared" ca="1" si="177"/>
        <v>#N/A</v>
      </c>
      <c r="BG252" s="3" t="e">
        <f t="shared" ca="1" si="177"/>
        <v>#N/A</v>
      </c>
      <c r="BH252" s="3" t="e">
        <f t="shared" ca="1" si="177"/>
        <v>#N/A</v>
      </c>
      <c r="BI252" s="3" t="e">
        <f t="shared" ca="1" si="177"/>
        <v>#N/A</v>
      </c>
      <c r="BL252" t="e">
        <f t="shared" ca="1" si="164"/>
        <v>#N/A</v>
      </c>
      <c r="BM252" s="4" t="e">
        <f t="shared" ca="1" si="165"/>
        <v>#N/A</v>
      </c>
      <c r="BN252" s="8" t="e">
        <f t="shared" ca="1" si="166"/>
        <v>#N/A</v>
      </c>
      <c r="BO252" s="3" t="e">
        <f t="shared" ca="1" si="167"/>
        <v>#N/A</v>
      </c>
      <c r="BP252" s="4" t="e">
        <f t="shared" ca="1" si="168"/>
        <v>#N/A</v>
      </c>
      <c r="BQ252" s="4" t="e">
        <f t="shared" ca="1" si="169"/>
        <v>#N/A</v>
      </c>
      <c r="BR252" s="3" t="e">
        <f t="shared" ca="1" si="170"/>
        <v>#N/A</v>
      </c>
      <c r="BU252">
        <f t="shared" si="156"/>
        <v>115</v>
      </c>
      <c r="BV252" t="e">
        <f t="shared" ca="1" si="149"/>
        <v>#N/A</v>
      </c>
      <c r="BW252" s="3" t="e">
        <f t="shared" ca="1" si="149"/>
        <v>#N/A</v>
      </c>
      <c r="BX252" s="3" t="e">
        <f t="shared" ca="1" si="149"/>
        <v>#N/A</v>
      </c>
      <c r="BY252" s="4" t="e">
        <f t="shared" ca="1" si="149"/>
        <v>#N/A</v>
      </c>
      <c r="BZ252" s="4" t="e">
        <f t="shared" ca="1" si="149"/>
        <v>#N/A</v>
      </c>
      <c r="CB252" s="8" t="e">
        <f t="shared" ca="1" si="139"/>
        <v>#N/A</v>
      </c>
      <c r="CC252" s="3" t="e">
        <f t="shared" ca="1" si="140"/>
        <v>#N/A</v>
      </c>
      <c r="CD252" s="3" t="e">
        <f t="shared" ca="1" si="141"/>
        <v>#N/A</v>
      </c>
      <c r="CE252" s="3" t="e">
        <f t="shared" ca="1" si="142"/>
        <v>#N/A</v>
      </c>
      <c r="CF252" s="3" t="e">
        <f t="shared" ca="1" si="143"/>
        <v>#N/A</v>
      </c>
      <c r="CG252" s="3" t="e">
        <f t="shared" ca="1" si="144"/>
        <v>#N/A</v>
      </c>
      <c r="CH252" s="3" t="e">
        <f t="shared" ca="1" si="145"/>
        <v>#N/A</v>
      </c>
      <c r="CI252" s="3" t="e">
        <f t="shared" ca="1" si="146"/>
        <v>#N/A</v>
      </c>
      <c r="CJ252" s="3" t="e">
        <f t="shared" ca="1" si="147"/>
        <v>#N/A</v>
      </c>
      <c r="CK252" s="3" t="e">
        <f t="shared" ca="1" si="148"/>
        <v>#N/A</v>
      </c>
    </row>
    <row r="253" spans="9:89" x14ac:dyDescent="0.2">
      <c r="I253" s="29"/>
      <c r="J253" s="91">
        <f t="shared" si="171"/>
        <v>204</v>
      </c>
      <c r="K253" s="94" t="str">
        <f t="shared" ca="1" si="172"/>
        <v/>
      </c>
      <c r="L253" s="82" t="str">
        <f t="shared" ca="1" si="173"/>
        <v/>
      </c>
      <c r="M253" s="88" t="str">
        <f t="shared" ca="1" si="174"/>
        <v/>
      </c>
      <c r="N253" s="87" t="str">
        <f t="shared" ca="1" si="175"/>
        <v/>
      </c>
      <c r="O253" s="83" t="str">
        <f t="shared" ca="1" si="175"/>
        <v/>
      </c>
      <c r="P253" s="84" t="str">
        <f t="shared" ca="1" si="176"/>
        <v/>
      </c>
      <c r="Q253" s="67"/>
      <c r="R253" s="67"/>
      <c r="S253" s="67"/>
      <c r="T253">
        <f>PV_Data_Calc!CY246</f>
        <v>231</v>
      </c>
      <c r="U253" s="10" t="e">
        <f ca="1">PV_Data_Calc!CZ246</f>
        <v>#N/A</v>
      </c>
      <c r="V253" s="16" t="e">
        <f ca="1">PV_Data_Calc!DB246</f>
        <v>#N/A</v>
      </c>
      <c r="W253" s="16" t="e">
        <f ca="1">PV_Data_Calc!DC246</f>
        <v>#N/A</v>
      </c>
      <c r="X253" s="17" t="e">
        <f ca="1">PV_Data_Calc!DD246</f>
        <v>#N/A</v>
      </c>
      <c r="Y253" s="17" t="e">
        <f ca="1">PV_Data_Calc!DE246</f>
        <v>#N/A</v>
      </c>
      <c r="AA253" s="9">
        <f>PV_Data_Calc!CQ246</f>
        <v>231</v>
      </c>
      <c r="AB253" s="9" t="e">
        <f ca="1">PV_Data_Calc!CR246</f>
        <v>#N/A</v>
      </c>
      <c r="AC253" s="19" t="e">
        <f ca="1">PV_Data_Calc!CT246</f>
        <v>#N/A</v>
      </c>
      <c r="AD253" s="19" t="e">
        <f ca="1">PV_Data_Calc!CU246</f>
        <v>#N/A</v>
      </c>
      <c r="AE253" s="20" t="e">
        <f ca="1">PV_Data_Calc!CV246</f>
        <v>#N/A</v>
      </c>
      <c r="AF253" s="20" t="e">
        <f ca="1">PV_Data_Calc!CW246</f>
        <v>#N/A</v>
      </c>
      <c r="AJ253" t="e">
        <f t="shared" ca="1" si="157"/>
        <v>#N/A</v>
      </c>
      <c r="AK253" s="4" t="e">
        <f t="shared" ca="1" si="158"/>
        <v>#N/A</v>
      </c>
      <c r="AL253" s="8" t="e">
        <f t="shared" ca="1" si="159"/>
        <v>#N/A</v>
      </c>
      <c r="AM253" s="3" t="e">
        <f t="shared" ca="1" si="160"/>
        <v>#N/A</v>
      </c>
      <c r="AN253" s="4" t="e">
        <f t="shared" ca="1" si="161"/>
        <v>#N/A</v>
      </c>
      <c r="AO253" s="4" t="e">
        <f t="shared" ca="1" si="162"/>
        <v>#N/A</v>
      </c>
      <c r="AP253" s="3" t="e">
        <f t="shared" ca="1" si="163"/>
        <v>#N/A</v>
      </c>
      <c r="AS253">
        <f t="shared" si="151"/>
        <v>116</v>
      </c>
      <c r="AT253" t="e">
        <f t="shared" ca="1" si="152"/>
        <v>#N/A</v>
      </c>
      <c r="AU253" s="3" t="e">
        <f t="shared" ca="1" si="153"/>
        <v>#N/A</v>
      </c>
      <c r="AV253" s="3" t="e">
        <f t="shared" ca="1" si="150"/>
        <v>#N/A</v>
      </c>
      <c r="AW253" s="4" t="e">
        <f t="shared" ca="1" si="150"/>
        <v>#N/A</v>
      </c>
      <c r="AX253" s="4" t="e">
        <f t="shared" ca="1" si="150"/>
        <v>#N/A</v>
      </c>
      <c r="AZ253" s="8" t="e">
        <f t="shared" ca="1" si="154"/>
        <v>#N/A</v>
      </c>
      <c r="BA253" s="3" t="e">
        <f t="shared" ca="1" si="178"/>
        <v>#N/A</v>
      </c>
      <c r="BB253" s="3" t="e">
        <f t="shared" ca="1" si="178"/>
        <v>#N/A</v>
      </c>
      <c r="BC253" s="3" t="e">
        <f t="shared" ca="1" si="178"/>
        <v>#N/A</v>
      </c>
      <c r="BD253" s="3" t="e">
        <f t="shared" ca="1" si="177"/>
        <v>#N/A</v>
      </c>
      <c r="BE253" s="3" t="e">
        <f t="shared" ca="1" si="177"/>
        <v>#N/A</v>
      </c>
      <c r="BF253" s="3" t="e">
        <f t="shared" ca="1" si="177"/>
        <v>#N/A</v>
      </c>
      <c r="BG253" s="3" t="e">
        <f t="shared" ca="1" si="177"/>
        <v>#N/A</v>
      </c>
      <c r="BH253" s="3" t="e">
        <f t="shared" ca="1" si="177"/>
        <v>#N/A</v>
      </c>
      <c r="BI253" s="3" t="e">
        <f t="shared" ca="1" si="177"/>
        <v>#N/A</v>
      </c>
      <c r="BL253" t="e">
        <f t="shared" ca="1" si="164"/>
        <v>#N/A</v>
      </c>
      <c r="BM253" s="4" t="e">
        <f t="shared" ca="1" si="165"/>
        <v>#N/A</v>
      </c>
      <c r="BN253" s="8" t="e">
        <f t="shared" ca="1" si="166"/>
        <v>#N/A</v>
      </c>
      <c r="BO253" s="3" t="e">
        <f t="shared" ca="1" si="167"/>
        <v>#N/A</v>
      </c>
      <c r="BP253" s="4" t="e">
        <f t="shared" ca="1" si="168"/>
        <v>#N/A</v>
      </c>
      <c r="BQ253" s="4" t="e">
        <f t="shared" ca="1" si="169"/>
        <v>#N/A</v>
      </c>
      <c r="BR253" s="3" t="e">
        <f t="shared" ca="1" si="170"/>
        <v>#N/A</v>
      </c>
      <c r="BU253">
        <f t="shared" si="156"/>
        <v>116</v>
      </c>
      <c r="BV253" t="e">
        <f t="shared" ca="1" si="149"/>
        <v>#N/A</v>
      </c>
      <c r="BW253" s="3" t="e">
        <f t="shared" ca="1" si="149"/>
        <v>#N/A</v>
      </c>
      <c r="BX253" s="3" t="e">
        <f t="shared" ca="1" si="149"/>
        <v>#N/A</v>
      </c>
      <c r="BY253" s="4" t="e">
        <f t="shared" ca="1" si="149"/>
        <v>#N/A</v>
      </c>
      <c r="BZ253" s="4" t="e">
        <f t="shared" ca="1" si="149"/>
        <v>#N/A</v>
      </c>
      <c r="CB253" s="8" t="e">
        <f t="shared" ca="1" si="139"/>
        <v>#N/A</v>
      </c>
      <c r="CC253" s="3" t="e">
        <f t="shared" ca="1" si="140"/>
        <v>#N/A</v>
      </c>
      <c r="CD253" s="3" t="e">
        <f t="shared" ca="1" si="141"/>
        <v>#N/A</v>
      </c>
      <c r="CE253" s="3" t="e">
        <f t="shared" ca="1" si="142"/>
        <v>#N/A</v>
      </c>
      <c r="CF253" s="3" t="e">
        <f t="shared" ca="1" si="143"/>
        <v>#N/A</v>
      </c>
      <c r="CG253" s="3" t="e">
        <f t="shared" ca="1" si="144"/>
        <v>#N/A</v>
      </c>
      <c r="CH253" s="3" t="e">
        <f t="shared" ca="1" si="145"/>
        <v>#N/A</v>
      </c>
      <c r="CI253" s="3" t="e">
        <f t="shared" ca="1" si="146"/>
        <v>#N/A</v>
      </c>
      <c r="CJ253" s="3" t="e">
        <f t="shared" ca="1" si="147"/>
        <v>#N/A</v>
      </c>
      <c r="CK253" s="3" t="e">
        <f t="shared" ca="1" si="148"/>
        <v>#N/A</v>
      </c>
    </row>
    <row r="254" spans="9:89" x14ac:dyDescent="0.2">
      <c r="I254" s="29"/>
      <c r="J254" s="91">
        <f t="shared" si="171"/>
        <v>205</v>
      </c>
      <c r="K254" s="94" t="str">
        <f t="shared" ca="1" si="172"/>
        <v/>
      </c>
      <c r="L254" s="82" t="str">
        <f t="shared" ca="1" si="173"/>
        <v/>
      </c>
      <c r="M254" s="88" t="str">
        <f t="shared" ca="1" si="174"/>
        <v/>
      </c>
      <c r="N254" s="87" t="str">
        <f t="shared" ca="1" si="175"/>
        <v/>
      </c>
      <c r="O254" s="83" t="str">
        <f t="shared" ca="1" si="175"/>
        <v/>
      </c>
      <c r="P254" s="84" t="str">
        <f t="shared" ca="1" si="176"/>
        <v/>
      </c>
      <c r="Q254" s="67"/>
      <c r="R254" s="67"/>
      <c r="S254" s="67"/>
      <c r="T254">
        <f>PV_Data_Calc!CY247</f>
        <v>232</v>
      </c>
      <c r="U254" s="10" t="e">
        <f ca="1">PV_Data_Calc!CZ247</f>
        <v>#N/A</v>
      </c>
      <c r="V254" s="16" t="e">
        <f ca="1">PV_Data_Calc!DB247</f>
        <v>#N/A</v>
      </c>
      <c r="W254" s="16" t="e">
        <f ca="1">PV_Data_Calc!DC247</f>
        <v>#N/A</v>
      </c>
      <c r="X254" s="17" t="e">
        <f ca="1">PV_Data_Calc!DD247</f>
        <v>#N/A</v>
      </c>
      <c r="Y254" s="17" t="e">
        <f ca="1">PV_Data_Calc!DE247</f>
        <v>#N/A</v>
      </c>
      <c r="AA254" s="9">
        <f>PV_Data_Calc!CQ247</f>
        <v>232</v>
      </c>
      <c r="AB254" s="9" t="e">
        <f ca="1">PV_Data_Calc!CR247</f>
        <v>#N/A</v>
      </c>
      <c r="AC254" s="19" t="e">
        <f ca="1">PV_Data_Calc!CT247</f>
        <v>#N/A</v>
      </c>
      <c r="AD254" s="19" t="e">
        <f ca="1">PV_Data_Calc!CU247</f>
        <v>#N/A</v>
      </c>
      <c r="AE254" s="20" t="e">
        <f ca="1">PV_Data_Calc!CV247</f>
        <v>#N/A</v>
      </c>
      <c r="AF254" s="20" t="e">
        <f ca="1">PV_Data_Calc!CW247</f>
        <v>#N/A</v>
      </c>
      <c r="AJ254" t="e">
        <f t="shared" ca="1" si="157"/>
        <v>#N/A</v>
      </c>
      <c r="AK254" s="4" t="e">
        <f t="shared" ca="1" si="158"/>
        <v>#N/A</v>
      </c>
      <c r="AL254" s="8" t="e">
        <f t="shared" ca="1" si="159"/>
        <v>#N/A</v>
      </c>
      <c r="AM254" s="3" t="e">
        <f t="shared" ca="1" si="160"/>
        <v>#N/A</v>
      </c>
      <c r="AN254" s="4" t="e">
        <f t="shared" ca="1" si="161"/>
        <v>#N/A</v>
      </c>
      <c r="AO254" s="4" t="e">
        <f t="shared" ca="1" si="162"/>
        <v>#N/A</v>
      </c>
      <c r="AP254" s="3" t="e">
        <f t="shared" ca="1" si="163"/>
        <v>#N/A</v>
      </c>
      <c r="AS254">
        <f t="shared" si="151"/>
        <v>116</v>
      </c>
      <c r="AT254" t="e">
        <f t="shared" ca="1" si="152"/>
        <v>#N/A</v>
      </c>
      <c r="AU254" s="3" t="e">
        <f t="shared" ca="1" si="153"/>
        <v>#N/A</v>
      </c>
      <c r="AV254" s="3" t="e">
        <f t="shared" ca="1" si="150"/>
        <v>#N/A</v>
      </c>
      <c r="AW254" s="4" t="e">
        <f t="shared" ca="1" si="150"/>
        <v>#N/A</v>
      </c>
      <c r="AX254" s="4" t="e">
        <f t="shared" ca="1" si="150"/>
        <v>#N/A</v>
      </c>
      <c r="AZ254" s="8" t="e">
        <f t="shared" ca="1" si="154"/>
        <v>#N/A</v>
      </c>
      <c r="BA254" s="3" t="e">
        <f t="shared" ca="1" si="178"/>
        <v>#N/A</v>
      </c>
      <c r="BB254" s="3" t="e">
        <f t="shared" ca="1" si="178"/>
        <v>#N/A</v>
      </c>
      <c r="BC254" s="3" t="e">
        <f t="shared" ca="1" si="178"/>
        <v>#N/A</v>
      </c>
      <c r="BD254" s="3" t="e">
        <f t="shared" ca="1" si="177"/>
        <v>#N/A</v>
      </c>
      <c r="BE254" s="3" t="e">
        <f t="shared" ca="1" si="177"/>
        <v>#N/A</v>
      </c>
      <c r="BF254" s="3" t="e">
        <f t="shared" ca="1" si="177"/>
        <v>#N/A</v>
      </c>
      <c r="BG254" s="3" t="e">
        <f t="shared" ca="1" si="177"/>
        <v>#N/A</v>
      </c>
      <c r="BH254" s="3" t="e">
        <f t="shared" ca="1" si="177"/>
        <v>#N/A</v>
      </c>
      <c r="BI254" s="3" t="e">
        <f t="shared" ca="1" si="177"/>
        <v>#N/A</v>
      </c>
      <c r="BL254" t="e">
        <f t="shared" ca="1" si="164"/>
        <v>#N/A</v>
      </c>
      <c r="BM254" s="4" t="e">
        <f t="shared" ca="1" si="165"/>
        <v>#N/A</v>
      </c>
      <c r="BN254" s="8" t="e">
        <f t="shared" ca="1" si="166"/>
        <v>#N/A</v>
      </c>
      <c r="BO254" s="3" t="e">
        <f t="shared" ca="1" si="167"/>
        <v>#N/A</v>
      </c>
      <c r="BP254" s="4" t="e">
        <f t="shared" ca="1" si="168"/>
        <v>#N/A</v>
      </c>
      <c r="BQ254" s="4" t="e">
        <f t="shared" ca="1" si="169"/>
        <v>#N/A</v>
      </c>
      <c r="BR254" s="3" t="e">
        <f t="shared" ca="1" si="170"/>
        <v>#N/A</v>
      </c>
      <c r="BU254">
        <f t="shared" si="156"/>
        <v>116</v>
      </c>
      <c r="BV254" t="e">
        <f t="shared" ca="1" si="149"/>
        <v>#N/A</v>
      </c>
      <c r="BW254" s="3" t="e">
        <f t="shared" ca="1" si="149"/>
        <v>#N/A</v>
      </c>
      <c r="BX254" s="3" t="e">
        <f t="shared" ca="1" si="149"/>
        <v>#N/A</v>
      </c>
      <c r="BY254" s="4" t="e">
        <f t="shared" ca="1" si="149"/>
        <v>#N/A</v>
      </c>
      <c r="BZ254" s="4" t="e">
        <f t="shared" ca="1" si="149"/>
        <v>#N/A</v>
      </c>
      <c r="CB254" s="8" t="e">
        <f t="shared" ca="1" si="139"/>
        <v>#N/A</v>
      </c>
      <c r="CC254" s="3" t="e">
        <f t="shared" ca="1" si="140"/>
        <v>#N/A</v>
      </c>
      <c r="CD254" s="3" t="e">
        <f t="shared" ca="1" si="141"/>
        <v>#N/A</v>
      </c>
      <c r="CE254" s="3" t="e">
        <f t="shared" ca="1" si="142"/>
        <v>#N/A</v>
      </c>
      <c r="CF254" s="3" t="e">
        <f t="shared" ca="1" si="143"/>
        <v>#N/A</v>
      </c>
      <c r="CG254" s="3" t="e">
        <f t="shared" ca="1" si="144"/>
        <v>#N/A</v>
      </c>
      <c r="CH254" s="3" t="e">
        <f t="shared" ca="1" si="145"/>
        <v>#N/A</v>
      </c>
      <c r="CI254" s="3" t="e">
        <f t="shared" ca="1" si="146"/>
        <v>#N/A</v>
      </c>
      <c r="CJ254" s="3" t="e">
        <f t="shared" ca="1" si="147"/>
        <v>#N/A</v>
      </c>
      <c r="CK254" s="3" t="e">
        <f t="shared" ca="1" si="148"/>
        <v>#N/A</v>
      </c>
    </row>
    <row r="255" spans="9:89" x14ac:dyDescent="0.2">
      <c r="I255" s="29"/>
      <c r="J255" s="91">
        <f t="shared" si="171"/>
        <v>206</v>
      </c>
      <c r="K255" s="94" t="str">
        <f t="shared" ca="1" si="172"/>
        <v/>
      </c>
      <c r="L255" s="82" t="str">
        <f t="shared" ca="1" si="173"/>
        <v/>
      </c>
      <c r="M255" s="88" t="str">
        <f t="shared" ca="1" si="174"/>
        <v/>
      </c>
      <c r="N255" s="87" t="str">
        <f t="shared" ca="1" si="175"/>
        <v/>
      </c>
      <c r="O255" s="83" t="str">
        <f t="shared" ca="1" si="175"/>
        <v/>
      </c>
      <c r="P255" s="84" t="str">
        <f t="shared" ca="1" si="176"/>
        <v/>
      </c>
      <c r="Q255" s="67"/>
      <c r="R255" s="67"/>
      <c r="S255" s="67"/>
      <c r="T255">
        <f>PV_Data_Calc!CY248</f>
        <v>233</v>
      </c>
      <c r="U255" s="10" t="e">
        <f ca="1">PV_Data_Calc!CZ248</f>
        <v>#N/A</v>
      </c>
      <c r="V255" s="16" t="e">
        <f ca="1">PV_Data_Calc!DB248</f>
        <v>#N/A</v>
      </c>
      <c r="W255" s="16" t="e">
        <f ca="1">PV_Data_Calc!DC248</f>
        <v>#N/A</v>
      </c>
      <c r="X255" s="17" t="e">
        <f ca="1">PV_Data_Calc!DD248</f>
        <v>#N/A</v>
      </c>
      <c r="Y255" s="17" t="e">
        <f ca="1">PV_Data_Calc!DE248</f>
        <v>#N/A</v>
      </c>
      <c r="AA255" s="9">
        <f>PV_Data_Calc!CQ248</f>
        <v>233</v>
      </c>
      <c r="AB255" s="9" t="e">
        <f ca="1">PV_Data_Calc!CR248</f>
        <v>#N/A</v>
      </c>
      <c r="AC255" s="19" t="e">
        <f ca="1">PV_Data_Calc!CT248</f>
        <v>#N/A</v>
      </c>
      <c r="AD255" s="19" t="e">
        <f ca="1">PV_Data_Calc!CU248</f>
        <v>#N/A</v>
      </c>
      <c r="AE255" s="20" t="e">
        <f ca="1">PV_Data_Calc!CV248</f>
        <v>#N/A</v>
      </c>
      <c r="AF255" s="20" t="e">
        <f ca="1">PV_Data_Calc!CW248</f>
        <v>#N/A</v>
      </c>
      <c r="AJ255" t="e">
        <f t="shared" ca="1" si="157"/>
        <v>#N/A</v>
      </c>
      <c r="AK255" s="4" t="e">
        <f t="shared" ca="1" si="158"/>
        <v>#N/A</v>
      </c>
      <c r="AL255" s="8" t="e">
        <f t="shared" ca="1" si="159"/>
        <v>#N/A</v>
      </c>
      <c r="AM255" s="3" t="e">
        <f t="shared" ca="1" si="160"/>
        <v>#N/A</v>
      </c>
      <c r="AN255" s="4" t="e">
        <f t="shared" ca="1" si="161"/>
        <v>#N/A</v>
      </c>
      <c r="AO255" s="4" t="e">
        <f t="shared" ca="1" si="162"/>
        <v>#N/A</v>
      </c>
      <c r="AP255" s="3" t="e">
        <f t="shared" ca="1" si="163"/>
        <v>#N/A</v>
      </c>
      <c r="AS255">
        <f t="shared" si="151"/>
        <v>117</v>
      </c>
      <c r="AT255" t="e">
        <f t="shared" ca="1" si="152"/>
        <v>#N/A</v>
      </c>
      <c r="AU255" s="3" t="e">
        <f t="shared" ca="1" si="153"/>
        <v>#N/A</v>
      </c>
      <c r="AV255" s="3" t="e">
        <f t="shared" ca="1" si="150"/>
        <v>#N/A</v>
      </c>
      <c r="AW255" s="4" t="e">
        <f t="shared" ca="1" si="150"/>
        <v>#N/A</v>
      </c>
      <c r="AX255" s="4" t="e">
        <f t="shared" ca="1" si="150"/>
        <v>#N/A</v>
      </c>
      <c r="AZ255" s="8" t="e">
        <f t="shared" ca="1" si="154"/>
        <v>#N/A</v>
      </c>
      <c r="BA255" s="3" t="e">
        <f t="shared" ca="1" si="178"/>
        <v>#N/A</v>
      </c>
      <c r="BB255" s="3" t="e">
        <f t="shared" ca="1" si="178"/>
        <v>#N/A</v>
      </c>
      <c r="BC255" s="3" t="e">
        <f t="shared" ca="1" si="178"/>
        <v>#N/A</v>
      </c>
      <c r="BD255" s="3" t="e">
        <f t="shared" ca="1" si="177"/>
        <v>#N/A</v>
      </c>
      <c r="BE255" s="3" t="e">
        <f t="shared" ca="1" si="177"/>
        <v>#N/A</v>
      </c>
      <c r="BF255" s="3" t="e">
        <f t="shared" ca="1" si="177"/>
        <v>#N/A</v>
      </c>
      <c r="BG255" s="3" t="e">
        <f t="shared" ca="1" si="177"/>
        <v>#N/A</v>
      </c>
      <c r="BH255" s="3" t="e">
        <f t="shared" ca="1" si="177"/>
        <v>#N/A</v>
      </c>
      <c r="BI255" s="3" t="e">
        <f t="shared" ca="1" si="177"/>
        <v>#N/A</v>
      </c>
      <c r="BL255" t="e">
        <f t="shared" ca="1" si="164"/>
        <v>#N/A</v>
      </c>
      <c r="BM255" s="4" t="e">
        <f t="shared" ca="1" si="165"/>
        <v>#N/A</v>
      </c>
      <c r="BN255" s="8" t="e">
        <f t="shared" ca="1" si="166"/>
        <v>#N/A</v>
      </c>
      <c r="BO255" s="3" t="e">
        <f t="shared" ca="1" si="167"/>
        <v>#N/A</v>
      </c>
      <c r="BP255" s="4" t="e">
        <f t="shared" ca="1" si="168"/>
        <v>#N/A</v>
      </c>
      <c r="BQ255" s="4" t="e">
        <f t="shared" ca="1" si="169"/>
        <v>#N/A</v>
      </c>
      <c r="BR255" s="3" t="e">
        <f t="shared" ca="1" si="170"/>
        <v>#N/A</v>
      </c>
      <c r="BU255">
        <f t="shared" si="156"/>
        <v>117</v>
      </c>
      <c r="BV255" t="e">
        <f t="shared" ca="1" si="149"/>
        <v>#N/A</v>
      </c>
      <c r="BW255" s="3" t="e">
        <f t="shared" ca="1" si="149"/>
        <v>#N/A</v>
      </c>
      <c r="BX255" s="3" t="e">
        <f t="shared" ca="1" si="149"/>
        <v>#N/A</v>
      </c>
      <c r="BY255" s="4" t="e">
        <f t="shared" ca="1" si="149"/>
        <v>#N/A</v>
      </c>
      <c r="BZ255" s="4" t="e">
        <f t="shared" ca="1" si="149"/>
        <v>#N/A</v>
      </c>
      <c r="CB255" s="8" t="e">
        <f t="shared" ca="1" si="139"/>
        <v>#N/A</v>
      </c>
      <c r="CC255" s="3" t="e">
        <f t="shared" ca="1" si="140"/>
        <v>#N/A</v>
      </c>
      <c r="CD255" s="3" t="e">
        <f t="shared" ca="1" si="141"/>
        <v>#N/A</v>
      </c>
      <c r="CE255" s="3" t="e">
        <f t="shared" ca="1" si="142"/>
        <v>#N/A</v>
      </c>
      <c r="CF255" s="3" t="e">
        <f t="shared" ca="1" si="143"/>
        <v>#N/A</v>
      </c>
      <c r="CG255" s="3" t="e">
        <f t="shared" ca="1" si="144"/>
        <v>#N/A</v>
      </c>
      <c r="CH255" s="3" t="e">
        <f t="shared" ca="1" si="145"/>
        <v>#N/A</v>
      </c>
      <c r="CI255" s="3" t="e">
        <f t="shared" ca="1" si="146"/>
        <v>#N/A</v>
      </c>
      <c r="CJ255" s="3" t="e">
        <f t="shared" ca="1" si="147"/>
        <v>#N/A</v>
      </c>
      <c r="CK255" s="3" t="e">
        <f t="shared" ca="1" si="148"/>
        <v>#N/A</v>
      </c>
    </row>
    <row r="256" spans="9:89" x14ac:dyDescent="0.2">
      <c r="I256" s="29"/>
      <c r="J256" s="91">
        <f t="shared" si="171"/>
        <v>207</v>
      </c>
      <c r="K256" s="94" t="str">
        <f t="shared" ca="1" si="172"/>
        <v/>
      </c>
      <c r="L256" s="82" t="str">
        <f t="shared" ca="1" si="173"/>
        <v/>
      </c>
      <c r="M256" s="88" t="str">
        <f t="shared" ca="1" si="174"/>
        <v/>
      </c>
      <c r="N256" s="87" t="str">
        <f t="shared" ca="1" si="175"/>
        <v/>
      </c>
      <c r="O256" s="83" t="str">
        <f t="shared" ca="1" si="175"/>
        <v/>
      </c>
      <c r="P256" s="84" t="str">
        <f t="shared" ca="1" si="176"/>
        <v/>
      </c>
      <c r="Q256" s="67"/>
      <c r="R256" s="67"/>
      <c r="S256" s="67"/>
      <c r="T256">
        <f>PV_Data_Calc!CY249</f>
        <v>234</v>
      </c>
      <c r="U256" s="10" t="e">
        <f ca="1">PV_Data_Calc!CZ249</f>
        <v>#N/A</v>
      </c>
      <c r="V256" s="16" t="e">
        <f ca="1">PV_Data_Calc!DB249</f>
        <v>#N/A</v>
      </c>
      <c r="W256" s="16" t="e">
        <f ca="1">PV_Data_Calc!DC249</f>
        <v>#N/A</v>
      </c>
      <c r="X256" s="17" t="e">
        <f ca="1">PV_Data_Calc!DD249</f>
        <v>#N/A</v>
      </c>
      <c r="Y256" s="17" t="e">
        <f ca="1">PV_Data_Calc!DE249</f>
        <v>#N/A</v>
      </c>
      <c r="AA256" s="9">
        <f>PV_Data_Calc!CQ249</f>
        <v>234</v>
      </c>
      <c r="AB256" s="9" t="e">
        <f ca="1">PV_Data_Calc!CR249</f>
        <v>#N/A</v>
      </c>
      <c r="AC256" s="19" t="e">
        <f ca="1">PV_Data_Calc!CT249</f>
        <v>#N/A</v>
      </c>
      <c r="AD256" s="19" t="e">
        <f ca="1">PV_Data_Calc!CU249</f>
        <v>#N/A</v>
      </c>
      <c r="AE256" s="20" t="e">
        <f ca="1">PV_Data_Calc!CV249</f>
        <v>#N/A</v>
      </c>
      <c r="AF256" s="20" t="e">
        <f ca="1">PV_Data_Calc!CW249</f>
        <v>#N/A</v>
      </c>
      <c r="AJ256" t="e">
        <f t="shared" ca="1" si="157"/>
        <v>#N/A</v>
      </c>
      <c r="AK256" s="4" t="e">
        <f t="shared" ca="1" si="158"/>
        <v>#N/A</v>
      </c>
      <c r="AL256" s="8" t="e">
        <f t="shared" ca="1" si="159"/>
        <v>#N/A</v>
      </c>
      <c r="AM256" s="3" t="e">
        <f t="shared" ca="1" si="160"/>
        <v>#N/A</v>
      </c>
      <c r="AN256" s="4" t="e">
        <f t="shared" ca="1" si="161"/>
        <v>#N/A</v>
      </c>
      <c r="AO256" s="4" t="e">
        <f t="shared" ca="1" si="162"/>
        <v>#N/A</v>
      </c>
      <c r="AP256" s="3" t="e">
        <f t="shared" ca="1" si="163"/>
        <v>#N/A</v>
      </c>
      <c r="AS256">
        <f t="shared" si="151"/>
        <v>117</v>
      </c>
      <c r="AT256" t="e">
        <f t="shared" ca="1" si="152"/>
        <v>#N/A</v>
      </c>
      <c r="AU256" s="3" t="e">
        <f t="shared" ca="1" si="153"/>
        <v>#N/A</v>
      </c>
      <c r="AV256" s="3" t="e">
        <f t="shared" ca="1" si="150"/>
        <v>#N/A</v>
      </c>
      <c r="AW256" s="4" t="e">
        <f t="shared" ca="1" si="150"/>
        <v>#N/A</v>
      </c>
      <c r="AX256" s="4" t="e">
        <f t="shared" ca="1" si="150"/>
        <v>#N/A</v>
      </c>
      <c r="AZ256" s="8" t="e">
        <f t="shared" ca="1" si="154"/>
        <v>#N/A</v>
      </c>
      <c r="BA256" s="3" t="e">
        <f t="shared" ca="1" si="178"/>
        <v>#N/A</v>
      </c>
      <c r="BB256" s="3" t="e">
        <f t="shared" ca="1" si="178"/>
        <v>#N/A</v>
      </c>
      <c r="BC256" s="3" t="e">
        <f t="shared" ca="1" si="178"/>
        <v>#N/A</v>
      </c>
      <c r="BD256" s="3" t="e">
        <f t="shared" ca="1" si="177"/>
        <v>#N/A</v>
      </c>
      <c r="BE256" s="3" t="e">
        <f t="shared" ca="1" si="177"/>
        <v>#N/A</v>
      </c>
      <c r="BF256" s="3" t="e">
        <f t="shared" ca="1" si="177"/>
        <v>#N/A</v>
      </c>
      <c r="BG256" s="3" t="e">
        <f t="shared" ca="1" si="177"/>
        <v>#N/A</v>
      </c>
      <c r="BH256" s="3" t="e">
        <f t="shared" ca="1" si="177"/>
        <v>#N/A</v>
      </c>
      <c r="BI256" s="3" t="e">
        <f t="shared" ca="1" si="177"/>
        <v>#N/A</v>
      </c>
      <c r="BL256" t="e">
        <f t="shared" ca="1" si="164"/>
        <v>#N/A</v>
      </c>
      <c r="BM256" s="4" t="e">
        <f t="shared" ca="1" si="165"/>
        <v>#N/A</v>
      </c>
      <c r="BN256" s="8" t="e">
        <f t="shared" ca="1" si="166"/>
        <v>#N/A</v>
      </c>
      <c r="BO256" s="3" t="e">
        <f t="shared" ca="1" si="167"/>
        <v>#N/A</v>
      </c>
      <c r="BP256" s="4" t="e">
        <f t="shared" ca="1" si="168"/>
        <v>#N/A</v>
      </c>
      <c r="BQ256" s="4" t="e">
        <f t="shared" ca="1" si="169"/>
        <v>#N/A</v>
      </c>
      <c r="BR256" s="3" t="e">
        <f t="shared" ca="1" si="170"/>
        <v>#N/A</v>
      </c>
      <c r="BU256">
        <f t="shared" si="156"/>
        <v>117</v>
      </c>
      <c r="BV256" t="e">
        <f t="shared" ref="BV256:BZ306" ca="1" si="179">INDEX($AA$23:$AF$204,MATCH($BU256,$AA$23:$AA$204,0),MATCH(BV$22,$AA$22:$AF$22,0))</f>
        <v>#N/A</v>
      </c>
      <c r="BW256" s="3" t="e">
        <f t="shared" ca="1" si="179"/>
        <v>#N/A</v>
      </c>
      <c r="BX256" s="3" t="e">
        <f t="shared" ca="1" si="179"/>
        <v>#N/A</v>
      </c>
      <c r="BY256" s="4" t="e">
        <f t="shared" ca="1" si="179"/>
        <v>#N/A</v>
      </c>
      <c r="BZ256" s="4" t="e">
        <f t="shared" ca="1" si="179"/>
        <v>#N/A</v>
      </c>
      <c r="CB256" s="8" t="e">
        <f t="shared" ca="1" si="139"/>
        <v>#N/A</v>
      </c>
      <c r="CC256" s="3" t="e">
        <f t="shared" ca="1" si="140"/>
        <v>#N/A</v>
      </c>
      <c r="CD256" s="3" t="e">
        <f t="shared" ca="1" si="141"/>
        <v>#N/A</v>
      </c>
      <c r="CE256" s="3" t="e">
        <f t="shared" ca="1" si="142"/>
        <v>#N/A</v>
      </c>
      <c r="CF256" s="3" t="e">
        <f t="shared" ca="1" si="143"/>
        <v>#N/A</v>
      </c>
      <c r="CG256" s="3" t="e">
        <f t="shared" ca="1" si="144"/>
        <v>#N/A</v>
      </c>
      <c r="CH256" s="3" t="e">
        <f t="shared" ca="1" si="145"/>
        <v>#N/A</v>
      </c>
      <c r="CI256" s="3" t="e">
        <f t="shared" ca="1" si="146"/>
        <v>#N/A</v>
      </c>
      <c r="CJ256" s="3" t="e">
        <f t="shared" ca="1" si="147"/>
        <v>#N/A</v>
      </c>
      <c r="CK256" s="3" t="e">
        <f t="shared" ca="1" si="148"/>
        <v>#N/A</v>
      </c>
    </row>
    <row r="257" spans="9:89" x14ac:dyDescent="0.2">
      <c r="I257" s="29"/>
      <c r="J257" s="91">
        <f t="shared" si="171"/>
        <v>208</v>
      </c>
      <c r="K257" s="94" t="str">
        <f t="shared" ca="1" si="172"/>
        <v/>
      </c>
      <c r="L257" s="82" t="str">
        <f t="shared" ca="1" si="173"/>
        <v/>
      </c>
      <c r="M257" s="88" t="str">
        <f t="shared" ca="1" si="174"/>
        <v/>
      </c>
      <c r="N257" s="87" t="str">
        <f t="shared" ca="1" si="175"/>
        <v/>
      </c>
      <c r="O257" s="83" t="str">
        <f t="shared" ca="1" si="175"/>
        <v/>
      </c>
      <c r="P257" s="84" t="str">
        <f t="shared" ca="1" si="176"/>
        <v/>
      </c>
      <c r="Q257" s="67"/>
      <c r="R257" s="67"/>
      <c r="S257" s="67"/>
      <c r="T257">
        <f>PV_Data_Calc!CY250</f>
        <v>235</v>
      </c>
      <c r="U257" s="10" t="e">
        <f ca="1">PV_Data_Calc!CZ250</f>
        <v>#N/A</v>
      </c>
      <c r="V257" s="16" t="e">
        <f ca="1">PV_Data_Calc!DB250</f>
        <v>#N/A</v>
      </c>
      <c r="W257" s="16" t="e">
        <f ca="1">PV_Data_Calc!DC250</f>
        <v>#N/A</v>
      </c>
      <c r="X257" s="17" t="e">
        <f ca="1">PV_Data_Calc!DD250</f>
        <v>#N/A</v>
      </c>
      <c r="Y257" s="17" t="e">
        <f ca="1">PV_Data_Calc!DE250</f>
        <v>#N/A</v>
      </c>
      <c r="AA257" s="9">
        <f>PV_Data_Calc!CQ250</f>
        <v>235</v>
      </c>
      <c r="AB257" s="9" t="e">
        <f ca="1">PV_Data_Calc!CR250</f>
        <v>#N/A</v>
      </c>
      <c r="AC257" s="19" t="e">
        <f ca="1">PV_Data_Calc!CT250</f>
        <v>#N/A</v>
      </c>
      <c r="AD257" s="19" t="e">
        <f ca="1">PV_Data_Calc!CU250</f>
        <v>#N/A</v>
      </c>
      <c r="AE257" s="20" t="e">
        <f ca="1">PV_Data_Calc!CV250</f>
        <v>#N/A</v>
      </c>
      <c r="AF257" s="20" t="e">
        <f ca="1">PV_Data_Calc!CW250</f>
        <v>#N/A</v>
      </c>
      <c r="AJ257" t="e">
        <f t="shared" ca="1" si="157"/>
        <v>#N/A</v>
      </c>
      <c r="AK257" s="4" t="e">
        <f t="shared" ca="1" si="158"/>
        <v>#N/A</v>
      </c>
      <c r="AL257" s="8" t="e">
        <f t="shared" ca="1" si="159"/>
        <v>#N/A</v>
      </c>
      <c r="AM257" s="3" t="e">
        <f t="shared" ca="1" si="160"/>
        <v>#N/A</v>
      </c>
      <c r="AN257" s="4" t="e">
        <f t="shared" ca="1" si="161"/>
        <v>#N/A</v>
      </c>
      <c r="AO257" s="4" t="e">
        <f t="shared" ca="1" si="162"/>
        <v>#N/A</v>
      </c>
      <c r="AP257" s="3" t="e">
        <f t="shared" ca="1" si="163"/>
        <v>#N/A</v>
      </c>
      <c r="AS257">
        <f t="shared" si="151"/>
        <v>118</v>
      </c>
      <c r="AT257" t="e">
        <f t="shared" ca="1" si="152"/>
        <v>#N/A</v>
      </c>
      <c r="AU257" s="3" t="e">
        <f t="shared" ca="1" si="153"/>
        <v>#N/A</v>
      </c>
      <c r="AV257" s="3" t="e">
        <f t="shared" ca="1" si="150"/>
        <v>#N/A</v>
      </c>
      <c r="AW257" s="4" t="e">
        <f t="shared" ca="1" si="150"/>
        <v>#N/A</v>
      </c>
      <c r="AX257" s="4" t="e">
        <f t="shared" ca="1" si="150"/>
        <v>#N/A</v>
      </c>
      <c r="AZ257" s="8" t="e">
        <f t="shared" ca="1" si="154"/>
        <v>#N/A</v>
      </c>
      <c r="BA257" s="3" t="e">
        <f t="shared" ca="1" si="178"/>
        <v>#N/A</v>
      </c>
      <c r="BB257" s="3" t="e">
        <f t="shared" ca="1" si="178"/>
        <v>#N/A</v>
      </c>
      <c r="BC257" s="3" t="e">
        <f t="shared" ca="1" si="178"/>
        <v>#N/A</v>
      </c>
      <c r="BD257" s="3" t="e">
        <f t="shared" ca="1" si="177"/>
        <v>#N/A</v>
      </c>
      <c r="BE257" s="3" t="e">
        <f t="shared" ca="1" si="177"/>
        <v>#N/A</v>
      </c>
      <c r="BF257" s="3" t="e">
        <f t="shared" ca="1" si="177"/>
        <v>#N/A</v>
      </c>
      <c r="BG257" s="3" t="e">
        <f t="shared" ca="1" si="177"/>
        <v>#N/A</v>
      </c>
      <c r="BH257" s="3" t="e">
        <f t="shared" ca="1" si="177"/>
        <v>#N/A</v>
      </c>
      <c r="BI257" s="3" t="e">
        <f t="shared" ca="1" si="177"/>
        <v>#N/A</v>
      </c>
      <c r="BL257" t="e">
        <f t="shared" ca="1" si="164"/>
        <v>#N/A</v>
      </c>
      <c r="BM257" s="4" t="e">
        <f t="shared" ca="1" si="165"/>
        <v>#N/A</v>
      </c>
      <c r="BN257" s="8" t="e">
        <f t="shared" ca="1" si="166"/>
        <v>#N/A</v>
      </c>
      <c r="BO257" s="3" t="e">
        <f t="shared" ca="1" si="167"/>
        <v>#N/A</v>
      </c>
      <c r="BP257" s="4" t="e">
        <f t="shared" ca="1" si="168"/>
        <v>#N/A</v>
      </c>
      <c r="BQ257" s="4" t="e">
        <f t="shared" ca="1" si="169"/>
        <v>#N/A</v>
      </c>
      <c r="BR257" s="3" t="e">
        <f t="shared" ca="1" si="170"/>
        <v>#N/A</v>
      </c>
      <c r="BU257">
        <f t="shared" si="156"/>
        <v>118</v>
      </c>
      <c r="BV257" t="e">
        <f t="shared" ca="1" si="179"/>
        <v>#N/A</v>
      </c>
      <c r="BW257" s="3" t="e">
        <f t="shared" ca="1" si="179"/>
        <v>#N/A</v>
      </c>
      <c r="BX257" s="3" t="e">
        <f t="shared" ca="1" si="179"/>
        <v>#N/A</v>
      </c>
      <c r="BY257" s="4" t="e">
        <f t="shared" ca="1" si="179"/>
        <v>#N/A</v>
      </c>
      <c r="BZ257" s="4" t="e">
        <f t="shared" ca="1" si="179"/>
        <v>#N/A</v>
      </c>
      <c r="CB257" s="8" t="e">
        <f t="shared" ca="1" si="139"/>
        <v>#N/A</v>
      </c>
      <c r="CC257" s="3" t="e">
        <f t="shared" ca="1" si="140"/>
        <v>#N/A</v>
      </c>
      <c r="CD257" s="3" t="e">
        <f t="shared" ca="1" si="141"/>
        <v>#N/A</v>
      </c>
      <c r="CE257" s="3" t="e">
        <f t="shared" ca="1" si="142"/>
        <v>#N/A</v>
      </c>
      <c r="CF257" s="3" t="e">
        <f t="shared" ca="1" si="143"/>
        <v>#N/A</v>
      </c>
      <c r="CG257" s="3" t="e">
        <f t="shared" ca="1" si="144"/>
        <v>#N/A</v>
      </c>
      <c r="CH257" s="3" t="e">
        <f t="shared" ca="1" si="145"/>
        <v>#N/A</v>
      </c>
      <c r="CI257" s="3" t="e">
        <f t="shared" ca="1" si="146"/>
        <v>#N/A</v>
      </c>
      <c r="CJ257" s="3" t="e">
        <f t="shared" ca="1" si="147"/>
        <v>#N/A</v>
      </c>
      <c r="CK257" s="3" t="e">
        <f t="shared" ca="1" si="148"/>
        <v>#N/A</v>
      </c>
    </row>
    <row r="258" spans="9:89" x14ac:dyDescent="0.2">
      <c r="I258" s="29"/>
      <c r="J258" s="91">
        <f t="shared" si="171"/>
        <v>209</v>
      </c>
      <c r="K258" s="94" t="str">
        <f t="shared" ca="1" si="172"/>
        <v/>
      </c>
      <c r="L258" s="82" t="str">
        <f t="shared" ca="1" si="173"/>
        <v/>
      </c>
      <c r="M258" s="88" t="str">
        <f t="shared" ca="1" si="174"/>
        <v/>
      </c>
      <c r="N258" s="87" t="str">
        <f t="shared" ca="1" si="175"/>
        <v/>
      </c>
      <c r="O258" s="83" t="str">
        <f t="shared" ca="1" si="175"/>
        <v/>
      </c>
      <c r="P258" s="84" t="str">
        <f t="shared" ca="1" si="176"/>
        <v/>
      </c>
      <c r="Q258" s="67"/>
      <c r="R258" s="67"/>
      <c r="S258" s="67"/>
      <c r="T258">
        <f>PV_Data_Calc!CY251</f>
        <v>236</v>
      </c>
      <c r="U258" s="10" t="e">
        <f ca="1">PV_Data_Calc!CZ251</f>
        <v>#N/A</v>
      </c>
      <c r="V258" s="16" t="e">
        <f ca="1">PV_Data_Calc!DB251</f>
        <v>#N/A</v>
      </c>
      <c r="W258" s="16" t="e">
        <f ca="1">PV_Data_Calc!DC251</f>
        <v>#N/A</v>
      </c>
      <c r="X258" s="17" t="e">
        <f ca="1">PV_Data_Calc!DD251</f>
        <v>#N/A</v>
      </c>
      <c r="Y258" s="17" t="e">
        <f ca="1">PV_Data_Calc!DE251</f>
        <v>#N/A</v>
      </c>
      <c r="AA258" s="9">
        <f>PV_Data_Calc!CQ251</f>
        <v>236</v>
      </c>
      <c r="AB258" s="9" t="e">
        <f ca="1">PV_Data_Calc!CR251</f>
        <v>#N/A</v>
      </c>
      <c r="AC258" s="19" t="e">
        <f ca="1">PV_Data_Calc!CT251</f>
        <v>#N/A</v>
      </c>
      <c r="AD258" s="19" t="e">
        <f ca="1">PV_Data_Calc!CU251</f>
        <v>#N/A</v>
      </c>
      <c r="AE258" s="20" t="e">
        <f ca="1">PV_Data_Calc!CV251</f>
        <v>#N/A</v>
      </c>
      <c r="AF258" s="20" t="e">
        <f ca="1">PV_Data_Calc!CW251</f>
        <v>#N/A</v>
      </c>
      <c r="AJ258" t="e">
        <f t="shared" ca="1" si="157"/>
        <v>#N/A</v>
      </c>
      <c r="AK258" s="4" t="e">
        <f t="shared" ca="1" si="158"/>
        <v>#N/A</v>
      </c>
      <c r="AL258" s="8" t="e">
        <f t="shared" ca="1" si="159"/>
        <v>#N/A</v>
      </c>
      <c r="AM258" s="3" t="e">
        <f t="shared" ca="1" si="160"/>
        <v>#N/A</v>
      </c>
      <c r="AN258" s="4" t="e">
        <f t="shared" ca="1" si="161"/>
        <v>#N/A</v>
      </c>
      <c r="AO258" s="4" t="e">
        <f t="shared" ca="1" si="162"/>
        <v>#N/A</v>
      </c>
      <c r="AP258" s="3" t="e">
        <f t="shared" ca="1" si="163"/>
        <v>#N/A</v>
      </c>
      <c r="AS258">
        <f t="shared" si="151"/>
        <v>118</v>
      </c>
      <c r="AT258" t="e">
        <f t="shared" ca="1" si="152"/>
        <v>#N/A</v>
      </c>
      <c r="AU258" s="3" t="e">
        <f t="shared" ca="1" si="153"/>
        <v>#N/A</v>
      </c>
      <c r="AV258" s="3" t="e">
        <f t="shared" ca="1" si="150"/>
        <v>#N/A</v>
      </c>
      <c r="AW258" s="4" t="e">
        <f t="shared" ca="1" si="150"/>
        <v>#N/A</v>
      </c>
      <c r="AX258" s="4" t="e">
        <f t="shared" ca="1" si="150"/>
        <v>#N/A</v>
      </c>
      <c r="AZ258" s="8" t="e">
        <f t="shared" ca="1" si="154"/>
        <v>#N/A</v>
      </c>
      <c r="BA258" s="3" t="e">
        <f t="shared" ca="1" si="178"/>
        <v>#N/A</v>
      </c>
      <c r="BB258" s="3" t="e">
        <f t="shared" ca="1" si="178"/>
        <v>#N/A</v>
      </c>
      <c r="BC258" s="3" t="e">
        <f t="shared" ca="1" si="178"/>
        <v>#N/A</v>
      </c>
      <c r="BD258" s="3" t="e">
        <f t="shared" ca="1" si="177"/>
        <v>#N/A</v>
      </c>
      <c r="BE258" s="3" t="e">
        <f t="shared" ca="1" si="177"/>
        <v>#N/A</v>
      </c>
      <c r="BF258" s="3" t="e">
        <f t="shared" ca="1" si="177"/>
        <v>#N/A</v>
      </c>
      <c r="BG258" s="3" t="e">
        <f t="shared" ca="1" si="177"/>
        <v>#N/A</v>
      </c>
      <c r="BH258" s="3" t="e">
        <f t="shared" ca="1" si="177"/>
        <v>#N/A</v>
      </c>
      <c r="BI258" s="3" t="e">
        <f t="shared" ca="1" si="177"/>
        <v>#N/A</v>
      </c>
      <c r="BL258" t="e">
        <f t="shared" ca="1" si="164"/>
        <v>#N/A</v>
      </c>
      <c r="BM258" s="4" t="e">
        <f t="shared" ca="1" si="165"/>
        <v>#N/A</v>
      </c>
      <c r="BN258" s="8" t="e">
        <f t="shared" ca="1" si="166"/>
        <v>#N/A</v>
      </c>
      <c r="BO258" s="3" t="e">
        <f t="shared" ca="1" si="167"/>
        <v>#N/A</v>
      </c>
      <c r="BP258" s="4" t="e">
        <f t="shared" ca="1" si="168"/>
        <v>#N/A</v>
      </c>
      <c r="BQ258" s="4" t="e">
        <f t="shared" ca="1" si="169"/>
        <v>#N/A</v>
      </c>
      <c r="BR258" s="3" t="e">
        <f t="shared" ca="1" si="170"/>
        <v>#N/A</v>
      </c>
      <c r="BU258">
        <f t="shared" si="156"/>
        <v>118</v>
      </c>
      <c r="BV258" t="e">
        <f t="shared" ca="1" si="179"/>
        <v>#N/A</v>
      </c>
      <c r="BW258" s="3" t="e">
        <f t="shared" ca="1" si="179"/>
        <v>#N/A</v>
      </c>
      <c r="BX258" s="3" t="e">
        <f t="shared" ca="1" si="179"/>
        <v>#N/A</v>
      </c>
      <c r="BY258" s="4" t="e">
        <f t="shared" ca="1" si="179"/>
        <v>#N/A</v>
      </c>
      <c r="BZ258" s="4" t="e">
        <f t="shared" ca="1" si="179"/>
        <v>#N/A</v>
      </c>
      <c r="CB258" s="8" t="e">
        <f t="shared" ca="1" si="139"/>
        <v>#N/A</v>
      </c>
      <c r="CC258" s="3" t="e">
        <f t="shared" ca="1" si="140"/>
        <v>#N/A</v>
      </c>
      <c r="CD258" s="3" t="e">
        <f t="shared" ca="1" si="141"/>
        <v>#N/A</v>
      </c>
      <c r="CE258" s="3" t="e">
        <f t="shared" ca="1" si="142"/>
        <v>#N/A</v>
      </c>
      <c r="CF258" s="3" t="e">
        <f t="shared" ca="1" si="143"/>
        <v>#N/A</v>
      </c>
      <c r="CG258" s="3" t="e">
        <f t="shared" ca="1" si="144"/>
        <v>#N/A</v>
      </c>
      <c r="CH258" s="3" t="e">
        <f t="shared" ca="1" si="145"/>
        <v>#N/A</v>
      </c>
      <c r="CI258" s="3" t="e">
        <f t="shared" ca="1" si="146"/>
        <v>#N/A</v>
      </c>
      <c r="CJ258" s="3" t="e">
        <f t="shared" ca="1" si="147"/>
        <v>#N/A</v>
      </c>
      <c r="CK258" s="3" t="e">
        <f t="shared" ca="1" si="148"/>
        <v>#N/A</v>
      </c>
    </row>
    <row r="259" spans="9:89" x14ac:dyDescent="0.2">
      <c r="I259" s="29"/>
      <c r="J259" s="91">
        <f t="shared" si="171"/>
        <v>210</v>
      </c>
      <c r="K259" s="94" t="str">
        <f t="shared" ca="1" si="172"/>
        <v/>
      </c>
      <c r="L259" s="82" t="str">
        <f t="shared" ca="1" si="173"/>
        <v/>
      </c>
      <c r="M259" s="88" t="str">
        <f t="shared" ca="1" si="174"/>
        <v/>
      </c>
      <c r="N259" s="87" t="str">
        <f t="shared" ca="1" si="175"/>
        <v/>
      </c>
      <c r="O259" s="83" t="str">
        <f t="shared" ca="1" si="175"/>
        <v/>
      </c>
      <c r="P259" s="84" t="str">
        <f t="shared" ca="1" si="176"/>
        <v/>
      </c>
      <c r="Q259" s="67"/>
      <c r="R259" s="67"/>
      <c r="S259" s="67"/>
      <c r="T259">
        <f>PV_Data_Calc!CY252</f>
        <v>237</v>
      </c>
      <c r="U259" s="10" t="e">
        <f ca="1">PV_Data_Calc!CZ252</f>
        <v>#N/A</v>
      </c>
      <c r="V259" s="16" t="e">
        <f ca="1">PV_Data_Calc!DB252</f>
        <v>#N/A</v>
      </c>
      <c r="W259" s="16" t="e">
        <f ca="1">PV_Data_Calc!DC252</f>
        <v>#N/A</v>
      </c>
      <c r="X259" s="17" t="e">
        <f ca="1">PV_Data_Calc!DD252</f>
        <v>#N/A</v>
      </c>
      <c r="Y259" s="17" t="e">
        <f ca="1">PV_Data_Calc!DE252</f>
        <v>#N/A</v>
      </c>
      <c r="AA259" s="9">
        <f>PV_Data_Calc!CQ252</f>
        <v>237</v>
      </c>
      <c r="AB259" s="9" t="e">
        <f ca="1">PV_Data_Calc!CR252</f>
        <v>#N/A</v>
      </c>
      <c r="AC259" s="19" t="e">
        <f ca="1">PV_Data_Calc!CT252</f>
        <v>#N/A</v>
      </c>
      <c r="AD259" s="19" t="e">
        <f ca="1">PV_Data_Calc!CU252</f>
        <v>#N/A</v>
      </c>
      <c r="AE259" s="20" t="e">
        <f ca="1">PV_Data_Calc!CV252</f>
        <v>#N/A</v>
      </c>
      <c r="AF259" s="20" t="e">
        <f ca="1">PV_Data_Calc!CW252</f>
        <v>#N/A</v>
      </c>
      <c r="AJ259" t="e">
        <f t="shared" ca="1" si="157"/>
        <v>#N/A</v>
      </c>
      <c r="AK259" s="4" t="e">
        <f t="shared" ca="1" si="158"/>
        <v>#N/A</v>
      </c>
      <c r="AL259" s="8" t="e">
        <f t="shared" ca="1" si="159"/>
        <v>#N/A</v>
      </c>
      <c r="AM259" s="3" t="e">
        <f t="shared" ca="1" si="160"/>
        <v>#N/A</v>
      </c>
      <c r="AN259" s="4" t="e">
        <f t="shared" ca="1" si="161"/>
        <v>#N/A</v>
      </c>
      <c r="AO259" s="4" t="e">
        <f t="shared" ca="1" si="162"/>
        <v>#N/A</v>
      </c>
      <c r="AP259" s="3" t="e">
        <f t="shared" ca="1" si="163"/>
        <v>#N/A</v>
      </c>
      <c r="AS259">
        <f t="shared" si="151"/>
        <v>119</v>
      </c>
      <c r="AT259" t="e">
        <f t="shared" ca="1" si="152"/>
        <v>#N/A</v>
      </c>
      <c r="AU259" s="3" t="e">
        <f t="shared" ca="1" si="153"/>
        <v>#N/A</v>
      </c>
      <c r="AV259" s="3" t="e">
        <f t="shared" ca="1" si="150"/>
        <v>#N/A</v>
      </c>
      <c r="AW259" s="4" t="e">
        <f t="shared" ca="1" si="150"/>
        <v>#N/A</v>
      </c>
      <c r="AX259" s="4" t="e">
        <f t="shared" ca="1" si="150"/>
        <v>#N/A</v>
      </c>
      <c r="AZ259" s="8" t="e">
        <f t="shared" ca="1" si="154"/>
        <v>#N/A</v>
      </c>
      <c r="BA259" s="3" t="e">
        <f t="shared" ca="1" si="178"/>
        <v>#N/A</v>
      </c>
      <c r="BB259" s="3" t="e">
        <f t="shared" ca="1" si="178"/>
        <v>#N/A</v>
      </c>
      <c r="BC259" s="3" t="e">
        <f t="shared" ca="1" si="178"/>
        <v>#N/A</v>
      </c>
      <c r="BD259" s="3" t="e">
        <f t="shared" ca="1" si="177"/>
        <v>#N/A</v>
      </c>
      <c r="BE259" s="3" t="e">
        <f t="shared" ca="1" si="177"/>
        <v>#N/A</v>
      </c>
      <c r="BF259" s="3" t="e">
        <f t="shared" ca="1" si="177"/>
        <v>#N/A</v>
      </c>
      <c r="BG259" s="3" t="e">
        <f t="shared" ca="1" si="177"/>
        <v>#N/A</v>
      </c>
      <c r="BH259" s="3" t="e">
        <f t="shared" ca="1" si="177"/>
        <v>#N/A</v>
      </c>
      <c r="BI259" s="3" t="e">
        <f t="shared" ca="1" si="177"/>
        <v>#N/A</v>
      </c>
      <c r="BL259" t="e">
        <f t="shared" ca="1" si="164"/>
        <v>#N/A</v>
      </c>
      <c r="BM259" s="4" t="e">
        <f t="shared" ca="1" si="165"/>
        <v>#N/A</v>
      </c>
      <c r="BN259" s="8" t="e">
        <f t="shared" ca="1" si="166"/>
        <v>#N/A</v>
      </c>
      <c r="BO259" s="3" t="e">
        <f t="shared" ca="1" si="167"/>
        <v>#N/A</v>
      </c>
      <c r="BP259" s="4" t="e">
        <f t="shared" ca="1" si="168"/>
        <v>#N/A</v>
      </c>
      <c r="BQ259" s="4" t="e">
        <f t="shared" ca="1" si="169"/>
        <v>#N/A</v>
      </c>
      <c r="BR259" s="3" t="e">
        <f t="shared" ca="1" si="170"/>
        <v>#N/A</v>
      </c>
      <c r="BU259">
        <f t="shared" si="156"/>
        <v>119</v>
      </c>
      <c r="BV259" t="e">
        <f t="shared" ca="1" si="179"/>
        <v>#N/A</v>
      </c>
      <c r="BW259" s="3" t="e">
        <f t="shared" ca="1" si="179"/>
        <v>#N/A</v>
      </c>
      <c r="BX259" s="3" t="e">
        <f t="shared" ca="1" si="179"/>
        <v>#N/A</v>
      </c>
      <c r="BY259" s="4" t="e">
        <f t="shared" ca="1" si="179"/>
        <v>#N/A</v>
      </c>
      <c r="BZ259" s="4" t="e">
        <f t="shared" ca="1" si="179"/>
        <v>#N/A</v>
      </c>
      <c r="CB259" s="8" t="e">
        <f t="shared" ca="1" si="139"/>
        <v>#N/A</v>
      </c>
      <c r="CC259" s="3" t="e">
        <f t="shared" ca="1" si="140"/>
        <v>#N/A</v>
      </c>
      <c r="CD259" s="3" t="e">
        <f t="shared" ca="1" si="141"/>
        <v>#N/A</v>
      </c>
      <c r="CE259" s="3" t="e">
        <f t="shared" ca="1" si="142"/>
        <v>#N/A</v>
      </c>
      <c r="CF259" s="3" t="e">
        <f t="shared" ca="1" si="143"/>
        <v>#N/A</v>
      </c>
      <c r="CG259" s="3" t="e">
        <f t="shared" ca="1" si="144"/>
        <v>#N/A</v>
      </c>
      <c r="CH259" s="3" t="e">
        <f t="shared" ca="1" si="145"/>
        <v>#N/A</v>
      </c>
      <c r="CI259" s="3" t="e">
        <f t="shared" ca="1" si="146"/>
        <v>#N/A</v>
      </c>
      <c r="CJ259" s="3" t="e">
        <f t="shared" ca="1" si="147"/>
        <v>#N/A</v>
      </c>
      <c r="CK259" s="3" t="e">
        <f t="shared" ca="1" si="148"/>
        <v>#N/A</v>
      </c>
    </row>
    <row r="260" spans="9:89" x14ac:dyDescent="0.2">
      <c r="I260" s="29"/>
      <c r="J260" s="91">
        <f t="shared" si="171"/>
        <v>211</v>
      </c>
      <c r="K260" s="94" t="str">
        <f t="shared" ca="1" si="172"/>
        <v/>
      </c>
      <c r="L260" s="82" t="str">
        <f t="shared" ca="1" si="173"/>
        <v/>
      </c>
      <c r="M260" s="88" t="str">
        <f t="shared" ca="1" si="174"/>
        <v/>
      </c>
      <c r="N260" s="87" t="str">
        <f t="shared" ca="1" si="175"/>
        <v/>
      </c>
      <c r="O260" s="83" t="str">
        <f t="shared" ca="1" si="175"/>
        <v/>
      </c>
      <c r="P260" s="84" t="str">
        <f t="shared" ca="1" si="176"/>
        <v/>
      </c>
      <c r="Q260" s="67"/>
      <c r="R260" s="67"/>
      <c r="S260" s="67"/>
      <c r="T260">
        <f>PV_Data_Calc!CY253</f>
        <v>238</v>
      </c>
      <c r="U260" s="10" t="e">
        <f ca="1">PV_Data_Calc!CZ253</f>
        <v>#N/A</v>
      </c>
      <c r="V260" s="16" t="e">
        <f ca="1">PV_Data_Calc!DB253</f>
        <v>#N/A</v>
      </c>
      <c r="W260" s="16" t="e">
        <f ca="1">PV_Data_Calc!DC253</f>
        <v>#N/A</v>
      </c>
      <c r="X260" s="17" t="e">
        <f ca="1">PV_Data_Calc!DD253</f>
        <v>#N/A</v>
      </c>
      <c r="Y260" s="17" t="e">
        <f ca="1">PV_Data_Calc!DE253</f>
        <v>#N/A</v>
      </c>
      <c r="AA260" s="9">
        <f>PV_Data_Calc!CQ253</f>
        <v>238</v>
      </c>
      <c r="AB260" s="9" t="e">
        <f ca="1">PV_Data_Calc!CR253</f>
        <v>#N/A</v>
      </c>
      <c r="AC260" s="19" t="e">
        <f ca="1">PV_Data_Calc!CT253</f>
        <v>#N/A</v>
      </c>
      <c r="AD260" s="19" t="e">
        <f ca="1">PV_Data_Calc!CU253</f>
        <v>#N/A</v>
      </c>
      <c r="AE260" s="20" t="e">
        <f ca="1">PV_Data_Calc!CV253</f>
        <v>#N/A</v>
      </c>
      <c r="AF260" s="20" t="e">
        <f ca="1">PV_Data_Calc!CW253</f>
        <v>#N/A</v>
      </c>
      <c r="AJ260" t="e">
        <f t="shared" ca="1" si="157"/>
        <v>#N/A</v>
      </c>
      <c r="AK260" s="4" t="e">
        <f t="shared" ca="1" si="158"/>
        <v>#N/A</v>
      </c>
      <c r="AL260" s="8" t="e">
        <f t="shared" ca="1" si="159"/>
        <v>#N/A</v>
      </c>
      <c r="AM260" s="3" t="e">
        <f t="shared" ca="1" si="160"/>
        <v>#N/A</v>
      </c>
      <c r="AN260" s="4" t="e">
        <f t="shared" ca="1" si="161"/>
        <v>#N/A</v>
      </c>
      <c r="AO260" s="4" t="e">
        <f t="shared" ca="1" si="162"/>
        <v>#N/A</v>
      </c>
      <c r="AP260" s="3" t="e">
        <f t="shared" ca="1" si="163"/>
        <v>#N/A</v>
      </c>
      <c r="AS260">
        <f t="shared" si="151"/>
        <v>119</v>
      </c>
      <c r="AT260" t="e">
        <f t="shared" ca="1" si="152"/>
        <v>#N/A</v>
      </c>
      <c r="AU260" s="3" t="e">
        <f t="shared" ca="1" si="153"/>
        <v>#N/A</v>
      </c>
      <c r="AV260" s="3" t="e">
        <f t="shared" ca="1" si="150"/>
        <v>#N/A</v>
      </c>
      <c r="AW260" s="4" t="e">
        <f t="shared" ca="1" si="150"/>
        <v>#N/A</v>
      </c>
      <c r="AX260" s="4" t="e">
        <f t="shared" ca="1" si="150"/>
        <v>#N/A</v>
      </c>
      <c r="AZ260" s="8" t="e">
        <f t="shared" ca="1" si="154"/>
        <v>#N/A</v>
      </c>
      <c r="BA260" s="3" t="e">
        <f t="shared" ca="1" si="178"/>
        <v>#N/A</v>
      </c>
      <c r="BB260" s="3" t="e">
        <f t="shared" ca="1" si="178"/>
        <v>#N/A</v>
      </c>
      <c r="BC260" s="3" t="e">
        <f t="shared" ca="1" si="178"/>
        <v>#N/A</v>
      </c>
      <c r="BD260" s="3" t="e">
        <f t="shared" ca="1" si="177"/>
        <v>#N/A</v>
      </c>
      <c r="BE260" s="3" t="e">
        <f t="shared" ca="1" si="177"/>
        <v>#N/A</v>
      </c>
      <c r="BF260" s="3" t="e">
        <f t="shared" ca="1" si="177"/>
        <v>#N/A</v>
      </c>
      <c r="BG260" s="3" t="e">
        <f t="shared" ca="1" si="177"/>
        <v>#N/A</v>
      </c>
      <c r="BH260" s="3" t="e">
        <f t="shared" ca="1" si="177"/>
        <v>#N/A</v>
      </c>
      <c r="BI260" s="3" t="e">
        <f t="shared" ca="1" si="177"/>
        <v>#N/A</v>
      </c>
      <c r="BL260" t="e">
        <f t="shared" ca="1" si="164"/>
        <v>#N/A</v>
      </c>
      <c r="BM260" s="4" t="e">
        <f t="shared" ca="1" si="165"/>
        <v>#N/A</v>
      </c>
      <c r="BN260" s="8" t="e">
        <f t="shared" ca="1" si="166"/>
        <v>#N/A</v>
      </c>
      <c r="BO260" s="3" t="e">
        <f t="shared" ca="1" si="167"/>
        <v>#N/A</v>
      </c>
      <c r="BP260" s="4" t="e">
        <f t="shared" ca="1" si="168"/>
        <v>#N/A</v>
      </c>
      <c r="BQ260" s="4" t="e">
        <f t="shared" ca="1" si="169"/>
        <v>#N/A</v>
      </c>
      <c r="BR260" s="3" t="e">
        <f t="shared" ca="1" si="170"/>
        <v>#N/A</v>
      </c>
      <c r="BU260">
        <f t="shared" si="156"/>
        <v>119</v>
      </c>
      <c r="BV260" t="e">
        <f t="shared" ca="1" si="179"/>
        <v>#N/A</v>
      </c>
      <c r="BW260" s="3" t="e">
        <f t="shared" ca="1" si="179"/>
        <v>#N/A</v>
      </c>
      <c r="BX260" s="3" t="e">
        <f t="shared" ca="1" si="179"/>
        <v>#N/A</v>
      </c>
      <c r="BY260" s="4" t="e">
        <f t="shared" ca="1" si="179"/>
        <v>#N/A</v>
      </c>
      <c r="BZ260" s="4" t="e">
        <f t="shared" ca="1" si="179"/>
        <v>#N/A</v>
      </c>
      <c r="CB260" s="8" t="e">
        <f t="shared" ca="1" si="139"/>
        <v>#N/A</v>
      </c>
      <c r="CC260" s="3" t="e">
        <f t="shared" ca="1" si="140"/>
        <v>#N/A</v>
      </c>
      <c r="CD260" s="3" t="e">
        <f t="shared" ca="1" si="141"/>
        <v>#N/A</v>
      </c>
      <c r="CE260" s="3" t="e">
        <f t="shared" ca="1" si="142"/>
        <v>#N/A</v>
      </c>
      <c r="CF260" s="3" t="e">
        <f t="shared" ca="1" si="143"/>
        <v>#N/A</v>
      </c>
      <c r="CG260" s="3" t="e">
        <f t="shared" ca="1" si="144"/>
        <v>#N/A</v>
      </c>
      <c r="CH260" s="3" t="e">
        <f t="shared" ca="1" si="145"/>
        <v>#N/A</v>
      </c>
      <c r="CI260" s="3" t="e">
        <f t="shared" ca="1" si="146"/>
        <v>#N/A</v>
      </c>
      <c r="CJ260" s="3" t="e">
        <f t="shared" ca="1" si="147"/>
        <v>#N/A</v>
      </c>
      <c r="CK260" s="3" t="e">
        <f t="shared" ca="1" si="148"/>
        <v>#N/A</v>
      </c>
    </row>
    <row r="261" spans="9:89" x14ac:dyDescent="0.2">
      <c r="I261" s="29"/>
      <c r="J261" s="91">
        <f t="shared" si="171"/>
        <v>212</v>
      </c>
      <c r="K261" s="94" t="str">
        <f t="shared" ca="1" si="172"/>
        <v/>
      </c>
      <c r="L261" s="82" t="str">
        <f t="shared" ca="1" si="173"/>
        <v/>
      </c>
      <c r="M261" s="88" t="str">
        <f t="shared" ca="1" si="174"/>
        <v/>
      </c>
      <c r="N261" s="87" t="str">
        <f t="shared" ca="1" si="175"/>
        <v/>
      </c>
      <c r="O261" s="83" t="str">
        <f t="shared" ca="1" si="175"/>
        <v/>
      </c>
      <c r="P261" s="84" t="str">
        <f t="shared" ca="1" si="176"/>
        <v/>
      </c>
      <c r="Q261" s="67"/>
      <c r="T261">
        <f>PV_Data_Calc!CY254</f>
        <v>239</v>
      </c>
      <c r="U261" s="10" t="e">
        <f ca="1">PV_Data_Calc!CZ254</f>
        <v>#N/A</v>
      </c>
      <c r="V261" s="16" t="e">
        <f ca="1">PV_Data_Calc!DB254</f>
        <v>#N/A</v>
      </c>
      <c r="W261" s="16" t="e">
        <f ca="1">PV_Data_Calc!DC254</f>
        <v>#N/A</v>
      </c>
      <c r="X261" s="17" t="e">
        <f ca="1">PV_Data_Calc!DD254</f>
        <v>#N/A</v>
      </c>
      <c r="Y261" s="17" t="e">
        <f ca="1">PV_Data_Calc!DE254</f>
        <v>#N/A</v>
      </c>
      <c r="AA261" s="9">
        <f>PV_Data_Calc!CQ254</f>
        <v>239</v>
      </c>
      <c r="AB261" s="9" t="e">
        <f ca="1">PV_Data_Calc!CR254</f>
        <v>#N/A</v>
      </c>
      <c r="AC261" s="19" t="e">
        <f ca="1">PV_Data_Calc!CT254</f>
        <v>#N/A</v>
      </c>
      <c r="AD261" s="19" t="e">
        <f ca="1">PV_Data_Calc!CU254</f>
        <v>#N/A</v>
      </c>
      <c r="AE261" s="20" t="e">
        <f ca="1">PV_Data_Calc!CV254</f>
        <v>#N/A</v>
      </c>
      <c r="AF261" s="20" t="e">
        <f ca="1">PV_Data_Calc!CW254</f>
        <v>#N/A</v>
      </c>
      <c r="AJ261" t="e">
        <f t="shared" ca="1" si="157"/>
        <v>#N/A</v>
      </c>
      <c r="AK261" s="4" t="e">
        <f t="shared" ca="1" si="158"/>
        <v>#N/A</v>
      </c>
      <c r="AL261" s="8" t="e">
        <f t="shared" ca="1" si="159"/>
        <v>#N/A</v>
      </c>
      <c r="AM261" s="3" t="e">
        <f t="shared" ca="1" si="160"/>
        <v>#N/A</v>
      </c>
      <c r="AN261" s="4" t="e">
        <f t="shared" ca="1" si="161"/>
        <v>#N/A</v>
      </c>
      <c r="AO261" s="4" t="e">
        <f t="shared" ca="1" si="162"/>
        <v>#N/A</v>
      </c>
      <c r="AP261" s="3" t="e">
        <f t="shared" ca="1" si="163"/>
        <v>#N/A</v>
      </c>
      <c r="AS261">
        <f t="shared" si="151"/>
        <v>120</v>
      </c>
      <c r="AT261" t="e">
        <f t="shared" ca="1" si="152"/>
        <v>#N/A</v>
      </c>
      <c r="AU261" s="3" t="e">
        <f t="shared" ca="1" si="153"/>
        <v>#N/A</v>
      </c>
      <c r="AV261" s="3" t="e">
        <f t="shared" ca="1" si="150"/>
        <v>#N/A</v>
      </c>
      <c r="AW261" s="4" t="e">
        <f t="shared" ca="1" si="150"/>
        <v>#N/A</v>
      </c>
      <c r="AX261" s="4" t="e">
        <f t="shared" ca="1" si="150"/>
        <v>#N/A</v>
      </c>
      <c r="AZ261" s="8" t="e">
        <f t="shared" ca="1" si="154"/>
        <v>#N/A</v>
      </c>
      <c r="BA261" s="3" t="e">
        <f t="shared" ca="1" si="178"/>
        <v>#N/A</v>
      </c>
      <c r="BB261" s="3" t="e">
        <f t="shared" ca="1" si="178"/>
        <v>#N/A</v>
      </c>
      <c r="BC261" s="3" t="e">
        <f t="shared" ca="1" si="178"/>
        <v>#N/A</v>
      </c>
      <c r="BD261" s="3" t="e">
        <f t="shared" ca="1" si="177"/>
        <v>#N/A</v>
      </c>
      <c r="BE261" s="3" t="e">
        <f t="shared" ca="1" si="177"/>
        <v>#N/A</v>
      </c>
      <c r="BF261" s="3" t="e">
        <f t="shared" ca="1" si="177"/>
        <v>#N/A</v>
      </c>
      <c r="BG261" s="3" t="e">
        <f t="shared" ca="1" si="177"/>
        <v>#N/A</v>
      </c>
      <c r="BH261" s="3" t="e">
        <f t="shared" ca="1" si="177"/>
        <v>#N/A</v>
      </c>
      <c r="BI261" s="3" t="e">
        <f t="shared" ca="1" si="177"/>
        <v>#N/A</v>
      </c>
      <c r="BL261" t="e">
        <f t="shared" ca="1" si="164"/>
        <v>#N/A</v>
      </c>
      <c r="BM261" s="4" t="e">
        <f t="shared" ca="1" si="165"/>
        <v>#N/A</v>
      </c>
      <c r="BN261" s="8" t="e">
        <f t="shared" ca="1" si="166"/>
        <v>#N/A</v>
      </c>
      <c r="BO261" s="3" t="e">
        <f t="shared" ca="1" si="167"/>
        <v>#N/A</v>
      </c>
      <c r="BP261" s="4" t="e">
        <f t="shared" ca="1" si="168"/>
        <v>#N/A</v>
      </c>
      <c r="BQ261" s="4" t="e">
        <f t="shared" ca="1" si="169"/>
        <v>#N/A</v>
      </c>
      <c r="BR261" s="3" t="e">
        <f t="shared" ca="1" si="170"/>
        <v>#N/A</v>
      </c>
      <c r="BU261">
        <f t="shared" si="156"/>
        <v>120</v>
      </c>
      <c r="BV261" t="e">
        <f t="shared" ca="1" si="179"/>
        <v>#N/A</v>
      </c>
      <c r="BW261" s="3" t="e">
        <f t="shared" ca="1" si="179"/>
        <v>#N/A</v>
      </c>
      <c r="BX261" s="3" t="e">
        <f t="shared" ca="1" si="179"/>
        <v>#N/A</v>
      </c>
      <c r="BY261" s="4" t="e">
        <f t="shared" ca="1" si="179"/>
        <v>#N/A</v>
      </c>
      <c r="BZ261" s="4" t="e">
        <f t="shared" ca="1" si="179"/>
        <v>#N/A</v>
      </c>
      <c r="CB261" s="8" t="e">
        <f t="shared" ca="1" si="139"/>
        <v>#N/A</v>
      </c>
      <c r="CC261" s="3" t="e">
        <f t="shared" ca="1" si="140"/>
        <v>#N/A</v>
      </c>
      <c r="CD261" s="3" t="e">
        <f t="shared" ca="1" si="141"/>
        <v>#N/A</v>
      </c>
      <c r="CE261" s="3" t="e">
        <f t="shared" ca="1" si="142"/>
        <v>#N/A</v>
      </c>
      <c r="CF261" s="3" t="e">
        <f t="shared" ca="1" si="143"/>
        <v>#N/A</v>
      </c>
      <c r="CG261" s="3" t="e">
        <f t="shared" ca="1" si="144"/>
        <v>#N/A</v>
      </c>
      <c r="CH261" s="3" t="e">
        <f t="shared" ca="1" si="145"/>
        <v>#N/A</v>
      </c>
      <c r="CI261" s="3" t="e">
        <f t="shared" ca="1" si="146"/>
        <v>#N/A</v>
      </c>
      <c r="CJ261" s="3" t="e">
        <f t="shared" ca="1" si="147"/>
        <v>#N/A</v>
      </c>
      <c r="CK261" s="3" t="e">
        <f t="shared" ca="1" si="148"/>
        <v>#N/A</v>
      </c>
    </row>
    <row r="262" spans="9:89" x14ac:dyDescent="0.2">
      <c r="I262" s="29"/>
      <c r="J262" s="91">
        <f t="shared" si="171"/>
        <v>213</v>
      </c>
      <c r="K262" s="94" t="str">
        <f t="shared" ca="1" si="172"/>
        <v/>
      </c>
      <c r="L262" s="82" t="str">
        <f t="shared" ca="1" si="173"/>
        <v/>
      </c>
      <c r="M262" s="88" t="str">
        <f t="shared" ca="1" si="174"/>
        <v/>
      </c>
      <c r="N262" s="87" t="str">
        <f t="shared" ca="1" si="175"/>
        <v/>
      </c>
      <c r="O262" s="83" t="str">
        <f t="shared" ca="1" si="175"/>
        <v/>
      </c>
      <c r="P262" s="84" t="str">
        <f t="shared" ca="1" si="176"/>
        <v/>
      </c>
      <c r="Q262" s="67"/>
      <c r="T262">
        <f>PV_Data_Calc!CY255</f>
        <v>240</v>
      </c>
      <c r="U262" s="10" t="e">
        <f ca="1">PV_Data_Calc!CZ255</f>
        <v>#N/A</v>
      </c>
      <c r="V262" s="16" t="e">
        <f ca="1">PV_Data_Calc!DB255</f>
        <v>#N/A</v>
      </c>
      <c r="W262" s="16" t="e">
        <f ca="1">PV_Data_Calc!DC255</f>
        <v>#N/A</v>
      </c>
      <c r="X262" s="17" t="e">
        <f ca="1">PV_Data_Calc!DD255</f>
        <v>#N/A</v>
      </c>
      <c r="Y262" s="17" t="e">
        <f ca="1">PV_Data_Calc!DE255</f>
        <v>#N/A</v>
      </c>
      <c r="AA262" s="9">
        <f>PV_Data_Calc!CQ255</f>
        <v>240</v>
      </c>
      <c r="AB262" s="9" t="e">
        <f ca="1">PV_Data_Calc!CR255</f>
        <v>#N/A</v>
      </c>
      <c r="AC262" s="19" t="e">
        <f ca="1">PV_Data_Calc!CT255</f>
        <v>#N/A</v>
      </c>
      <c r="AD262" s="19" t="e">
        <f ca="1">PV_Data_Calc!CU255</f>
        <v>#N/A</v>
      </c>
      <c r="AE262" s="20" t="e">
        <f ca="1">PV_Data_Calc!CV255</f>
        <v>#N/A</v>
      </c>
      <c r="AF262" s="20" t="e">
        <f ca="1">PV_Data_Calc!CW255</f>
        <v>#N/A</v>
      </c>
      <c r="AJ262" t="e">
        <f t="shared" ca="1" si="157"/>
        <v>#N/A</v>
      </c>
      <c r="AK262" s="4" t="e">
        <f t="shared" ca="1" si="158"/>
        <v>#N/A</v>
      </c>
      <c r="AL262" s="8" t="e">
        <f t="shared" ca="1" si="159"/>
        <v>#N/A</v>
      </c>
      <c r="AM262" s="3" t="e">
        <f t="shared" ca="1" si="160"/>
        <v>#N/A</v>
      </c>
      <c r="AN262" s="4" t="e">
        <f t="shared" ca="1" si="161"/>
        <v>#N/A</v>
      </c>
      <c r="AO262" s="4" t="e">
        <f t="shared" ca="1" si="162"/>
        <v>#N/A</v>
      </c>
      <c r="AP262" s="3" t="e">
        <f t="shared" ca="1" si="163"/>
        <v>#N/A</v>
      </c>
      <c r="AS262">
        <f t="shared" si="151"/>
        <v>120</v>
      </c>
      <c r="AT262" t="e">
        <f t="shared" ca="1" si="152"/>
        <v>#N/A</v>
      </c>
      <c r="AU262" s="3" t="e">
        <f t="shared" ca="1" si="153"/>
        <v>#N/A</v>
      </c>
      <c r="AV262" s="3" t="e">
        <f t="shared" ca="1" si="150"/>
        <v>#N/A</v>
      </c>
      <c r="AW262" s="4" t="e">
        <f t="shared" ca="1" si="150"/>
        <v>#N/A</v>
      </c>
      <c r="AX262" s="4" t="e">
        <f t="shared" ca="1" si="150"/>
        <v>#N/A</v>
      </c>
      <c r="AZ262" s="8" t="e">
        <f t="shared" ca="1" si="154"/>
        <v>#N/A</v>
      </c>
      <c r="BA262" s="3" t="e">
        <f t="shared" ca="1" si="178"/>
        <v>#N/A</v>
      </c>
      <c r="BB262" s="3" t="e">
        <f t="shared" ca="1" si="178"/>
        <v>#N/A</v>
      </c>
      <c r="BC262" s="3" t="e">
        <f t="shared" ca="1" si="178"/>
        <v>#N/A</v>
      </c>
      <c r="BD262" s="3" t="e">
        <f t="shared" ca="1" si="177"/>
        <v>#N/A</v>
      </c>
      <c r="BE262" s="3" t="e">
        <f t="shared" ca="1" si="177"/>
        <v>#N/A</v>
      </c>
      <c r="BF262" s="3" t="e">
        <f t="shared" ca="1" si="177"/>
        <v>#N/A</v>
      </c>
      <c r="BG262" s="3" t="e">
        <f t="shared" ca="1" si="177"/>
        <v>#N/A</v>
      </c>
      <c r="BH262" s="3" t="e">
        <f t="shared" ca="1" si="177"/>
        <v>#N/A</v>
      </c>
      <c r="BI262" s="3" t="e">
        <f t="shared" ca="1" si="177"/>
        <v>#N/A</v>
      </c>
      <c r="BL262" t="e">
        <f t="shared" ca="1" si="164"/>
        <v>#N/A</v>
      </c>
      <c r="BM262" s="4" t="e">
        <f t="shared" ca="1" si="165"/>
        <v>#N/A</v>
      </c>
      <c r="BN262" s="8" t="e">
        <f t="shared" ca="1" si="166"/>
        <v>#N/A</v>
      </c>
      <c r="BO262" s="3" t="e">
        <f t="shared" ca="1" si="167"/>
        <v>#N/A</v>
      </c>
      <c r="BP262" s="4" t="e">
        <f t="shared" ca="1" si="168"/>
        <v>#N/A</v>
      </c>
      <c r="BQ262" s="4" t="e">
        <f t="shared" ca="1" si="169"/>
        <v>#N/A</v>
      </c>
      <c r="BR262" s="3" t="e">
        <f t="shared" ca="1" si="170"/>
        <v>#N/A</v>
      </c>
      <c r="BU262">
        <f t="shared" si="156"/>
        <v>120</v>
      </c>
      <c r="BV262" t="e">
        <f t="shared" ca="1" si="179"/>
        <v>#N/A</v>
      </c>
      <c r="BW262" s="3" t="e">
        <f t="shared" ca="1" si="179"/>
        <v>#N/A</v>
      </c>
      <c r="BX262" s="3" t="e">
        <f t="shared" ca="1" si="179"/>
        <v>#N/A</v>
      </c>
      <c r="BY262" s="4" t="e">
        <f t="shared" ca="1" si="179"/>
        <v>#N/A</v>
      </c>
      <c r="BZ262" s="4" t="e">
        <f t="shared" ca="1" si="179"/>
        <v>#N/A</v>
      </c>
      <c r="CB262" s="8" t="e">
        <f t="shared" ca="1" si="139"/>
        <v>#N/A</v>
      </c>
      <c r="CC262" s="3" t="e">
        <f t="shared" ca="1" si="140"/>
        <v>#N/A</v>
      </c>
      <c r="CD262" s="3" t="e">
        <f t="shared" ca="1" si="141"/>
        <v>#N/A</v>
      </c>
      <c r="CE262" s="3" t="e">
        <f t="shared" ca="1" si="142"/>
        <v>#N/A</v>
      </c>
      <c r="CF262" s="3" t="e">
        <f t="shared" ca="1" si="143"/>
        <v>#N/A</v>
      </c>
      <c r="CG262" s="3" t="e">
        <f t="shared" ca="1" si="144"/>
        <v>#N/A</v>
      </c>
      <c r="CH262" s="3" t="e">
        <f t="shared" ca="1" si="145"/>
        <v>#N/A</v>
      </c>
      <c r="CI262" s="3" t="e">
        <f t="shared" ca="1" si="146"/>
        <v>#N/A</v>
      </c>
      <c r="CJ262" s="3" t="e">
        <f t="shared" ca="1" si="147"/>
        <v>#N/A</v>
      </c>
      <c r="CK262" s="3" t="e">
        <f t="shared" ca="1" si="148"/>
        <v>#N/A</v>
      </c>
    </row>
    <row r="263" spans="9:89" x14ac:dyDescent="0.2">
      <c r="I263" s="29"/>
      <c r="J263" s="91">
        <f t="shared" si="171"/>
        <v>214</v>
      </c>
      <c r="K263" s="94" t="str">
        <f t="shared" ca="1" si="172"/>
        <v/>
      </c>
      <c r="L263" s="82" t="str">
        <f t="shared" ca="1" si="173"/>
        <v/>
      </c>
      <c r="M263" s="88" t="str">
        <f t="shared" ca="1" si="174"/>
        <v/>
      </c>
      <c r="N263" s="87" t="str">
        <f t="shared" ca="1" si="175"/>
        <v/>
      </c>
      <c r="O263" s="83" t="str">
        <f t="shared" ca="1" si="175"/>
        <v/>
      </c>
      <c r="P263" s="84" t="str">
        <f t="shared" ca="1" si="176"/>
        <v/>
      </c>
      <c r="T263">
        <f>PV_Data_Calc!CY256</f>
        <v>241</v>
      </c>
      <c r="U263" s="10" t="e">
        <f ca="1">PV_Data_Calc!CZ256</f>
        <v>#N/A</v>
      </c>
      <c r="V263" s="16" t="e">
        <f ca="1">PV_Data_Calc!DB256</f>
        <v>#N/A</v>
      </c>
      <c r="W263" s="16" t="e">
        <f ca="1">PV_Data_Calc!DC256</f>
        <v>#N/A</v>
      </c>
      <c r="X263" s="17" t="e">
        <f ca="1">PV_Data_Calc!DD256</f>
        <v>#N/A</v>
      </c>
      <c r="Y263" s="17" t="e">
        <f ca="1">PV_Data_Calc!DE256</f>
        <v>#N/A</v>
      </c>
      <c r="AA263" s="9">
        <f>PV_Data_Calc!CQ256</f>
        <v>241</v>
      </c>
      <c r="AB263" s="9" t="e">
        <f ca="1">PV_Data_Calc!CR256</f>
        <v>#N/A</v>
      </c>
      <c r="AC263" s="19" t="e">
        <f ca="1">PV_Data_Calc!CT256</f>
        <v>#N/A</v>
      </c>
      <c r="AD263" s="19" t="e">
        <f ca="1">PV_Data_Calc!CU256</f>
        <v>#N/A</v>
      </c>
      <c r="AE263" s="20" t="e">
        <f ca="1">PV_Data_Calc!CV256</f>
        <v>#N/A</v>
      </c>
      <c r="AF263" s="20" t="e">
        <f ca="1">PV_Data_Calc!CW256</f>
        <v>#N/A</v>
      </c>
      <c r="AJ263" t="e">
        <f t="shared" ca="1" si="157"/>
        <v>#N/A</v>
      </c>
      <c r="AK263" s="4" t="e">
        <f t="shared" ca="1" si="158"/>
        <v>#N/A</v>
      </c>
      <c r="AL263" s="8" t="e">
        <f t="shared" ca="1" si="159"/>
        <v>#N/A</v>
      </c>
      <c r="AM263" s="3" t="e">
        <f t="shared" ca="1" si="160"/>
        <v>#N/A</v>
      </c>
      <c r="AN263" s="4" t="e">
        <f t="shared" ca="1" si="161"/>
        <v>#N/A</v>
      </c>
      <c r="AO263" s="4" t="e">
        <f t="shared" ca="1" si="162"/>
        <v>#N/A</v>
      </c>
      <c r="AP263" s="3" t="e">
        <f t="shared" ca="1" si="163"/>
        <v>#N/A</v>
      </c>
      <c r="AS263">
        <f t="shared" si="151"/>
        <v>121</v>
      </c>
      <c r="AT263" t="e">
        <f t="shared" ca="1" si="152"/>
        <v>#N/A</v>
      </c>
      <c r="AU263" s="3" t="e">
        <f t="shared" ca="1" si="153"/>
        <v>#N/A</v>
      </c>
      <c r="AV263" s="3" t="e">
        <f t="shared" ca="1" si="150"/>
        <v>#N/A</v>
      </c>
      <c r="AW263" s="4" t="e">
        <f t="shared" ca="1" si="150"/>
        <v>#N/A</v>
      </c>
      <c r="AX263" s="4" t="e">
        <f t="shared" ca="1" si="150"/>
        <v>#N/A</v>
      </c>
      <c r="AZ263" s="8" t="e">
        <f t="shared" ca="1" si="154"/>
        <v>#N/A</v>
      </c>
      <c r="BA263" s="3" t="e">
        <f t="shared" ca="1" si="178"/>
        <v>#N/A</v>
      </c>
      <c r="BB263" s="3" t="e">
        <f t="shared" ca="1" si="178"/>
        <v>#N/A</v>
      </c>
      <c r="BC263" s="3" t="e">
        <f t="shared" ca="1" si="178"/>
        <v>#N/A</v>
      </c>
      <c r="BD263" s="3" t="e">
        <f t="shared" ca="1" si="177"/>
        <v>#N/A</v>
      </c>
      <c r="BE263" s="3" t="e">
        <f t="shared" ca="1" si="177"/>
        <v>#N/A</v>
      </c>
      <c r="BF263" s="3" t="e">
        <f t="shared" ca="1" si="177"/>
        <v>#N/A</v>
      </c>
      <c r="BG263" s="3" t="e">
        <f t="shared" ca="1" si="177"/>
        <v>#N/A</v>
      </c>
      <c r="BH263" s="3" t="e">
        <f t="shared" ca="1" si="177"/>
        <v>#N/A</v>
      </c>
      <c r="BI263" s="3" t="e">
        <f t="shared" ca="1" si="177"/>
        <v>#N/A</v>
      </c>
      <c r="BL263" t="e">
        <f t="shared" ca="1" si="164"/>
        <v>#N/A</v>
      </c>
      <c r="BM263" s="4" t="e">
        <f t="shared" ca="1" si="165"/>
        <v>#N/A</v>
      </c>
      <c r="BN263" s="8" t="e">
        <f t="shared" ca="1" si="166"/>
        <v>#N/A</v>
      </c>
      <c r="BO263" s="3" t="e">
        <f t="shared" ca="1" si="167"/>
        <v>#N/A</v>
      </c>
      <c r="BP263" s="4" t="e">
        <f t="shared" ca="1" si="168"/>
        <v>#N/A</v>
      </c>
      <c r="BQ263" s="4" t="e">
        <f t="shared" ca="1" si="169"/>
        <v>#N/A</v>
      </c>
      <c r="BR263" s="3" t="e">
        <f t="shared" ca="1" si="170"/>
        <v>#N/A</v>
      </c>
      <c r="BU263">
        <f t="shared" si="156"/>
        <v>121</v>
      </c>
      <c r="BV263" t="e">
        <f t="shared" ca="1" si="179"/>
        <v>#N/A</v>
      </c>
      <c r="BW263" s="3" t="e">
        <f t="shared" ca="1" si="179"/>
        <v>#N/A</v>
      </c>
      <c r="BX263" s="3" t="e">
        <f t="shared" ca="1" si="179"/>
        <v>#N/A</v>
      </c>
      <c r="BY263" s="4" t="e">
        <f t="shared" ca="1" si="179"/>
        <v>#N/A</v>
      </c>
      <c r="BZ263" s="4" t="e">
        <f t="shared" ca="1" si="179"/>
        <v>#N/A</v>
      </c>
      <c r="CB263" s="8" t="e">
        <f t="shared" ca="1" si="139"/>
        <v>#N/A</v>
      </c>
      <c r="CC263" s="3" t="e">
        <f t="shared" ca="1" si="140"/>
        <v>#N/A</v>
      </c>
      <c r="CD263" s="3" t="e">
        <f t="shared" ca="1" si="141"/>
        <v>#N/A</v>
      </c>
      <c r="CE263" s="3" t="e">
        <f t="shared" ca="1" si="142"/>
        <v>#N/A</v>
      </c>
      <c r="CF263" s="3" t="e">
        <f t="shared" ca="1" si="143"/>
        <v>#N/A</v>
      </c>
      <c r="CG263" s="3" t="e">
        <f t="shared" ca="1" si="144"/>
        <v>#N/A</v>
      </c>
      <c r="CH263" s="3" t="e">
        <f t="shared" ca="1" si="145"/>
        <v>#N/A</v>
      </c>
      <c r="CI263" s="3" t="e">
        <f t="shared" ca="1" si="146"/>
        <v>#N/A</v>
      </c>
      <c r="CJ263" s="3" t="e">
        <f t="shared" ca="1" si="147"/>
        <v>#N/A</v>
      </c>
      <c r="CK263" s="3" t="e">
        <f t="shared" ca="1" si="148"/>
        <v>#N/A</v>
      </c>
    </row>
    <row r="264" spans="9:89" x14ac:dyDescent="0.2">
      <c r="I264" s="29"/>
      <c r="J264" s="91">
        <f t="shared" si="171"/>
        <v>215</v>
      </c>
      <c r="K264" s="94" t="str">
        <f t="shared" ca="1" si="172"/>
        <v/>
      </c>
      <c r="L264" s="82" t="str">
        <f t="shared" ca="1" si="173"/>
        <v/>
      </c>
      <c r="M264" s="88" t="str">
        <f t="shared" ca="1" si="174"/>
        <v/>
      </c>
      <c r="N264" s="87" t="str">
        <f t="shared" ca="1" si="175"/>
        <v/>
      </c>
      <c r="O264" s="83" t="str">
        <f t="shared" ca="1" si="175"/>
        <v/>
      </c>
      <c r="P264" s="84" t="str">
        <f t="shared" ca="1" si="176"/>
        <v/>
      </c>
      <c r="T264">
        <f>PV_Data_Calc!CY257</f>
        <v>242</v>
      </c>
      <c r="U264" s="10" t="e">
        <f ca="1">PV_Data_Calc!CZ257</f>
        <v>#N/A</v>
      </c>
      <c r="V264" s="16" t="e">
        <f ca="1">PV_Data_Calc!DB257</f>
        <v>#N/A</v>
      </c>
      <c r="W264" s="16" t="e">
        <f ca="1">PV_Data_Calc!DC257</f>
        <v>#N/A</v>
      </c>
      <c r="X264" s="17" t="e">
        <f ca="1">PV_Data_Calc!DD257</f>
        <v>#N/A</v>
      </c>
      <c r="Y264" s="17" t="e">
        <f ca="1">PV_Data_Calc!DE257</f>
        <v>#N/A</v>
      </c>
      <c r="AA264" s="9">
        <f>PV_Data_Calc!CQ257</f>
        <v>242</v>
      </c>
      <c r="AB264" s="9" t="e">
        <f ca="1">PV_Data_Calc!CR257</f>
        <v>#N/A</v>
      </c>
      <c r="AC264" s="19" t="e">
        <f ca="1">PV_Data_Calc!CT257</f>
        <v>#N/A</v>
      </c>
      <c r="AD264" s="19" t="e">
        <f ca="1">PV_Data_Calc!CU257</f>
        <v>#N/A</v>
      </c>
      <c r="AE264" s="20" t="e">
        <f ca="1">PV_Data_Calc!CV257</f>
        <v>#N/A</v>
      </c>
      <c r="AF264" s="20" t="e">
        <f ca="1">PV_Data_Calc!CW257</f>
        <v>#N/A</v>
      </c>
      <c r="AJ264" t="e">
        <f t="shared" ca="1" si="157"/>
        <v>#N/A</v>
      </c>
      <c r="AK264" s="4" t="e">
        <f t="shared" ca="1" si="158"/>
        <v>#N/A</v>
      </c>
      <c r="AL264" s="8" t="e">
        <f t="shared" ca="1" si="159"/>
        <v>#N/A</v>
      </c>
      <c r="AM264" s="3" t="e">
        <f t="shared" ca="1" si="160"/>
        <v>#N/A</v>
      </c>
      <c r="AN264" s="4" t="e">
        <f t="shared" ca="1" si="161"/>
        <v>#N/A</v>
      </c>
      <c r="AO264" s="4" t="e">
        <f t="shared" ca="1" si="162"/>
        <v>#N/A</v>
      </c>
      <c r="AP264" s="3" t="e">
        <f t="shared" ca="1" si="163"/>
        <v>#N/A</v>
      </c>
      <c r="AS264">
        <f t="shared" si="151"/>
        <v>121</v>
      </c>
      <c r="AT264" t="e">
        <f t="shared" ca="1" si="152"/>
        <v>#N/A</v>
      </c>
      <c r="AU264" s="3" t="e">
        <f t="shared" ca="1" si="153"/>
        <v>#N/A</v>
      </c>
      <c r="AV264" s="3" t="e">
        <f t="shared" ca="1" si="150"/>
        <v>#N/A</v>
      </c>
      <c r="AW264" s="4" t="e">
        <f t="shared" ca="1" si="150"/>
        <v>#N/A</v>
      </c>
      <c r="AX264" s="4" t="e">
        <f t="shared" ca="1" si="150"/>
        <v>#N/A</v>
      </c>
      <c r="AZ264" s="8" t="e">
        <f t="shared" ca="1" si="154"/>
        <v>#N/A</v>
      </c>
      <c r="BA264" s="3" t="e">
        <f t="shared" ca="1" si="178"/>
        <v>#N/A</v>
      </c>
      <c r="BB264" s="3" t="e">
        <f t="shared" ca="1" si="178"/>
        <v>#N/A</v>
      </c>
      <c r="BC264" s="3" t="e">
        <f t="shared" ca="1" si="178"/>
        <v>#N/A</v>
      </c>
      <c r="BD264" s="3" t="e">
        <f t="shared" ca="1" si="177"/>
        <v>#N/A</v>
      </c>
      <c r="BE264" s="3" t="e">
        <f t="shared" ca="1" si="177"/>
        <v>#N/A</v>
      </c>
      <c r="BF264" s="3" t="e">
        <f t="shared" ca="1" si="177"/>
        <v>#N/A</v>
      </c>
      <c r="BG264" s="3" t="e">
        <f t="shared" ca="1" si="177"/>
        <v>#N/A</v>
      </c>
      <c r="BH264" s="3" t="e">
        <f t="shared" ca="1" si="177"/>
        <v>#N/A</v>
      </c>
      <c r="BI264" s="3" t="e">
        <f t="shared" ca="1" si="177"/>
        <v>#N/A</v>
      </c>
      <c r="BL264" t="e">
        <f t="shared" ca="1" si="164"/>
        <v>#N/A</v>
      </c>
      <c r="BM264" s="4" t="e">
        <f t="shared" ca="1" si="165"/>
        <v>#N/A</v>
      </c>
      <c r="BN264" s="8" t="e">
        <f t="shared" ca="1" si="166"/>
        <v>#N/A</v>
      </c>
      <c r="BO264" s="3" t="e">
        <f t="shared" ca="1" si="167"/>
        <v>#N/A</v>
      </c>
      <c r="BP264" s="4" t="e">
        <f t="shared" ca="1" si="168"/>
        <v>#N/A</v>
      </c>
      <c r="BQ264" s="4" t="e">
        <f t="shared" ca="1" si="169"/>
        <v>#N/A</v>
      </c>
      <c r="BR264" s="3" t="e">
        <f t="shared" ca="1" si="170"/>
        <v>#N/A</v>
      </c>
      <c r="BU264">
        <f t="shared" si="156"/>
        <v>121</v>
      </c>
      <c r="BV264" t="e">
        <f t="shared" ca="1" si="179"/>
        <v>#N/A</v>
      </c>
      <c r="BW264" s="3" t="e">
        <f t="shared" ca="1" si="179"/>
        <v>#N/A</v>
      </c>
      <c r="BX264" s="3" t="e">
        <f t="shared" ca="1" si="179"/>
        <v>#N/A</v>
      </c>
      <c r="BY264" s="4" t="e">
        <f t="shared" ca="1" si="179"/>
        <v>#N/A</v>
      </c>
      <c r="BZ264" s="4" t="e">
        <f t="shared" ca="1" si="179"/>
        <v>#N/A</v>
      </c>
      <c r="CB264" s="8" t="e">
        <f t="shared" ca="1" si="139"/>
        <v>#N/A</v>
      </c>
      <c r="CC264" s="3" t="e">
        <f t="shared" ca="1" si="140"/>
        <v>#N/A</v>
      </c>
      <c r="CD264" s="3" t="e">
        <f t="shared" ca="1" si="141"/>
        <v>#N/A</v>
      </c>
      <c r="CE264" s="3" t="e">
        <f t="shared" ca="1" si="142"/>
        <v>#N/A</v>
      </c>
      <c r="CF264" s="3" t="e">
        <f t="shared" ca="1" si="143"/>
        <v>#N/A</v>
      </c>
      <c r="CG264" s="3" t="e">
        <f t="shared" ca="1" si="144"/>
        <v>#N/A</v>
      </c>
      <c r="CH264" s="3" t="e">
        <f t="shared" ca="1" si="145"/>
        <v>#N/A</v>
      </c>
      <c r="CI264" s="3" t="e">
        <f t="shared" ca="1" si="146"/>
        <v>#N/A</v>
      </c>
      <c r="CJ264" s="3" t="e">
        <f t="shared" ca="1" si="147"/>
        <v>#N/A</v>
      </c>
      <c r="CK264" s="3" t="e">
        <f t="shared" ca="1" si="148"/>
        <v>#N/A</v>
      </c>
    </row>
    <row r="265" spans="9:89" x14ac:dyDescent="0.2">
      <c r="I265" s="29"/>
      <c r="J265" s="152">
        <f t="shared" si="171"/>
        <v>216</v>
      </c>
      <c r="K265" s="94" t="str">
        <f t="shared" ca="1" si="172"/>
        <v/>
      </c>
      <c r="L265" s="82" t="str">
        <f t="shared" ca="1" si="173"/>
        <v/>
      </c>
      <c r="M265" s="88" t="str">
        <f t="shared" ca="1" si="174"/>
        <v/>
      </c>
      <c r="N265" s="87" t="str">
        <f t="shared" ca="1" si="175"/>
        <v/>
      </c>
      <c r="O265" s="83" t="str">
        <f t="shared" ca="1" si="175"/>
        <v/>
      </c>
      <c r="P265" s="84" t="str">
        <f t="shared" ca="1" si="176"/>
        <v/>
      </c>
      <c r="T265">
        <f>PV_Data_Calc!CY258</f>
        <v>243</v>
      </c>
      <c r="U265" s="10" t="e">
        <f ca="1">PV_Data_Calc!CZ258</f>
        <v>#N/A</v>
      </c>
      <c r="V265" s="16" t="e">
        <f ca="1">PV_Data_Calc!DB258</f>
        <v>#N/A</v>
      </c>
      <c r="W265" s="16" t="e">
        <f ca="1">PV_Data_Calc!DC258</f>
        <v>#N/A</v>
      </c>
      <c r="X265" s="17" t="e">
        <f ca="1">PV_Data_Calc!DD258</f>
        <v>#N/A</v>
      </c>
      <c r="Y265" s="17" t="e">
        <f ca="1">PV_Data_Calc!DE258</f>
        <v>#N/A</v>
      </c>
      <c r="AA265" s="9">
        <f>PV_Data_Calc!CQ258</f>
        <v>243</v>
      </c>
      <c r="AB265" s="9" t="e">
        <f ca="1">PV_Data_Calc!CR258</f>
        <v>#N/A</v>
      </c>
      <c r="AC265" s="19" t="e">
        <f ca="1">PV_Data_Calc!CT258</f>
        <v>#N/A</v>
      </c>
      <c r="AD265" s="19" t="e">
        <f ca="1">PV_Data_Calc!CU258</f>
        <v>#N/A</v>
      </c>
      <c r="AE265" s="20" t="e">
        <f ca="1">PV_Data_Calc!CV258</f>
        <v>#N/A</v>
      </c>
      <c r="AF265" s="20" t="e">
        <f ca="1">PV_Data_Calc!CW258</f>
        <v>#N/A</v>
      </c>
      <c r="AJ265" t="e">
        <f t="shared" ca="1" si="157"/>
        <v>#N/A</v>
      </c>
      <c r="AK265" s="4" t="e">
        <f t="shared" ca="1" si="158"/>
        <v>#N/A</v>
      </c>
      <c r="AL265" s="8" t="e">
        <f t="shared" ca="1" si="159"/>
        <v>#N/A</v>
      </c>
      <c r="AM265" s="3" t="e">
        <f t="shared" ca="1" si="160"/>
        <v>#N/A</v>
      </c>
      <c r="AN265" s="4" t="e">
        <f t="shared" ca="1" si="161"/>
        <v>#N/A</v>
      </c>
      <c r="AO265" s="4" t="e">
        <f t="shared" ca="1" si="162"/>
        <v>#N/A</v>
      </c>
      <c r="AP265" s="3" t="e">
        <f t="shared" ca="1" si="163"/>
        <v>#N/A</v>
      </c>
      <c r="AS265">
        <f t="shared" si="151"/>
        <v>122</v>
      </c>
      <c r="AT265" t="e">
        <f t="shared" ca="1" si="152"/>
        <v>#N/A</v>
      </c>
      <c r="AU265" s="3" t="e">
        <f t="shared" ca="1" si="153"/>
        <v>#N/A</v>
      </c>
      <c r="AV265" s="3" t="e">
        <f t="shared" ca="1" si="150"/>
        <v>#N/A</v>
      </c>
      <c r="AW265" s="4" t="e">
        <f t="shared" ca="1" si="150"/>
        <v>#N/A</v>
      </c>
      <c r="AX265" s="4" t="e">
        <f t="shared" ca="1" si="150"/>
        <v>#N/A</v>
      </c>
      <c r="AZ265" s="8" t="e">
        <f t="shared" ca="1" si="154"/>
        <v>#N/A</v>
      </c>
      <c r="BA265" s="3" t="e">
        <f t="shared" ca="1" si="178"/>
        <v>#N/A</v>
      </c>
      <c r="BB265" s="3" t="e">
        <f t="shared" ca="1" si="178"/>
        <v>#N/A</v>
      </c>
      <c r="BC265" s="3" t="e">
        <f t="shared" ca="1" si="178"/>
        <v>#N/A</v>
      </c>
      <c r="BD265" s="3" t="e">
        <f t="shared" ca="1" si="177"/>
        <v>#N/A</v>
      </c>
      <c r="BE265" s="3" t="e">
        <f t="shared" ca="1" si="177"/>
        <v>#N/A</v>
      </c>
      <c r="BF265" s="3" t="e">
        <f t="shared" ca="1" si="177"/>
        <v>#N/A</v>
      </c>
      <c r="BG265" s="3" t="e">
        <f t="shared" ca="1" si="177"/>
        <v>#N/A</v>
      </c>
      <c r="BH265" s="3" t="e">
        <f t="shared" ca="1" si="177"/>
        <v>#N/A</v>
      </c>
      <c r="BI265" s="3" t="e">
        <f t="shared" ca="1" si="177"/>
        <v>#N/A</v>
      </c>
      <c r="BL265" t="e">
        <f t="shared" ca="1" si="164"/>
        <v>#N/A</v>
      </c>
      <c r="BM265" s="4" t="e">
        <f t="shared" ca="1" si="165"/>
        <v>#N/A</v>
      </c>
      <c r="BN265" s="8" t="e">
        <f t="shared" ca="1" si="166"/>
        <v>#N/A</v>
      </c>
      <c r="BO265" s="3" t="e">
        <f t="shared" ca="1" si="167"/>
        <v>#N/A</v>
      </c>
      <c r="BP265" s="4" t="e">
        <f t="shared" ca="1" si="168"/>
        <v>#N/A</v>
      </c>
      <c r="BQ265" s="4" t="e">
        <f t="shared" ca="1" si="169"/>
        <v>#N/A</v>
      </c>
      <c r="BR265" s="3" t="e">
        <f t="shared" ca="1" si="170"/>
        <v>#N/A</v>
      </c>
      <c r="BU265">
        <f t="shared" si="156"/>
        <v>122</v>
      </c>
      <c r="BV265" t="e">
        <f t="shared" ca="1" si="179"/>
        <v>#N/A</v>
      </c>
      <c r="BW265" s="3" t="e">
        <f t="shared" ca="1" si="179"/>
        <v>#N/A</v>
      </c>
      <c r="BX265" s="3" t="e">
        <f t="shared" ca="1" si="179"/>
        <v>#N/A</v>
      </c>
      <c r="BY265" s="4" t="e">
        <f t="shared" ca="1" si="179"/>
        <v>#N/A</v>
      </c>
      <c r="BZ265" s="4" t="e">
        <f t="shared" ca="1" si="179"/>
        <v>#N/A</v>
      </c>
      <c r="CB265" s="8" t="e">
        <f t="shared" ca="1" si="139"/>
        <v>#N/A</v>
      </c>
      <c r="CC265" s="3" t="e">
        <f t="shared" ca="1" si="140"/>
        <v>#N/A</v>
      </c>
      <c r="CD265" s="3" t="e">
        <f t="shared" ca="1" si="141"/>
        <v>#N/A</v>
      </c>
      <c r="CE265" s="3" t="e">
        <f t="shared" ca="1" si="142"/>
        <v>#N/A</v>
      </c>
      <c r="CF265" s="3" t="e">
        <f t="shared" ca="1" si="143"/>
        <v>#N/A</v>
      </c>
      <c r="CG265" s="3" t="e">
        <f t="shared" ca="1" si="144"/>
        <v>#N/A</v>
      </c>
      <c r="CH265" s="3" t="e">
        <f t="shared" ca="1" si="145"/>
        <v>#N/A</v>
      </c>
      <c r="CI265" s="3" t="e">
        <f t="shared" ca="1" si="146"/>
        <v>#N/A</v>
      </c>
      <c r="CJ265" s="3" t="e">
        <f t="shared" ca="1" si="147"/>
        <v>#N/A</v>
      </c>
      <c r="CK265" s="3" t="e">
        <f t="shared" ca="1" si="148"/>
        <v>#N/A</v>
      </c>
    </row>
    <row r="266" spans="9:89" x14ac:dyDescent="0.2">
      <c r="J266" s="152">
        <f t="shared" ref="J266:J329" si="180">T239</f>
        <v>217</v>
      </c>
      <c r="K266" s="94" t="str">
        <f t="shared" ref="K266:K329" ca="1" si="181">IF(ISNA(U239),"",U239)</f>
        <v/>
      </c>
      <c r="L266" s="82" t="str">
        <f t="shared" ref="L266:L329" ca="1" si="182">IF(ISNA(W239),"",W239)</f>
        <v/>
      </c>
      <c r="M266" s="88" t="str">
        <f t="shared" ref="M266:M329" ca="1" si="183">IF(ISNA(X239),"",X239/1000)</f>
        <v/>
      </c>
      <c r="N266" s="87" t="str">
        <f t="shared" ref="N266:N329" ca="1" si="184">IF(ISNA(AB239),"",AB239)</f>
        <v/>
      </c>
      <c r="O266" s="83" t="str">
        <f t="shared" ref="O266:O329" ca="1" si="185">IF(ISNA(AC239),"",AC239)</f>
        <v/>
      </c>
      <c r="P266" s="84" t="str">
        <f t="shared" ref="P266:P329" ca="1" si="186">IF(ISNA(AE239),"",AE239/1000)</f>
        <v/>
      </c>
      <c r="T266">
        <f>PV_Data_Calc!CY259</f>
        <v>244</v>
      </c>
      <c r="U266" s="10" t="e">
        <f ca="1">PV_Data_Calc!CZ259</f>
        <v>#N/A</v>
      </c>
      <c r="V266" s="16" t="e">
        <f ca="1">PV_Data_Calc!DB259</f>
        <v>#N/A</v>
      </c>
      <c r="W266" s="16" t="e">
        <f ca="1">PV_Data_Calc!DC259</f>
        <v>#N/A</v>
      </c>
      <c r="X266" s="17" t="e">
        <f ca="1">PV_Data_Calc!DD259</f>
        <v>#N/A</v>
      </c>
      <c r="Y266" s="17" t="e">
        <f ca="1">PV_Data_Calc!DE259</f>
        <v>#N/A</v>
      </c>
      <c r="AA266" s="9">
        <f>PV_Data_Calc!CQ259</f>
        <v>244</v>
      </c>
      <c r="AB266" s="9" t="e">
        <f ca="1">PV_Data_Calc!CR259</f>
        <v>#N/A</v>
      </c>
      <c r="AC266" s="19" t="e">
        <f ca="1">PV_Data_Calc!CT259</f>
        <v>#N/A</v>
      </c>
      <c r="AD266" s="19" t="e">
        <f ca="1">PV_Data_Calc!CU259</f>
        <v>#N/A</v>
      </c>
      <c r="AE266" s="20" t="e">
        <f ca="1">PV_Data_Calc!CV259</f>
        <v>#N/A</v>
      </c>
      <c r="AF266" s="20" t="e">
        <f ca="1">PV_Data_Calc!CW259</f>
        <v>#N/A</v>
      </c>
      <c r="AJ266" t="e">
        <f t="shared" ca="1" si="157"/>
        <v>#N/A</v>
      </c>
      <c r="AK266" s="4" t="e">
        <f t="shared" ca="1" si="158"/>
        <v>#N/A</v>
      </c>
      <c r="AL266" s="8" t="e">
        <f t="shared" ca="1" si="159"/>
        <v>#N/A</v>
      </c>
      <c r="AM266" s="3" t="e">
        <f t="shared" ca="1" si="160"/>
        <v>#N/A</v>
      </c>
      <c r="AN266" s="4" t="e">
        <f t="shared" ca="1" si="161"/>
        <v>#N/A</v>
      </c>
      <c r="AO266" s="4" t="e">
        <f t="shared" ca="1" si="162"/>
        <v>#N/A</v>
      </c>
      <c r="AP266" s="3" t="e">
        <f t="shared" ca="1" si="163"/>
        <v>#N/A</v>
      </c>
      <c r="AS266">
        <f t="shared" si="151"/>
        <v>122</v>
      </c>
      <c r="AT266" t="e">
        <f t="shared" ca="1" si="152"/>
        <v>#N/A</v>
      </c>
      <c r="AU266" s="3" t="e">
        <f t="shared" ca="1" si="153"/>
        <v>#N/A</v>
      </c>
      <c r="AV266" s="3" t="e">
        <f t="shared" ca="1" si="150"/>
        <v>#N/A</v>
      </c>
      <c r="AW266" s="4" t="e">
        <f t="shared" ca="1" si="150"/>
        <v>#N/A</v>
      </c>
      <c r="AX266" s="4" t="e">
        <f t="shared" ca="1" si="150"/>
        <v>#N/A</v>
      </c>
      <c r="AZ266" s="8" t="e">
        <f t="shared" ca="1" si="154"/>
        <v>#N/A</v>
      </c>
      <c r="BA266" s="3" t="e">
        <f t="shared" ca="1" si="178"/>
        <v>#N/A</v>
      </c>
      <c r="BB266" s="3" t="e">
        <f t="shared" ca="1" si="178"/>
        <v>#N/A</v>
      </c>
      <c r="BC266" s="3" t="e">
        <f t="shared" ca="1" si="178"/>
        <v>#N/A</v>
      </c>
      <c r="BD266" s="3" t="e">
        <f t="shared" ca="1" si="177"/>
        <v>#N/A</v>
      </c>
      <c r="BE266" s="3" t="e">
        <f t="shared" ca="1" si="177"/>
        <v>#N/A</v>
      </c>
      <c r="BF266" s="3" t="e">
        <f t="shared" ca="1" si="177"/>
        <v>#N/A</v>
      </c>
      <c r="BG266" s="3" t="e">
        <f t="shared" ca="1" si="177"/>
        <v>#N/A</v>
      </c>
      <c r="BH266" s="3" t="e">
        <f t="shared" ca="1" si="177"/>
        <v>#N/A</v>
      </c>
      <c r="BI266" s="3" t="e">
        <f t="shared" ca="1" si="177"/>
        <v>#N/A</v>
      </c>
      <c r="BL266" t="e">
        <f t="shared" ca="1" si="164"/>
        <v>#N/A</v>
      </c>
      <c r="BM266" s="4" t="e">
        <f t="shared" ca="1" si="165"/>
        <v>#N/A</v>
      </c>
      <c r="BN266" s="8" t="e">
        <f t="shared" ca="1" si="166"/>
        <v>#N/A</v>
      </c>
      <c r="BO266" s="3" t="e">
        <f t="shared" ca="1" si="167"/>
        <v>#N/A</v>
      </c>
      <c r="BP266" s="4" t="e">
        <f t="shared" ca="1" si="168"/>
        <v>#N/A</v>
      </c>
      <c r="BQ266" s="4" t="e">
        <f t="shared" ca="1" si="169"/>
        <v>#N/A</v>
      </c>
      <c r="BR266" s="3" t="e">
        <f t="shared" ca="1" si="170"/>
        <v>#N/A</v>
      </c>
      <c r="BU266">
        <f t="shared" si="156"/>
        <v>122</v>
      </c>
      <c r="BV266" t="e">
        <f t="shared" ca="1" si="179"/>
        <v>#N/A</v>
      </c>
      <c r="BW266" s="3" t="e">
        <f t="shared" ca="1" si="179"/>
        <v>#N/A</v>
      </c>
      <c r="BX266" s="3" t="e">
        <f t="shared" ca="1" si="179"/>
        <v>#N/A</v>
      </c>
      <c r="BY266" s="4" t="e">
        <f t="shared" ca="1" si="179"/>
        <v>#N/A</v>
      </c>
      <c r="BZ266" s="4" t="e">
        <f t="shared" ca="1" si="179"/>
        <v>#N/A</v>
      </c>
      <c r="CB266" s="8" t="e">
        <f t="shared" ca="1" si="139"/>
        <v>#N/A</v>
      </c>
      <c r="CC266" s="3" t="e">
        <f t="shared" ca="1" si="140"/>
        <v>#N/A</v>
      </c>
      <c r="CD266" s="3" t="e">
        <f t="shared" ca="1" si="141"/>
        <v>#N/A</v>
      </c>
      <c r="CE266" s="3" t="e">
        <f t="shared" ca="1" si="142"/>
        <v>#N/A</v>
      </c>
      <c r="CF266" s="3" t="e">
        <f t="shared" ca="1" si="143"/>
        <v>#N/A</v>
      </c>
      <c r="CG266" s="3" t="e">
        <f t="shared" ca="1" si="144"/>
        <v>#N/A</v>
      </c>
      <c r="CH266" s="3" t="e">
        <f t="shared" ca="1" si="145"/>
        <v>#N/A</v>
      </c>
      <c r="CI266" s="3" t="e">
        <f t="shared" ca="1" si="146"/>
        <v>#N/A</v>
      </c>
      <c r="CJ266" s="3" t="e">
        <f t="shared" ca="1" si="147"/>
        <v>#N/A</v>
      </c>
      <c r="CK266" s="3" t="e">
        <f t="shared" ca="1" si="148"/>
        <v>#N/A</v>
      </c>
    </row>
    <row r="267" spans="9:89" x14ac:dyDescent="0.2">
      <c r="J267" s="152">
        <f t="shared" si="180"/>
        <v>218</v>
      </c>
      <c r="K267" s="94" t="str">
        <f t="shared" ca="1" si="181"/>
        <v/>
      </c>
      <c r="L267" s="82" t="str">
        <f t="shared" ca="1" si="182"/>
        <v/>
      </c>
      <c r="M267" s="88" t="str">
        <f t="shared" ca="1" si="183"/>
        <v/>
      </c>
      <c r="N267" s="87" t="str">
        <f t="shared" ca="1" si="184"/>
        <v/>
      </c>
      <c r="O267" s="83" t="str">
        <f t="shared" ca="1" si="185"/>
        <v/>
      </c>
      <c r="P267" s="84" t="str">
        <f t="shared" ca="1" si="186"/>
        <v/>
      </c>
      <c r="T267">
        <f>PV_Data_Calc!CY260</f>
        <v>245</v>
      </c>
      <c r="U267" s="10" t="e">
        <f ca="1">PV_Data_Calc!CZ260</f>
        <v>#N/A</v>
      </c>
      <c r="V267" s="16" t="e">
        <f ca="1">PV_Data_Calc!DB260</f>
        <v>#N/A</v>
      </c>
      <c r="W267" s="16" t="e">
        <f ca="1">PV_Data_Calc!DC260</f>
        <v>#N/A</v>
      </c>
      <c r="X267" s="17" t="e">
        <f ca="1">PV_Data_Calc!DD260</f>
        <v>#N/A</v>
      </c>
      <c r="Y267" s="17" t="e">
        <f ca="1">PV_Data_Calc!DE260</f>
        <v>#N/A</v>
      </c>
      <c r="AA267" s="9">
        <f>PV_Data_Calc!CQ260</f>
        <v>245</v>
      </c>
      <c r="AB267" s="9" t="e">
        <f ca="1">PV_Data_Calc!CR260</f>
        <v>#N/A</v>
      </c>
      <c r="AC267" s="19" t="e">
        <f ca="1">PV_Data_Calc!CT260</f>
        <v>#N/A</v>
      </c>
      <c r="AD267" s="19" t="e">
        <f ca="1">PV_Data_Calc!CU260</f>
        <v>#N/A</v>
      </c>
      <c r="AE267" s="20" t="e">
        <f ca="1">PV_Data_Calc!CV260</f>
        <v>#N/A</v>
      </c>
      <c r="AF267" s="20" t="e">
        <f ca="1">PV_Data_Calc!CW260</f>
        <v>#N/A</v>
      </c>
      <c r="AJ267" t="e">
        <f t="shared" ca="1" si="157"/>
        <v>#N/A</v>
      </c>
      <c r="AK267" s="4" t="e">
        <f t="shared" ca="1" si="158"/>
        <v>#N/A</v>
      </c>
      <c r="AL267" s="8" t="e">
        <f t="shared" ca="1" si="159"/>
        <v>#N/A</v>
      </c>
      <c r="AM267" s="3" t="e">
        <f t="shared" ca="1" si="160"/>
        <v>#N/A</v>
      </c>
      <c r="AN267" s="4" t="e">
        <f t="shared" ca="1" si="161"/>
        <v>#N/A</v>
      </c>
      <c r="AO267" s="4" t="e">
        <f t="shared" ca="1" si="162"/>
        <v>#N/A</v>
      </c>
      <c r="AP267" s="3" t="e">
        <f t="shared" ca="1" si="163"/>
        <v>#N/A</v>
      </c>
      <c r="AS267">
        <f t="shared" si="151"/>
        <v>123</v>
      </c>
      <c r="AT267" t="e">
        <f t="shared" ca="1" si="152"/>
        <v>#N/A</v>
      </c>
      <c r="AU267" s="3" t="e">
        <f t="shared" ca="1" si="153"/>
        <v>#N/A</v>
      </c>
      <c r="AV267" s="3" t="e">
        <f t="shared" ca="1" si="150"/>
        <v>#N/A</v>
      </c>
      <c r="AW267" s="4" t="e">
        <f t="shared" ca="1" si="150"/>
        <v>#N/A</v>
      </c>
      <c r="AX267" s="4" t="e">
        <f t="shared" ca="1" si="150"/>
        <v>#N/A</v>
      </c>
      <c r="AZ267" s="8" t="e">
        <f t="shared" ca="1" si="154"/>
        <v>#N/A</v>
      </c>
      <c r="BA267" s="3" t="e">
        <f t="shared" ca="1" si="178"/>
        <v>#N/A</v>
      </c>
      <c r="BB267" s="3" t="e">
        <f t="shared" ca="1" si="178"/>
        <v>#N/A</v>
      </c>
      <c r="BC267" s="3" t="e">
        <f t="shared" ca="1" si="178"/>
        <v>#N/A</v>
      </c>
      <c r="BD267" s="3" t="e">
        <f t="shared" ca="1" si="177"/>
        <v>#N/A</v>
      </c>
      <c r="BE267" s="3" t="e">
        <f t="shared" ca="1" si="177"/>
        <v>#N/A</v>
      </c>
      <c r="BF267" s="3" t="e">
        <f t="shared" ca="1" si="177"/>
        <v>#N/A</v>
      </c>
      <c r="BG267" s="3" t="e">
        <f t="shared" ca="1" si="177"/>
        <v>#N/A</v>
      </c>
      <c r="BH267" s="3" t="e">
        <f t="shared" ca="1" si="177"/>
        <v>#N/A</v>
      </c>
      <c r="BI267" s="3" t="e">
        <f t="shared" ca="1" si="177"/>
        <v>#N/A</v>
      </c>
      <c r="BL267" t="e">
        <f t="shared" ca="1" si="164"/>
        <v>#N/A</v>
      </c>
      <c r="BM267" s="4" t="e">
        <f t="shared" ca="1" si="165"/>
        <v>#N/A</v>
      </c>
      <c r="BN267" s="8" t="e">
        <f t="shared" ca="1" si="166"/>
        <v>#N/A</v>
      </c>
      <c r="BO267" s="3" t="e">
        <f t="shared" ca="1" si="167"/>
        <v>#N/A</v>
      </c>
      <c r="BP267" s="4" t="e">
        <f t="shared" ca="1" si="168"/>
        <v>#N/A</v>
      </c>
      <c r="BQ267" s="4" t="e">
        <f t="shared" ca="1" si="169"/>
        <v>#N/A</v>
      </c>
      <c r="BR267" s="3" t="e">
        <f t="shared" ca="1" si="170"/>
        <v>#N/A</v>
      </c>
      <c r="BU267">
        <f t="shared" si="156"/>
        <v>123</v>
      </c>
      <c r="BV267" t="e">
        <f t="shared" ca="1" si="179"/>
        <v>#N/A</v>
      </c>
      <c r="BW267" s="3" t="e">
        <f t="shared" ca="1" si="179"/>
        <v>#N/A</v>
      </c>
      <c r="BX267" s="3" t="e">
        <f t="shared" ca="1" si="179"/>
        <v>#N/A</v>
      </c>
      <c r="BY267" s="4" t="e">
        <f t="shared" ca="1" si="179"/>
        <v>#N/A</v>
      </c>
      <c r="BZ267" s="4" t="e">
        <f t="shared" ca="1" si="179"/>
        <v>#N/A</v>
      </c>
      <c r="CB267" s="8" t="e">
        <f t="shared" ref="CB267:CB330" ca="1" si="187">IF(AND($C$13&lt;&gt;0,BZ267&gt;$C$13),NA(),BZ267)</f>
        <v>#N/A</v>
      </c>
      <c r="CC267" s="3" t="e">
        <f t="shared" ref="CC267:CC330" ca="1" si="188">IF(ISNA($CB267),NA(),IF(AND($BW267&gt;CD$21,$BW267&lt;=CC$21),$BX267,0))</f>
        <v>#N/A</v>
      </c>
      <c r="CD267" s="3" t="e">
        <f t="shared" ref="CD267:CD330" ca="1" si="189">IF(ISNA($CB267),NA(),IF(AND($BW267&gt;CE$21,$BW267&lt;=CD$21),$BX267,0))</f>
        <v>#N/A</v>
      </c>
      <c r="CE267" s="3" t="e">
        <f t="shared" ref="CE267:CE330" ca="1" si="190">IF(ISNA($CB267),NA(),IF(AND($BW267&gt;CF$21,$BW267&lt;=CE$21),$BX267,0))</f>
        <v>#N/A</v>
      </c>
      <c r="CF267" s="3" t="e">
        <f t="shared" ref="CF267:CF330" ca="1" si="191">IF(ISNA($CB267),NA(),IF(AND($BW267&gt;CG$21,$BW267&lt;=CF$21),$BX267,0))</f>
        <v>#N/A</v>
      </c>
      <c r="CG267" s="3" t="e">
        <f t="shared" ref="CG267:CG330" ca="1" si="192">IF(ISNA($CB267),NA(),IF(AND($BW267&gt;CH$21,$BW267&lt;=CG$21),$BX267,0))</f>
        <v>#N/A</v>
      </c>
      <c r="CH267" s="3" t="e">
        <f t="shared" ref="CH267:CH330" ca="1" si="193">IF(ISNA($CB267),NA(),IF(AND($BW267&gt;CI$21,$BW267&lt;=CH$21),$BX267,0))</f>
        <v>#N/A</v>
      </c>
      <c r="CI267" s="3" t="e">
        <f t="shared" ref="CI267:CI330" ca="1" si="194">IF(ISNA($CB267),NA(),IF(AND($BW267&gt;CJ$21,$BW267&lt;=CI$21),$BX267,0))</f>
        <v>#N/A</v>
      </c>
      <c r="CJ267" s="3" t="e">
        <f t="shared" ref="CJ267:CJ330" ca="1" si="195">IF(ISNA($CB267),NA(),IF(AND($BW267&gt;CK$21,$BW267&lt;=CJ$21),$BX267,0))</f>
        <v>#N/A</v>
      </c>
      <c r="CK267" s="3" t="e">
        <f t="shared" ref="CK267:CK330" ca="1" si="196">IF(ISNA($CB267),NA(),IF(AND($BW267&gt;CL$21,$BW267&lt;=CK$21),$BX267,0))</f>
        <v>#N/A</v>
      </c>
    </row>
    <row r="268" spans="9:89" x14ac:dyDescent="0.2">
      <c r="J268" s="152">
        <f t="shared" si="180"/>
        <v>219</v>
      </c>
      <c r="K268" s="94" t="str">
        <f t="shared" ca="1" si="181"/>
        <v/>
      </c>
      <c r="L268" s="82" t="str">
        <f t="shared" ca="1" si="182"/>
        <v/>
      </c>
      <c r="M268" s="88" t="str">
        <f t="shared" ca="1" si="183"/>
        <v/>
      </c>
      <c r="N268" s="87" t="str">
        <f t="shared" ca="1" si="184"/>
        <v/>
      </c>
      <c r="O268" s="83" t="str">
        <f t="shared" ca="1" si="185"/>
        <v/>
      </c>
      <c r="P268" s="84" t="str">
        <f t="shared" ca="1" si="186"/>
        <v/>
      </c>
      <c r="T268">
        <f>PV_Data_Calc!CY261</f>
        <v>246</v>
      </c>
      <c r="U268" s="10" t="e">
        <f ca="1">PV_Data_Calc!CZ261</f>
        <v>#N/A</v>
      </c>
      <c r="V268" s="16" t="e">
        <f ca="1">PV_Data_Calc!DB261</f>
        <v>#N/A</v>
      </c>
      <c r="W268" s="16" t="e">
        <f ca="1">PV_Data_Calc!DC261</f>
        <v>#N/A</v>
      </c>
      <c r="X268" s="17" t="e">
        <f ca="1">PV_Data_Calc!DD261</f>
        <v>#N/A</v>
      </c>
      <c r="Y268" s="17" t="e">
        <f ca="1">PV_Data_Calc!DE261</f>
        <v>#N/A</v>
      </c>
      <c r="AA268" s="9">
        <f>PV_Data_Calc!CQ261</f>
        <v>246</v>
      </c>
      <c r="AB268" s="9" t="e">
        <f ca="1">PV_Data_Calc!CR261</f>
        <v>#N/A</v>
      </c>
      <c r="AC268" s="19" t="e">
        <f ca="1">PV_Data_Calc!CT261</f>
        <v>#N/A</v>
      </c>
      <c r="AD268" s="19" t="e">
        <f ca="1">PV_Data_Calc!CU261</f>
        <v>#N/A</v>
      </c>
      <c r="AE268" s="20" t="e">
        <f ca="1">PV_Data_Calc!CV261</f>
        <v>#N/A</v>
      </c>
      <c r="AF268" s="20" t="e">
        <f ca="1">PV_Data_Calc!CW261</f>
        <v>#N/A</v>
      </c>
      <c r="AJ268" t="e">
        <f t="shared" ca="1" si="157"/>
        <v>#N/A</v>
      </c>
      <c r="AK268" s="4" t="e">
        <f t="shared" ca="1" si="158"/>
        <v>#N/A</v>
      </c>
      <c r="AL268" s="8" t="e">
        <f t="shared" ca="1" si="159"/>
        <v>#N/A</v>
      </c>
      <c r="AM268" s="3" t="e">
        <f t="shared" ca="1" si="160"/>
        <v>#N/A</v>
      </c>
      <c r="AN268" s="4" t="e">
        <f t="shared" ca="1" si="161"/>
        <v>#N/A</v>
      </c>
      <c r="AO268" s="4" t="e">
        <f t="shared" ca="1" si="162"/>
        <v>#N/A</v>
      </c>
      <c r="AP268" s="3" t="e">
        <f t="shared" ca="1" si="163"/>
        <v>#N/A</v>
      </c>
      <c r="AS268">
        <f t="shared" si="151"/>
        <v>123</v>
      </c>
      <c r="AT268" t="e">
        <f t="shared" ca="1" si="152"/>
        <v>#N/A</v>
      </c>
      <c r="AU268" s="3" t="e">
        <f t="shared" ca="1" si="153"/>
        <v>#N/A</v>
      </c>
      <c r="AV268" s="3" t="e">
        <f t="shared" ca="1" si="150"/>
        <v>#N/A</v>
      </c>
      <c r="AW268" s="4" t="e">
        <f t="shared" ca="1" si="150"/>
        <v>#N/A</v>
      </c>
      <c r="AX268" s="4" t="e">
        <f t="shared" ca="1" si="150"/>
        <v>#N/A</v>
      </c>
      <c r="AZ268" s="8" t="e">
        <f t="shared" ca="1" si="154"/>
        <v>#N/A</v>
      </c>
      <c r="BA268" s="3" t="e">
        <f t="shared" ca="1" si="178"/>
        <v>#N/A</v>
      </c>
      <c r="BB268" s="3" t="e">
        <f t="shared" ca="1" si="178"/>
        <v>#N/A</v>
      </c>
      <c r="BC268" s="3" t="e">
        <f t="shared" ca="1" si="178"/>
        <v>#N/A</v>
      </c>
      <c r="BD268" s="3" t="e">
        <f t="shared" ca="1" si="177"/>
        <v>#N/A</v>
      </c>
      <c r="BE268" s="3" t="e">
        <f t="shared" ca="1" si="177"/>
        <v>#N/A</v>
      </c>
      <c r="BF268" s="3" t="e">
        <f t="shared" ca="1" si="177"/>
        <v>#N/A</v>
      </c>
      <c r="BG268" s="3" t="e">
        <f t="shared" ca="1" si="177"/>
        <v>#N/A</v>
      </c>
      <c r="BH268" s="3" t="e">
        <f t="shared" ca="1" si="177"/>
        <v>#N/A</v>
      </c>
      <c r="BI268" s="3" t="e">
        <f t="shared" ca="1" si="177"/>
        <v>#N/A</v>
      </c>
      <c r="BL268" t="e">
        <f t="shared" ca="1" si="164"/>
        <v>#N/A</v>
      </c>
      <c r="BM268" s="4" t="e">
        <f t="shared" ca="1" si="165"/>
        <v>#N/A</v>
      </c>
      <c r="BN268" s="8" t="e">
        <f t="shared" ca="1" si="166"/>
        <v>#N/A</v>
      </c>
      <c r="BO268" s="3" t="e">
        <f t="shared" ca="1" si="167"/>
        <v>#N/A</v>
      </c>
      <c r="BP268" s="4" t="e">
        <f t="shared" ca="1" si="168"/>
        <v>#N/A</v>
      </c>
      <c r="BQ268" s="4" t="e">
        <f t="shared" ca="1" si="169"/>
        <v>#N/A</v>
      </c>
      <c r="BR268" s="3" t="e">
        <f t="shared" ca="1" si="170"/>
        <v>#N/A</v>
      </c>
      <c r="BU268">
        <f t="shared" si="156"/>
        <v>123</v>
      </c>
      <c r="BV268" t="e">
        <f t="shared" ca="1" si="179"/>
        <v>#N/A</v>
      </c>
      <c r="BW268" s="3" t="e">
        <f t="shared" ca="1" si="179"/>
        <v>#N/A</v>
      </c>
      <c r="BX268" s="3" t="e">
        <f t="shared" ca="1" si="179"/>
        <v>#N/A</v>
      </c>
      <c r="BY268" s="4" t="e">
        <f t="shared" ca="1" si="179"/>
        <v>#N/A</v>
      </c>
      <c r="BZ268" s="4" t="e">
        <f t="shared" ca="1" si="179"/>
        <v>#N/A</v>
      </c>
      <c r="CB268" s="8" t="e">
        <f t="shared" ca="1" si="187"/>
        <v>#N/A</v>
      </c>
      <c r="CC268" s="3" t="e">
        <f t="shared" ca="1" si="188"/>
        <v>#N/A</v>
      </c>
      <c r="CD268" s="3" t="e">
        <f t="shared" ca="1" si="189"/>
        <v>#N/A</v>
      </c>
      <c r="CE268" s="3" t="e">
        <f t="shared" ca="1" si="190"/>
        <v>#N/A</v>
      </c>
      <c r="CF268" s="3" t="e">
        <f t="shared" ca="1" si="191"/>
        <v>#N/A</v>
      </c>
      <c r="CG268" s="3" t="e">
        <f t="shared" ca="1" si="192"/>
        <v>#N/A</v>
      </c>
      <c r="CH268" s="3" t="e">
        <f t="shared" ca="1" si="193"/>
        <v>#N/A</v>
      </c>
      <c r="CI268" s="3" t="e">
        <f t="shared" ca="1" si="194"/>
        <v>#N/A</v>
      </c>
      <c r="CJ268" s="3" t="e">
        <f t="shared" ca="1" si="195"/>
        <v>#N/A</v>
      </c>
      <c r="CK268" s="3" t="e">
        <f t="shared" ca="1" si="196"/>
        <v>#N/A</v>
      </c>
    </row>
    <row r="269" spans="9:89" x14ac:dyDescent="0.2">
      <c r="J269" s="152">
        <f t="shared" si="180"/>
        <v>220</v>
      </c>
      <c r="K269" s="94" t="str">
        <f t="shared" ca="1" si="181"/>
        <v/>
      </c>
      <c r="L269" s="82" t="str">
        <f t="shared" ca="1" si="182"/>
        <v/>
      </c>
      <c r="M269" s="88" t="str">
        <f t="shared" ca="1" si="183"/>
        <v/>
      </c>
      <c r="N269" s="87" t="str">
        <f t="shared" ca="1" si="184"/>
        <v/>
      </c>
      <c r="O269" s="83" t="str">
        <f t="shared" ca="1" si="185"/>
        <v/>
      </c>
      <c r="P269" s="84" t="str">
        <f t="shared" ca="1" si="186"/>
        <v/>
      </c>
      <c r="T269">
        <f>PV_Data_Calc!CY262</f>
        <v>247</v>
      </c>
      <c r="U269" s="10" t="e">
        <f ca="1">PV_Data_Calc!CZ262</f>
        <v>#N/A</v>
      </c>
      <c r="V269" s="16" t="e">
        <f ca="1">PV_Data_Calc!DB262</f>
        <v>#N/A</v>
      </c>
      <c r="W269" s="16" t="e">
        <f ca="1">PV_Data_Calc!DC262</f>
        <v>#N/A</v>
      </c>
      <c r="X269" s="17" t="e">
        <f ca="1">PV_Data_Calc!DD262</f>
        <v>#N/A</v>
      </c>
      <c r="Y269" s="17" t="e">
        <f ca="1">PV_Data_Calc!DE262</f>
        <v>#N/A</v>
      </c>
      <c r="AA269" s="9">
        <f>PV_Data_Calc!CQ262</f>
        <v>247</v>
      </c>
      <c r="AB269" s="9" t="e">
        <f ca="1">PV_Data_Calc!CR262</f>
        <v>#N/A</v>
      </c>
      <c r="AC269" s="19" t="e">
        <f ca="1">PV_Data_Calc!CT262</f>
        <v>#N/A</v>
      </c>
      <c r="AD269" s="19" t="e">
        <f ca="1">PV_Data_Calc!CU262</f>
        <v>#N/A</v>
      </c>
      <c r="AE269" s="20" t="e">
        <f ca="1">PV_Data_Calc!CV262</f>
        <v>#N/A</v>
      </c>
      <c r="AF269" s="20" t="e">
        <f ca="1">PV_Data_Calc!CW262</f>
        <v>#N/A</v>
      </c>
      <c r="AJ269" t="e">
        <f t="shared" ca="1" si="157"/>
        <v>#N/A</v>
      </c>
      <c r="AK269" s="4" t="e">
        <f t="shared" ca="1" si="158"/>
        <v>#N/A</v>
      </c>
      <c r="AL269" s="8" t="e">
        <f t="shared" ca="1" si="159"/>
        <v>#N/A</v>
      </c>
      <c r="AM269" s="3" t="e">
        <f t="shared" ca="1" si="160"/>
        <v>#N/A</v>
      </c>
      <c r="AN269" s="4" t="e">
        <f t="shared" ca="1" si="161"/>
        <v>#N/A</v>
      </c>
      <c r="AO269" s="4" t="e">
        <f t="shared" ca="1" si="162"/>
        <v>#N/A</v>
      </c>
      <c r="AP269" s="3" t="e">
        <f t="shared" ca="1" si="163"/>
        <v>#N/A</v>
      </c>
      <c r="AS269">
        <f t="shared" si="151"/>
        <v>124</v>
      </c>
      <c r="AT269" t="e">
        <f t="shared" ca="1" si="152"/>
        <v>#N/A</v>
      </c>
      <c r="AU269" s="3" t="e">
        <f t="shared" ca="1" si="153"/>
        <v>#N/A</v>
      </c>
      <c r="AV269" s="3" t="e">
        <f t="shared" ca="1" si="150"/>
        <v>#N/A</v>
      </c>
      <c r="AW269" s="4" t="e">
        <f t="shared" ca="1" si="150"/>
        <v>#N/A</v>
      </c>
      <c r="AX269" s="4" t="e">
        <f t="shared" ca="1" si="150"/>
        <v>#N/A</v>
      </c>
      <c r="AZ269" s="8" t="e">
        <f t="shared" ca="1" si="154"/>
        <v>#N/A</v>
      </c>
      <c r="BA269" s="3" t="e">
        <f t="shared" ca="1" si="178"/>
        <v>#N/A</v>
      </c>
      <c r="BB269" s="3" t="e">
        <f t="shared" ca="1" si="178"/>
        <v>#N/A</v>
      </c>
      <c r="BC269" s="3" t="e">
        <f t="shared" ca="1" si="178"/>
        <v>#N/A</v>
      </c>
      <c r="BD269" s="3" t="e">
        <f t="shared" ca="1" si="177"/>
        <v>#N/A</v>
      </c>
      <c r="BE269" s="3" t="e">
        <f t="shared" ca="1" si="177"/>
        <v>#N/A</v>
      </c>
      <c r="BF269" s="3" t="e">
        <f t="shared" ca="1" si="177"/>
        <v>#N/A</v>
      </c>
      <c r="BG269" s="3" t="e">
        <f t="shared" ca="1" si="177"/>
        <v>#N/A</v>
      </c>
      <c r="BH269" s="3" t="e">
        <f t="shared" ca="1" si="177"/>
        <v>#N/A</v>
      </c>
      <c r="BI269" s="3" t="e">
        <f t="shared" ca="1" si="177"/>
        <v>#N/A</v>
      </c>
      <c r="BL269" t="e">
        <f t="shared" ca="1" si="164"/>
        <v>#N/A</v>
      </c>
      <c r="BM269" s="4" t="e">
        <f t="shared" ca="1" si="165"/>
        <v>#N/A</v>
      </c>
      <c r="BN269" s="8" t="e">
        <f t="shared" ca="1" si="166"/>
        <v>#N/A</v>
      </c>
      <c r="BO269" s="3" t="e">
        <f t="shared" ca="1" si="167"/>
        <v>#N/A</v>
      </c>
      <c r="BP269" s="4" t="e">
        <f t="shared" ca="1" si="168"/>
        <v>#N/A</v>
      </c>
      <c r="BQ269" s="4" t="e">
        <f t="shared" ca="1" si="169"/>
        <v>#N/A</v>
      </c>
      <c r="BR269" s="3" t="e">
        <f t="shared" ca="1" si="170"/>
        <v>#N/A</v>
      </c>
      <c r="BU269">
        <f t="shared" si="156"/>
        <v>124</v>
      </c>
      <c r="BV269" t="e">
        <f t="shared" ca="1" si="179"/>
        <v>#N/A</v>
      </c>
      <c r="BW269" s="3" t="e">
        <f t="shared" ca="1" si="179"/>
        <v>#N/A</v>
      </c>
      <c r="BX269" s="3" t="e">
        <f t="shared" ca="1" si="179"/>
        <v>#N/A</v>
      </c>
      <c r="BY269" s="4" t="e">
        <f t="shared" ca="1" si="179"/>
        <v>#N/A</v>
      </c>
      <c r="BZ269" s="4" t="e">
        <f t="shared" ca="1" si="179"/>
        <v>#N/A</v>
      </c>
      <c r="CB269" s="8" t="e">
        <f t="shared" ca="1" si="187"/>
        <v>#N/A</v>
      </c>
      <c r="CC269" s="3" t="e">
        <f t="shared" ca="1" si="188"/>
        <v>#N/A</v>
      </c>
      <c r="CD269" s="3" t="e">
        <f t="shared" ca="1" si="189"/>
        <v>#N/A</v>
      </c>
      <c r="CE269" s="3" t="e">
        <f t="shared" ca="1" si="190"/>
        <v>#N/A</v>
      </c>
      <c r="CF269" s="3" t="e">
        <f t="shared" ca="1" si="191"/>
        <v>#N/A</v>
      </c>
      <c r="CG269" s="3" t="e">
        <f t="shared" ca="1" si="192"/>
        <v>#N/A</v>
      </c>
      <c r="CH269" s="3" t="e">
        <f t="shared" ca="1" si="193"/>
        <v>#N/A</v>
      </c>
      <c r="CI269" s="3" t="e">
        <f t="shared" ca="1" si="194"/>
        <v>#N/A</v>
      </c>
      <c r="CJ269" s="3" t="e">
        <f t="shared" ca="1" si="195"/>
        <v>#N/A</v>
      </c>
      <c r="CK269" s="3" t="e">
        <f t="shared" ca="1" si="196"/>
        <v>#N/A</v>
      </c>
    </row>
    <row r="270" spans="9:89" x14ac:dyDescent="0.2">
      <c r="J270" s="152">
        <f t="shared" si="180"/>
        <v>221</v>
      </c>
      <c r="K270" s="94" t="str">
        <f t="shared" ca="1" si="181"/>
        <v/>
      </c>
      <c r="L270" s="82" t="str">
        <f t="shared" ca="1" si="182"/>
        <v/>
      </c>
      <c r="M270" s="88" t="str">
        <f t="shared" ca="1" si="183"/>
        <v/>
      </c>
      <c r="N270" s="87" t="str">
        <f t="shared" ca="1" si="184"/>
        <v/>
      </c>
      <c r="O270" s="83" t="str">
        <f t="shared" ca="1" si="185"/>
        <v/>
      </c>
      <c r="P270" s="84" t="str">
        <f t="shared" ca="1" si="186"/>
        <v/>
      </c>
      <c r="T270">
        <f>PV_Data_Calc!CY263</f>
        <v>248</v>
      </c>
      <c r="U270" s="10" t="e">
        <f ca="1">PV_Data_Calc!CZ263</f>
        <v>#N/A</v>
      </c>
      <c r="V270" s="16" t="e">
        <f ca="1">PV_Data_Calc!DB263</f>
        <v>#N/A</v>
      </c>
      <c r="W270" s="16" t="e">
        <f ca="1">PV_Data_Calc!DC263</f>
        <v>#N/A</v>
      </c>
      <c r="X270" s="17" t="e">
        <f ca="1">PV_Data_Calc!DD263</f>
        <v>#N/A</v>
      </c>
      <c r="Y270" s="17" t="e">
        <f ca="1">PV_Data_Calc!DE263</f>
        <v>#N/A</v>
      </c>
      <c r="AA270" s="9">
        <f>PV_Data_Calc!CQ263</f>
        <v>248</v>
      </c>
      <c r="AB270" s="9" t="e">
        <f ca="1">PV_Data_Calc!CR263</f>
        <v>#N/A</v>
      </c>
      <c r="AC270" s="19" t="e">
        <f ca="1">PV_Data_Calc!CT263</f>
        <v>#N/A</v>
      </c>
      <c r="AD270" s="19" t="e">
        <f ca="1">PV_Data_Calc!CU263</f>
        <v>#N/A</v>
      </c>
      <c r="AE270" s="20" t="e">
        <f ca="1">PV_Data_Calc!CV263</f>
        <v>#N/A</v>
      </c>
      <c r="AF270" s="20" t="e">
        <f ca="1">PV_Data_Calc!CW263</f>
        <v>#N/A</v>
      </c>
      <c r="AJ270" t="e">
        <f t="shared" ca="1" si="157"/>
        <v>#N/A</v>
      </c>
      <c r="AK270" s="4" t="e">
        <f t="shared" ca="1" si="158"/>
        <v>#N/A</v>
      </c>
      <c r="AL270" s="8" t="e">
        <f t="shared" ca="1" si="159"/>
        <v>#N/A</v>
      </c>
      <c r="AM270" s="3" t="e">
        <f t="shared" ca="1" si="160"/>
        <v>#N/A</v>
      </c>
      <c r="AN270" s="4" t="e">
        <f t="shared" ca="1" si="161"/>
        <v>#N/A</v>
      </c>
      <c r="AO270" s="4" t="e">
        <f t="shared" ca="1" si="162"/>
        <v>#N/A</v>
      </c>
      <c r="AP270" s="3" t="e">
        <f t="shared" ca="1" si="163"/>
        <v>#N/A</v>
      </c>
      <c r="AS270">
        <f t="shared" si="151"/>
        <v>124</v>
      </c>
      <c r="AT270" t="e">
        <f t="shared" ca="1" si="152"/>
        <v>#N/A</v>
      </c>
      <c r="AU270" s="3" t="e">
        <f t="shared" ca="1" si="153"/>
        <v>#N/A</v>
      </c>
      <c r="AV270" s="3" t="e">
        <f t="shared" ref="AV270:AX333" ca="1" si="197">INDEX($T$23:$Y$204,MATCH($AS270,$T$23:$T$204,0),MATCH(AV$22,$T$22:$Y$22,0))</f>
        <v>#N/A</v>
      </c>
      <c r="AW270" s="4" t="e">
        <f t="shared" ca="1" si="197"/>
        <v>#N/A</v>
      </c>
      <c r="AX270" s="4" t="e">
        <f t="shared" ca="1" si="197"/>
        <v>#N/A</v>
      </c>
      <c r="AZ270" s="8" t="e">
        <f t="shared" ca="1" si="154"/>
        <v>#N/A</v>
      </c>
      <c r="BA270" s="3" t="e">
        <f t="shared" ca="1" si="178"/>
        <v>#N/A</v>
      </c>
      <c r="BB270" s="3" t="e">
        <f t="shared" ca="1" si="178"/>
        <v>#N/A</v>
      </c>
      <c r="BC270" s="3" t="e">
        <f t="shared" ca="1" si="178"/>
        <v>#N/A</v>
      </c>
      <c r="BD270" s="3" t="e">
        <f t="shared" ca="1" si="177"/>
        <v>#N/A</v>
      </c>
      <c r="BE270" s="3" t="e">
        <f t="shared" ca="1" si="177"/>
        <v>#N/A</v>
      </c>
      <c r="BF270" s="3" t="e">
        <f t="shared" ca="1" si="177"/>
        <v>#N/A</v>
      </c>
      <c r="BG270" s="3" t="e">
        <f t="shared" ca="1" si="177"/>
        <v>#N/A</v>
      </c>
      <c r="BH270" s="3" t="e">
        <f t="shared" ca="1" si="177"/>
        <v>#N/A</v>
      </c>
      <c r="BI270" s="3" t="e">
        <f t="shared" ca="1" si="177"/>
        <v>#N/A</v>
      </c>
      <c r="BL270" t="e">
        <f t="shared" ca="1" si="164"/>
        <v>#N/A</v>
      </c>
      <c r="BM270" s="4" t="e">
        <f t="shared" ca="1" si="165"/>
        <v>#N/A</v>
      </c>
      <c r="BN270" s="8" t="e">
        <f t="shared" ca="1" si="166"/>
        <v>#N/A</v>
      </c>
      <c r="BO270" s="3" t="e">
        <f t="shared" ca="1" si="167"/>
        <v>#N/A</v>
      </c>
      <c r="BP270" s="4" t="e">
        <f t="shared" ca="1" si="168"/>
        <v>#N/A</v>
      </c>
      <c r="BQ270" s="4" t="e">
        <f t="shared" ca="1" si="169"/>
        <v>#N/A</v>
      </c>
      <c r="BR270" s="3" t="e">
        <f t="shared" ca="1" si="170"/>
        <v>#N/A</v>
      </c>
      <c r="BU270">
        <f t="shared" si="156"/>
        <v>124</v>
      </c>
      <c r="BV270" t="e">
        <f t="shared" ca="1" si="179"/>
        <v>#N/A</v>
      </c>
      <c r="BW270" s="3" t="e">
        <f t="shared" ca="1" si="179"/>
        <v>#N/A</v>
      </c>
      <c r="BX270" s="3" t="e">
        <f t="shared" ca="1" si="179"/>
        <v>#N/A</v>
      </c>
      <c r="BY270" s="4" t="e">
        <f t="shared" ca="1" si="179"/>
        <v>#N/A</v>
      </c>
      <c r="BZ270" s="4" t="e">
        <f t="shared" ca="1" si="179"/>
        <v>#N/A</v>
      </c>
      <c r="CB270" s="8" t="e">
        <f t="shared" ca="1" si="187"/>
        <v>#N/A</v>
      </c>
      <c r="CC270" s="3" t="e">
        <f t="shared" ca="1" si="188"/>
        <v>#N/A</v>
      </c>
      <c r="CD270" s="3" t="e">
        <f t="shared" ca="1" si="189"/>
        <v>#N/A</v>
      </c>
      <c r="CE270" s="3" t="e">
        <f t="shared" ca="1" si="190"/>
        <v>#N/A</v>
      </c>
      <c r="CF270" s="3" t="e">
        <f t="shared" ca="1" si="191"/>
        <v>#N/A</v>
      </c>
      <c r="CG270" s="3" t="e">
        <f t="shared" ca="1" si="192"/>
        <v>#N/A</v>
      </c>
      <c r="CH270" s="3" t="e">
        <f t="shared" ca="1" si="193"/>
        <v>#N/A</v>
      </c>
      <c r="CI270" s="3" t="e">
        <f t="shared" ca="1" si="194"/>
        <v>#N/A</v>
      </c>
      <c r="CJ270" s="3" t="e">
        <f t="shared" ca="1" si="195"/>
        <v>#N/A</v>
      </c>
      <c r="CK270" s="3" t="e">
        <f t="shared" ca="1" si="196"/>
        <v>#N/A</v>
      </c>
    </row>
    <row r="271" spans="9:89" x14ac:dyDescent="0.2">
      <c r="J271" s="152">
        <f t="shared" si="180"/>
        <v>222</v>
      </c>
      <c r="K271" s="94" t="str">
        <f t="shared" ca="1" si="181"/>
        <v/>
      </c>
      <c r="L271" s="82" t="str">
        <f t="shared" ca="1" si="182"/>
        <v/>
      </c>
      <c r="M271" s="88" t="str">
        <f t="shared" ca="1" si="183"/>
        <v/>
      </c>
      <c r="N271" s="87" t="str">
        <f t="shared" ca="1" si="184"/>
        <v/>
      </c>
      <c r="O271" s="83" t="str">
        <f t="shared" ca="1" si="185"/>
        <v/>
      </c>
      <c r="P271" s="84" t="str">
        <f t="shared" ca="1" si="186"/>
        <v/>
      </c>
      <c r="T271">
        <f>PV_Data_Calc!CY264</f>
        <v>249</v>
      </c>
      <c r="U271" s="10" t="e">
        <f ca="1">PV_Data_Calc!CZ264</f>
        <v>#N/A</v>
      </c>
      <c r="V271" s="16" t="e">
        <f ca="1">PV_Data_Calc!DB264</f>
        <v>#N/A</v>
      </c>
      <c r="W271" s="16" t="e">
        <f ca="1">PV_Data_Calc!DC264</f>
        <v>#N/A</v>
      </c>
      <c r="X271" s="17" t="e">
        <f ca="1">PV_Data_Calc!DD264</f>
        <v>#N/A</v>
      </c>
      <c r="Y271" s="17" t="e">
        <f ca="1">PV_Data_Calc!DE264</f>
        <v>#N/A</v>
      </c>
      <c r="AA271" s="9">
        <f>PV_Data_Calc!CQ264</f>
        <v>249</v>
      </c>
      <c r="AB271" s="9" t="e">
        <f ca="1">PV_Data_Calc!CR264</f>
        <v>#N/A</v>
      </c>
      <c r="AC271" s="19" t="e">
        <f ca="1">PV_Data_Calc!CT264</f>
        <v>#N/A</v>
      </c>
      <c r="AD271" s="19" t="e">
        <f ca="1">PV_Data_Calc!CU264</f>
        <v>#N/A</v>
      </c>
      <c r="AE271" s="20" t="e">
        <f ca="1">PV_Data_Calc!CV264</f>
        <v>#N/A</v>
      </c>
      <c r="AF271" s="20" t="e">
        <f ca="1">PV_Data_Calc!CW264</f>
        <v>#N/A</v>
      </c>
      <c r="AJ271" t="e">
        <f t="shared" ca="1" si="157"/>
        <v>#N/A</v>
      </c>
      <c r="AK271" s="4" t="e">
        <f t="shared" ca="1" si="158"/>
        <v>#N/A</v>
      </c>
      <c r="AL271" s="8" t="e">
        <f t="shared" ca="1" si="159"/>
        <v>#N/A</v>
      </c>
      <c r="AM271" s="3" t="e">
        <f t="shared" ca="1" si="160"/>
        <v>#N/A</v>
      </c>
      <c r="AN271" s="4" t="e">
        <f t="shared" ca="1" si="161"/>
        <v>#N/A</v>
      </c>
      <c r="AO271" s="4" t="e">
        <f t="shared" ca="1" si="162"/>
        <v>#N/A</v>
      </c>
      <c r="AP271" s="3" t="e">
        <f t="shared" ca="1" si="163"/>
        <v>#N/A</v>
      </c>
      <c r="AS271">
        <f t="shared" ref="AS271:AS334" si="198">AS269+1</f>
        <v>125</v>
      </c>
      <c r="AT271" t="e">
        <f t="shared" ca="1" si="152"/>
        <v>#N/A</v>
      </c>
      <c r="AU271" s="3" t="e">
        <f t="shared" ca="1" si="153"/>
        <v>#N/A</v>
      </c>
      <c r="AV271" s="3" t="e">
        <f t="shared" ca="1" si="197"/>
        <v>#N/A</v>
      </c>
      <c r="AW271" s="4" t="e">
        <f t="shared" ca="1" si="197"/>
        <v>#N/A</v>
      </c>
      <c r="AX271" s="4" t="e">
        <f t="shared" ca="1" si="197"/>
        <v>#N/A</v>
      </c>
      <c r="AZ271" s="8" t="e">
        <f t="shared" ca="1" si="154"/>
        <v>#N/A</v>
      </c>
      <c r="BA271" s="3" t="e">
        <f t="shared" ca="1" si="178"/>
        <v>#N/A</v>
      </c>
      <c r="BB271" s="3" t="e">
        <f t="shared" ca="1" si="178"/>
        <v>#N/A</v>
      </c>
      <c r="BC271" s="3" t="e">
        <f t="shared" ca="1" si="178"/>
        <v>#N/A</v>
      </c>
      <c r="BD271" s="3" t="e">
        <f t="shared" ca="1" si="177"/>
        <v>#N/A</v>
      </c>
      <c r="BE271" s="3" t="e">
        <f t="shared" ca="1" si="177"/>
        <v>#N/A</v>
      </c>
      <c r="BF271" s="3" t="e">
        <f t="shared" ca="1" si="177"/>
        <v>#N/A</v>
      </c>
      <c r="BG271" s="3" t="e">
        <f t="shared" ca="1" si="177"/>
        <v>#N/A</v>
      </c>
      <c r="BH271" s="3" t="e">
        <f t="shared" ca="1" si="177"/>
        <v>#N/A</v>
      </c>
      <c r="BI271" s="3" t="e">
        <f t="shared" ca="1" si="177"/>
        <v>#N/A</v>
      </c>
      <c r="BL271" t="e">
        <f t="shared" ca="1" si="164"/>
        <v>#N/A</v>
      </c>
      <c r="BM271" s="4" t="e">
        <f t="shared" ca="1" si="165"/>
        <v>#N/A</v>
      </c>
      <c r="BN271" s="8" t="e">
        <f t="shared" ca="1" si="166"/>
        <v>#N/A</v>
      </c>
      <c r="BO271" s="3" t="e">
        <f t="shared" ca="1" si="167"/>
        <v>#N/A</v>
      </c>
      <c r="BP271" s="4" t="e">
        <f t="shared" ca="1" si="168"/>
        <v>#N/A</v>
      </c>
      <c r="BQ271" s="4" t="e">
        <f t="shared" ca="1" si="169"/>
        <v>#N/A</v>
      </c>
      <c r="BR271" s="3" t="e">
        <f t="shared" ca="1" si="170"/>
        <v>#N/A</v>
      </c>
      <c r="BU271">
        <f t="shared" si="156"/>
        <v>125</v>
      </c>
      <c r="BV271" t="e">
        <f t="shared" ca="1" si="179"/>
        <v>#N/A</v>
      </c>
      <c r="BW271" s="3" t="e">
        <f t="shared" ca="1" si="179"/>
        <v>#N/A</v>
      </c>
      <c r="BX271" s="3" t="e">
        <f t="shared" ca="1" si="179"/>
        <v>#N/A</v>
      </c>
      <c r="BY271" s="4" t="e">
        <f t="shared" ca="1" si="179"/>
        <v>#N/A</v>
      </c>
      <c r="BZ271" s="4" t="e">
        <f t="shared" ca="1" si="179"/>
        <v>#N/A</v>
      </c>
      <c r="CB271" s="8" t="e">
        <f t="shared" ca="1" si="187"/>
        <v>#N/A</v>
      </c>
      <c r="CC271" s="3" t="e">
        <f t="shared" ca="1" si="188"/>
        <v>#N/A</v>
      </c>
      <c r="CD271" s="3" t="e">
        <f t="shared" ca="1" si="189"/>
        <v>#N/A</v>
      </c>
      <c r="CE271" s="3" t="e">
        <f t="shared" ca="1" si="190"/>
        <v>#N/A</v>
      </c>
      <c r="CF271" s="3" t="e">
        <f t="shared" ca="1" si="191"/>
        <v>#N/A</v>
      </c>
      <c r="CG271" s="3" t="e">
        <f t="shared" ca="1" si="192"/>
        <v>#N/A</v>
      </c>
      <c r="CH271" s="3" t="e">
        <f t="shared" ca="1" si="193"/>
        <v>#N/A</v>
      </c>
      <c r="CI271" s="3" t="e">
        <f t="shared" ca="1" si="194"/>
        <v>#N/A</v>
      </c>
      <c r="CJ271" s="3" t="e">
        <f t="shared" ca="1" si="195"/>
        <v>#N/A</v>
      </c>
      <c r="CK271" s="3" t="e">
        <f t="shared" ca="1" si="196"/>
        <v>#N/A</v>
      </c>
    </row>
    <row r="272" spans="9:89" x14ac:dyDescent="0.2">
      <c r="J272" s="152">
        <f t="shared" si="180"/>
        <v>223</v>
      </c>
      <c r="K272" s="94" t="str">
        <f t="shared" ca="1" si="181"/>
        <v/>
      </c>
      <c r="L272" s="82" t="str">
        <f t="shared" ca="1" si="182"/>
        <v/>
      </c>
      <c r="M272" s="88" t="str">
        <f t="shared" ca="1" si="183"/>
        <v/>
      </c>
      <c r="N272" s="87" t="str">
        <f t="shared" ca="1" si="184"/>
        <v/>
      </c>
      <c r="O272" s="83" t="str">
        <f t="shared" ca="1" si="185"/>
        <v/>
      </c>
      <c r="P272" s="84" t="str">
        <f t="shared" ca="1" si="186"/>
        <v/>
      </c>
      <c r="T272">
        <f>PV_Data_Calc!CY265</f>
        <v>250</v>
      </c>
      <c r="U272" s="10" t="e">
        <f ca="1">PV_Data_Calc!CZ265</f>
        <v>#N/A</v>
      </c>
      <c r="V272" s="16" t="e">
        <f ca="1">PV_Data_Calc!DB265</f>
        <v>#N/A</v>
      </c>
      <c r="W272" s="16" t="e">
        <f ca="1">PV_Data_Calc!DC265</f>
        <v>#N/A</v>
      </c>
      <c r="X272" s="17" t="e">
        <f ca="1">PV_Data_Calc!DD265</f>
        <v>#N/A</v>
      </c>
      <c r="Y272" s="17" t="e">
        <f ca="1">PV_Data_Calc!DE265</f>
        <v>#N/A</v>
      </c>
      <c r="AA272" s="9">
        <f>PV_Data_Calc!CQ265</f>
        <v>250</v>
      </c>
      <c r="AB272" s="9" t="e">
        <f ca="1">PV_Data_Calc!CR265</f>
        <v>#N/A</v>
      </c>
      <c r="AC272" s="19" t="e">
        <f ca="1">PV_Data_Calc!CT265</f>
        <v>#N/A</v>
      </c>
      <c r="AD272" s="19" t="e">
        <f ca="1">PV_Data_Calc!CU265</f>
        <v>#N/A</v>
      </c>
      <c r="AE272" s="20" t="e">
        <f ca="1">PV_Data_Calc!CV265</f>
        <v>#N/A</v>
      </c>
      <c r="AF272" s="20" t="e">
        <f ca="1">PV_Data_Calc!CW265</f>
        <v>#N/A</v>
      </c>
      <c r="AJ272" t="e">
        <f t="shared" ca="1" si="157"/>
        <v>#N/A</v>
      </c>
      <c r="AK272" s="4" t="e">
        <f t="shared" ca="1" si="158"/>
        <v>#N/A</v>
      </c>
      <c r="AL272" s="8" t="e">
        <f t="shared" ca="1" si="159"/>
        <v>#N/A</v>
      </c>
      <c r="AM272" s="3" t="e">
        <f t="shared" ca="1" si="160"/>
        <v>#N/A</v>
      </c>
      <c r="AN272" s="4" t="e">
        <f t="shared" ca="1" si="161"/>
        <v>#N/A</v>
      </c>
      <c r="AO272" s="4" t="e">
        <f t="shared" ca="1" si="162"/>
        <v>#N/A</v>
      </c>
      <c r="AP272" s="3" t="e">
        <f t="shared" ca="1" si="163"/>
        <v>#N/A</v>
      </c>
      <c r="AS272">
        <f t="shared" si="198"/>
        <v>125</v>
      </c>
      <c r="AT272" t="e">
        <f t="shared" ca="1" si="152"/>
        <v>#N/A</v>
      </c>
      <c r="AU272" s="3" t="e">
        <f t="shared" ca="1" si="153"/>
        <v>#N/A</v>
      </c>
      <c r="AV272" s="3" t="e">
        <f t="shared" ca="1" si="197"/>
        <v>#N/A</v>
      </c>
      <c r="AW272" s="4" t="e">
        <f t="shared" ca="1" si="197"/>
        <v>#N/A</v>
      </c>
      <c r="AX272" s="4" t="e">
        <f t="shared" ca="1" si="197"/>
        <v>#N/A</v>
      </c>
      <c r="AZ272" s="8" t="e">
        <f t="shared" ca="1" si="154"/>
        <v>#N/A</v>
      </c>
      <c r="BA272" s="3" t="e">
        <f t="shared" ca="1" si="178"/>
        <v>#N/A</v>
      </c>
      <c r="BB272" s="3" t="e">
        <f t="shared" ca="1" si="178"/>
        <v>#N/A</v>
      </c>
      <c r="BC272" s="3" t="e">
        <f t="shared" ca="1" si="178"/>
        <v>#N/A</v>
      </c>
      <c r="BD272" s="3" t="e">
        <f t="shared" ca="1" si="177"/>
        <v>#N/A</v>
      </c>
      <c r="BE272" s="3" t="e">
        <f t="shared" ca="1" si="177"/>
        <v>#N/A</v>
      </c>
      <c r="BF272" s="3" t="e">
        <f t="shared" ca="1" si="177"/>
        <v>#N/A</v>
      </c>
      <c r="BG272" s="3" t="e">
        <f t="shared" ca="1" si="177"/>
        <v>#N/A</v>
      </c>
      <c r="BH272" s="3" t="e">
        <f t="shared" ca="1" si="177"/>
        <v>#N/A</v>
      </c>
      <c r="BI272" s="3" t="e">
        <f t="shared" ca="1" si="177"/>
        <v>#N/A</v>
      </c>
      <c r="BL272" t="e">
        <f t="shared" ca="1" si="164"/>
        <v>#N/A</v>
      </c>
      <c r="BM272" s="4" t="e">
        <f t="shared" ca="1" si="165"/>
        <v>#N/A</v>
      </c>
      <c r="BN272" s="8" t="e">
        <f t="shared" ca="1" si="166"/>
        <v>#N/A</v>
      </c>
      <c r="BO272" s="3" t="e">
        <f t="shared" ca="1" si="167"/>
        <v>#N/A</v>
      </c>
      <c r="BP272" s="4" t="e">
        <f t="shared" ca="1" si="168"/>
        <v>#N/A</v>
      </c>
      <c r="BQ272" s="4" t="e">
        <f t="shared" ca="1" si="169"/>
        <v>#N/A</v>
      </c>
      <c r="BR272" s="3" t="e">
        <f t="shared" ca="1" si="170"/>
        <v>#N/A</v>
      </c>
      <c r="BU272">
        <f t="shared" si="156"/>
        <v>125</v>
      </c>
      <c r="BV272" t="e">
        <f t="shared" ca="1" si="179"/>
        <v>#N/A</v>
      </c>
      <c r="BW272" s="3" t="e">
        <f t="shared" ca="1" si="179"/>
        <v>#N/A</v>
      </c>
      <c r="BX272" s="3" t="e">
        <f t="shared" ca="1" si="179"/>
        <v>#N/A</v>
      </c>
      <c r="BY272" s="4" t="e">
        <f t="shared" ca="1" si="179"/>
        <v>#N/A</v>
      </c>
      <c r="BZ272" s="4" t="e">
        <f t="shared" ca="1" si="179"/>
        <v>#N/A</v>
      </c>
      <c r="CB272" s="8" t="e">
        <f t="shared" ca="1" si="187"/>
        <v>#N/A</v>
      </c>
      <c r="CC272" s="3" t="e">
        <f t="shared" ca="1" si="188"/>
        <v>#N/A</v>
      </c>
      <c r="CD272" s="3" t="e">
        <f t="shared" ca="1" si="189"/>
        <v>#N/A</v>
      </c>
      <c r="CE272" s="3" t="e">
        <f t="shared" ca="1" si="190"/>
        <v>#N/A</v>
      </c>
      <c r="CF272" s="3" t="e">
        <f t="shared" ca="1" si="191"/>
        <v>#N/A</v>
      </c>
      <c r="CG272" s="3" t="e">
        <f t="shared" ca="1" si="192"/>
        <v>#N/A</v>
      </c>
      <c r="CH272" s="3" t="e">
        <f t="shared" ca="1" si="193"/>
        <v>#N/A</v>
      </c>
      <c r="CI272" s="3" t="e">
        <f t="shared" ca="1" si="194"/>
        <v>#N/A</v>
      </c>
      <c r="CJ272" s="3" t="e">
        <f t="shared" ca="1" si="195"/>
        <v>#N/A</v>
      </c>
      <c r="CK272" s="3" t="e">
        <f t="shared" ca="1" si="196"/>
        <v>#N/A</v>
      </c>
    </row>
    <row r="273" spans="10:89" x14ac:dyDescent="0.2">
      <c r="J273" s="152">
        <f t="shared" si="180"/>
        <v>224</v>
      </c>
      <c r="K273" s="94" t="str">
        <f t="shared" ca="1" si="181"/>
        <v/>
      </c>
      <c r="L273" s="82" t="str">
        <f t="shared" ca="1" si="182"/>
        <v/>
      </c>
      <c r="M273" s="88" t="str">
        <f t="shared" ca="1" si="183"/>
        <v/>
      </c>
      <c r="N273" s="87" t="str">
        <f t="shared" ca="1" si="184"/>
        <v/>
      </c>
      <c r="O273" s="83" t="str">
        <f t="shared" ca="1" si="185"/>
        <v/>
      </c>
      <c r="P273" s="84" t="str">
        <f t="shared" ca="1" si="186"/>
        <v/>
      </c>
      <c r="T273">
        <f>PV_Data_Calc!CY266</f>
        <v>251</v>
      </c>
      <c r="U273" s="10" t="e">
        <f ca="1">PV_Data_Calc!CZ266</f>
        <v>#N/A</v>
      </c>
      <c r="V273" s="16" t="e">
        <f ca="1">PV_Data_Calc!DB266</f>
        <v>#N/A</v>
      </c>
      <c r="W273" s="16" t="e">
        <f ca="1">PV_Data_Calc!DC266</f>
        <v>#N/A</v>
      </c>
      <c r="X273" s="17" t="e">
        <f ca="1">PV_Data_Calc!DD266</f>
        <v>#N/A</v>
      </c>
      <c r="Y273" s="17" t="e">
        <f ca="1">PV_Data_Calc!DE266</f>
        <v>#N/A</v>
      </c>
      <c r="AA273" s="9">
        <f>PV_Data_Calc!CQ266</f>
        <v>251</v>
      </c>
      <c r="AB273" s="9" t="e">
        <f ca="1">PV_Data_Calc!CR266</f>
        <v>#N/A</v>
      </c>
      <c r="AC273" s="19" t="e">
        <f ca="1">PV_Data_Calc!CT266</f>
        <v>#N/A</v>
      </c>
      <c r="AD273" s="19" t="e">
        <f ca="1">PV_Data_Calc!CU266</f>
        <v>#N/A</v>
      </c>
      <c r="AE273" s="20" t="e">
        <f ca="1">PV_Data_Calc!CV266</f>
        <v>#N/A</v>
      </c>
      <c r="AF273" s="20" t="e">
        <f ca="1">PV_Data_Calc!CW266</f>
        <v>#N/A</v>
      </c>
      <c r="AJ273" t="e">
        <f t="shared" ca="1" si="157"/>
        <v>#N/A</v>
      </c>
      <c r="AK273" s="4" t="e">
        <f t="shared" ca="1" si="158"/>
        <v>#N/A</v>
      </c>
      <c r="AL273" s="8" t="e">
        <f t="shared" ca="1" si="159"/>
        <v>#N/A</v>
      </c>
      <c r="AM273" s="3" t="e">
        <f t="shared" ca="1" si="160"/>
        <v>#N/A</v>
      </c>
      <c r="AN273" s="4" t="e">
        <f t="shared" ca="1" si="161"/>
        <v>#N/A</v>
      </c>
      <c r="AO273" s="4" t="e">
        <f t="shared" ca="1" si="162"/>
        <v>#N/A</v>
      </c>
      <c r="AP273" s="3" t="e">
        <f t="shared" ca="1" si="163"/>
        <v>#N/A</v>
      </c>
      <c r="AS273">
        <f t="shared" si="198"/>
        <v>126</v>
      </c>
      <c r="AT273" t="e">
        <f t="shared" ca="1" si="152"/>
        <v>#N/A</v>
      </c>
      <c r="AU273" s="3" t="e">
        <f t="shared" ca="1" si="153"/>
        <v>#N/A</v>
      </c>
      <c r="AV273" s="3" t="e">
        <f t="shared" ca="1" si="197"/>
        <v>#N/A</v>
      </c>
      <c r="AW273" s="4" t="e">
        <f t="shared" ca="1" si="197"/>
        <v>#N/A</v>
      </c>
      <c r="AX273" s="4" t="e">
        <f t="shared" ca="1" si="197"/>
        <v>#N/A</v>
      </c>
      <c r="AZ273" s="8" t="e">
        <f t="shared" ca="1" si="154"/>
        <v>#N/A</v>
      </c>
      <c r="BA273" s="3" t="e">
        <f t="shared" ca="1" si="178"/>
        <v>#N/A</v>
      </c>
      <c r="BB273" s="3" t="e">
        <f t="shared" ca="1" si="178"/>
        <v>#N/A</v>
      </c>
      <c r="BC273" s="3" t="e">
        <f t="shared" ca="1" si="178"/>
        <v>#N/A</v>
      </c>
      <c r="BD273" s="3" t="e">
        <f t="shared" ca="1" si="177"/>
        <v>#N/A</v>
      </c>
      <c r="BE273" s="3" t="e">
        <f t="shared" ca="1" si="177"/>
        <v>#N/A</v>
      </c>
      <c r="BF273" s="3" t="e">
        <f t="shared" ca="1" si="177"/>
        <v>#N/A</v>
      </c>
      <c r="BG273" s="3" t="e">
        <f t="shared" ca="1" si="177"/>
        <v>#N/A</v>
      </c>
      <c r="BH273" s="3" t="e">
        <f t="shared" ca="1" si="177"/>
        <v>#N/A</v>
      </c>
      <c r="BI273" s="3" t="e">
        <f t="shared" ca="1" si="177"/>
        <v>#N/A</v>
      </c>
      <c r="BL273" t="e">
        <f t="shared" ca="1" si="164"/>
        <v>#N/A</v>
      </c>
      <c r="BM273" s="4" t="e">
        <f t="shared" ca="1" si="165"/>
        <v>#N/A</v>
      </c>
      <c r="BN273" s="8" t="e">
        <f t="shared" ca="1" si="166"/>
        <v>#N/A</v>
      </c>
      <c r="BO273" s="3" t="e">
        <f t="shared" ca="1" si="167"/>
        <v>#N/A</v>
      </c>
      <c r="BP273" s="4" t="e">
        <f t="shared" ca="1" si="168"/>
        <v>#N/A</v>
      </c>
      <c r="BQ273" s="4" t="e">
        <f t="shared" ca="1" si="169"/>
        <v>#N/A</v>
      </c>
      <c r="BR273" s="3" t="e">
        <f t="shared" ca="1" si="170"/>
        <v>#N/A</v>
      </c>
      <c r="BU273">
        <f t="shared" si="156"/>
        <v>126</v>
      </c>
      <c r="BV273" t="e">
        <f t="shared" ca="1" si="179"/>
        <v>#N/A</v>
      </c>
      <c r="BW273" s="3" t="e">
        <f t="shared" ca="1" si="179"/>
        <v>#N/A</v>
      </c>
      <c r="BX273" s="3" t="e">
        <f t="shared" ca="1" si="179"/>
        <v>#N/A</v>
      </c>
      <c r="BY273" s="4" t="e">
        <f t="shared" ca="1" si="179"/>
        <v>#N/A</v>
      </c>
      <c r="BZ273" s="4" t="e">
        <f t="shared" ca="1" si="179"/>
        <v>#N/A</v>
      </c>
      <c r="CB273" s="8" t="e">
        <f t="shared" ca="1" si="187"/>
        <v>#N/A</v>
      </c>
      <c r="CC273" s="3" t="e">
        <f t="shared" ca="1" si="188"/>
        <v>#N/A</v>
      </c>
      <c r="CD273" s="3" t="e">
        <f t="shared" ca="1" si="189"/>
        <v>#N/A</v>
      </c>
      <c r="CE273" s="3" t="e">
        <f t="shared" ca="1" si="190"/>
        <v>#N/A</v>
      </c>
      <c r="CF273" s="3" t="e">
        <f t="shared" ca="1" si="191"/>
        <v>#N/A</v>
      </c>
      <c r="CG273" s="3" t="e">
        <f t="shared" ca="1" si="192"/>
        <v>#N/A</v>
      </c>
      <c r="CH273" s="3" t="e">
        <f t="shared" ca="1" si="193"/>
        <v>#N/A</v>
      </c>
      <c r="CI273" s="3" t="e">
        <f t="shared" ca="1" si="194"/>
        <v>#N/A</v>
      </c>
      <c r="CJ273" s="3" t="e">
        <f t="shared" ca="1" si="195"/>
        <v>#N/A</v>
      </c>
      <c r="CK273" s="3" t="e">
        <f t="shared" ca="1" si="196"/>
        <v>#N/A</v>
      </c>
    </row>
    <row r="274" spans="10:89" x14ac:dyDescent="0.2">
      <c r="J274" s="152">
        <f t="shared" si="180"/>
        <v>225</v>
      </c>
      <c r="K274" s="94" t="str">
        <f t="shared" ca="1" si="181"/>
        <v/>
      </c>
      <c r="L274" s="82" t="str">
        <f t="shared" ca="1" si="182"/>
        <v/>
      </c>
      <c r="M274" s="88" t="str">
        <f t="shared" ca="1" si="183"/>
        <v/>
      </c>
      <c r="N274" s="87" t="str">
        <f t="shared" ca="1" si="184"/>
        <v/>
      </c>
      <c r="O274" s="83" t="str">
        <f t="shared" ca="1" si="185"/>
        <v/>
      </c>
      <c r="P274" s="84" t="str">
        <f t="shared" ca="1" si="186"/>
        <v/>
      </c>
      <c r="T274">
        <f>PV_Data_Calc!CY267</f>
        <v>252</v>
      </c>
      <c r="U274" s="10" t="e">
        <f ca="1">PV_Data_Calc!CZ267</f>
        <v>#N/A</v>
      </c>
      <c r="V274" s="16" t="e">
        <f ca="1">PV_Data_Calc!DB267</f>
        <v>#N/A</v>
      </c>
      <c r="W274" s="16" t="e">
        <f ca="1">PV_Data_Calc!DC267</f>
        <v>#N/A</v>
      </c>
      <c r="X274" s="17" t="e">
        <f ca="1">PV_Data_Calc!DD267</f>
        <v>#N/A</v>
      </c>
      <c r="Y274" s="17" t="e">
        <f ca="1">PV_Data_Calc!DE267</f>
        <v>#N/A</v>
      </c>
      <c r="AA274" s="9">
        <f>PV_Data_Calc!CQ267</f>
        <v>252</v>
      </c>
      <c r="AB274" s="9" t="e">
        <f ca="1">PV_Data_Calc!CR267</f>
        <v>#N/A</v>
      </c>
      <c r="AC274" s="19" t="e">
        <f ca="1">PV_Data_Calc!CT267</f>
        <v>#N/A</v>
      </c>
      <c r="AD274" s="19" t="e">
        <f ca="1">PV_Data_Calc!CU267</f>
        <v>#N/A</v>
      </c>
      <c r="AE274" s="20" t="e">
        <f ca="1">PV_Data_Calc!CV267</f>
        <v>#N/A</v>
      </c>
      <c r="AF274" s="20" t="e">
        <f ca="1">PV_Data_Calc!CW267</f>
        <v>#N/A</v>
      </c>
      <c r="AJ274" t="e">
        <f t="shared" ca="1" si="157"/>
        <v>#N/A</v>
      </c>
      <c r="AK274" s="4" t="e">
        <f t="shared" ca="1" si="158"/>
        <v>#N/A</v>
      </c>
      <c r="AL274" s="8" t="e">
        <f t="shared" ca="1" si="159"/>
        <v>#N/A</v>
      </c>
      <c r="AM274" s="3" t="e">
        <f t="shared" ca="1" si="160"/>
        <v>#N/A</v>
      </c>
      <c r="AN274" s="4" t="e">
        <f t="shared" ca="1" si="161"/>
        <v>#N/A</v>
      </c>
      <c r="AO274" s="4" t="e">
        <f t="shared" ca="1" si="162"/>
        <v>#N/A</v>
      </c>
      <c r="AP274" s="3" t="e">
        <f t="shared" ca="1" si="163"/>
        <v>#N/A</v>
      </c>
      <c r="AS274">
        <f t="shared" si="198"/>
        <v>126</v>
      </c>
      <c r="AT274" t="e">
        <f t="shared" ca="1" si="152"/>
        <v>#N/A</v>
      </c>
      <c r="AU274" s="3" t="e">
        <f t="shared" ca="1" si="153"/>
        <v>#N/A</v>
      </c>
      <c r="AV274" s="3" t="e">
        <f t="shared" ca="1" si="197"/>
        <v>#N/A</v>
      </c>
      <c r="AW274" s="4" t="e">
        <f t="shared" ca="1" si="197"/>
        <v>#N/A</v>
      </c>
      <c r="AX274" s="4" t="e">
        <f t="shared" ca="1" si="197"/>
        <v>#N/A</v>
      </c>
      <c r="AZ274" s="8" t="e">
        <f t="shared" ca="1" si="154"/>
        <v>#N/A</v>
      </c>
      <c r="BA274" s="3" t="e">
        <f t="shared" ca="1" si="178"/>
        <v>#N/A</v>
      </c>
      <c r="BB274" s="3" t="e">
        <f t="shared" ca="1" si="178"/>
        <v>#N/A</v>
      </c>
      <c r="BC274" s="3" t="e">
        <f t="shared" ca="1" si="178"/>
        <v>#N/A</v>
      </c>
      <c r="BD274" s="3" t="e">
        <f t="shared" ca="1" si="177"/>
        <v>#N/A</v>
      </c>
      <c r="BE274" s="3" t="e">
        <f t="shared" ca="1" si="177"/>
        <v>#N/A</v>
      </c>
      <c r="BF274" s="3" t="e">
        <f t="shared" ca="1" si="177"/>
        <v>#N/A</v>
      </c>
      <c r="BG274" s="3" t="e">
        <f t="shared" ca="1" si="177"/>
        <v>#N/A</v>
      </c>
      <c r="BH274" s="3" t="e">
        <f t="shared" ca="1" si="177"/>
        <v>#N/A</v>
      </c>
      <c r="BI274" s="3" t="e">
        <f t="shared" ca="1" si="177"/>
        <v>#N/A</v>
      </c>
      <c r="BL274" t="e">
        <f t="shared" ca="1" si="164"/>
        <v>#N/A</v>
      </c>
      <c r="BM274" s="4" t="e">
        <f t="shared" ca="1" si="165"/>
        <v>#N/A</v>
      </c>
      <c r="BN274" s="8" t="e">
        <f t="shared" ca="1" si="166"/>
        <v>#N/A</v>
      </c>
      <c r="BO274" s="3" t="e">
        <f t="shared" ca="1" si="167"/>
        <v>#N/A</v>
      </c>
      <c r="BP274" s="4" t="e">
        <f t="shared" ca="1" si="168"/>
        <v>#N/A</v>
      </c>
      <c r="BQ274" s="4" t="e">
        <f t="shared" ca="1" si="169"/>
        <v>#N/A</v>
      </c>
      <c r="BR274" s="3" t="e">
        <f t="shared" ca="1" si="170"/>
        <v>#N/A</v>
      </c>
      <c r="BU274">
        <f t="shared" si="156"/>
        <v>126</v>
      </c>
      <c r="BV274" t="e">
        <f t="shared" ca="1" si="179"/>
        <v>#N/A</v>
      </c>
      <c r="BW274" s="3" t="e">
        <f t="shared" ca="1" si="179"/>
        <v>#N/A</v>
      </c>
      <c r="BX274" s="3" t="e">
        <f t="shared" ca="1" si="179"/>
        <v>#N/A</v>
      </c>
      <c r="BY274" s="4" t="e">
        <f t="shared" ca="1" si="179"/>
        <v>#N/A</v>
      </c>
      <c r="BZ274" s="4" t="e">
        <f t="shared" ca="1" si="179"/>
        <v>#N/A</v>
      </c>
      <c r="CB274" s="8" t="e">
        <f t="shared" ca="1" si="187"/>
        <v>#N/A</v>
      </c>
      <c r="CC274" s="3" t="e">
        <f t="shared" ca="1" si="188"/>
        <v>#N/A</v>
      </c>
      <c r="CD274" s="3" t="e">
        <f t="shared" ca="1" si="189"/>
        <v>#N/A</v>
      </c>
      <c r="CE274" s="3" t="e">
        <f t="shared" ca="1" si="190"/>
        <v>#N/A</v>
      </c>
      <c r="CF274" s="3" t="e">
        <f t="shared" ca="1" si="191"/>
        <v>#N/A</v>
      </c>
      <c r="CG274" s="3" t="e">
        <f t="shared" ca="1" si="192"/>
        <v>#N/A</v>
      </c>
      <c r="CH274" s="3" t="e">
        <f t="shared" ca="1" si="193"/>
        <v>#N/A</v>
      </c>
      <c r="CI274" s="3" t="e">
        <f t="shared" ca="1" si="194"/>
        <v>#N/A</v>
      </c>
      <c r="CJ274" s="3" t="e">
        <f t="shared" ca="1" si="195"/>
        <v>#N/A</v>
      </c>
      <c r="CK274" s="3" t="e">
        <f t="shared" ca="1" si="196"/>
        <v>#N/A</v>
      </c>
    </row>
    <row r="275" spans="10:89" x14ac:dyDescent="0.2">
      <c r="J275" s="152">
        <f t="shared" si="180"/>
        <v>226</v>
      </c>
      <c r="K275" s="94" t="str">
        <f t="shared" ca="1" si="181"/>
        <v/>
      </c>
      <c r="L275" s="82" t="str">
        <f t="shared" ca="1" si="182"/>
        <v/>
      </c>
      <c r="M275" s="88" t="str">
        <f t="shared" ca="1" si="183"/>
        <v/>
      </c>
      <c r="N275" s="87" t="str">
        <f t="shared" ca="1" si="184"/>
        <v/>
      </c>
      <c r="O275" s="83" t="str">
        <f t="shared" ca="1" si="185"/>
        <v/>
      </c>
      <c r="P275" s="84" t="str">
        <f t="shared" ca="1" si="186"/>
        <v/>
      </c>
      <c r="T275">
        <f>PV_Data_Calc!CY268</f>
        <v>253</v>
      </c>
      <c r="U275" s="10" t="e">
        <f ca="1">PV_Data_Calc!CZ268</f>
        <v>#N/A</v>
      </c>
      <c r="V275" s="16" t="e">
        <f ca="1">PV_Data_Calc!DB268</f>
        <v>#N/A</v>
      </c>
      <c r="W275" s="16" t="e">
        <f ca="1">PV_Data_Calc!DC268</f>
        <v>#N/A</v>
      </c>
      <c r="X275" s="17" t="e">
        <f ca="1">PV_Data_Calc!DD268</f>
        <v>#N/A</v>
      </c>
      <c r="Y275" s="17" t="e">
        <f ca="1">PV_Data_Calc!DE268</f>
        <v>#N/A</v>
      </c>
      <c r="AA275" s="9">
        <f>PV_Data_Calc!CQ268</f>
        <v>253</v>
      </c>
      <c r="AB275" s="9" t="e">
        <f ca="1">PV_Data_Calc!CR268</f>
        <v>#N/A</v>
      </c>
      <c r="AC275" s="19" t="e">
        <f ca="1">PV_Data_Calc!CT268</f>
        <v>#N/A</v>
      </c>
      <c r="AD275" s="19" t="e">
        <f ca="1">PV_Data_Calc!CU268</f>
        <v>#N/A</v>
      </c>
      <c r="AE275" s="20" t="e">
        <f ca="1">PV_Data_Calc!CV268</f>
        <v>#N/A</v>
      </c>
      <c r="AF275" s="20" t="e">
        <f ca="1">PV_Data_Calc!CW268</f>
        <v>#N/A</v>
      </c>
      <c r="AJ275" t="e">
        <f t="shared" ca="1" si="157"/>
        <v>#N/A</v>
      </c>
      <c r="AK275" s="4" t="e">
        <f t="shared" ca="1" si="158"/>
        <v>#N/A</v>
      </c>
      <c r="AL275" s="8" t="e">
        <f t="shared" ca="1" si="159"/>
        <v>#N/A</v>
      </c>
      <c r="AM275" s="3" t="e">
        <f t="shared" ca="1" si="160"/>
        <v>#N/A</v>
      </c>
      <c r="AN275" s="4" t="e">
        <f t="shared" ca="1" si="161"/>
        <v>#N/A</v>
      </c>
      <c r="AO275" s="4" t="e">
        <f t="shared" ca="1" si="162"/>
        <v>#N/A</v>
      </c>
      <c r="AP275" s="3" t="e">
        <f t="shared" ca="1" si="163"/>
        <v>#N/A</v>
      </c>
      <c r="AS275">
        <f t="shared" si="198"/>
        <v>127</v>
      </c>
      <c r="AT275" t="e">
        <f t="shared" ca="1" si="152"/>
        <v>#N/A</v>
      </c>
      <c r="AU275" s="3" t="e">
        <f t="shared" ca="1" si="153"/>
        <v>#N/A</v>
      </c>
      <c r="AV275" s="3" t="e">
        <f t="shared" ca="1" si="197"/>
        <v>#N/A</v>
      </c>
      <c r="AW275" s="4" t="e">
        <f t="shared" ca="1" si="197"/>
        <v>#N/A</v>
      </c>
      <c r="AX275" s="4" t="e">
        <f t="shared" ca="1" si="197"/>
        <v>#N/A</v>
      </c>
      <c r="AZ275" s="8" t="e">
        <f t="shared" ca="1" si="154"/>
        <v>#N/A</v>
      </c>
      <c r="BA275" s="3" t="e">
        <f t="shared" ca="1" si="178"/>
        <v>#N/A</v>
      </c>
      <c r="BB275" s="3" t="e">
        <f t="shared" ca="1" si="178"/>
        <v>#N/A</v>
      </c>
      <c r="BC275" s="3" t="e">
        <f t="shared" ca="1" si="178"/>
        <v>#N/A</v>
      </c>
      <c r="BD275" s="3" t="e">
        <f t="shared" ca="1" si="177"/>
        <v>#N/A</v>
      </c>
      <c r="BE275" s="3" t="e">
        <f t="shared" ca="1" si="177"/>
        <v>#N/A</v>
      </c>
      <c r="BF275" s="3" t="e">
        <f t="shared" ca="1" si="177"/>
        <v>#N/A</v>
      </c>
      <c r="BG275" s="3" t="e">
        <f t="shared" ca="1" si="177"/>
        <v>#N/A</v>
      </c>
      <c r="BH275" s="3" t="e">
        <f t="shared" ca="1" si="177"/>
        <v>#N/A</v>
      </c>
      <c r="BI275" s="3" t="e">
        <f t="shared" ca="1" si="177"/>
        <v>#N/A</v>
      </c>
      <c r="BL275" t="e">
        <f t="shared" ca="1" si="164"/>
        <v>#N/A</v>
      </c>
      <c r="BM275" s="4" t="e">
        <f t="shared" ca="1" si="165"/>
        <v>#N/A</v>
      </c>
      <c r="BN275" s="8" t="e">
        <f t="shared" ca="1" si="166"/>
        <v>#N/A</v>
      </c>
      <c r="BO275" s="3" t="e">
        <f t="shared" ca="1" si="167"/>
        <v>#N/A</v>
      </c>
      <c r="BP275" s="4" t="e">
        <f t="shared" ca="1" si="168"/>
        <v>#N/A</v>
      </c>
      <c r="BQ275" s="4" t="e">
        <f t="shared" ca="1" si="169"/>
        <v>#N/A</v>
      </c>
      <c r="BR275" s="3" t="e">
        <f t="shared" ca="1" si="170"/>
        <v>#N/A</v>
      </c>
      <c r="BU275">
        <f t="shared" si="156"/>
        <v>127</v>
      </c>
      <c r="BV275" t="e">
        <f t="shared" ca="1" si="179"/>
        <v>#N/A</v>
      </c>
      <c r="BW275" s="3" t="e">
        <f t="shared" ca="1" si="179"/>
        <v>#N/A</v>
      </c>
      <c r="BX275" s="3" t="e">
        <f t="shared" ca="1" si="179"/>
        <v>#N/A</v>
      </c>
      <c r="BY275" s="4" t="e">
        <f t="shared" ca="1" si="179"/>
        <v>#N/A</v>
      </c>
      <c r="BZ275" s="4" t="e">
        <f t="shared" ca="1" si="179"/>
        <v>#N/A</v>
      </c>
      <c r="CB275" s="8" t="e">
        <f t="shared" ca="1" si="187"/>
        <v>#N/A</v>
      </c>
      <c r="CC275" s="3" t="e">
        <f t="shared" ca="1" si="188"/>
        <v>#N/A</v>
      </c>
      <c r="CD275" s="3" t="e">
        <f t="shared" ca="1" si="189"/>
        <v>#N/A</v>
      </c>
      <c r="CE275" s="3" t="e">
        <f t="shared" ca="1" si="190"/>
        <v>#N/A</v>
      </c>
      <c r="CF275" s="3" t="e">
        <f t="shared" ca="1" si="191"/>
        <v>#N/A</v>
      </c>
      <c r="CG275" s="3" t="e">
        <f t="shared" ca="1" si="192"/>
        <v>#N/A</v>
      </c>
      <c r="CH275" s="3" t="e">
        <f t="shared" ca="1" si="193"/>
        <v>#N/A</v>
      </c>
      <c r="CI275" s="3" t="e">
        <f t="shared" ca="1" si="194"/>
        <v>#N/A</v>
      </c>
      <c r="CJ275" s="3" t="e">
        <f t="shared" ca="1" si="195"/>
        <v>#N/A</v>
      </c>
      <c r="CK275" s="3" t="e">
        <f t="shared" ca="1" si="196"/>
        <v>#N/A</v>
      </c>
    </row>
    <row r="276" spans="10:89" x14ac:dyDescent="0.2">
      <c r="J276" s="152">
        <f t="shared" si="180"/>
        <v>227</v>
      </c>
      <c r="K276" s="94" t="str">
        <f t="shared" ca="1" si="181"/>
        <v/>
      </c>
      <c r="L276" s="82" t="str">
        <f t="shared" ca="1" si="182"/>
        <v/>
      </c>
      <c r="M276" s="88" t="str">
        <f t="shared" ca="1" si="183"/>
        <v/>
      </c>
      <c r="N276" s="87" t="str">
        <f t="shared" ca="1" si="184"/>
        <v/>
      </c>
      <c r="O276" s="83" t="str">
        <f t="shared" ca="1" si="185"/>
        <v/>
      </c>
      <c r="P276" s="84" t="str">
        <f t="shared" ca="1" si="186"/>
        <v/>
      </c>
      <c r="T276">
        <f>PV_Data_Calc!CY269</f>
        <v>254</v>
      </c>
      <c r="U276" s="10" t="e">
        <f ca="1">PV_Data_Calc!CZ269</f>
        <v>#N/A</v>
      </c>
      <c r="V276" s="16" t="e">
        <f ca="1">PV_Data_Calc!DB269</f>
        <v>#N/A</v>
      </c>
      <c r="W276" s="16" t="e">
        <f ca="1">PV_Data_Calc!DC269</f>
        <v>#N/A</v>
      </c>
      <c r="X276" s="17" t="e">
        <f ca="1">PV_Data_Calc!DD269</f>
        <v>#N/A</v>
      </c>
      <c r="Y276" s="17" t="e">
        <f ca="1">PV_Data_Calc!DE269</f>
        <v>#N/A</v>
      </c>
      <c r="AA276" s="9">
        <f>PV_Data_Calc!CQ269</f>
        <v>254</v>
      </c>
      <c r="AB276" s="9" t="e">
        <f ca="1">PV_Data_Calc!CR269</f>
        <v>#N/A</v>
      </c>
      <c r="AC276" s="19" t="e">
        <f ca="1">PV_Data_Calc!CT269</f>
        <v>#N/A</v>
      </c>
      <c r="AD276" s="19" t="e">
        <f ca="1">PV_Data_Calc!CU269</f>
        <v>#N/A</v>
      </c>
      <c r="AE276" s="20" t="e">
        <f ca="1">PV_Data_Calc!CV269</f>
        <v>#N/A</v>
      </c>
      <c r="AF276" s="20" t="e">
        <f ca="1">PV_Data_Calc!CW269</f>
        <v>#N/A</v>
      </c>
      <c r="AJ276" t="e">
        <f t="shared" ca="1" si="157"/>
        <v>#N/A</v>
      </c>
      <c r="AK276" s="4" t="e">
        <f t="shared" ca="1" si="158"/>
        <v>#N/A</v>
      </c>
      <c r="AL276" s="8" t="e">
        <f t="shared" ca="1" si="159"/>
        <v>#N/A</v>
      </c>
      <c r="AM276" s="3" t="e">
        <f t="shared" ca="1" si="160"/>
        <v>#N/A</v>
      </c>
      <c r="AN276" s="4" t="e">
        <f t="shared" ca="1" si="161"/>
        <v>#N/A</v>
      </c>
      <c r="AO276" s="4" t="e">
        <f t="shared" ca="1" si="162"/>
        <v>#N/A</v>
      </c>
      <c r="AP276" s="3" t="e">
        <f t="shared" ca="1" si="163"/>
        <v>#N/A</v>
      </c>
      <c r="AS276">
        <f t="shared" si="198"/>
        <v>127</v>
      </c>
      <c r="AT276" t="e">
        <f t="shared" ca="1" si="152"/>
        <v>#N/A</v>
      </c>
      <c r="AU276" s="3" t="e">
        <f t="shared" ca="1" si="153"/>
        <v>#N/A</v>
      </c>
      <c r="AV276" s="3" t="e">
        <f t="shared" ca="1" si="197"/>
        <v>#N/A</v>
      </c>
      <c r="AW276" s="4" t="e">
        <f t="shared" ca="1" si="197"/>
        <v>#N/A</v>
      </c>
      <c r="AX276" s="4" t="e">
        <f t="shared" ca="1" si="197"/>
        <v>#N/A</v>
      </c>
      <c r="AZ276" s="8" t="e">
        <f t="shared" ca="1" si="154"/>
        <v>#N/A</v>
      </c>
      <c r="BA276" s="3" t="e">
        <f t="shared" ca="1" si="178"/>
        <v>#N/A</v>
      </c>
      <c r="BB276" s="3" t="e">
        <f t="shared" ca="1" si="178"/>
        <v>#N/A</v>
      </c>
      <c r="BC276" s="3" t="e">
        <f t="shared" ca="1" si="178"/>
        <v>#N/A</v>
      </c>
      <c r="BD276" s="3" t="e">
        <f t="shared" ca="1" si="177"/>
        <v>#N/A</v>
      </c>
      <c r="BE276" s="3" t="e">
        <f t="shared" ca="1" si="177"/>
        <v>#N/A</v>
      </c>
      <c r="BF276" s="3" t="e">
        <f t="shared" ca="1" si="177"/>
        <v>#N/A</v>
      </c>
      <c r="BG276" s="3" t="e">
        <f t="shared" ca="1" si="177"/>
        <v>#N/A</v>
      </c>
      <c r="BH276" s="3" t="e">
        <f t="shared" ca="1" si="177"/>
        <v>#N/A</v>
      </c>
      <c r="BI276" s="3" t="e">
        <f t="shared" ca="1" si="177"/>
        <v>#N/A</v>
      </c>
      <c r="BL276" t="e">
        <f t="shared" ca="1" si="164"/>
        <v>#N/A</v>
      </c>
      <c r="BM276" s="4" t="e">
        <f t="shared" ca="1" si="165"/>
        <v>#N/A</v>
      </c>
      <c r="BN276" s="8" t="e">
        <f t="shared" ca="1" si="166"/>
        <v>#N/A</v>
      </c>
      <c r="BO276" s="3" t="e">
        <f t="shared" ca="1" si="167"/>
        <v>#N/A</v>
      </c>
      <c r="BP276" s="4" t="e">
        <f t="shared" ca="1" si="168"/>
        <v>#N/A</v>
      </c>
      <c r="BQ276" s="4" t="e">
        <f t="shared" ca="1" si="169"/>
        <v>#N/A</v>
      </c>
      <c r="BR276" s="3" t="e">
        <f t="shared" ca="1" si="170"/>
        <v>#N/A</v>
      </c>
      <c r="BU276">
        <f t="shared" si="156"/>
        <v>127</v>
      </c>
      <c r="BV276" t="e">
        <f t="shared" ca="1" si="179"/>
        <v>#N/A</v>
      </c>
      <c r="BW276" s="3" t="e">
        <f t="shared" ca="1" si="179"/>
        <v>#N/A</v>
      </c>
      <c r="BX276" s="3" t="e">
        <f t="shared" ca="1" si="179"/>
        <v>#N/A</v>
      </c>
      <c r="BY276" s="4" t="e">
        <f t="shared" ca="1" si="179"/>
        <v>#N/A</v>
      </c>
      <c r="BZ276" s="4" t="e">
        <f t="shared" ca="1" si="179"/>
        <v>#N/A</v>
      </c>
      <c r="CB276" s="8" t="e">
        <f t="shared" ca="1" si="187"/>
        <v>#N/A</v>
      </c>
      <c r="CC276" s="3" t="e">
        <f t="shared" ca="1" si="188"/>
        <v>#N/A</v>
      </c>
      <c r="CD276" s="3" t="e">
        <f t="shared" ca="1" si="189"/>
        <v>#N/A</v>
      </c>
      <c r="CE276" s="3" t="e">
        <f t="shared" ca="1" si="190"/>
        <v>#N/A</v>
      </c>
      <c r="CF276" s="3" t="e">
        <f t="shared" ca="1" si="191"/>
        <v>#N/A</v>
      </c>
      <c r="CG276" s="3" t="e">
        <f t="shared" ca="1" si="192"/>
        <v>#N/A</v>
      </c>
      <c r="CH276" s="3" t="e">
        <f t="shared" ca="1" si="193"/>
        <v>#N/A</v>
      </c>
      <c r="CI276" s="3" t="e">
        <f t="shared" ca="1" si="194"/>
        <v>#N/A</v>
      </c>
      <c r="CJ276" s="3" t="e">
        <f t="shared" ca="1" si="195"/>
        <v>#N/A</v>
      </c>
      <c r="CK276" s="3" t="e">
        <f t="shared" ca="1" si="196"/>
        <v>#N/A</v>
      </c>
    </row>
    <row r="277" spans="10:89" x14ac:dyDescent="0.2">
      <c r="J277" s="152">
        <f t="shared" si="180"/>
        <v>228</v>
      </c>
      <c r="K277" s="94" t="str">
        <f t="shared" ca="1" si="181"/>
        <v/>
      </c>
      <c r="L277" s="82" t="str">
        <f t="shared" ca="1" si="182"/>
        <v/>
      </c>
      <c r="M277" s="88" t="str">
        <f t="shared" ca="1" si="183"/>
        <v/>
      </c>
      <c r="N277" s="87" t="str">
        <f t="shared" ca="1" si="184"/>
        <v/>
      </c>
      <c r="O277" s="83" t="str">
        <f t="shared" ca="1" si="185"/>
        <v/>
      </c>
      <c r="P277" s="84" t="str">
        <f t="shared" ca="1" si="186"/>
        <v/>
      </c>
      <c r="T277">
        <f>PV_Data_Calc!CY270</f>
        <v>255</v>
      </c>
      <c r="U277" s="10" t="e">
        <f ca="1">PV_Data_Calc!CZ270</f>
        <v>#N/A</v>
      </c>
      <c r="V277" s="16" t="e">
        <f ca="1">PV_Data_Calc!DB270</f>
        <v>#N/A</v>
      </c>
      <c r="W277" s="16" t="e">
        <f ca="1">PV_Data_Calc!DC270</f>
        <v>#N/A</v>
      </c>
      <c r="X277" s="17" t="e">
        <f ca="1">PV_Data_Calc!DD270</f>
        <v>#N/A</v>
      </c>
      <c r="Y277" s="17" t="e">
        <f ca="1">PV_Data_Calc!DE270</f>
        <v>#N/A</v>
      </c>
      <c r="AA277" s="9">
        <f>PV_Data_Calc!CQ270</f>
        <v>255</v>
      </c>
      <c r="AB277" s="9" t="e">
        <f ca="1">PV_Data_Calc!CR270</f>
        <v>#N/A</v>
      </c>
      <c r="AC277" s="19" t="e">
        <f ca="1">PV_Data_Calc!CT270</f>
        <v>#N/A</v>
      </c>
      <c r="AD277" s="19" t="e">
        <f ca="1">PV_Data_Calc!CU270</f>
        <v>#N/A</v>
      </c>
      <c r="AE277" s="20" t="e">
        <f ca="1">PV_Data_Calc!CV270</f>
        <v>#N/A</v>
      </c>
      <c r="AF277" s="20" t="e">
        <f ca="1">PV_Data_Calc!CW270</f>
        <v>#N/A</v>
      </c>
      <c r="AJ277" t="e">
        <f t="shared" ca="1" si="157"/>
        <v>#N/A</v>
      </c>
      <c r="AK277" s="4" t="e">
        <f t="shared" ca="1" si="158"/>
        <v>#N/A</v>
      </c>
      <c r="AL277" s="8" t="e">
        <f t="shared" ca="1" si="159"/>
        <v>#N/A</v>
      </c>
      <c r="AM277" s="3" t="e">
        <f t="shared" ca="1" si="160"/>
        <v>#N/A</v>
      </c>
      <c r="AN277" s="4" t="e">
        <f t="shared" ca="1" si="161"/>
        <v>#N/A</v>
      </c>
      <c r="AO277" s="4" t="e">
        <f t="shared" ca="1" si="162"/>
        <v>#N/A</v>
      </c>
      <c r="AP277" s="3" t="e">
        <f t="shared" ca="1" si="163"/>
        <v>#N/A</v>
      </c>
      <c r="AS277">
        <f t="shared" si="198"/>
        <v>128</v>
      </c>
      <c r="AT277" t="e">
        <f t="shared" ca="1" si="152"/>
        <v>#N/A</v>
      </c>
      <c r="AU277" s="3" t="e">
        <f t="shared" ca="1" si="153"/>
        <v>#N/A</v>
      </c>
      <c r="AV277" s="3" t="e">
        <f t="shared" ca="1" si="197"/>
        <v>#N/A</v>
      </c>
      <c r="AW277" s="4" t="e">
        <f t="shared" ca="1" si="197"/>
        <v>#N/A</v>
      </c>
      <c r="AX277" s="4" t="e">
        <f t="shared" ca="1" si="197"/>
        <v>#N/A</v>
      </c>
      <c r="AZ277" s="8" t="e">
        <f t="shared" ca="1" si="154"/>
        <v>#N/A</v>
      </c>
      <c r="BA277" s="3" t="e">
        <f t="shared" ca="1" si="178"/>
        <v>#N/A</v>
      </c>
      <c r="BB277" s="3" t="e">
        <f t="shared" ca="1" si="178"/>
        <v>#N/A</v>
      </c>
      <c r="BC277" s="3" t="e">
        <f t="shared" ca="1" si="178"/>
        <v>#N/A</v>
      </c>
      <c r="BD277" s="3" t="e">
        <f t="shared" ca="1" si="177"/>
        <v>#N/A</v>
      </c>
      <c r="BE277" s="3" t="e">
        <f t="shared" ca="1" si="177"/>
        <v>#N/A</v>
      </c>
      <c r="BF277" s="3" t="e">
        <f t="shared" ca="1" si="177"/>
        <v>#N/A</v>
      </c>
      <c r="BG277" s="3" t="e">
        <f t="shared" ca="1" si="177"/>
        <v>#N/A</v>
      </c>
      <c r="BH277" s="3" t="e">
        <f t="shared" ca="1" si="177"/>
        <v>#N/A</v>
      </c>
      <c r="BI277" s="3" t="e">
        <f t="shared" ca="1" si="177"/>
        <v>#N/A</v>
      </c>
      <c r="BL277" t="e">
        <f t="shared" ca="1" si="164"/>
        <v>#N/A</v>
      </c>
      <c r="BM277" s="4" t="e">
        <f t="shared" ca="1" si="165"/>
        <v>#N/A</v>
      </c>
      <c r="BN277" s="8" t="e">
        <f t="shared" ca="1" si="166"/>
        <v>#N/A</v>
      </c>
      <c r="BO277" s="3" t="e">
        <f t="shared" ca="1" si="167"/>
        <v>#N/A</v>
      </c>
      <c r="BP277" s="4" t="e">
        <f t="shared" ca="1" si="168"/>
        <v>#N/A</v>
      </c>
      <c r="BQ277" s="4" t="e">
        <f t="shared" ca="1" si="169"/>
        <v>#N/A</v>
      </c>
      <c r="BR277" s="3" t="e">
        <f t="shared" ca="1" si="170"/>
        <v>#N/A</v>
      </c>
      <c r="BU277">
        <f t="shared" si="156"/>
        <v>128</v>
      </c>
      <c r="BV277" t="e">
        <f t="shared" ca="1" si="179"/>
        <v>#N/A</v>
      </c>
      <c r="BW277" s="3" t="e">
        <f t="shared" ca="1" si="179"/>
        <v>#N/A</v>
      </c>
      <c r="BX277" s="3" t="e">
        <f t="shared" ca="1" si="179"/>
        <v>#N/A</v>
      </c>
      <c r="BY277" s="4" t="e">
        <f t="shared" ca="1" si="179"/>
        <v>#N/A</v>
      </c>
      <c r="BZ277" s="4" t="e">
        <f t="shared" ca="1" si="179"/>
        <v>#N/A</v>
      </c>
      <c r="CB277" s="8" t="e">
        <f t="shared" ca="1" si="187"/>
        <v>#N/A</v>
      </c>
      <c r="CC277" s="3" t="e">
        <f t="shared" ca="1" si="188"/>
        <v>#N/A</v>
      </c>
      <c r="CD277" s="3" t="e">
        <f t="shared" ca="1" si="189"/>
        <v>#N/A</v>
      </c>
      <c r="CE277" s="3" t="e">
        <f t="shared" ca="1" si="190"/>
        <v>#N/A</v>
      </c>
      <c r="CF277" s="3" t="e">
        <f t="shared" ca="1" si="191"/>
        <v>#N/A</v>
      </c>
      <c r="CG277" s="3" t="e">
        <f t="shared" ca="1" si="192"/>
        <v>#N/A</v>
      </c>
      <c r="CH277" s="3" t="e">
        <f t="shared" ca="1" si="193"/>
        <v>#N/A</v>
      </c>
      <c r="CI277" s="3" t="e">
        <f t="shared" ca="1" si="194"/>
        <v>#N/A</v>
      </c>
      <c r="CJ277" s="3" t="e">
        <f t="shared" ca="1" si="195"/>
        <v>#N/A</v>
      </c>
      <c r="CK277" s="3" t="e">
        <f t="shared" ca="1" si="196"/>
        <v>#N/A</v>
      </c>
    </row>
    <row r="278" spans="10:89" x14ac:dyDescent="0.2">
      <c r="J278" s="152">
        <f t="shared" si="180"/>
        <v>229</v>
      </c>
      <c r="K278" s="94" t="str">
        <f t="shared" ca="1" si="181"/>
        <v/>
      </c>
      <c r="L278" s="82" t="str">
        <f t="shared" ca="1" si="182"/>
        <v/>
      </c>
      <c r="M278" s="88" t="str">
        <f t="shared" ca="1" si="183"/>
        <v/>
      </c>
      <c r="N278" s="87" t="str">
        <f t="shared" ca="1" si="184"/>
        <v/>
      </c>
      <c r="O278" s="83" t="str">
        <f t="shared" ca="1" si="185"/>
        <v/>
      </c>
      <c r="P278" s="84" t="str">
        <f t="shared" ca="1" si="186"/>
        <v/>
      </c>
      <c r="T278">
        <f>PV_Data_Calc!CY271</f>
        <v>256</v>
      </c>
      <c r="U278" s="10" t="e">
        <f ca="1">PV_Data_Calc!CZ271</f>
        <v>#N/A</v>
      </c>
      <c r="V278" s="16" t="e">
        <f ca="1">PV_Data_Calc!DB271</f>
        <v>#N/A</v>
      </c>
      <c r="W278" s="16" t="e">
        <f ca="1">PV_Data_Calc!DC271</f>
        <v>#N/A</v>
      </c>
      <c r="X278" s="17" t="e">
        <f ca="1">PV_Data_Calc!DD271</f>
        <v>#N/A</v>
      </c>
      <c r="Y278" s="17" t="e">
        <f ca="1">PV_Data_Calc!DE271</f>
        <v>#N/A</v>
      </c>
      <c r="AA278" s="9">
        <f>PV_Data_Calc!CQ271</f>
        <v>256</v>
      </c>
      <c r="AB278" s="9" t="e">
        <f ca="1">PV_Data_Calc!CR271</f>
        <v>#N/A</v>
      </c>
      <c r="AC278" s="19" t="e">
        <f ca="1">PV_Data_Calc!CT271</f>
        <v>#N/A</v>
      </c>
      <c r="AD278" s="19" t="e">
        <f ca="1">PV_Data_Calc!CU271</f>
        <v>#N/A</v>
      </c>
      <c r="AE278" s="20" t="e">
        <f ca="1">PV_Data_Calc!CV271</f>
        <v>#N/A</v>
      </c>
      <c r="AF278" s="20" t="e">
        <f ca="1">PV_Data_Calc!CW271</f>
        <v>#N/A</v>
      </c>
      <c r="AJ278" t="e">
        <f t="shared" ca="1" si="157"/>
        <v>#N/A</v>
      </c>
      <c r="AK278" s="4" t="e">
        <f t="shared" ca="1" si="158"/>
        <v>#N/A</v>
      </c>
      <c r="AL278" s="8" t="e">
        <f t="shared" ca="1" si="159"/>
        <v>#N/A</v>
      </c>
      <c r="AM278" s="3" t="e">
        <f t="shared" ca="1" si="160"/>
        <v>#N/A</v>
      </c>
      <c r="AN278" s="4" t="e">
        <f t="shared" ca="1" si="161"/>
        <v>#N/A</v>
      </c>
      <c r="AO278" s="4" t="e">
        <f t="shared" ca="1" si="162"/>
        <v>#N/A</v>
      </c>
      <c r="AP278" s="3" t="e">
        <f t="shared" ca="1" si="163"/>
        <v>#N/A</v>
      </c>
      <c r="AS278">
        <f t="shared" si="198"/>
        <v>128</v>
      </c>
      <c r="AT278" t="e">
        <f t="shared" ca="1" si="152"/>
        <v>#N/A</v>
      </c>
      <c r="AU278" s="3" t="e">
        <f t="shared" ca="1" si="153"/>
        <v>#N/A</v>
      </c>
      <c r="AV278" s="3" t="e">
        <f t="shared" ca="1" si="197"/>
        <v>#N/A</v>
      </c>
      <c r="AW278" s="4" t="e">
        <f t="shared" ca="1" si="197"/>
        <v>#N/A</v>
      </c>
      <c r="AX278" s="4" t="e">
        <f t="shared" ca="1" si="197"/>
        <v>#N/A</v>
      </c>
      <c r="AZ278" s="8" t="e">
        <f t="shared" ca="1" si="154"/>
        <v>#N/A</v>
      </c>
      <c r="BA278" s="3" t="e">
        <f t="shared" ca="1" si="178"/>
        <v>#N/A</v>
      </c>
      <c r="BB278" s="3" t="e">
        <f t="shared" ca="1" si="178"/>
        <v>#N/A</v>
      </c>
      <c r="BC278" s="3" t="e">
        <f t="shared" ca="1" si="178"/>
        <v>#N/A</v>
      </c>
      <c r="BD278" s="3" t="e">
        <f t="shared" ca="1" si="177"/>
        <v>#N/A</v>
      </c>
      <c r="BE278" s="3" t="e">
        <f t="shared" ca="1" si="177"/>
        <v>#N/A</v>
      </c>
      <c r="BF278" s="3" t="e">
        <f t="shared" ca="1" si="177"/>
        <v>#N/A</v>
      </c>
      <c r="BG278" s="3" t="e">
        <f t="shared" ca="1" si="177"/>
        <v>#N/A</v>
      </c>
      <c r="BH278" s="3" t="e">
        <f t="shared" ca="1" si="177"/>
        <v>#N/A</v>
      </c>
      <c r="BI278" s="3" t="e">
        <f t="shared" ca="1" si="177"/>
        <v>#N/A</v>
      </c>
      <c r="BL278" t="e">
        <f t="shared" ca="1" si="164"/>
        <v>#N/A</v>
      </c>
      <c r="BM278" s="4" t="e">
        <f t="shared" ca="1" si="165"/>
        <v>#N/A</v>
      </c>
      <c r="BN278" s="8" t="e">
        <f t="shared" ca="1" si="166"/>
        <v>#N/A</v>
      </c>
      <c r="BO278" s="3" t="e">
        <f t="shared" ca="1" si="167"/>
        <v>#N/A</v>
      </c>
      <c r="BP278" s="4" t="e">
        <f t="shared" ca="1" si="168"/>
        <v>#N/A</v>
      </c>
      <c r="BQ278" s="4" t="e">
        <f t="shared" ca="1" si="169"/>
        <v>#N/A</v>
      </c>
      <c r="BR278" s="3" t="e">
        <f t="shared" ca="1" si="170"/>
        <v>#N/A</v>
      </c>
      <c r="BU278">
        <f t="shared" si="156"/>
        <v>128</v>
      </c>
      <c r="BV278" t="e">
        <f t="shared" ca="1" si="179"/>
        <v>#N/A</v>
      </c>
      <c r="BW278" s="3" t="e">
        <f t="shared" ca="1" si="179"/>
        <v>#N/A</v>
      </c>
      <c r="BX278" s="3" t="e">
        <f t="shared" ca="1" si="179"/>
        <v>#N/A</v>
      </c>
      <c r="BY278" s="4" t="e">
        <f t="shared" ca="1" si="179"/>
        <v>#N/A</v>
      </c>
      <c r="BZ278" s="4" t="e">
        <f t="shared" ca="1" si="179"/>
        <v>#N/A</v>
      </c>
      <c r="CB278" s="8" t="e">
        <f t="shared" ca="1" si="187"/>
        <v>#N/A</v>
      </c>
      <c r="CC278" s="3" t="e">
        <f t="shared" ca="1" si="188"/>
        <v>#N/A</v>
      </c>
      <c r="CD278" s="3" t="e">
        <f t="shared" ca="1" si="189"/>
        <v>#N/A</v>
      </c>
      <c r="CE278" s="3" t="e">
        <f t="shared" ca="1" si="190"/>
        <v>#N/A</v>
      </c>
      <c r="CF278" s="3" t="e">
        <f t="shared" ca="1" si="191"/>
        <v>#N/A</v>
      </c>
      <c r="CG278" s="3" t="e">
        <f t="shared" ca="1" si="192"/>
        <v>#N/A</v>
      </c>
      <c r="CH278" s="3" t="e">
        <f t="shared" ca="1" si="193"/>
        <v>#N/A</v>
      </c>
      <c r="CI278" s="3" t="e">
        <f t="shared" ca="1" si="194"/>
        <v>#N/A</v>
      </c>
      <c r="CJ278" s="3" t="e">
        <f t="shared" ca="1" si="195"/>
        <v>#N/A</v>
      </c>
      <c r="CK278" s="3" t="e">
        <f t="shared" ca="1" si="196"/>
        <v>#N/A</v>
      </c>
    </row>
    <row r="279" spans="10:89" x14ac:dyDescent="0.2">
      <c r="J279" s="152">
        <f t="shared" si="180"/>
        <v>230</v>
      </c>
      <c r="K279" s="94" t="str">
        <f t="shared" ca="1" si="181"/>
        <v/>
      </c>
      <c r="L279" s="82" t="str">
        <f t="shared" ca="1" si="182"/>
        <v/>
      </c>
      <c r="M279" s="88" t="str">
        <f t="shared" ca="1" si="183"/>
        <v/>
      </c>
      <c r="N279" s="87" t="str">
        <f t="shared" ca="1" si="184"/>
        <v/>
      </c>
      <c r="O279" s="83" t="str">
        <f t="shared" ca="1" si="185"/>
        <v/>
      </c>
      <c r="P279" s="84" t="str">
        <f t="shared" ca="1" si="186"/>
        <v/>
      </c>
      <c r="T279">
        <f>PV_Data_Calc!CY272</f>
        <v>257</v>
      </c>
      <c r="U279" s="10" t="e">
        <f ca="1">PV_Data_Calc!CZ272</f>
        <v>#N/A</v>
      </c>
      <c r="V279" s="16" t="e">
        <f ca="1">PV_Data_Calc!DB272</f>
        <v>#N/A</v>
      </c>
      <c r="W279" s="16" t="e">
        <f ca="1">PV_Data_Calc!DC272</f>
        <v>#N/A</v>
      </c>
      <c r="X279" s="17" t="e">
        <f ca="1">PV_Data_Calc!DD272</f>
        <v>#N/A</v>
      </c>
      <c r="Y279" s="17" t="e">
        <f ca="1">PV_Data_Calc!DE272</f>
        <v>#N/A</v>
      </c>
      <c r="AA279" s="9">
        <f>PV_Data_Calc!CQ272</f>
        <v>257</v>
      </c>
      <c r="AB279" s="9" t="e">
        <f ca="1">PV_Data_Calc!CR272</f>
        <v>#N/A</v>
      </c>
      <c r="AC279" s="19" t="e">
        <f ca="1">PV_Data_Calc!CT272</f>
        <v>#N/A</v>
      </c>
      <c r="AD279" s="19" t="e">
        <f ca="1">PV_Data_Calc!CU272</f>
        <v>#N/A</v>
      </c>
      <c r="AE279" s="20" t="e">
        <f ca="1">PV_Data_Calc!CV272</f>
        <v>#N/A</v>
      </c>
      <c r="AF279" s="20" t="e">
        <f ca="1">PV_Data_Calc!CW272</f>
        <v>#N/A</v>
      </c>
      <c r="AJ279" t="e">
        <f t="shared" ca="1" si="157"/>
        <v>#N/A</v>
      </c>
      <c r="AK279" s="4" t="e">
        <f t="shared" ca="1" si="158"/>
        <v>#N/A</v>
      </c>
      <c r="AL279" s="8" t="e">
        <f t="shared" ca="1" si="159"/>
        <v>#N/A</v>
      </c>
      <c r="AM279" s="3" t="e">
        <f t="shared" ca="1" si="160"/>
        <v>#N/A</v>
      </c>
      <c r="AN279" s="4" t="e">
        <f t="shared" ca="1" si="161"/>
        <v>#N/A</v>
      </c>
      <c r="AO279" s="4" t="e">
        <f t="shared" ca="1" si="162"/>
        <v>#N/A</v>
      </c>
      <c r="AP279" s="3" t="e">
        <f t="shared" ca="1" si="163"/>
        <v>#N/A</v>
      </c>
      <c r="AS279">
        <f t="shared" si="198"/>
        <v>129</v>
      </c>
      <c r="AT279" t="e">
        <f t="shared" ca="1" si="152"/>
        <v>#N/A</v>
      </c>
      <c r="AU279" s="3" t="e">
        <f t="shared" ca="1" si="153"/>
        <v>#N/A</v>
      </c>
      <c r="AV279" s="3" t="e">
        <f t="shared" ca="1" si="197"/>
        <v>#N/A</v>
      </c>
      <c r="AW279" s="4" t="e">
        <f t="shared" ca="1" si="197"/>
        <v>#N/A</v>
      </c>
      <c r="AX279" s="4" t="e">
        <f t="shared" ca="1" si="197"/>
        <v>#N/A</v>
      </c>
      <c r="AZ279" s="8" t="e">
        <f t="shared" ca="1" si="154"/>
        <v>#N/A</v>
      </c>
      <c r="BA279" s="3" t="e">
        <f t="shared" ca="1" si="178"/>
        <v>#N/A</v>
      </c>
      <c r="BB279" s="3" t="e">
        <f t="shared" ca="1" si="178"/>
        <v>#N/A</v>
      </c>
      <c r="BC279" s="3" t="e">
        <f t="shared" ca="1" si="178"/>
        <v>#N/A</v>
      </c>
      <c r="BD279" s="3" t="e">
        <f t="shared" ca="1" si="177"/>
        <v>#N/A</v>
      </c>
      <c r="BE279" s="3" t="e">
        <f t="shared" ca="1" si="177"/>
        <v>#N/A</v>
      </c>
      <c r="BF279" s="3" t="e">
        <f t="shared" ca="1" si="177"/>
        <v>#N/A</v>
      </c>
      <c r="BG279" s="3" t="e">
        <f t="shared" ca="1" si="177"/>
        <v>#N/A</v>
      </c>
      <c r="BH279" s="3" t="e">
        <f t="shared" ca="1" si="177"/>
        <v>#N/A</v>
      </c>
      <c r="BI279" s="3" t="e">
        <f t="shared" ca="1" si="177"/>
        <v>#N/A</v>
      </c>
      <c r="BL279" t="e">
        <f t="shared" ca="1" si="164"/>
        <v>#N/A</v>
      </c>
      <c r="BM279" s="4" t="e">
        <f t="shared" ca="1" si="165"/>
        <v>#N/A</v>
      </c>
      <c r="BN279" s="8" t="e">
        <f t="shared" ca="1" si="166"/>
        <v>#N/A</v>
      </c>
      <c r="BO279" s="3" t="e">
        <f t="shared" ca="1" si="167"/>
        <v>#N/A</v>
      </c>
      <c r="BP279" s="4" t="e">
        <f t="shared" ca="1" si="168"/>
        <v>#N/A</v>
      </c>
      <c r="BQ279" s="4" t="e">
        <f t="shared" ca="1" si="169"/>
        <v>#N/A</v>
      </c>
      <c r="BR279" s="3" t="e">
        <f t="shared" ca="1" si="170"/>
        <v>#N/A</v>
      </c>
      <c r="BU279">
        <f t="shared" si="156"/>
        <v>129</v>
      </c>
      <c r="BV279" t="e">
        <f t="shared" ca="1" si="179"/>
        <v>#N/A</v>
      </c>
      <c r="BW279" s="3" t="e">
        <f t="shared" ca="1" si="179"/>
        <v>#N/A</v>
      </c>
      <c r="BX279" s="3" t="e">
        <f t="shared" ca="1" si="179"/>
        <v>#N/A</v>
      </c>
      <c r="BY279" s="4" t="e">
        <f t="shared" ca="1" si="179"/>
        <v>#N/A</v>
      </c>
      <c r="BZ279" s="4" t="e">
        <f t="shared" ca="1" si="179"/>
        <v>#N/A</v>
      </c>
      <c r="CB279" s="8" t="e">
        <f t="shared" ca="1" si="187"/>
        <v>#N/A</v>
      </c>
      <c r="CC279" s="3" t="e">
        <f t="shared" ca="1" si="188"/>
        <v>#N/A</v>
      </c>
      <c r="CD279" s="3" t="e">
        <f t="shared" ca="1" si="189"/>
        <v>#N/A</v>
      </c>
      <c r="CE279" s="3" t="e">
        <f t="shared" ca="1" si="190"/>
        <v>#N/A</v>
      </c>
      <c r="CF279" s="3" t="e">
        <f t="shared" ca="1" si="191"/>
        <v>#N/A</v>
      </c>
      <c r="CG279" s="3" t="e">
        <f t="shared" ca="1" si="192"/>
        <v>#N/A</v>
      </c>
      <c r="CH279" s="3" t="e">
        <f t="shared" ca="1" si="193"/>
        <v>#N/A</v>
      </c>
      <c r="CI279" s="3" t="e">
        <f t="shared" ca="1" si="194"/>
        <v>#N/A</v>
      </c>
      <c r="CJ279" s="3" t="e">
        <f t="shared" ca="1" si="195"/>
        <v>#N/A</v>
      </c>
      <c r="CK279" s="3" t="e">
        <f t="shared" ca="1" si="196"/>
        <v>#N/A</v>
      </c>
    </row>
    <row r="280" spans="10:89" x14ac:dyDescent="0.2">
      <c r="J280" s="152">
        <f t="shared" si="180"/>
        <v>231</v>
      </c>
      <c r="K280" s="94" t="str">
        <f t="shared" ca="1" si="181"/>
        <v/>
      </c>
      <c r="L280" s="82" t="str">
        <f t="shared" ca="1" si="182"/>
        <v/>
      </c>
      <c r="M280" s="88" t="str">
        <f t="shared" ca="1" si="183"/>
        <v/>
      </c>
      <c r="N280" s="87" t="str">
        <f t="shared" ca="1" si="184"/>
        <v/>
      </c>
      <c r="O280" s="83" t="str">
        <f t="shared" ca="1" si="185"/>
        <v/>
      </c>
      <c r="P280" s="84" t="str">
        <f t="shared" ca="1" si="186"/>
        <v/>
      </c>
      <c r="T280">
        <f>PV_Data_Calc!CY273</f>
        <v>258</v>
      </c>
      <c r="U280" s="10" t="e">
        <f ca="1">PV_Data_Calc!CZ273</f>
        <v>#N/A</v>
      </c>
      <c r="V280" s="16" t="e">
        <f ca="1">PV_Data_Calc!DB273</f>
        <v>#N/A</v>
      </c>
      <c r="W280" s="16" t="e">
        <f ca="1">PV_Data_Calc!DC273</f>
        <v>#N/A</v>
      </c>
      <c r="X280" s="17" t="e">
        <f ca="1">PV_Data_Calc!DD273</f>
        <v>#N/A</v>
      </c>
      <c r="Y280" s="17" t="e">
        <f ca="1">PV_Data_Calc!DE273</f>
        <v>#N/A</v>
      </c>
      <c r="AA280" s="9">
        <f>PV_Data_Calc!CQ273</f>
        <v>258</v>
      </c>
      <c r="AB280" s="9" t="e">
        <f ca="1">PV_Data_Calc!CR273</f>
        <v>#N/A</v>
      </c>
      <c r="AC280" s="19" t="e">
        <f ca="1">PV_Data_Calc!CT273</f>
        <v>#N/A</v>
      </c>
      <c r="AD280" s="19" t="e">
        <f ca="1">PV_Data_Calc!CU273</f>
        <v>#N/A</v>
      </c>
      <c r="AE280" s="20" t="e">
        <f ca="1">PV_Data_Calc!CV273</f>
        <v>#N/A</v>
      </c>
      <c r="AF280" s="20" t="e">
        <f ca="1">PV_Data_Calc!CW273</f>
        <v>#N/A</v>
      </c>
      <c r="AJ280" t="e">
        <f t="shared" ca="1" si="157"/>
        <v>#N/A</v>
      </c>
      <c r="AK280" s="4" t="e">
        <f t="shared" ca="1" si="158"/>
        <v>#N/A</v>
      </c>
      <c r="AL280" s="8" t="e">
        <f t="shared" ca="1" si="159"/>
        <v>#N/A</v>
      </c>
      <c r="AM280" s="3" t="e">
        <f t="shared" ca="1" si="160"/>
        <v>#N/A</v>
      </c>
      <c r="AN280" s="4" t="e">
        <f t="shared" ca="1" si="161"/>
        <v>#N/A</v>
      </c>
      <c r="AO280" s="4" t="e">
        <f t="shared" ca="1" si="162"/>
        <v>#N/A</v>
      </c>
      <c r="AP280" s="3" t="e">
        <f t="shared" ca="1" si="163"/>
        <v>#N/A</v>
      </c>
      <c r="AS280">
        <f t="shared" si="198"/>
        <v>129</v>
      </c>
      <c r="AT280" t="e">
        <f t="shared" ref="AT280:AT343" ca="1" si="199">INDEX($T$23:$Y$204,MATCH($AS280,$T$23:$T$204,0),MATCH(AT$22,$T$22:$Y$22,0))</f>
        <v>#N/A</v>
      </c>
      <c r="AU280" s="3" t="e">
        <f t="shared" ref="AU280:AU343" ca="1" si="200">INDEX($T$23:$Y$204,MATCH(AS280,$T$23:$T$204,0),MATCH($AU$22,$T$22:$Y$22,0))</f>
        <v>#N/A</v>
      </c>
      <c r="AV280" s="3" t="e">
        <f t="shared" ca="1" si="197"/>
        <v>#N/A</v>
      </c>
      <c r="AW280" s="4" t="e">
        <f t="shared" ca="1" si="197"/>
        <v>#N/A</v>
      </c>
      <c r="AX280" s="4" t="e">
        <f t="shared" ca="1" si="197"/>
        <v>#N/A</v>
      </c>
      <c r="AZ280" s="8" t="e">
        <f t="shared" ref="AZ280:AZ343" ca="1" si="201">IF(AND($C$13&lt;&gt;0,AX280&gt;$C$13),NA(),AX280)</f>
        <v>#N/A</v>
      </c>
      <c r="BA280" s="3" t="e">
        <f t="shared" ca="1" si="178"/>
        <v>#N/A</v>
      </c>
      <c r="BB280" s="3" t="e">
        <f t="shared" ca="1" si="178"/>
        <v>#N/A</v>
      </c>
      <c r="BC280" s="3" t="e">
        <f t="shared" ca="1" si="178"/>
        <v>#N/A</v>
      </c>
      <c r="BD280" s="3" t="e">
        <f t="shared" ca="1" si="177"/>
        <v>#N/A</v>
      </c>
      <c r="BE280" s="3" t="e">
        <f t="shared" ca="1" si="177"/>
        <v>#N/A</v>
      </c>
      <c r="BF280" s="3" t="e">
        <f t="shared" ca="1" si="177"/>
        <v>#N/A</v>
      </c>
      <c r="BG280" s="3" t="e">
        <f t="shared" ca="1" si="177"/>
        <v>#N/A</v>
      </c>
      <c r="BH280" s="3" t="e">
        <f t="shared" ca="1" si="177"/>
        <v>#N/A</v>
      </c>
      <c r="BI280" s="3" t="e">
        <f t="shared" ca="1" si="177"/>
        <v>#N/A</v>
      </c>
      <c r="BL280" t="e">
        <f t="shared" ca="1" si="164"/>
        <v>#N/A</v>
      </c>
      <c r="BM280" s="4" t="e">
        <f t="shared" ca="1" si="165"/>
        <v>#N/A</v>
      </c>
      <c r="BN280" s="8" t="e">
        <f t="shared" ca="1" si="166"/>
        <v>#N/A</v>
      </c>
      <c r="BO280" s="3" t="e">
        <f t="shared" ca="1" si="167"/>
        <v>#N/A</v>
      </c>
      <c r="BP280" s="4" t="e">
        <f t="shared" ca="1" si="168"/>
        <v>#N/A</v>
      </c>
      <c r="BQ280" s="4" t="e">
        <f t="shared" ca="1" si="169"/>
        <v>#N/A</v>
      </c>
      <c r="BR280" s="3" t="e">
        <f t="shared" ca="1" si="170"/>
        <v>#N/A</v>
      </c>
      <c r="BU280">
        <f t="shared" si="156"/>
        <v>129</v>
      </c>
      <c r="BV280" t="e">
        <f t="shared" ca="1" si="179"/>
        <v>#N/A</v>
      </c>
      <c r="BW280" s="3" t="e">
        <f t="shared" ca="1" si="179"/>
        <v>#N/A</v>
      </c>
      <c r="BX280" s="3" t="e">
        <f t="shared" ca="1" si="179"/>
        <v>#N/A</v>
      </c>
      <c r="BY280" s="4" t="e">
        <f t="shared" ca="1" si="179"/>
        <v>#N/A</v>
      </c>
      <c r="BZ280" s="4" t="e">
        <f t="shared" ca="1" si="179"/>
        <v>#N/A</v>
      </c>
      <c r="CB280" s="8" t="e">
        <f t="shared" ca="1" si="187"/>
        <v>#N/A</v>
      </c>
      <c r="CC280" s="3" t="e">
        <f t="shared" ca="1" si="188"/>
        <v>#N/A</v>
      </c>
      <c r="CD280" s="3" t="e">
        <f t="shared" ca="1" si="189"/>
        <v>#N/A</v>
      </c>
      <c r="CE280" s="3" t="e">
        <f t="shared" ca="1" si="190"/>
        <v>#N/A</v>
      </c>
      <c r="CF280" s="3" t="e">
        <f t="shared" ca="1" si="191"/>
        <v>#N/A</v>
      </c>
      <c r="CG280" s="3" t="e">
        <f t="shared" ca="1" si="192"/>
        <v>#N/A</v>
      </c>
      <c r="CH280" s="3" t="e">
        <f t="shared" ca="1" si="193"/>
        <v>#N/A</v>
      </c>
      <c r="CI280" s="3" t="e">
        <f t="shared" ca="1" si="194"/>
        <v>#N/A</v>
      </c>
      <c r="CJ280" s="3" t="e">
        <f t="shared" ca="1" si="195"/>
        <v>#N/A</v>
      </c>
      <c r="CK280" s="3" t="e">
        <f t="shared" ca="1" si="196"/>
        <v>#N/A</v>
      </c>
    </row>
    <row r="281" spans="10:89" x14ac:dyDescent="0.2">
      <c r="J281" s="152">
        <f t="shared" si="180"/>
        <v>232</v>
      </c>
      <c r="K281" s="94" t="str">
        <f t="shared" ca="1" si="181"/>
        <v/>
      </c>
      <c r="L281" s="82" t="str">
        <f t="shared" ca="1" si="182"/>
        <v/>
      </c>
      <c r="M281" s="88" t="str">
        <f t="shared" ca="1" si="183"/>
        <v/>
      </c>
      <c r="N281" s="87" t="str">
        <f t="shared" ca="1" si="184"/>
        <v/>
      </c>
      <c r="O281" s="83" t="str">
        <f t="shared" ca="1" si="185"/>
        <v/>
      </c>
      <c r="P281" s="84" t="str">
        <f t="shared" ca="1" si="186"/>
        <v/>
      </c>
      <c r="T281">
        <f>PV_Data_Calc!CY274</f>
        <v>259</v>
      </c>
      <c r="U281" s="10" t="e">
        <f ca="1">PV_Data_Calc!CZ274</f>
        <v>#N/A</v>
      </c>
      <c r="V281" s="16" t="e">
        <f ca="1">PV_Data_Calc!DB274</f>
        <v>#N/A</v>
      </c>
      <c r="W281" s="16" t="e">
        <f ca="1">PV_Data_Calc!DC274</f>
        <v>#N/A</v>
      </c>
      <c r="X281" s="17" t="e">
        <f ca="1">PV_Data_Calc!DD274</f>
        <v>#N/A</v>
      </c>
      <c r="Y281" s="17" t="e">
        <f ca="1">PV_Data_Calc!DE274</f>
        <v>#N/A</v>
      </c>
      <c r="AA281" s="9">
        <f>PV_Data_Calc!CQ274</f>
        <v>259</v>
      </c>
      <c r="AB281" s="9" t="e">
        <f ca="1">PV_Data_Calc!CR274</f>
        <v>#N/A</v>
      </c>
      <c r="AC281" s="19" t="e">
        <f ca="1">PV_Data_Calc!CT274</f>
        <v>#N/A</v>
      </c>
      <c r="AD281" s="19" t="e">
        <f ca="1">PV_Data_Calc!CU274</f>
        <v>#N/A</v>
      </c>
      <c r="AE281" s="20" t="e">
        <f ca="1">PV_Data_Calc!CV274</f>
        <v>#N/A</v>
      </c>
      <c r="AF281" s="20" t="e">
        <f ca="1">PV_Data_Calc!CW274</f>
        <v>#N/A</v>
      </c>
      <c r="AJ281" t="e">
        <f t="shared" ca="1" si="157"/>
        <v>#N/A</v>
      </c>
      <c r="AK281" s="4" t="e">
        <f t="shared" ca="1" si="158"/>
        <v>#N/A</v>
      </c>
      <c r="AL281" s="8" t="e">
        <f t="shared" ca="1" si="159"/>
        <v>#N/A</v>
      </c>
      <c r="AM281" s="3" t="e">
        <f t="shared" ca="1" si="160"/>
        <v>#N/A</v>
      </c>
      <c r="AN281" s="4" t="e">
        <f t="shared" ca="1" si="161"/>
        <v>#N/A</v>
      </c>
      <c r="AO281" s="4" t="e">
        <f t="shared" ca="1" si="162"/>
        <v>#N/A</v>
      </c>
      <c r="AP281" s="3" t="e">
        <f t="shared" ca="1" si="163"/>
        <v>#N/A</v>
      </c>
      <c r="AS281">
        <f t="shared" si="198"/>
        <v>130</v>
      </c>
      <c r="AT281" t="e">
        <f t="shared" ca="1" si="199"/>
        <v>#N/A</v>
      </c>
      <c r="AU281" s="3" t="e">
        <f t="shared" ca="1" si="200"/>
        <v>#N/A</v>
      </c>
      <c r="AV281" s="3" t="e">
        <f t="shared" ca="1" si="197"/>
        <v>#N/A</v>
      </c>
      <c r="AW281" s="4" t="e">
        <f t="shared" ca="1" si="197"/>
        <v>#N/A</v>
      </c>
      <c r="AX281" s="4" t="e">
        <f t="shared" ca="1" si="197"/>
        <v>#N/A</v>
      </c>
      <c r="AZ281" s="8" t="e">
        <f t="shared" ca="1" si="201"/>
        <v>#N/A</v>
      </c>
      <c r="BA281" s="3" t="e">
        <f t="shared" ca="1" si="178"/>
        <v>#N/A</v>
      </c>
      <c r="BB281" s="3" t="e">
        <f t="shared" ca="1" si="178"/>
        <v>#N/A</v>
      </c>
      <c r="BC281" s="3" t="e">
        <f t="shared" ca="1" si="178"/>
        <v>#N/A</v>
      </c>
      <c r="BD281" s="3" t="e">
        <f t="shared" ca="1" si="177"/>
        <v>#N/A</v>
      </c>
      <c r="BE281" s="3" t="e">
        <f t="shared" ca="1" si="177"/>
        <v>#N/A</v>
      </c>
      <c r="BF281" s="3" t="e">
        <f t="shared" ca="1" si="177"/>
        <v>#N/A</v>
      </c>
      <c r="BG281" s="3" t="e">
        <f t="shared" ca="1" si="177"/>
        <v>#N/A</v>
      </c>
      <c r="BH281" s="3" t="e">
        <f t="shared" ca="1" si="177"/>
        <v>#N/A</v>
      </c>
      <c r="BI281" s="3" t="e">
        <f t="shared" ca="1" si="177"/>
        <v>#N/A</v>
      </c>
      <c r="BL281" t="e">
        <f t="shared" ca="1" si="164"/>
        <v>#N/A</v>
      </c>
      <c r="BM281" s="4" t="e">
        <f t="shared" ca="1" si="165"/>
        <v>#N/A</v>
      </c>
      <c r="BN281" s="8" t="e">
        <f t="shared" ca="1" si="166"/>
        <v>#N/A</v>
      </c>
      <c r="BO281" s="3" t="e">
        <f t="shared" ca="1" si="167"/>
        <v>#N/A</v>
      </c>
      <c r="BP281" s="4" t="e">
        <f t="shared" ca="1" si="168"/>
        <v>#N/A</v>
      </c>
      <c r="BQ281" s="4" t="e">
        <f t="shared" ca="1" si="169"/>
        <v>#N/A</v>
      </c>
      <c r="BR281" s="3" t="e">
        <f t="shared" ca="1" si="170"/>
        <v>#N/A</v>
      </c>
      <c r="BU281">
        <f t="shared" si="156"/>
        <v>130</v>
      </c>
      <c r="BV281" t="e">
        <f t="shared" ca="1" si="179"/>
        <v>#N/A</v>
      </c>
      <c r="BW281" s="3" t="e">
        <f t="shared" ca="1" si="179"/>
        <v>#N/A</v>
      </c>
      <c r="BX281" s="3" t="e">
        <f t="shared" ca="1" si="179"/>
        <v>#N/A</v>
      </c>
      <c r="BY281" s="4" t="e">
        <f t="shared" ca="1" si="179"/>
        <v>#N/A</v>
      </c>
      <c r="BZ281" s="4" t="e">
        <f t="shared" ca="1" si="179"/>
        <v>#N/A</v>
      </c>
      <c r="CB281" s="8" t="e">
        <f t="shared" ca="1" si="187"/>
        <v>#N/A</v>
      </c>
      <c r="CC281" s="3" t="e">
        <f t="shared" ca="1" si="188"/>
        <v>#N/A</v>
      </c>
      <c r="CD281" s="3" t="e">
        <f t="shared" ca="1" si="189"/>
        <v>#N/A</v>
      </c>
      <c r="CE281" s="3" t="e">
        <f t="shared" ca="1" si="190"/>
        <v>#N/A</v>
      </c>
      <c r="CF281" s="3" t="e">
        <f t="shared" ca="1" si="191"/>
        <v>#N/A</v>
      </c>
      <c r="CG281" s="3" t="e">
        <f t="shared" ca="1" si="192"/>
        <v>#N/A</v>
      </c>
      <c r="CH281" s="3" t="e">
        <f t="shared" ca="1" si="193"/>
        <v>#N/A</v>
      </c>
      <c r="CI281" s="3" t="e">
        <f t="shared" ca="1" si="194"/>
        <v>#N/A</v>
      </c>
      <c r="CJ281" s="3" t="e">
        <f t="shared" ca="1" si="195"/>
        <v>#N/A</v>
      </c>
      <c r="CK281" s="3" t="e">
        <f t="shared" ca="1" si="196"/>
        <v>#N/A</v>
      </c>
    </row>
    <row r="282" spans="10:89" x14ac:dyDescent="0.2">
      <c r="J282" s="152">
        <f t="shared" si="180"/>
        <v>233</v>
      </c>
      <c r="K282" s="94" t="str">
        <f t="shared" ca="1" si="181"/>
        <v/>
      </c>
      <c r="L282" s="82" t="str">
        <f t="shared" ca="1" si="182"/>
        <v/>
      </c>
      <c r="M282" s="88" t="str">
        <f t="shared" ca="1" si="183"/>
        <v/>
      </c>
      <c r="N282" s="87" t="str">
        <f t="shared" ca="1" si="184"/>
        <v/>
      </c>
      <c r="O282" s="83" t="str">
        <f t="shared" ca="1" si="185"/>
        <v/>
      </c>
      <c r="P282" s="84" t="str">
        <f t="shared" ca="1" si="186"/>
        <v/>
      </c>
      <c r="T282">
        <f>PV_Data_Calc!CY275</f>
        <v>260</v>
      </c>
      <c r="U282" s="10" t="e">
        <f ca="1">PV_Data_Calc!CZ275</f>
        <v>#N/A</v>
      </c>
      <c r="V282" s="16" t="e">
        <f ca="1">PV_Data_Calc!DB275</f>
        <v>#N/A</v>
      </c>
      <c r="W282" s="16" t="e">
        <f ca="1">PV_Data_Calc!DC275</f>
        <v>#N/A</v>
      </c>
      <c r="X282" s="17" t="e">
        <f ca="1">PV_Data_Calc!DD275</f>
        <v>#N/A</v>
      </c>
      <c r="Y282" s="17" t="e">
        <f ca="1">PV_Data_Calc!DE275</f>
        <v>#N/A</v>
      </c>
      <c r="AA282" s="9">
        <f>PV_Data_Calc!CQ275</f>
        <v>260</v>
      </c>
      <c r="AB282" s="9" t="e">
        <f ca="1">PV_Data_Calc!CR275</f>
        <v>#N/A</v>
      </c>
      <c r="AC282" s="19" t="e">
        <f ca="1">PV_Data_Calc!CT275</f>
        <v>#N/A</v>
      </c>
      <c r="AD282" s="19" t="e">
        <f ca="1">PV_Data_Calc!CU275</f>
        <v>#N/A</v>
      </c>
      <c r="AE282" s="20" t="e">
        <f ca="1">PV_Data_Calc!CV275</f>
        <v>#N/A</v>
      </c>
      <c r="AF282" s="20" t="e">
        <f ca="1">PV_Data_Calc!CW275</f>
        <v>#N/A</v>
      </c>
      <c r="AJ282" t="e">
        <f t="shared" ca="1" si="157"/>
        <v>#N/A</v>
      </c>
      <c r="AK282" s="4" t="e">
        <f t="shared" ca="1" si="158"/>
        <v>#N/A</v>
      </c>
      <c r="AL282" s="8" t="e">
        <f t="shared" ca="1" si="159"/>
        <v>#N/A</v>
      </c>
      <c r="AM282" s="3" t="e">
        <f t="shared" ca="1" si="160"/>
        <v>#N/A</v>
      </c>
      <c r="AN282" s="4" t="e">
        <f t="shared" ca="1" si="161"/>
        <v>#N/A</v>
      </c>
      <c r="AO282" s="4" t="e">
        <f t="shared" ca="1" si="162"/>
        <v>#N/A</v>
      </c>
      <c r="AP282" s="3" t="e">
        <f t="shared" ca="1" si="163"/>
        <v>#N/A</v>
      </c>
      <c r="AS282">
        <f t="shared" si="198"/>
        <v>130</v>
      </c>
      <c r="AT282" t="e">
        <f t="shared" ca="1" si="199"/>
        <v>#N/A</v>
      </c>
      <c r="AU282" s="3" t="e">
        <f t="shared" ca="1" si="200"/>
        <v>#N/A</v>
      </c>
      <c r="AV282" s="3" t="e">
        <f t="shared" ca="1" si="197"/>
        <v>#N/A</v>
      </c>
      <c r="AW282" s="4" t="e">
        <f t="shared" ca="1" si="197"/>
        <v>#N/A</v>
      </c>
      <c r="AX282" s="4" t="e">
        <f t="shared" ca="1" si="197"/>
        <v>#N/A</v>
      </c>
      <c r="AZ282" s="8" t="e">
        <f t="shared" ca="1" si="201"/>
        <v>#N/A</v>
      </c>
      <c r="BA282" s="3" t="e">
        <f t="shared" ca="1" si="178"/>
        <v>#N/A</v>
      </c>
      <c r="BB282" s="3" t="e">
        <f t="shared" ca="1" si="178"/>
        <v>#N/A</v>
      </c>
      <c r="BC282" s="3" t="e">
        <f t="shared" ca="1" si="178"/>
        <v>#N/A</v>
      </c>
      <c r="BD282" s="3" t="e">
        <f t="shared" ca="1" si="177"/>
        <v>#N/A</v>
      </c>
      <c r="BE282" s="3" t="e">
        <f t="shared" ca="1" si="177"/>
        <v>#N/A</v>
      </c>
      <c r="BF282" s="3" t="e">
        <f t="shared" ca="1" si="177"/>
        <v>#N/A</v>
      </c>
      <c r="BG282" s="3" t="e">
        <f t="shared" ca="1" si="177"/>
        <v>#N/A</v>
      </c>
      <c r="BH282" s="3" t="e">
        <f t="shared" ca="1" si="177"/>
        <v>#N/A</v>
      </c>
      <c r="BI282" s="3" t="e">
        <f t="shared" ca="1" si="177"/>
        <v>#N/A</v>
      </c>
      <c r="BL282" t="e">
        <f t="shared" ca="1" si="164"/>
        <v>#N/A</v>
      </c>
      <c r="BM282" s="4" t="e">
        <f t="shared" ca="1" si="165"/>
        <v>#N/A</v>
      </c>
      <c r="BN282" s="8" t="e">
        <f t="shared" ca="1" si="166"/>
        <v>#N/A</v>
      </c>
      <c r="BO282" s="3" t="e">
        <f t="shared" ca="1" si="167"/>
        <v>#N/A</v>
      </c>
      <c r="BP282" s="4" t="e">
        <f t="shared" ca="1" si="168"/>
        <v>#N/A</v>
      </c>
      <c r="BQ282" s="4" t="e">
        <f t="shared" ca="1" si="169"/>
        <v>#N/A</v>
      </c>
      <c r="BR282" s="3" t="e">
        <f t="shared" ca="1" si="170"/>
        <v>#N/A</v>
      </c>
      <c r="BU282">
        <f t="shared" ref="BU282:BU345" si="202">BU280+1</f>
        <v>130</v>
      </c>
      <c r="BV282" t="e">
        <f t="shared" ca="1" si="179"/>
        <v>#N/A</v>
      </c>
      <c r="BW282" s="3" t="e">
        <f t="shared" ca="1" si="179"/>
        <v>#N/A</v>
      </c>
      <c r="BX282" s="3" t="e">
        <f t="shared" ca="1" si="179"/>
        <v>#N/A</v>
      </c>
      <c r="BY282" s="4" t="e">
        <f t="shared" ca="1" si="179"/>
        <v>#N/A</v>
      </c>
      <c r="BZ282" s="4" t="e">
        <f t="shared" ca="1" si="179"/>
        <v>#N/A</v>
      </c>
      <c r="CB282" s="8" t="e">
        <f t="shared" ca="1" si="187"/>
        <v>#N/A</v>
      </c>
      <c r="CC282" s="3" t="e">
        <f t="shared" ca="1" si="188"/>
        <v>#N/A</v>
      </c>
      <c r="CD282" s="3" t="e">
        <f t="shared" ca="1" si="189"/>
        <v>#N/A</v>
      </c>
      <c r="CE282" s="3" t="e">
        <f t="shared" ca="1" si="190"/>
        <v>#N/A</v>
      </c>
      <c r="CF282" s="3" t="e">
        <f t="shared" ca="1" si="191"/>
        <v>#N/A</v>
      </c>
      <c r="CG282" s="3" t="e">
        <f t="shared" ca="1" si="192"/>
        <v>#N/A</v>
      </c>
      <c r="CH282" s="3" t="e">
        <f t="shared" ca="1" si="193"/>
        <v>#N/A</v>
      </c>
      <c r="CI282" s="3" t="e">
        <f t="shared" ca="1" si="194"/>
        <v>#N/A</v>
      </c>
      <c r="CJ282" s="3" t="e">
        <f t="shared" ca="1" si="195"/>
        <v>#N/A</v>
      </c>
      <c r="CK282" s="3" t="e">
        <f t="shared" ca="1" si="196"/>
        <v>#N/A</v>
      </c>
    </row>
    <row r="283" spans="10:89" x14ac:dyDescent="0.2">
      <c r="J283" s="152">
        <f t="shared" si="180"/>
        <v>234</v>
      </c>
      <c r="K283" s="94" t="str">
        <f t="shared" ca="1" si="181"/>
        <v/>
      </c>
      <c r="L283" s="82" t="str">
        <f t="shared" ca="1" si="182"/>
        <v/>
      </c>
      <c r="M283" s="88" t="str">
        <f t="shared" ca="1" si="183"/>
        <v/>
      </c>
      <c r="N283" s="87" t="str">
        <f t="shared" ca="1" si="184"/>
        <v/>
      </c>
      <c r="O283" s="83" t="str">
        <f t="shared" ca="1" si="185"/>
        <v/>
      </c>
      <c r="P283" s="84" t="str">
        <f t="shared" ca="1" si="186"/>
        <v/>
      </c>
      <c r="T283">
        <f>PV_Data_Calc!CY276</f>
        <v>261</v>
      </c>
      <c r="U283" s="10" t="e">
        <f ca="1">PV_Data_Calc!CZ276</f>
        <v>#N/A</v>
      </c>
      <c r="V283" s="16" t="e">
        <f ca="1">PV_Data_Calc!DB276</f>
        <v>#N/A</v>
      </c>
      <c r="W283" s="16" t="e">
        <f ca="1">PV_Data_Calc!DC276</f>
        <v>#N/A</v>
      </c>
      <c r="X283" s="17" t="e">
        <f ca="1">PV_Data_Calc!DD276</f>
        <v>#N/A</v>
      </c>
      <c r="Y283" s="17" t="e">
        <f ca="1">PV_Data_Calc!DE276</f>
        <v>#N/A</v>
      </c>
      <c r="AA283" s="9">
        <f>PV_Data_Calc!CQ276</f>
        <v>261</v>
      </c>
      <c r="AB283" s="9" t="e">
        <f ca="1">PV_Data_Calc!CR276</f>
        <v>#N/A</v>
      </c>
      <c r="AC283" s="19" t="e">
        <f ca="1">PV_Data_Calc!CT276</f>
        <v>#N/A</v>
      </c>
      <c r="AD283" s="19" t="e">
        <f ca="1">PV_Data_Calc!CU276</f>
        <v>#N/A</v>
      </c>
      <c r="AE283" s="20" t="e">
        <f ca="1">PV_Data_Calc!CV276</f>
        <v>#N/A</v>
      </c>
      <c r="AF283" s="20" t="e">
        <f ca="1">PV_Data_Calc!CW276</f>
        <v>#N/A</v>
      </c>
      <c r="AJ283" t="e">
        <f t="shared" ca="1" si="157"/>
        <v>#N/A</v>
      </c>
      <c r="AK283" s="4" t="e">
        <f t="shared" ca="1" si="158"/>
        <v>#N/A</v>
      </c>
      <c r="AL283" s="8" t="e">
        <f t="shared" ca="1" si="159"/>
        <v>#N/A</v>
      </c>
      <c r="AM283" s="3" t="e">
        <f t="shared" ca="1" si="160"/>
        <v>#N/A</v>
      </c>
      <c r="AN283" s="4" t="e">
        <f t="shared" ca="1" si="161"/>
        <v>#N/A</v>
      </c>
      <c r="AO283" s="4" t="e">
        <f t="shared" ca="1" si="162"/>
        <v>#N/A</v>
      </c>
      <c r="AP283" s="3" t="e">
        <f t="shared" ca="1" si="163"/>
        <v>#N/A</v>
      </c>
      <c r="AS283">
        <f t="shared" si="198"/>
        <v>131</v>
      </c>
      <c r="AT283" t="e">
        <f t="shared" ca="1" si="199"/>
        <v>#N/A</v>
      </c>
      <c r="AU283" s="3" t="e">
        <f t="shared" ca="1" si="200"/>
        <v>#N/A</v>
      </c>
      <c r="AV283" s="3" t="e">
        <f t="shared" ca="1" si="197"/>
        <v>#N/A</v>
      </c>
      <c r="AW283" s="4" t="e">
        <f t="shared" ca="1" si="197"/>
        <v>#N/A</v>
      </c>
      <c r="AX283" s="4" t="e">
        <f t="shared" ca="1" si="197"/>
        <v>#N/A</v>
      </c>
      <c r="AZ283" s="8" t="e">
        <f t="shared" ca="1" si="201"/>
        <v>#N/A</v>
      </c>
      <c r="BA283" s="3" t="e">
        <f t="shared" ca="1" si="178"/>
        <v>#N/A</v>
      </c>
      <c r="BB283" s="3" t="e">
        <f t="shared" ca="1" si="178"/>
        <v>#N/A</v>
      </c>
      <c r="BC283" s="3" t="e">
        <f t="shared" ca="1" si="178"/>
        <v>#N/A</v>
      </c>
      <c r="BD283" s="3" t="e">
        <f t="shared" ca="1" si="177"/>
        <v>#N/A</v>
      </c>
      <c r="BE283" s="3" t="e">
        <f t="shared" ca="1" si="177"/>
        <v>#N/A</v>
      </c>
      <c r="BF283" s="3" t="e">
        <f t="shared" ca="1" si="177"/>
        <v>#N/A</v>
      </c>
      <c r="BG283" s="3" t="e">
        <f t="shared" ca="1" si="177"/>
        <v>#N/A</v>
      </c>
      <c r="BH283" s="3" t="e">
        <f t="shared" ca="1" si="177"/>
        <v>#N/A</v>
      </c>
      <c r="BI283" s="3" t="e">
        <f t="shared" ca="1" si="177"/>
        <v>#N/A</v>
      </c>
      <c r="BL283" t="e">
        <f t="shared" ca="1" si="164"/>
        <v>#N/A</v>
      </c>
      <c r="BM283" s="4" t="e">
        <f t="shared" ca="1" si="165"/>
        <v>#N/A</v>
      </c>
      <c r="BN283" s="8" t="e">
        <f t="shared" ca="1" si="166"/>
        <v>#N/A</v>
      </c>
      <c r="BO283" s="3" t="e">
        <f t="shared" ca="1" si="167"/>
        <v>#N/A</v>
      </c>
      <c r="BP283" s="4" t="e">
        <f t="shared" ca="1" si="168"/>
        <v>#N/A</v>
      </c>
      <c r="BQ283" s="4" t="e">
        <f t="shared" ca="1" si="169"/>
        <v>#N/A</v>
      </c>
      <c r="BR283" s="3" t="e">
        <f t="shared" ca="1" si="170"/>
        <v>#N/A</v>
      </c>
      <c r="BU283">
        <f t="shared" si="202"/>
        <v>131</v>
      </c>
      <c r="BV283" t="e">
        <f t="shared" ca="1" si="179"/>
        <v>#N/A</v>
      </c>
      <c r="BW283" s="3" t="e">
        <f t="shared" ca="1" si="179"/>
        <v>#N/A</v>
      </c>
      <c r="BX283" s="3" t="e">
        <f t="shared" ca="1" si="179"/>
        <v>#N/A</v>
      </c>
      <c r="BY283" s="4" t="e">
        <f t="shared" ca="1" si="179"/>
        <v>#N/A</v>
      </c>
      <c r="BZ283" s="4" t="e">
        <f t="shared" ca="1" si="179"/>
        <v>#N/A</v>
      </c>
      <c r="CB283" s="8" t="e">
        <f t="shared" ca="1" si="187"/>
        <v>#N/A</v>
      </c>
      <c r="CC283" s="3" t="e">
        <f t="shared" ca="1" si="188"/>
        <v>#N/A</v>
      </c>
      <c r="CD283" s="3" t="e">
        <f t="shared" ca="1" si="189"/>
        <v>#N/A</v>
      </c>
      <c r="CE283" s="3" t="e">
        <f t="shared" ca="1" si="190"/>
        <v>#N/A</v>
      </c>
      <c r="CF283" s="3" t="e">
        <f t="shared" ca="1" si="191"/>
        <v>#N/A</v>
      </c>
      <c r="CG283" s="3" t="e">
        <f t="shared" ca="1" si="192"/>
        <v>#N/A</v>
      </c>
      <c r="CH283" s="3" t="e">
        <f t="shared" ca="1" si="193"/>
        <v>#N/A</v>
      </c>
      <c r="CI283" s="3" t="e">
        <f t="shared" ca="1" si="194"/>
        <v>#N/A</v>
      </c>
      <c r="CJ283" s="3" t="e">
        <f t="shared" ca="1" si="195"/>
        <v>#N/A</v>
      </c>
      <c r="CK283" s="3" t="e">
        <f t="shared" ca="1" si="196"/>
        <v>#N/A</v>
      </c>
    </row>
    <row r="284" spans="10:89" x14ac:dyDescent="0.2">
      <c r="J284" s="152">
        <f t="shared" si="180"/>
        <v>235</v>
      </c>
      <c r="K284" s="94" t="str">
        <f t="shared" ca="1" si="181"/>
        <v/>
      </c>
      <c r="L284" s="82" t="str">
        <f t="shared" ca="1" si="182"/>
        <v/>
      </c>
      <c r="M284" s="88" t="str">
        <f t="shared" ca="1" si="183"/>
        <v/>
      </c>
      <c r="N284" s="87" t="str">
        <f t="shared" ca="1" si="184"/>
        <v/>
      </c>
      <c r="O284" s="83" t="str">
        <f t="shared" ca="1" si="185"/>
        <v/>
      </c>
      <c r="P284" s="84" t="str">
        <f t="shared" ca="1" si="186"/>
        <v/>
      </c>
      <c r="T284">
        <f>PV_Data_Calc!CY277</f>
        <v>262</v>
      </c>
      <c r="U284" s="10" t="e">
        <f ca="1">PV_Data_Calc!CZ277</f>
        <v>#N/A</v>
      </c>
      <c r="V284" s="16" t="e">
        <f ca="1">PV_Data_Calc!DB277</f>
        <v>#N/A</v>
      </c>
      <c r="W284" s="16" t="e">
        <f ca="1">PV_Data_Calc!DC277</f>
        <v>#N/A</v>
      </c>
      <c r="X284" s="17" t="e">
        <f ca="1">PV_Data_Calc!DD277</f>
        <v>#N/A</v>
      </c>
      <c r="Y284" s="17" t="e">
        <f ca="1">PV_Data_Calc!DE277</f>
        <v>#N/A</v>
      </c>
      <c r="AA284" s="9">
        <f>PV_Data_Calc!CQ277</f>
        <v>262</v>
      </c>
      <c r="AB284" s="9" t="e">
        <f ca="1">PV_Data_Calc!CR277</f>
        <v>#N/A</v>
      </c>
      <c r="AC284" s="19" t="e">
        <f ca="1">PV_Data_Calc!CT277</f>
        <v>#N/A</v>
      </c>
      <c r="AD284" s="19" t="e">
        <f ca="1">PV_Data_Calc!CU277</f>
        <v>#N/A</v>
      </c>
      <c r="AE284" s="20" t="e">
        <f ca="1">PV_Data_Calc!CV277</f>
        <v>#N/A</v>
      </c>
      <c r="AF284" s="20" t="e">
        <f ca="1">PV_Data_Calc!CW277</f>
        <v>#N/A</v>
      </c>
      <c r="AJ284" t="e">
        <f t="shared" ca="1" si="157"/>
        <v>#N/A</v>
      </c>
      <c r="AK284" s="4" t="e">
        <f t="shared" ca="1" si="158"/>
        <v>#N/A</v>
      </c>
      <c r="AL284" s="8" t="e">
        <f t="shared" ca="1" si="159"/>
        <v>#N/A</v>
      </c>
      <c r="AM284" s="3" t="e">
        <f t="shared" ca="1" si="160"/>
        <v>#N/A</v>
      </c>
      <c r="AN284" s="4" t="e">
        <f t="shared" ca="1" si="161"/>
        <v>#N/A</v>
      </c>
      <c r="AO284" s="4" t="e">
        <f t="shared" ca="1" si="162"/>
        <v>#N/A</v>
      </c>
      <c r="AP284" s="3" t="e">
        <f t="shared" ca="1" si="163"/>
        <v>#N/A</v>
      </c>
      <c r="AS284">
        <f t="shared" si="198"/>
        <v>131</v>
      </c>
      <c r="AT284" t="e">
        <f t="shared" ca="1" si="199"/>
        <v>#N/A</v>
      </c>
      <c r="AU284" s="3" t="e">
        <f t="shared" ca="1" si="200"/>
        <v>#N/A</v>
      </c>
      <c r="AV284" s="3" t="e">
        <f t="shared" ca="1" si="197"/>
        <v>#N/A</v>
      </c>
      <c r="AW284" s="4" t="e">
        <f t="shared" ca="1" si="197"/>
        <v>#N/A</v>
      </c>
      <c r="AX284" s="4" t="e">
        <f t="shared" ca="1" si="197"/>
        <v>#N/A</v>
      </c>
      <c r="AZ284" s="8" t="e">
        <f t="shared" ca="1" si="201"/>
        <v>#N/A</v>
      </c>
      <c r="BA284" s="3" t="e">
        <f t="shared" ca="1" si="178"/>
        <v>#N/A</v>
      </c>
      <c r="BB284" s="3" t="e">
        <f t="shared" ca="1" si="178"/>
        <v>#N/A</v>
      </c>
      <c r="BC284" s="3" t="e">
        <f t="shared" ca="1" si="178"/>
        <v>#N/A</v>
      </c>
      <c r="BD284" s="3" t="e">
        <f t="shared" ca="1" si="177"/>
        <v>#N/A</v>
      </c>
      <c r="BE284" s="3" t="e">
        <f t="shared" ca="1" si="177"/>
        <v>#N/A</v>
      </c>
      <c r="BF284" s="3" t="e">
        <f t="shared" ca="1" si="177"/>
        <v>#N/A</v>
      </c>
      <c r="BG284" s="3" t="e">
        <f t="shared" ca="1" si="177"/>
        <v>#N/A</v>
      </c>
      <c r="BH284" s="3" t="e">
        <f t="shared" ca="1" si="177"/>
        <v>#N/A</v>
      </c>
      <c r="BI284" s="3" t="e">
        <f t="shared" ca="1" si="177"/>
        <v>#N/A</v>
      </c>
      <c r="BL284" t="e">
        <f t="shared" ca="1" si="164"/>
        <v>#N/A</v>
      </c>
      <c r="BM284" s="4" t="e">
        <f t="shared" ca="1" si="165"/>
        <v>#N/A</v>
      </c>
      <c r="BN284" s="8" t="e">
        <f t="shared" ca="1" si="166"/>
        <v>#N/A</v>
      </c>
      <c r="BO284" s="3" t="e">
        <f t="shared" ca="1" si="167"/>
        <v>#N/A</v>
      </c>
      <c r="BP284" s="4" t="e">
        <f t="shared" ca="1" si="168"/>
        <v>#N/A</v>
      </c>
      <c r="BQ284" s="4" t="e">
        <f t="shared" ca="1" si="169"/>
        <v>#N/A</v>
      </c>
      <c r="BR284" s="3" t="e">
        <f t="shared" ca="1" si="170"/>
        <v>#N/A</v>
      </c>
      <c r="BU284">
        <f t="shared" si="202"/>
        <v>131</v>
      </c>
      <c r="BV284" t="e">
        <f t="shared" ca="1" si="179"/>
        <v>#N/A</v>
      </c>
      <c r="BW284" s="3" t="e">
        <f t="shared" ca="1" si="179"/>
        <v>#N/A</v>
      </c>
      <c r="BX284" s="3" t="e">
        <f t="shared" ca="1" si="179"/>
        <v>#N/A</v>
      </c>
      <c r="BY284" s="4" t="e">
        <f t="shared" ca="1" si="179"/>
        <v>#N/A</v>
      </c>
      <c r="BZ284" s="4" t="e">
        <f t="shared" ca="1" si="179"/>
        <v>#N/A</v>
      </c>
      <c r="CB284" s="8" t="e">
        <f t="shared" ca="1" si="187"/>
        <v>#N/A</v>
      </c>
      <c r="CC284" s="3" t="e">
        <f t="shared" ca="1" si="188"/>
        <v>#N/A</v>
      </c>
      <c r="CD284" s="3" t="e">
        <f t="shared" ca="1" si="189"/>
        <v>#N/A</v>
      </c>
      <c r="CE284" s="3" t="e">
        <f t="shared" ca="1" si="190"/>
        <v>#N/A</v>
      </c>
      <c r="CF284" s="3" t="e">
        <f t="shared" ca="1" si="191"/>
        <v>#N/A</v>
      </c>
      <c r="CG284" s="3" t="e">
        <f t="shared" ca="1" si="192"/>
        <v>#N/A</v>
      </c>
      <c r="CH284" s="3" t="e">
        <f t="shared" ca="1" si="193"/>
        <v>#N/A</v>
      </c>
      <c r="CI284" s="3" t="e">
        <f t="shared" ca="1" si="194"/>
        <v>#N/A</v>
      </c>
      <c r="CJ284" s="3" t="e">
        <f t="shared" ca="1" si="195"/>
        <v>#N/A</v>
      </c>
      <c r="CK284" s="3" t="e">
        <f t="shared" ca="1" si="196"/>
        <v>#N/A</v>
      </c>
    </row>
    <row r="285" spans="10:89" x14ac:dyDescent="0.2">
      <c r="J285" s="152">
        <f t="shared" si="180"/>
        <v>236</v>
      </c>
      <c r="K285" s="94" t="str">
        <f t="shared" ca="1" si="181"/>
        <v/>
      </c>
      <c r="L285" s="82" t="str">
        <f t="shared" ca="1" si="182"/>
        <v/>
      </c>
      <c r="M285" s="88" t="str">
        <f t="shared" ca="1" si="183"/>
        <v/>
      </c>
      <c r="N285" s="87" t="str">
        <f t="shared" ca="1" si="184"/>
        <v/>
      </c>
      <c r="O285" s="83" t="str">
        <f t="shared" ca="1" si="185"/>
        <v/>
      </c>
      <c r="P285" s="84" t="str">
        <f t="shared" ca="1" si="186"/>
        <v/>
      </c>
      <c r="T285">
        <f>PV_Data_Calc!CY278</f>
        <v>263</v>
      </c>
      <c r="U285" s="10" t="e">
        <f ca="1">PV_Data_Calc!CZ278</f>
        <v>#N/A</v>
      </c>
      <c r="V285" s="16" t="e">
        <f ca="1">PV_Data_Calc!DB278</f>
        <v>#N/A</v>
      </c>
      <c r="W285" s="16" t="e">
        <f ca="1">PV_Data_Calc!DC278</f>
        <v>#N/A</v>
      </c>
      <c r="X285" s="17" t="e">
        <f ca="1">PV_Data_Calc!DD278</f>
        <v>#N/A</v>
      </c>
      <c r="Y285" s="17" t="e">
        <f ca="1">PV_Data_Calc!DE278</f>
        <v>#N/A</v>
      </c>
      <c r="AA285" s="9">
        <f>PV_Data_Calc!CQ278</f>
        <v>263</v>
      </c>
      <c r="AB285" s="9" t="e">
        <f ca="1">PV_Data_Calc!CR278</f>
        <v>#N/A</v>
      </c>
      <c r="AC285" s="19" t="e">
        <f ca="1">PV_Data_Calc!CT278</f>
        <v>#N/A</v>
      </c>
      <c r="AD285" s="19" t="e">
        <f ca="1">PV_Data_Calc!CU278</f>
        <v>#N/A</v>
      </c>
      <c r="AE285" s="20" t="e">
        <f ca="1">PV_Data_Calc!CV278</f>
        <v>#N/A</v>
      </c>
      <c r="AF285" s="20" t="e">
        <f ca="1">PV_Data_Calc!CW278</f>
        <v>#N/A</v>
      </c>
      <c r="AJ285" t="e">
        <f t="shared" ca="1" si="157"/>
        <v>#N/A</v>
      </c>
      <c r="AK285" s="4" t="e">
        <f t="shared" ca="1" si="158"/>
        <v>#N/A</v>
      </c>
      <c r="AL285" s="8" t="e">
        <f t="shared" ca="1" si="159"/>
        <v>#N/A</v>
      </c>
      <c r="AM285" s="3" t="e">
        <f t="shared" ca="1" si="160"/>
        <v>#N/A</v>
      </c>
      <c r="AN285" s="4" t="e">
        <f t="shared" ca="1" si="161"/>
        <v>#N/A</v>
      </c>
      <c r="AO285" s="4" t="e">
        <f t="shared" ca="1" si="162"/>
        <v>#N/A</v>
      </c>
      <c r="AP285" s="3" t="e">
        <f t="shared" ca="1" si="163"/>
        <v>#N/A</v>
      </c>
      <c r="AS285">
        <f t="shared" si="198"/>
        <v>132</v>
      </c>
      <c r="AT285" t="e">
        <f t="shared" ca="1" si="199"/>
        <v>#N/A</v>
      </c>
      <c r="AU285" s="3" t="e">
        <f t="shared" ca="1" si="200"/>
        <v>#N/A</v>
      </c>
      <c r="AV285" s="3" t="e">
        <f t="shared" ca="1" si="197"/>
        <v>#N/A</v>
      </c>
      <c r="AW285" s="4" t="e">
        <f t="shared" ca="1" si="197"/>
        <v>#N/A</v>
      </c>
      <c r="AX285" s="4" t="e">
        <f t="shared" ca="1" si="197"/>
        <v>#N/A</v>
      </c>
      <c r="AZ285" s="8" t="e">
        <f t="shared" ca="1" si="201"/>
        <v>#N/A</v>
      </c>
      <c r="BA285" s="3" t="e">
        <f t="shared" ca="1" si="178"/>
        <v>#N/A</v>
      </c>
      <c r="BB285" s="3" t="e">
        <f t="shared" ca="1" si="178"/>
        <v>#N/A</v>
      </c>
      <c r="BC285" s="3" t="e">
        <f t="shared" ca="1" si="178"/>
        <v>#N/A</v>
      </c>
      <c r="BD285" s="3" t="e">
        <f t="shared" ca="1" si="177"/>
        <v>#N/A</v>
      </c>
      <c r="BE285" s="3" t="e">
        <f t="shared" ca="1" si="177"/>
        <v>#N/A</v>
      </c>
      <c r="BF285" s="3" t="e">
        <f t="shared" ca="1" si="177"/>
        <v>#N/A</v>
      </c>
      <c r="BG285" s="3" t="e">
        <f t="shared" ca="1" si="177"/>
        <v>#N/A</v>
      </c>
      <c r="BH285" s="3" t="e">
        <f t="shared" ca="1" si="177"/>
        <v>#N/A</v>
      </c>
      <c r="BI285" s="3" t="e">
        <f t="shared" ca="1" si="177"/>
        <v>#N/A</v>
      </c>
      <c r="BL285" t="e">
        <f t="shared" ca="1" si="164"/>
        <v>#N/A</v>
      </c>
      <c r="BM285" s="4" t="e">
        <f t="shared" ca="1" si="165"/>
        <v>#N/A</v>
      </c>
      <c r="BN285" s="8" t="e">
        <f t="shared" ca="1" si="166"/>
        <v>#N/A</v>
      </c>
      <c r="BO285" s="3" t="e">
        <f t="shared" ca="1" si="167"/>
        <v>#N/A</v>
      </c>
      <c r="BP285" s="4" t="e">
        <f t="shared" ca="1" si="168"/>
        <v>#N/A</v>
      </c>
      <c r="BQ285" s="4" t="e">
        <f t="shared" ca="1" si="169"/>
        <v>#N/A</v>
      </c>
      <c r="BR285" s="3" t="e">
        <f t="shared" ca="1" si="170"/>
        <v>#N/A</v>
      </c>
      <c r="BU285">
        <f t="shared" si="202"/>
        <v>132</v>
      </c>
      <c r="BV285" t="e">
        <f t="shared" ca="1" si="179"/>
        <v>#N/A</v>
      </c>
      <c r="BW285" s="3" t="e">
        <f t="shared" ca="1" si="179"/>
        <v>#N/A</v>
      </c>
      <c r="BX285" s="3" t="e">
        <f t="shared" ca="1" si="179"/>
        <v>#N/A</v>
      </c>
      <c r="BY285" s="4" t="e">
        <f t="shared" ca="1" si="179"/>
        <v>#N/A</v>
      </c>
      <c r="BZ285" s="4" t="e">
        <f t="shared" ca="1" si="179"/>
        <v>#N/A</v>
      </c>
      <c r="CB285" s="8" t="e">
        <f t="shared" ca="1" si="187"/>
        <v>#N/A</v>
      </c>
      <c r="CC285" s="3" t="e">
        <f t="shared" ca="1" si="188"/>
        <v>#N/A</v>
      </c>
      <c r="CD285" s="3" t="e">
        <f t="shared" ca="1" si="189"/>
        <v>#N/A</v>
      </c>
      <c r="CE285" s="3" t="e">
        <f t="shared" ca="1" si="190"/>
        <v>#N/A</v>
      </c>
      <c r="CF285" s="3" t="e">
        <f t="shared" ca="1" si="191"/>
        <v>#N/A</v>
      </c>
      <c r="CG285" s="3" t="e">
        <f t="shared" ca="1" si="192"/>
        <v>#N/A</v>
      </c>
      <c r="CH285" s="3" t="e">
        <f t="shared" ca="1" si="193"/>
        <v>#N/A</v>
      </c>
      <c r="CI285" s="3" t="e">
        <f t="shared" ca="1" si="194"/>
        <v>#N/A</v>
      </c>
      <c r="CJ285" s="3" t="e">
        <f t="shared" ca="1" si="195"/>
        <v>#N/A</v>
      </c>
      <c r="CK285" s="3" t="e">
        <f t="shared" ca="1" si="196"/>
        <v>#N/A</v>
      </c>
    </row>
    <row r="286" spans="10:89" x14ac:dyDescent="0.2">
      <c r="J286" s="152">
        <f t="shared" si="180"/>
        <v>237</v>
      </c>
      <c r="K286" s="94" t="str">
        <f t="shared" ca="1" si="181"/>
        <v/>
      </c>
      <c r="L286" s="82" t="str">
        <f t="shared" ca="1" si="182"/>
        <v/>
      </c>
      <c r="M286" s="88" t="str">
        <f t="shared" ca="1" si="183"/>
        <v/>
      </c>
      <c r="N286" s="87" t="str">
        <f t="shared" ca="1" si="184"/>
        <v/>
      </c>
      <c r="O286" s="83" t="str">
        <f t="shared" ca="1" si="185"/>
        <v/>
      </c>
      <c r="P286" s="84" t="str">
        <f t="shared" ca="1" si="186"/>
        <v/>
      </c>
      <c r="T286">
        <f>PV_Data_Calc!CY279</f>
        <v>264</v>
      </c>
      <c r="U286" s="10" t="e">
        <f ca="1">PV_Data_Calc!CZ279</f>
        <v>#N/A</v>
      </c>
      <c r="V286" s="16" t="e">
        <f ca="1">PV_Data_Calc!DB279</f>
        <v>#N/A</v>
      </c>
      <c r="W286" s="16" t="e">
        <f ca="1">PV_Data_Calc!DC279</f>
        <v>#N/A</v>
      </c>
      <c r="X286" s="17" t="e">
        <f ca="1">PV_Data_Calc!DD279</f>
        <v>#N/A</v>
      </c>
      <c r="Y286" s="17" t="e">
        <f ca="1">PV_Data_Calc!DE279</f>
        <v>#N/A</v>
      </c>
      <c r="AA286" s="9">
        <f>PV_Data_Calc!CQ279</f>
        <v>264</v>
      </c>
      <c r="AB286" s="9" t="e">
        <f ca="1">PV_Data_Calc!CR279</f>
        <v>#N/A</v>
      </c>
      <c r="AC286" s="19" t="e">
        <f ca="1">PV_Data_Calc!CT279</f>
        <v>#N/A</v>
      </c>
      <c r="AD286" s="19" t="e">
        <f ca="1">PV_Data_Calc!CU279</f>
        <v>#N/A</v>
      </c>
      <c r="AE286" s="20" t="e">
        <f ca="1">PV_Data_Calc!CV279</f>
        <v>#N/A</v>
      </c>
      <c r="AF286" s="20" t="e">
        <f ca="1">PV_Data_Calc!CW279</f>
        <v>#N/A</v>
      </c>
      <c r="AJ286" t="e">
        <f t="shared" ca="1" si="157"/>
        <v>#N/A</v>
      </c>
      <c r="AK286" s="4" t="e">
        <f t="shared" ca="1" si="158"/>
        <v>#N/A</v>
      </c>
      <c r="AL286" s="8" t="e">
        <f t="shared" ca="1" si="159"/>
        <v>#N/A</v>
      </c>
      <c r="AM286" s="3" t="e">
        <f t="shared" ca="1" si="160"/>
        <v>#N/A</v>
      </c>
      <c r="AN286" s="4" t="e">
        <f t="shared" ca="1" si="161"/>
        <v>#N/A</v>
      </c>
      <c r="AO286" s="4" t="e">
        <f t="shared" ca="1" si="162"/>
        <v>#N/A</v>
      </c>
      <c r="AP286" s="3" t="e">
        <f t="shared" ca="1" si="163"/>
        <v>#N/A</v>
      </c>
      <c r="AS286">
        <f t="shared" si="198"/>
        <v>132</v>
      </c>
      <c r="AT286" t="e">
        <f t="shared" ca="1" si="199"/>
        <v>#N/A</v>
      </c>
      <c r="AU286" s="3" t="e">
        <f t="shared" ca="1" si="200"/>
        <v>#N/A</v>
      </c>
      <c r="AV286" s="3" t="e">
        <f t="shared" ca="1" si="197"/>
        <v>#N/A</v>
      </c>
      <c r="AW286" s="4" t="e">
        <f t="shared" ca="1" si="197"/>
        <v>#N/A</v>
      </c>
      <c r="AX286" s="4" t="e">
        <f t="shared" ca="1" si="197"/>
        <v>#N/A</v>
      </c>
      <c r="AZ286" s="8" t="e">
        <f t="shared" ca="1" si="201"/>
        <v>#N/A</v>
      </c>
      <c r="BA286" s="3" t="e">
        <f t="shared" ca="1" si="178"/>
        <v>#N/A</v>
      </c>
      <c r="BB286" s="3" t="e">
        <f t="shared" ca="1" si="178"/>
        <v>#N/A</v>
      </c>
      <c r="BC286" s="3" t="e">
        <f t="shared" ca="1" si="178"/>
        <v>#N/A</v>
      </c>
      <c r="BD286" s="3" t="e">
        <f t="shared" ca="1" si="177"/>
        <v>#N/A</v>
      </c>
      <c r="BE286" s="3" t="e">
        <f t="shared" ca="1" si="177"/>
        <v>#N/A</v>
      </c>
      <c r="BF286" s="3" t="e">
        <f t="shared" ca="1" si="177"/>
        <v>#N/A</v>
      </c>
      <c r="BG286" s="3" t="e">
        <f t="shared" ref="BG286:BI349" ca="1" si="203">IF(ISNA($AZ286),NA(),IF(AND($AU286&gt;BH$21,$AU286&lt;=BG$21),$AV286,0))</f>
        <v>#N/A</v>
      </c>
      <c r="BH286" s="3" t="e">
        <f t="shared" ca="1" si="203"/>
        <v>#N/A</v>
      </c>
      <c r="BI286" s="3" t="e">
        <f t="shared" ca="1" si="203"/>
        <v>#N/A</v>
      </c>
      <c r="BL286" t="e">
        <f t="shared" ca="1" si="164"/>
        <v>#N/A</v>
      </c>
      <c r="BM286" s="4" t="e">
        <f t="shared" ca="1" si="165"/>
        <v>#N/A</v>
      </c>
      <c r="BN286" s="8" t="e">
        <f t="shared" ca="1" si="166"/>
        <v>#N/A</v>
      </c>
      <c r="BO286" s="3" t="e">
        <f t="shared" ca="1" si="167"/>
        <v>#N/A</v>
      </c>
      <c r="BP286" s="4" t="e">
        <f t="shared" ca="1" si="168"/>
        <v>#N/A</v>
      </c>
      <c r="BQ286" s="4" t="e">
        <f t="shared" ca="1" si="169"/>
        <v>#N/A</v>
      </c>
      <c r="BR286" s="3" t="e">
        <f t="shared" ca="1" si="170"/>
        <v>#N/A</v>
      </c>
      <c r="BU286">
        <f t="shared" si="202"/>
        <v>132</v>
      </c>
      <c r="BV286" t="e">
        <f t="shared" ca="1" si="179"/>
        <v>#N/A</v>
      </c>
      <c r="BW286" s="3" t="e">
        <f t="shared" ca="1" si="179"/>
        <v>#N/A</v>
      </c>
      <c r="BX286" s="3" t="e">
        <f t="shared" ca="1" si="179"/>
        <v>#N/A</v>
      </c>
      <c r="BY286" s="4" t="e">
        <f t="shared" ca="1" si="179"/>
        <v>#N/A</v>
      </c>
      <c r="BZ286" s="4" t="e">
        <f t="shared" ca="1" si="179"/>
        <v>#N/A</v>
      </c>
      <c r="CB286" s="8" t="e">
        <f t="shared" ca="1" si="187"/>
        <v>#N/A</v>
      </c>
      <c r="CC286" s="3" t="e">
        <f t="shared" ca="1" si="188"/>
        <v>#N/A</v>
      </c>
      <c r="CD286" s="3" t="e">
        <f t="shared" ca="1" si="189"/>
        <v>#N/A</v>
      </c>
      <c r="CE286" s="3" t="e">
        <f t="shared" ca="1" si="190"/>
        <v>#N/A</v>
      </c>
      <c r="CF286" s="3" t="e">
        <f t="shared" ca="1" si="191"/>
        <v>#N/A</v>
      </c>
      <c r="CG286" s="3" t="e">
        <f t="shared" ca="1" si="192"/>
        <v>#N/A</v>
      </c>
      <c r="CH286" s="3" t="e">
        <f t="shared" ca="1" si="193"/>
        <v>#N/A</v>
      </c>
      <c r="CI286" s="3" t="e">
        <f t="shared" ca="1" si="194"/>
        <v>#N/A</v>
      </c>
      <c r="CJ286" s="3" t="e">
        <f t="shared" ca="1" si="195"/>
        <v>#N/A</v>
      </c>
      <c r="CK286" s="3" t="e">
        <f t="shared" ca="1" si="196"/>
        <v>#N/A</v>
      </c>
    </row>
    <row r="287" spans="10:89" x14ac:dyDescent="0.2">
      <c r="J287" s="152">
        <f t="shared" si="180"/>
        <v>238</v>
      </c>
      <c r="K287" s="94" t="str">
        <f t="shared" ca="1" si="181"/>
        <v/>
      </c>
      <c r="L287" s="82" t="str">
        <f t="shared" ca="1" si="182"/>
        <v/>
      </c>
      <c r="M287" s="88" t="str">
        <f t="shared" ca="1" si="183"/>
        <v/>
      </c>
      <c r="N287" s="87" t="str">
        <f t="shared" ca="1" si="184"/>
        <v/>
      </c>
      <c r="O287" s="83" t="str">
        <f t="shared" ca="1" si="185"/>
        <v/>
      </c>
      <c r="P287" s="84" t="str">
        <f t="shared" ca="1" si="186"/>
        <v/>
      </c>
      <c r="T287">
        <f>PV_Data_Calc!CY280</f>
        <v>265</v>
      </c>
      <c r="U287" s="10" t="e">
        <f ca="1">PV_Data_Calc!CZ280</f>
        <v>#N/A</v>
      </c>
      <c r="V287" s="16" t="e">
        <f ca="1">PV_Data_Calc!DB280</f>
        <v>#N/A</v>
      </c>
      <c r="W287" s="16" t="e">
        <f ca="1">PV_Data_Calc!DC280</f>
        <v>#N/A</v>
      </c>
      <c r="X287" s="17" t="e">
        <f ca="1">PV_Data_Calc!DD280</f>
        <v>#N/A</v>
      </c>
      <c r="Y287" s="17" t="e">
        <f ca="1">PV_Data_Calc!DE280</f>
        <v>#N/A</v>
      </c>
      <c r="AA287" s="9">
        <f>PV_Data_Calc!CQ280</f>
        <v>265</v>
      </c>
      <c r="AB287" s="9" t="e">
        <f ca="1">PV_Data_Calc!CR280</f>
        <v>#N/A</v>
      </c>
      <c r="AC287" s="19" t="e">
        <f ca="1">PV_Data_Calc!CT280</f>
        <v>#N/A</v>
      </c>
      <c r="AD287" s="19" t="e">
        <f ca="1">PV_Data_Calc!CU280</f>
        <v>#N/A</v>
      </c>
      <c r="AE287" s="20" t="e">
        <f ca="1">PV_Data_Calc!CV280</f>
        <v>#N/A</v>
      </c>
      <c r="AF287" s="20" t="e">
        <f ca="1">PV_Data_Calc!CW280</f>
        <v>#N/A</v>
      </c>
      <c r="AJ287" t="e">
        <f t="shared" ca="1" si="157"/>
        <v>#N/A</v>
      </c>
      <c r="AK287" s="4" t="e">
        <f t="shared" ca="1" si="158"/>
        <v>#N/A</v>
      </c>
      <c r="AL287" s="8" t="e">
        <f t="shared" ca="1" si="159"/>
        <v>#N/A</v>
      </c>
      <c r="AM287" s="3" t="e">
        <f t="shared" ca="1" si="160"/>
        <v>#N/A</v>
      </c>
      <c r="AN287" s="4" t="e">
        <f t="shared" ca="1" si="161"/>
        <v>#N/A</v>
      </c>
      <c r="AO287" s="4" t="e">
        <f t="shared" ca="1" si="162"/>
        <v>#N/A</v>
      </c>
      <c r="AP287" s="3" t="e">
        <f t="shared" ca="1" si="163"/>
        <v>#N/A</v>
      </c>
      <c r="AS287">
        <f t="shared" si="198"/>
        <v>133</v>
      </c>
      <c r="AT287" t="e">
        <f t="shared" ca="1" si="199"/>
        <v>#N/A</v>
      </c>
      <c r="AU287" s="3" t="e">
        <f t="shared" ca="1" si="200"/>
        <v>#N/A</v>
      </c>
      <c r="AV287" s="3" t="e">
        <f t="shared" ca="1" si="197"/>
        <v>#N/A</v>
      </c>
      <c r="AW287" s="4" t="e">
        <f t="shared" ca="1" si="197"/>
        <v>#N/A</v>
      </c>
      <c r="AX287" s="4" t="e">
        <f t="shared" ca="1" si="197"/>
        <v>#N/A</v>
      </c>
      <c r="AZ287" s="8" t="e">
        <f t="shared" ca="1" si="201"/>
        <v>#N/A</v>
      </c>
      <c r="BA287" s="3" t="e">
        <f t="shared" ca="1" si="178"/>
        <v>#N/A</v>
      </c>
      <c r="BB287" s="3" t="e">
        <f t="shared" ca="1" si="178"/>
        <v>#N/A</v>
      </c>
      <c r="BC287" s="3" t="e">
        <f t="shared" ca="1" si="178"/>
        <v>#N/A</v>
      </c>
      <c r="BD287" s="3" t="e">
        <f t="shared" ca="1" si="178"/>
        <v>#N/A</v>
      </c>
      <c r="BE287" s="3" t="e">
        <f t="shared" ca="1" si="178"/>
        <v>#N/A</v>
      </c>
      <c r="BF287" s="3" t="e">
        <f t="shared" ca="1" si="178"/>
        <v>#N/A</v>
      </c>
      <c r="BG287" s="3" t="e">
        <f t="shared" ca="1" si="203"/>
        <v>#N/A</v>
      </c>
      <c r="BH287" s="3" t="e">
        <f t="shared" ca="1" si="203"/>
        <v>#N/A</v>
      </c>
      <c r="BI287" s="3" t="e">
        <f t="shared" ca="1" si="203"/>
        <v>#N/A</v>
      </c>
      <c r="BL287" t="e">
        <f t="shared" ca="1" si="164"/>
        <v>#N/A</v>
      </c>
      <c r="BM287" s="4" t="e">
        <f t="shared" ca="1" si="165"/>
        <v>#N/A</v>
      </c>
      <c r="BN287" s="8" t="e">
        <f t="shared" ca="1" si="166"/>
        <v>#N/A</v>
      </c>
      <c r="BO287" s="3" t="e">
        <f t="shared" ca="1" si="167"/>
        <v>#N/A</v>
      </c>
      <c r="BP287" s="4" t="e">
        <f t="shared" ca="1" si="168"/>
        <v>#N/A</v>
      </c>
      <c r="BQ287" s="4" t="e">
        <f t="shared" ca="1" si="169"/>
        <v>#N/A</v>
      </c>
      <c r="BR287" s="3" t="e">
        <f t="shared" ca="1" si="170"/>
        <v>#N/A</v>
      </c>
      <c r="BU287">
        <f t="shared" si="202"/>
        <v>133</v>
      </c>
      <c r="BV287" t="e">
        <f t="shared" ca="1" si="179"/>
        <v>#N/A</v>
      </c>
      <c r="BW287" s="3" t="e">
        <f t="shared" ca="1" si="179"/>
        <v>#N/A</v>
      </c>
      <c r="BX287" s="3" t="e">
        <f t="shared" ca="1" si="179"/>
        <v>#N/A</v>
      </c>
      <c r="BY287" s="4" t="e">
        <f t="shared" ca="1" si="179"/>
        <v>#N/A</v>
      </c>
      <c r="BZ287" s="4" t="e">
        <f t="shared" ca="1" si="179"/>
        <v>#N/A</v>
      </c>
      <c r="CB287" s="8" t="e">
        <f t="shared" ca="1" si="187"/>
        <v>#N/A</v>
      </c>
      <c r="CC287" s="3" t="e">
        <f t="shared" ca="1" si="188"/>
        <v>#N/A</v>
      </c>
      <c r="CD287" s="3" t="e">
        <f t="shared" ca="1" si="189"/>
        <v>#N/A</v>
      </c>
      <c r="CE287" s="3" t="e">
        <f t="shared" ca="1" si="190"/>
        <v>#N/A</v>
      </c>
      <c r="CF287" s="3" t="e">
        <f t="shared" ca="1" si="191"/>
        <v>#N/A</v>
      </c>
      <c r="CG287" s="3" t="e">
        <f t="shared" ca="1" si="192"/>
        <v>#N/A</v>
      </c>
      <c r="CH287" s="3" t="e">
        <f t="shared" ca="1" si="193"/>
        <v>#N/A</v>
      </c>
      <c r="CI287" s="3" t="e">
        <f t="shared" ca="1" si="194"/>
        <v>#N/A</v>
      </c>
      <c r="CJ287" s="3" t="e">
        <f t="shared" ca="1" si="195"/>
        <v>#N/A</v>
      </c>
      <c r="CK287" s="3" t="e">
        <f t="shared" ca="1" si="196"/>
        <v>#N/A</v>
      </c>
    </row>
    <row r="288" spans="10:89" x14ac:dyDescent="0.2">
      <c r="J288" s="152">
        <f t="shared" si="180"/>
        <v>239</v>
      </c>
      <c r="K288" s="94" t="str">
        <f t="shared" ca="1" si="181"/>
        <v/>
      </c>
      <c r="L288" s="82" t="str">
        <f t="shared" ca="1" si="182"/>
        <v/>
      </c>
      <c r="M288" s="88" t="str">
        <f t="shared" ca="1" si="183"/>
        <v/>
      </c>
      <c r="N288" s="87" t="str">
        <f t="shared" ca="1" si="184"/>
        <v/>
      </c>
      <c r="O288" s="83" t="str">
        <f t="shared" ca="1" si="185"/>
        <v/>
      </c>
      <c r="P288" s="84" t="str">
        <f t="shared" ca="1" si="186"/>
        <v/>
      </c>
      <c r="T288">
        <f>PV_Data_Calc!CY281</f>
        <v>266</v>
      </c>
      <c r="U288" s="10" t="e">
        <f ca="1">PV_Data_Calc!CZ281</f>
        <v>#N/A</v>
      </c>
      <c r="V288" s="16" t="e">
        <f ca="1">PV_Data_Calc!DB281</f>
        <v>#N/A</v>
      </c>
      <c r="W288" s="16" t="e">
        <f ca="1">PV_Data_Calc!DC281</f>
        <v>#N/A</v>
      </c>
      <c r="X288" s="17" t="e">
        <f ca="1">PV_Data_Calc!DD281</f>
        <v>#N/A</v>
      </c>
      <c r="Y288" s="17" t="e">
        <f ca="1">PV_Data_Calc!DE281</f>
        <v>#N/A</v>
      </c>
      <c r="AA288" s="9">
        <f>PV_Data_Calc!CQ281</f>
        <v>266</v>
      </c>
      <c r="AB288" s="9" t="e">
        <f ca="1">PV_Data_Calc!CR281</f>
        <v>#N/A</v>
      </c>
      <c r="AC288" s="19" t="e">
        <f ca="1">PV_Data_Calc!CT281</f>
        <v>#N/A</v>
      </c>
      <c r="AD288" s="19" t="e">
        <f ca="1">PV_Data_Calc!CU281</f>
        <v>#N/A</v>
      </c>
      <c r="AE288" s="20" t="e">
        <f ca="1">PV_Data_Calc!CV281</f>
        <v>#N/A</v>
      </c>
      <c r="AF288" s="20" t="e">
        <f ca="1">PV_Data_Calc!CW281</f>
        <v>#N/A</v>
      </c>
      <c r="AJ288" t="e">
        <f t="shared" ca="1" si="157"/>
        <v>#N/A</v>
      </c>
      <c r="AK288" s="4" t="e">
        <f t="shared" ca="1" si="158"/>
        <v>#N/A</v>
      </c>
      <c r="AL288" s="8" t="e">
        <f t="shared" ca="1" si="159"/>
        <v>#N/A</v>
      </c>
      <c r="AM288" s="3" t="e">
        <f t="shared" ca="1" si="160"/>
        <v>#N/A</v>
      </c>
      <c r="AN288" s="4" t="e">
        <f t="shared" ca="1" si="161"/>
        <v>#N/A</v>
      </c>
      <c r="AO288" s="4" t="e">
        <f t="shared" ca="1" si="162"/>
        <v>#N/A</v>
      </c>
      <c r="AP288" s="3" t="e">
        <f t="shared" ca="1" si="163"/>
        <v>#N/A</v>
      </c>
      <c r="AS288">
        <f t="shared" si="198"/>
        <v>133</v>
      </c>
      <c r="AT288" t="e">
        <f t="shared" ca="1" si="199"/>
        <v>#N/A</v>
      </c>
      <c r="AU288" s="3" t="e">
        <f t="shared" ca="1" si="200"/>
        <v>#N/A</v>
      </c>
      <c r="AV288" s="3" t="e">
        <f t="shared" ca="1" si="197"/>
        <v>#N/A</v>
      </c>
      <c r="AW288" s="4" t="e">
        <f t="shared" ca="1" si="197"/>
        <v>#N/A</v>
      </c>
      <c r="AX288" s="4" t="e">
        <f t="shared" ca="1" si="197"/>
        <v>#N/A</v>
      </c>
      <c r="AZ288" s="8" t="e">
        <f t="shared" ca="1" si="201"/>
        <v>#N/A</v>
      </c>
      <c r="BA288" s="3" t="e">
        <f t="shared" ca="1" si="178"/>
        <v>#N/A</v>
      </c>
      <c r="BB288" s="3" t="e">
        <f t="shared" ca="1" si="178"/>
        <v>#N/A</v>
      </c>
      <c r="BC288" s="3" t="e">
        <f t="shared" ca="1" si="178"/>
        <v>#N/A</v>
      </c>
      <c r="BD288" s="3" t="e">
        <f t="shared" ca="1" si="178"/>
        <v>#N/A</v>
      </c>
      <c r="BE288" s="3" t="e">
        <f t="shared" ca="1" si="178"/>
        <v>#N/A</v>
      </c>
      <c r="BF288" s="3" t="e">
        <f t="shared" ca="1" si="178"/>
        <v>#N/A</v>
      </c>
      <c r="BG288" s="3" t="e">
        <f t="shared" ca="1" si="203"/>
        <v>#N/A</v>
      </c>
      <c r="BH288" s="3" t="e">
        <f t="shared" ca="1" si="203"/>
        <v>#N/A</v>
      </c>
      <c r="BI288" s="3" t="e">
        <f t="shared" ca="1" si="203"/>
        <v>#N/A</v>
      </c>
      <c r="BL288" t="e">
        <f t="shared" ca="1" si="164"/>
        <v>#N/A</v>
      </c>
      <c r="BM288" s="4" t="e">
        <f t="shared" ca="1" si="165"/>
        <v>#N/A</v>
      </c>
      <c r="BN288" s="8" t="e">
        <f t="shared" ca="1" si="166"/>
        <v>#N/A</v>
      </c>
      <c r="BO288" s="3" t="e">
        <f t="shared" ca="1" si="167"/>
        <v>#N/A</v>
      </c>
      <c r="BP288" s="4" t="e">
        <f t="shared" ca="1" si="168"/>
        <v>#N/A</v>
      </c>
      <c r="BQ288" s="4" t="e">
        <f t="shared" ca="1" si="169"/>
        <v>#N/A</v>
      </c>
      <c r="BR288" s="3" t="e">
        <f t="shared" ca="1" si="170"/>
        <v>#N/A</v>
      </c>
      <c r="BU288">
        <f t="shared" si="202"/>
        <v>133</v>
      </c>
      <c r="BV288" t="e">
        <f t="shared" ca="1" si="179"/>
        <v>#N/A</v>
      </c>
      <c r="BW288" s="3" t="e">
        <f t="shared" ca="1" si="179"/>
        <v>#N/A</v>
      </c>
      <c r="BX288" s="3" t="e">
        <f t="shared" ca="1" si="179"/>
        <v>#N/A</v>
      </c>
      <c r="BY288" s="4" t="e">
        <f t="shared" ca="1" si="179"/>
        <v>#N/A</v>
      </c>
      <c r="BZ288" s="4" t="e">
        <f t="shared" ca="1" si="179"/>
        <v>#N/A</v>
      </c>
      <c r="CB288" s="8" t="e">
        <f t="shared" ca="1" si="187"/>
        <v>#N/A</v>
      </c>
      <c r="CC288" s="3" t="e">
        <f t="shared" ca="1" si="188"/>
        <v>#N/A</v>
      </c>
      <c r="CD288" s="3" t="e">
        <f t="shared" ca="1" si="189"/>
        <v>#N/A</v>
      </c>
      <c r="CE288" s="3" t="e">
        <f t="shared" ca="1" si="190"/>
        <v>#N/A</v>
      </c>
      <c r="CF288" s="3" t="e">
        <f t="shared" ca="1" si="191"/>
        <v>#N/A</v>
      </c>
      <c r="CG288" s="3" t="e">
        <f t="shared" ca="1" si="192"/>
        <v>#N/A</v>
      </c>
      <c r="CH288" s="3" t="e">
        <f t="shared" ca="1" si="193"/>
        <v>#N/A</v>
      </c>
      <c r="CI288" s="3" t="e">
        <f t="shared" ca="1" si="194"/>
        <v>#N/A</v>
      </c>
      <c r="CJ288" s="3" t="e">
        <f t="shared" ca="1" si="195"/>
        <v>#N/A</v>
      </c>
      <c r="CK288" s="3" t="e">
        <f t="shared" ca="1" si="196"/>
        <v>#N/A</v>
      </c>
    </row>
    <row r="289" spans="10:89" x14ac:dyDescent="0.2">
      <c r="J289" s="152">
        <f t="shared" si="180"/>
        <v>240</v>
      </c>
      <c r="K289" s="94" t="str">
        <f t="shared" ca="1" si="181"/>
        <v/>
      </c>
      <c r="L289" s="82" t="str">
        <f t="shared" ca="1" si="182"/>
        <v/>
      </c>
      <c r="M289" s="88" t="str">
        <f t="shared" ca="1" si="183"/>
        <v/>
      </c>
      <c r="N289" s="87" t="str">
        <f t="shared" ca="1" si="184"/>
        <v/>
      </c>
      <c r="O289" s="83" t="str">
        <f t="shared" ca="1" si="185"/>
        <v/>
      </c>
      <c r="P289" s="84" t="str">
        <f t="shared" ca="1" si="186"/>
        <v/>
      </c>
      <c r="T289">
        <f>PV_Data_Calc!CY282</f>
        <v>267</v>
      </c>
      <c r="U289" s="10" t="e">
        <f ca="1">PV_Data_Calc!CZ282</f>
        <v>#N/A</v>
      </c>
      <c r="V289" s="16" t="e">
        <f ca="1">PV_Data_Calc!DB282</f>
        <v>#N/A</v>
      </c>
      <c r="W289" s="16" t="e">
        <f ca="1">PV_Data_Calc!DC282</f>
        <v>#N/A</v>
      </c>
      <c r="X289" s="17" t="e">
        <f ca="1">PV_Data_Calc!DD282</f>
        <v>#N/A</v>
      </c>
      <c r="Y289" s="17" t="e">
        <f ca="1">PV_Data_Calc!DE282</f>
        <v>#N/A</v>
      </c>
      <c r="AA289" s="9">
        <f>PV_Data_Calc!CQ282</f>
        <v>267</v>
      </c>
      <c r="AB289" s="9" t="e">
        <f ca="1">PV_Data_Calc!CR282</f>
        <v>#N/A</v>
      </c>
      <c r="AC289" s="19" t="e">
        <f ca="1">PV_Data_Calc!CT282</f>
        <v>#N/A</v>
      </c>
      <c r="AD289" s="19" t="e">
        <f ca="1">PV_Data_Calc!CU282</f>
        <v>#N/A</v>
      </c>
      <c r="AE289" s="20" t="e">
        <f ca="1">PV_Data_Calc!CV282</f>
        <v>#N/A</v>
      </c>
      <c r="AF289" s="20" t="e">
        <f ca="1">PV_Data_Calc!CW282</f>
        <v>#N/A</v>
      </c>
      <c r="AJ289" t="e">
        <f t="shared" ca="1" si="157"/>
        <v>#N/A</v>
      </c>
      <c r="AK289" s="4" t="e">
        <f t="shared" ca="1" si="158"/>
        <v>#N/A</v>
      </c>
      <c r="AL289" s="8" t="e">
        <f t="shared" ca="1" si="159"/>
        <v>#N/A</v>
      </c>
      <c r="AM289" s="3" t="e">
        <f t="shared" ca="1" si="160"/>
        <v>#N/A</v>
      </c>
      <c r="AN289" s="4" t="e">
        <f t="shared" ca="1" si="161"/>
        <v>#N/A</v>
      </c>
      <c r="AO289" s="4" t="e">
        <f t="shared" ca="1" si="162"/>
        <v>#N/A</v>
      </c>
      <c r="AP289" s="3" t="e">
        <f t="shared" ca="1" si="163"/>
        <v>#N/A</v>
      </c>
      <c r="AS289">
        <f t="shared" si="198"/>
        <v>134</v>
      </c>
      <c r="AT289" t="e">
        <f t="shared" ca="1" si="199"/>
        <v>#N/A</v>
      </c>
      <c r="AU289" s="3" t="e">
        <f t="shared" ca="1" si="200"/>
        <v>#N/A</v>
      </c>
      <c r="AV289" s="3" t="e">
        <f t="shared" ca="1" si="197"/>
        <v>#N/A</v>
      </c>
      <c r="AW289" s="4" t="e">
        <f t="shared" ca="1" si="197"/>
        <v>#N/A</v>
      </c>
      <c r="AX289" s="4" t="e">
        <f t="shared" ca="1" si="197"/>
        <v>#N/A</v>
      </c>
      <c r="AZ289" s="8" t="e">
        <f t="shared" ca="1" si="201"/>
        <v>#N/A</v>
      </c>
      <c r="BA289" s="3" t="e">
        <f t="shared" ca="1" si="178"/>
        <v>#N/A</v>
      </c>
      <c r="BB289" s="3" t="e">
        <f t="shared" ca="1" si="178"/>
        <v>#N/A</v>
      </c>
      <c r="BC289" s="3" t="e">
        <f t="shared" ca="1" si="178"/>
        <v>#N/A</v>
      </c>
      <c r="BD289" s="3" t="e">
        <f t="shared" ca="1" si="178"/>
        <v>#N/A</v>
      </c>
      <c r="BE289" s="3" t="e">
        <f t="shared" ca="1" si="178"/>
        <v>#N/A</v>
      </c>
      <c r="BF289" s="3" t="e">
        <f t="shared" ca="1" si="178"/>
        <v>#N/A</v>
      </c>
      <c r="BG289" s="3" t="e">
        <f t="shared" ca="1" si="203"/>
        <v>#N/A</v>
      </c>
      <c r="BH289" s="3" t="e">
        <f t="shared" ca="1" si="203"/>
        <v>#N/A</v>
      </c>
      <c r="BI289" s="3" t="e">
        <f t="shared" ca="1" si="203"/>
        <v>#N/A</v>
      </c>
      <c r="BL289" t="e">
        <f t="shared" ca="1" si="164"/>
        <v>#N/A</v>
      </c>
      <c r="BM289" s="4" t="e">
        <f t="shared" ca="1" si="165"/>
        <v>#N/A</v>
      </c>
      <c r="BN289" s="8" t="e">
        <f t="shared" ca="1" si="166"/>
        <v>#N/A</v>
      </c>
      <c r="BO289" s="3" t="e">
        <f t="shared" ca="1" si="167"/>
        <v>#N/A</v>
      </c>
      <c r="BP289" s="4" t="e">
        <f t="shared" ca="1" si="168"/>
        <v>#N/A</v>
      </c>
      <c r="BQ289" s="4" t="e">
        <f t="shared" ca="1" si="169"/>
        <v>#N/A</v>
      </c>
      <c r="BR289" s="3" t="e">
        <f t="shared" ca="1" si="170"/>
        <v>#N/A</v>
      </c>
      <c r="BU289">
        <f t="shared" si="202"/>
        <v>134</v>
      </c>
      <c r="BV289" t="e">
        <f t="shared" ca="1" si="179"/>
        <v>#N/A</v>
      </c>
      <c r="BW289" s="3" t="e">
        <f t="shared" ca="1" si="179"/>
        <v>#N/A</v>
      </c>
      <c r="BX289" s="3" t="e">
        <f t="shared" ca="1" si="179"/>
        <v>#N/A</v>
      </c>
      <c r="BY289" s="4" t="e">
        <f t="shared" ca="1" si="179"/>
        <v>#N/A</v>
      </c>
      <c r="BZ289" s="4" t="e">
        <f t="shared" ca="1" si="179"/>
        <v>#N/A</v>
      </c>
      <c r="CB289" s="8" t="e">
        <f t="shared" ca="1" si="187"/>
        <v>#N/A</v>
      </c>
      <c r="CC289" s="3" t="e">
        <f t="shared" ca="1" si="188"/>
        <v>#N/A</v>
      </c>
      <c r="CD289" s="3" t="e">
        <f t="shared" ca="1" si="189"/>
        <v>#N/A</v>
      </c>
      <c r="CE289" s="3" t="e">
        <f t="shared" ca="1" si="190"/>
        <v>#N/A</v>
      </c>
      <c r="CF289" s="3" t="e">
        <f t="shared" ca="1" si="191"/>
        <v>#N/A</v>
      </c>
      <c r="CG289" s="3" t="e">
        <f t="shared" ca="1" si="192"/>
        <v>#N/A</v>
      </c>
      <c r="CH289" s="3" t="e">
        <f t="shared" ca="1" si="193"/>
        <v>#N/A</v>
      </c>
      <c r="CI289" s="3" t="e">
        <f t="shared" ca="1" si="194"/>
        <v>#N/A</v>
      </c>
      <c r="CJ289" s="3" t="e">
        <f t="shared" ca="1" si="195"/>
        <v>#N/A</v>
      </c>
      <c r="CK289" s="3" t="e">
        <f t="shared" ca="1" si="196"/>
        <v>#N/A</v>
      </c>
    </row>
    <row r="290" spans="10:89" x14ac:dyDescent="0.2">
      <c r="J290" s="152">
        <f t="shared" si="180"/>
        <v>241</v>
      </c>
      <c r="K290" s="94" t="str">
        <f t="shared" ca="1" si="181"/>
        <v/>
      </c>
      <c r="L290" s="82" t="str">
        <f t="shared" ca="1" si="182"/>
        <v/>
      </c>
      <c r="M290" s="88" t="str">
        <f t="shared" ca="1" si="183"/>
        <v/>
      </c>
      <c r="N290" s="87" t="str">
        <f t="shared" ca="1" si="184"/>
        <v/>
      </c>
      <c r="O290" s="83" t="str">
        <f t="shared" ca="1" si="185"/>
        <v/>
      </c>
      <c r="P290" s="84" t="str">
        <f t="shared" ca="1" si="186"/>
        <v/>
      </c>
      <c r="T290">
        <f>PV_Data_Calc!CY283</f>
        <v>268</v>
      </c>
      <c r="U290" s="10" t="e">
        <f ca="1">PV_Data_Calc!CZ283</f>
        <v>#N/A</v>
      </c>
      <c r="V290" s="16" t="e">
        <f ca="1">PV_Data_Calc!DB283</f>
        <v>#N/A</v>
      </c>
      <c r="W290" s="16" t="e">
        <f ca="1">PV_Data_Calc!DC283</f>
        <v>#N/A</v>
      </c>
      <c r="X290" s="17" t="e">
        <f ca="1">PV_Data_Calc!DD283</f>
        <v>#N/A</v>
      </c>
      <c r="Y290" s="17" t="e">
        <f ca="1">PV_Data_Calc!DE283</f>
        <v>#N/A</v>
      </c>
      <c r="AA290" s="9">
        <f>PV_Data_Calc!CQ283</f>
        <v>268</v>
      </c>
      <c r="AB290" s="9" t="e">
        <f ca="1">PV_Data_Calc!CR283</f>
        <v>#N/A</v>
      </c>
      <c r="AC290" s="19" t="e">
        <f ca="1">PV_Data_Calc!CT283</f>
        <v>#N/A</v>
      </c>
      <c r="AD290" s="19" t="e">
        <f ca="1">PV_Data_Calc!CU283</f>
        <v>#N/A</v>
      </c>
      <c r="AE290" s="20" t="e">
        <f ca="1">PV_Data_Calc!CV283</f>
        <v>#N/A</v>
      </c>
      <c r="AF290" s="20" t="e">
        <f ca="1">PV_Data_Calc!CW283</f>
        <v>#N/A</v>
      </c>
      <c r="AJ290" t="e">
        <f t="shared" ca="1" si="157"/>
        <v>#N/A</v>
      </c>
      <c r="AK290" s="4" t="e">
        <f t="shared" ca="1" si="158"/>
        <v>#N/A</v>
      </c>
      <c r="AL290" s="8" t="e">
        <f t="shared" ca="1" si="159"/>
        <v>#N/A</v>
      </c>
      <c r="AM290" s="3" t="e">
        <f t="shared" ca="1" si="160"/>
        <v>#N/A</v>
      </c>
      <c r="AN290" s="4" t="e">
        <f t="shared" ca="1" si="161"/>
        <v>#N/A</v>
      </c>
      <c r="AO290" s="4" t="e">
        <f t="shared" ca="1" si="162"/>
        <v>#N/A</v>
      </c>
      <c r="AP290" s="3" t="e">
        <f t="shared" ca="1" si="163"/>
        <v>#N/A</v>
      </c>
      <c r="AS290">
        <f t="shared" si="198"/>
        <v>134</v>
      </c>
      <c r="AT290" t="e">
        <f t="shared" ca="1" si="199"/>
        <v>#N/A</v>
      </c>
      <c r="AU290" s="3" t="e">
        <f t="shared" ca="1" si="200"/>
        <v>#N/A</v>
      </c>
      <c r="AV290" s="3" t="e">
        <f t="shared" ca="1" si="197"/>
        <v>#N/A</v>
      </c>
      <c r="AW290" s="4" t="e">
        <f t="shared" ca="1" si="197"/>
        <v>#N/A</v>
      </c>
      <c r="AX290" s="4" t="e">
        <f t="shared" ca="1" si="197"/>
        <v>#N/A</v>
      </c>
      <c r="AZ290" s="8" t="e">
        <f t="shared" ca="1" si="201"/>
        <v>#N/A</v>
      </c>
      <c r="BA290" s="3" t="e">
        <f t="shared" ca="1" si="178"/>
        <v>#N/A</v>
      </c>
      <c r="BB290" s="3" t="e">
        <f t="shared" ca="1" si="178"/>
        <v>#N/A</v>
      </c>
      <c r="BC290" s="3" t="e">
        <f t="shared" ca="1" si="178"/>
        <v>#N/A</v>
      </c>
      <c r="BD290" s="3" t="e">
        <f t="shared" ca="1" si="178"/>
        <v>#N/A</v>
      </c>
      <c r="BE290" s="3" t="e">
        <f t="shared" ca="1" si="178"/>
        <v>#N/A</v>
      </c>
      <c r="BF290" s="3" t="e">
        <f t="shared" ca="1" si="178"/>
        <v>#N/A</v>
      </c>
      <c r="BG290" s="3" t="e">
        <f t="shared" ca="1" si="203"/>
        <v>#N/A</v>
      </c>
      <c r="BH290" s="3" t="e">
        <f t="shared" ca="1" si="203"/>
        <v>#N/A</v>
      </c>
      <c r="BI290" s="3" t="e">
        <f t="shared" ca="1" si="203"/>
        <v>#N/A</v>
      </c>
      <c r="BL290" t="e">
        <f t="shared" ca="1" si="164"/>
        <v>#N/A</v>
      </c>
      <c r="BM290" s="4" t="e">
        <f t="shared" ca="1" si="165"/>
        <v>#N/A</v>
      </c>
      <c r="BN290" s="8" t="e">
        <f t="shared" ca="1" si="166"/>
        <v>#N/A</v>
      </c>
      <c r="BO290" s="3" t="e">
        <f t="shared" ca="1" si="167"/>
        <v>#N/A</v>
      </c>
      <c r="BP290" s="4" t="e">
        <f t="shared" ca="1" si="168"/>
        <v>#N/A</v>
      </c>
      <c r="BQ290" s="4" t="e">
        <f t="shared" ca="1" si="169"/>
        <v>#N/A</v>
      </c>
      <c r="BR290" s="3" t="e">
        <f t="shared" ca="1" si="170"/>
        <v>#N/A</v>
      </c>
      <c r="BU290">
        <f t="shared" si="202"/>
        <v>134</v>
      </c>
      <c r="BV290" t="e">
        <f t="shared" ca="1" si="179"/>
        <v>#N/A</v>
      </c>
      <c r="BW290" s="3" t="e">
        <f t="shared" ca="1" si="179"/>
        <v>#N/A</v>
      </c>
      <c r="BX290" s="3" t="e">
        <f t="shared" ca="1" si="179"/>
        <v>#N/A</v>
      </c>
      <c r="BY290" s="4" t="e">
        <f t="shared" ca="1" si="179"/>
        <v>#N/A</v>
      </c>
      <c r="BZ290" s="4" t="e">
        <f t="shared" ca="1" si="179"/>
        <v>#N/A</v>
      </c>
      <c r="CB290" s="8" t="e">
        <f t="shared" ca="1" si="187"/>
        <v>#N/A</v>
      </c>
      <c r="CC290" s="3" t="e">
        <f t="shared" ca="1" si="188"/>
        <v>#N/A</v>
      </c>
      <c r="CD290" s="3" t="e">
        <f t="shared" ca="1" si="189"/>
        <v>#N/A</v>
      </c>
      <c r="CE290" s="3" t="e">
        <f t="shared" ca="1" si="190"/>
        <v>#N/A</v>
      </c>
      <c r="CF290" s="3" t="e">
        <f t="shared" ca="1" si="191"/>
        <v>#N/A</v>
      </c>
      <c r="CG290" s="3" t="e">
        <f t="shared" ca="1" si="192"/>
        <v>#N/A</v>
      </c>
      <c r="CH290" s="3" t="e">
        <f t="shared" ca="1" si="193"/>
        <v>#N/A</v>
      </c>
      <c r="CI290" s="3" t="e">
        <f t="shared" ca="1" si="194"/>
        <v>#N/A</v>
      </c>
      <c r="CJ290" s="3" t="e">
        <f t="shared" ca="1" si="195"/>
        <v>#N/A</v>
      </c>
      <c r="CK290" s="3" t="e">
        <f t="shared" ca="1" si="196"/>
        <v>#N/A</v>
      </c>
    </row>
    <row r="291" spans="10:89" x14ac:dyDescent="0.2">
      <c r="J291" s="152">
        <f t="shared" si="180"/>
        <v>242</v>
      </c>
      <c r="K291" s="94" t="str">
        <f t="shared" ca="1" si="181"/>
        <v/>
      </c>
      <c r="L291" s="82" t="str">
        <f t="shared" ca="1" si="182"/>
        <v/>
      </c>
      <c r="M291" s="88" t="str">
        <f t="shared" ca="1" si="183"/>
        <v/>
      </c>
      <c r="N291" s="87" t="str">
        <f t="shared" ca="1" si="184"/>
        <v/>
      </c>
      <c r="O291" s="83" t="str">
        <f t="shared" ca="1" si="185"/>
        <v/>
      </c>
      <c r="P291" s="84" t="str">
        <f t="shared" ca="1" si="186"/>
        <v/>
      </c>
      <c r="T291">
        <f>PV_Data_Calc!CY284</f>
        <v>269</v>
      </c>
      <c r="U291" s="10" t="e">
        <f ca="1">PV_Data_Calc!CZ284</f>
        <v>#N/A</v>
      </c>
      <c r="V291" s="16" t="e">
        <f ca="1">PV_Data_Calc!DB284</f>
        <v>#N/A</v>
      </c>
      <c r="W291" s="16" t="e">
        <f ca="1">PV_Data_Calc!DC284</f>
        <v>#N/A</v>
      </c>
      <c r="X291" s="17" t="e">
        <f ca="1">PV_Data_Calc!DD284</f>
        <v>#N/A</v>
      </c>
      <c r="Y291" s="17" t="e">
        <f ca="1">PV_Data_Calc!DE284</f>
        <v>#N/A</v>
      </c>
      <c r="AA291" s="9">
        <f>PV_Data_Calc!CQ284</f>
        <v>269</v>
      </c>
      <c r="AB291" s="9" t="e">
        <f ca="1">PV_Data_Calc!CR284</f>
        <v>#N/A</v>
      </c>
      <c r="AC291" s="19" t="e">
        <f ca="1">PV_Data_Calc!CT284</f>
        <v>#N/A</v>
      </c>
      <c r="AD291" s="19" t="e">
        <f ca="1">PV_Data_Calc!CU284</f>
        <v>#N/A</v>
      </c>
      <c r="AE291" s="20" t="e">
        <f ca="1">PV_Data_Calc!CV284</f>
        <v>#N/A</v>
      </c>
      <c r="AF291" s="20" t="e">
        <f ca="1">PV_Data_Calc!CW284</f>
        <v>#N/A</v>
      </c>
      <c r="AJ291" t="e">
        <f t="shared" ca="1" si="157"/>
        <v>#N/A</v>
      </c>
      <c r="AK291" s="4" t="e">
        <f t="shared" ca="1" si="158"/>
        <v>#N/A</v>
      </c>
      <c r="AL291" s="8" t="e">
        <f t="shared" ca="1" si="159"/>
        <v>#N/A</v>
      </c>
      <c r="AM291" s="3" t="e">
        <f t="shared" ca="1" si="160"/>
        <v>#N/A</v>
      </c>
      <c r="AN291" s="4" t="e">
        <f t="shared" ca="1" si="161"/>
        <v>#N/A</v>
      </c>
      <c r="AO291" s="4" t="e">
        <f t="shared" ca="1" si="162"/>
        <v>#N/A</v>
      </c>
      <c r="AP291" s="3" t="e">
        <f t="shared" ca="1" si="163"/>
        <v>#N/A</v>
      </c>
      <c r="AS291">
        <f t="shared" si="198"/>
        <v>135</v>
      </c>
      <c r="AT291" t="e">
        <f t="shared" ca="1" si="199"/>
        <v>#N/A</v>
      </c>
      <c r="AU291" s="3" t="e">
        <f t="shared" ca="1" si="200"/>
        <v>#N/A</v>
      </c>
      <c r="AV291" s="3" t="e">
        <f t="shared" ca="1" si="197"/>
        <v>#N/A</v>
      </c>
      <c r="AW291" s="4" t="e">
        <f t="shared" ca="1" si="197"/>
        <v>#N/A</v>
      </c>
      <c r="AX291" s="4" t="e">
        <f t="shared" ca="1" si="197"/>
        <v>#N/A</v>
      </c>
      <c r="AZ291" s="8" t="e">
        <f t="shared" ca="1" si="201"/>
        <v>#N/A</v>
      </c>
      <c r="BA291" s="3" t="e">
        <f t="shared" ca="1" si="178"/>
        <v>#N/A</v>
      </c>
      <c r="BB291" s="3" t="e">
        <f t="shared" ca="1" si="178"/>
        <v>#N/A</v>
      </c>
      <c r="BC291" s="3" t="e">
        <f t="shared" ca="1" si="178"/>
        <v>#N/A</v>
      </c>
      <c r="BD291" s="3" t="e">
        <f t="shared" ca="1" si="178"/>
        <v>#N/A</v>
      </c>
      <c r="BE291" s="3" t="e">
        <f t="shared" ca="1" si="178"/>
        <v>#N/A</v>
      </c>
      <c r="BF291" s="3" t="e">
        <f t="shared" ca="1" si="178"/>
        <v>#N/A</v>
      </c>
      <c r="BG291" s="3" t="e">
        <f t="shared" ca="1" si="203"/>
        <v>#N/A</v>
      </c>
      <c r="BH291" s="3" t="e">
        <f t="shared" ca="1" si="203"/>
        <v>#N/A</v>
      </c>
      <c r="BI291" s="3" t="e">
        <f t="shared" ca="1" si="203"/>
        <v>#N/A</v>
      </c>
      <c r="BL291" t="e">
        <f t="shared" ca="1" si="164"/>
        <v>#N/A</v>
      </c>
      <c r="BM291" s="4" t="e">
        <f t="shared" ca="1" si="165"/>
        <v>#N/A</v>
      </c>
      <c r="BN291" s="8" t="e">
        <f t="shared" ca="1" si="166"/>
        <v>#N/A</v>
      </c>
      <c r="BO291" s="3" t="e">
        <f t="shared" ca="1" si="167"/>
        <v>#N/A</v>
      </c>
      <c r="BP291" s="4" t="e">
        <f t="shared" ca="1" si="168"/>
        <v>#N/A</v>
      </c>
      <c r="BQ291" s="4" t="e">
        <f t="shared" ca="1" si="169"/>
        <v>#N/A</v>
      </c>
      <c r="BR291" s="3" t="e">
        <f t="shared" ca="1" si="170"/>
        <v>#N/A</v>
      </c>
      <c r="BU291">
        <f t="shared" si="202"/>
        <v>135</v>
      </c>
      <c r="BV291" t="e">
        <f t="shared" ca="1" si="179"/>
        <v>#N/A</v>
      </c>
      <c r="BW291" s="3" t="e">
        <f t="shared" ca="1" si="179"/>
        <v>#N/A</v>
      </c>
      <c r="BX291" s="3" t="e">
        <f t="shared" ca="1" si="179"/>
        <v>#N/A</v>
      </c>
      <c r="BY291" s="4" t="e">
        <f t="shared" ca="1" si="179"/>
        <v>#N/A</v>
      </c>
      <c r="BZ291" s="4" t="e">
        <f t="shared" ca="1" si="179"/>
        <v>#N/A</v>
      </c>
      <c r="CB291" s="8" t="e">
        <f t="shared" ca="1" si="187"/>
        <v>#N/A</v>
      </c>
      <c r="CC291" s="3" t="e">
        <f t="shared" ca="1" si="188"/>
        <v>#N/A</v>
      </c>
      <c r="CD291" s="3" t="e">
        <f t="shared" ca="1" si="189"/>
        <v>#N/A</v>
      </c>
      <c r="CE291" s="3" t="e">
        <f t="shared" ca="1" si="190"/>
        <v>#N/A</v>
      </c>
      <c r="CF291" s="3" t="e">
        <f t="shared" ca="1" si="191"/>
        <v>#N/A</v>
      </c>
      <c r="CG291" s="3" t="e">
        <f t="shared" ca="1" si="192"/>
        <v>#N/A</v>
      </c>
      <c r="CH291" s="3" t="e">
        <f t="shared" ca="1" si="193"/>
        <v>#N/A</v>
      </c>
      <c r="CI291" s="3" t="e">
        <f t="shared" ca="1" si="194"/>
        <v>#N/A</v>
      </c>
      <c r="CJ291" s="3" t="e">
        <f t="shared" ca="1" si="195"/>
        <v>#N/A</v>
      </c>
      <c r="CK291" s="3" t="e">
        <f t="shared" ca="1" si="196"/>
        <v>#N/A</v>
      </c>
    </row>
    <row r="292" spans="10:89" x14ac:dyDescent="0.2">
      <c r="J292" s="152">
        <f t="shared" si="180"/>
        <v>243</v>
      </c>
      <c r="K292" s="94" t="str">
        <f t="shared" ca="1" si="181"/>
        <v/>
      </c>
      <c r="L292" s="82" t="str">
        <f t="shared" ca="1" si="182"/>
        <v/>
      </c>
      <c r="M292" s="88" t="str">
        <f t="shared" ca="1" si="183"/>
        <v/>
      </c>
      <c r="N292" s="87" t="str">
        <f t="shared" ca="1" si="184"/>
        <v/>
      </c>
      <c r="O292" s="83" t="str">
        <f t="shared" ca="1" si="185"/>
        <v/>
      </c>
      <c r="P292" s="84" t="str">
        <f t="shared" ca="1" si="186"/>
        <v/>
      </c>
      <c r="T292">
        <f>PV_Data_Calc!CY285</f>
        <v>270</v>
      </c>
      <c r="U292" s="10" t="e">
        <f ca="1">PV_Data_Calc!CZ285</f>
        <v>#N/A</v>
      </c>
      <c r="V292" s="16" t="e">
        <f ca="1">PV_Data_Calc!DB285</f>
        <v>#N/A</v>
      </c>
      <c r="W292" s="16" t="e">
        <f ca="1">PV_Data_Calc!DC285</f>
        <v>#N/A</v>
      </c>
      <c r="X292" s="17" t="e">
        <f ca="1">PV_Data_Calc!DD285</f>
        <v>#N/A</v>
      </c>
      <c r="Y292" s="17" t="e">
        <f ca="1">PV_Data_Calc!DE285</f>
        <v>#N/A</v>
      </c>
      <c r="AA292" s="9">
        <f>PV_Data_Calc!CQ285</f>
        <v>270</v>
      </c>
      <c r="AB292" s="9" t="e">
        <f ca="1">PV_Data_Calc!CR285</f>
        <v>#N/A</v>
      </c>
      <c r="AC292" s="19" t="e">
        <f ca="1">PV_Data_Calc!CT285</f>
        <v>#N/A</v>
      </c>
      <c r="AD292" s="19" t="e">
        <f ca="1">PV_Data_Calc!CU285</f>
        <v>#N/A</v>
      </c>
      <c r="AE292" s="20" t="e">
        <f ca="1">PV_Data_Calc!CV285</f>
        <v>#N/A</v>
      </c>
      <c r="AF292" s="20" t="e">
        <f ca="1">PV_Data_Calc!CW285</f>
        <v>#N/A</v>
      </c>
      <c r="AJ292" t="e">
        <f t="shared" ca="1" si="157"/>
        <v>#N/A</v>
      </c>
      <c r="AK292" s="4" t="e">
        <f t="shared" ca="1" si="158"/>
        <v>#N/A</v>
      </c>
      <c r="AL292" s="8" t="e">
        <f t="shared" ca="1" si="159"/>
        <v>#N/A</v>
      </c>
      <c r="AM292" s="3" t="e">
        <f t="shared" ca="1" si="160"/>
        <v>#N/A</v>
      </c>
      <c r="AN292" s="4" t="e">
        <f t="shared" ca="1" si="161"/>
        <v>#N/A</v>
      </c>
      <c r="AO292" s="4" t="e">
        <f t="shared" ca="1" si="162"/>
        <v>#N/A</v>
      </c>
      <c r="AP292" s="3" t="e">
        <f t="shared" ca="1" si="163"/>
        <v>#N/A</v>
      </c>
      <c r="AS292">
        <f t="shared" si="198"/>
        <v>135</v>
      </c>
      <c r="AT292" t="e">
        <f t="shared" ca="1" si="199"/>
        <v>#N/A</v>
      </c>
      <c r="AU292" s="3" t="e">
        <f t="shared" ca="1" si="200"/>
        <v>#N/A</v>
      </c>
      <c r="AV292" s="3" t="e">
        <f t="shared" ca="1" si="197"/>
        <v>#N/A</v>
      </c>
      <c r="AW292" s="4" t="e">
        <f t="shared" ca="1" si="197"/>
        <v>#N/A</v>
      </c>
      <c r="AX292" s="4" t="e">
        <f t="shared" ca="1" si="197"/>
        <v>#N/A</v>
      </c>
      <c r="AZ292" s="8" t="e">
        <f t="shared" ca="1" si="201"/>
        <v>#N/A</v>
      </c>
      <c r="BA292" s="3" t="e">
        <f t="shared" ca="1" si="178"/>
        <v>#N/A</v>
      </c>
      <c r="BB292" s="3" t="e">
        <f t="shared" ca="1" si="178"/>
        <v>#N/A</v>
      </c>
      <c r="BC292" s="3" t="e">
        <f t="shared" ca="1" si="178"/>
        <v>#N/A</v>
      </c>
      <c r="BD292" s="3" t="e">
        <f t="shared" ca="1" si="178"/>
        <v>#N/A</v>
      </c>
      <c r="BE292" s="3" t="e">
        <f t="shared" ca="1" si="178"/>
        <v>#N/A</v>
      </c>
      <c r="BF292" s="3" t="e">
        <f t="shared" ca="1" si="178"/>
        <v>#N/A</v>
      </c>
      <c r="BG292" s="3" t="e">
        <f t="shared" ca="1" si="203"/>
        <v>#N/A</v>
      </c>
      <c r="BH292" s="3" t="e">
        <f t="shared" ca="1" si="203"/>
        <v>#N/A</v>
      </c>
      <c r="BI292" s="3" t="e">
        <f t="shared" ca="1" si="203"/>
        <v>#N/A</v>
      </c>
      <c r="BL292" t="e">
        <f t="shared" ca="1" si="164"/>
        <v>#N/A</v>
      </c>
      <c r="BM292" s="4" t="e">
        <f t="shared" ca="1" si="165"/>
        <v>#N/A</v>
      </c>
      <c r="BN292" s="8" t="e">
        <f t="shared" ca="1" si="166"/>
        <v>#N/A</v>
      </c>
      <c r="BO292" s="3" t="e">
        <f t="shared" ca="1" si="167"/>
        <v>#N/A</v>
      </c>
      <c r="BP292" s="4" t="e">
        <f t="shared" ca="1" si="168"/>
        <v>#N/A</v>
      </c>
      <c r="BQ292" s="4" t="e">
        <f t="shared" ca="1" si="169"/>
        <v>#N/A</v>
      </c>
      <c r="BR292" s="3" t="e">
        <f t="shared" ca="1" si="170"/>
        <v>#N/A</v>
      </c>
      <c r="BU292">
        <f t="shared" si="202"/>
        <v>135</v>
      </c>
      <c r="BV292" t="e">
        <f t="shared" ca="1" si="179"/>
        <v>#N/A</v>
      </c>
      <c r="BW292" s="3" t="e">
        <f t="shared" ca="1" si="179"/>
        <v>#N/A</v>
      </c>
      <c r="BX292" s="3" t="e">
        <f t="shared" ca="1" si="179"/>
        <v>#N/A</v>
      </c>
      <c r="BY292" s="4" t="e">
        <f t="shared" ca="1" si="179"/>
        <v>#N/A</v>
      </c>
      <c r="BZ292" s="4" t="e">
        <f t="shared" ca="1" si="179"/>
        <v>#N/A</v>
      </c>
      <c r="CB292" s="8" t="e">
        <f t="shared" ca="1" si="187"/>
        <v>#N/A</v>
      </c>
      <c r="CC292" s="3" t="e">
        <f t="shared" ca="1" si="188"/>
        <v>#N/A</v>
      </c>
      <c r="CD292" s="3" t="e">
        <f t="shared" ca="1" si="189"/>
        <v>#N/A</v>
      </c>
      <c r="CE292" s="3" t="e">
        <f t="shared" ca="1" si="190"/>
        <v>#N/A</v>
      </c>
      <c r="CF292" s="3" t="e">
        <f t="shared" ca="1" si="191"/>
        <v>#N/A</v>
      </c>
      <c r="CG292" s="3" t="e">
        <f t="shared" ca="1" si="192"/>
        <v>#N/A</v>
      </c>
      <c r="CH292" s="3" t="e">
        <f t="shared" ca="1" si="193"/>
        <v>#N/A</v>
      </c>
      <c r="CI292" s="3" t="e">
        <f t="shared" ca="1" si="194"/>
        <v>#N/A</v>
      </c>
      <c r="CJ292" s="3" t="e">
        <f t="shared" ca="1" si="195"/>
        <v>#N/A</v>
      </c>
      <c r="CK292" s="3" t="e">
        <f t="shared" ca="1" si="196"/>
        <v>#N/A</v>
      </c>
    </row>
    <row r="293" spans="10:89" x14ac:dyDescent="0.2">
      <c r="J293" s="152">
        <f t="shared" si="180"/>
        <v>244</v>
      </c>
      <c r="K293" s="94" t="str">
        <f t="shared" ca="1" si="181"/>
        <v/>
      </c>
      <c r="L293" s="82" t="str">
        <f t="shared" ca="1" si="182"/>
        <v/>
      </c>
      <c r="M293" s="88" t="str">
        <f t="shared" ca="1" si="183"/>
        <v/>
      </c>
      <c r="N293" s="87" t="str">
        <f t="shared" ca="1" si="184"/>
        <v/>
      </c>
      <c r="O293" s="83" t="str">
        <f t="shared" ca="1" si="185"/>
        <v/>
      </c>
      <c r="P293" s="84" t="str">
        <f t="shared" ca="1" si="186"/>
        <v/>
      </c>
      <c r="T293">
        <f>PV_Data_Calc!CY286</f>
        <v>271</v>
      </c>
      <c r="U293" s="10" t="e">
        <f ca="1">PV_Data_Calc!CZ286</f>
        <v>#N/A</v>
      </c>
      <c r="V293" s="16" t="e">
        <f ca="1">PV_Data_Calc!DB286</f>
        <v>#N/A</v>
      </c>
      <c r="W293" s="16" t="e">
        <f ca="1">PV_Data_Calc!DC286</f>
        <v>#N/A</v>
      </c>
      <c r="X293" s="17" t="e">
        <f ca="1">PV_Data_Calc!DD286</f>
        <v>#N/A</v>
      </c>
      <c r="Y293" s="17" t="e">
        <f ca="1">PV_Data_Calc!DE286</f>
        <v>#N/A</v>
      </c>
      <c r="AA293" s="9">
        <f>PV_Data_Calc!CQ286</f>
        <v>271</v>
      </c>
      <c r="AB293" s="9" t="e">
        <f ca="1">PV_Data_Calc!CR286</f>
        <v>#N/A</v>
      </c>
      <c r="AC293" s="19" t="e">
        <f ca="1">PV_Data_Calc!CT286</f>
        <v>#N/A</v>
      </c>
      <c r="AD293" s="19" t="e">
        <f ca="1">PV_Data_Calc!CU286</f>
        <v>#N/A</v>
      </c>
      <c r="AE293" s="20" t="e">
        <f ca="1">PV_Data_Calc!CV286</f>
        <v>#N/A</v>
      </c>
      <c r="AF293" s="20" t="e">
        <f ca="1">PV_Data_Calc!CW286</f>
        <v>#N/A</v>
      </c>
      <c r="AJ293" t="e">
        <f t="shared" ca="1" si="157"/>
        <v>#N/A</v>
      </c>
      <c r="AK293" s="4" t="e">
        <f t="shared" ca="1" si="158"/>
        <v>#N/A</v>
      </c>
      <c r="AL293" s="8" t="e">
        <f t="shared" ca="1" si="159"/>
        <v>#N/A</v>
      </c>
      <c r="AM293" s="3" t="e">
        <f t="shared" ca="1" si="160"/>
        <v>#N/A</v>
      </c>
      <c r="AN293" s="4" t="e">
        <f t="shared" ca="1" si="161"/>
        <v>#N/A</v>
      </c>
      <c r="AO293" s="4" t="e">
        <f t="shared" ca="1" si="162"/>
        <v>#N/A</v>
      </c>
      <c r="AP293" s="3" t="e">
        <f t="shared" ca="1" si="163"/>
        <v>#N/A</v>
      </c>
      <c r="AS293">
        <f t="shared" si="198"/>
        <v>136</v>
      </c>
      <c r="AT293" t="e">
        <f t="shared" ca="1" si="199"/>
        <v>#N/A</v>
      </c>
      <c r="AU293" s="3" t="e">
        <f t="shared" ca="1" si="200"/>
        <v>#N/A</v>
      </c>
      <c r="AV293" s="3" t="e">
        <f t="shared" ca="1" si="197"/>
        <v>#N/A</v>
      </c>
      <c r="AW293" s="4" t="e">
        <f t="shared" ca="1" si="197"/>
        <v>#N/A</v>
      </c>
      <c r="AX293" s="4" t="e">
        <f t="shared" ca="1" si="197"/>
        <v>#N/A</v>
      </c>
      <c r="AZ293" s="8" t="e">
        <f t="shared" ca="1" si="201"/>
        <v>#N/A</v>
      </c>
      <c r="BA293" s="3" t="e">
        <f t="shared" ca="1" si="178"/>
        <v>#N/A</v>
      </c>
      <c r="BB293" s="3" t="e">
        <f t="shared" ca="1" si="178"/>
        <v>#N/A</v>
      </c>
      <c r="BC293" s="3" t="e">
        <f t="shared" ca="1" si="178"/>
        <v>#N/A</v>
      </c>
      <c r="BD293" s="3" t="e">
        <f t="shared" ca="1" si="178"/>
        <v>#N/A</v>
      </c>
      <c r="BE293" s="3" t="e">
        <f t="shared" ca="1" si="178"/>
        <v>#N/A</v>
      </c>
      <c r="BF293" s="3" t="e">
        <f t="shared" ca="1" si="178"/>
        <v>#N/A</v>
      </c>
      <c r="BG293" s="3" t="e">
        <f t="shared" ca="1" si="203"/>
        <v>#N/A</v>
      </c>
      <c r="BH293" s="3" t="e">
        <f t="shared" ca="1" si="203"/>
        <v>#N/A</v>
      </c>
      <c r="BI293" s="3" t="e">
        <f t="shared" ca="1" si="203"/>
        <v>#N/A</v>
      </c>
      <c r="BL293" t="e">
        <f t="shared" ca="1" si="164"/>
        <v>#N/A</v>
      </c>
      <c r="BM293" s="4" t="e">
        <f t="shared" ca="1" si="165"/>
        <v>#N/A</v>
      </c>
      <c r="BN293" s="8" t="e">
        <f t="shared" ca="1" si="166"/>
        <v>#N/A</v>
      </c>
      <c r="BO293" s="3" t="e">
        <f t="shared" ca="1" si="167"/>
        <v>#N/A</v>
      </c>
      <c r="BP293" s="4" t="e">
        <f t="shared" ca="1" si="168"/>
        <v>#N/A</v>
      </c>
      <c r="BQ293" s="4" t="e">
        <f t="shared" ca="1" si="169"/>
        <v>#N/A</v>
      </c>
      <c r="BR293" s="3" t="e">
        <f t="shared" ca="1" si="170"/>
        <v>#N/A</v>
      </c>
      <c r="BU293">
        <f t="shared" si="202"/>
        <v>136</v>
      </c>
      <c r="BV293" t="e">
        <f t="shared" ca="1" si="179"/>
        <v>#N/A</v>
      </c>
      <c r="BW293" s="3" t="e">
        <f t="shared" ca="1" si="179"/>
        <v>#N/A</v>
      </c>
      <c r="BX293" s="3" t="e">
        <f t="shared" ca="1" si="179"/>
        <v>#N/A</v>
      </c>
      <c r="BY293" s="4" t="e">
        <f t="shared" ca="1" si="179"/>
        <v>#N/A</v>
      </c>
      <c r="BZ293" s="4" t="e">
        <f t="shared" ca="1" si="179"/>
        <v>#N/A</v>
      </c>
      <c r="CB293" s="8" t="e">
        <f t="shared" ca="1" si="187"/>
        <v>#N/A</v>
      </c>
      <c r="CC293" s="3" t="e">
        <f t="shared" ca="1" si="188"/>
        <v>#N/A</v>
      </c>
      <c r="CD293" s="3" t="e">
        <f t="shared" ca="1" si="189"/>
        <v>#N/A</v>
      </c>
      <c r="CE293" s="3" t="e">
        <f t="shared" ca="1" si="190"/>
        <v>#N/A</v>
      </c>
      <c r="CF293" s="3" t="e">
        <f t="shared" ca="1" si="191"/>
        <v>#N/A</v>
      </c>
      <c r="CG293" s="3" t="e">
        <f t="shared" ca="1" si="192"/>
        <v>#N/A</v>
      </c>
      <c r="CH293" s="3" t="e">
        <f t="shared" ca="1" si="193"/>
        <v>#N/A</v>
      </c>
      <c r="CI293" s="3" t="e">
        <f t="shared" ca="1" si="194"/>
        <v>#N/A</v>
      </c>
      <c r="CJ293" s="3" t="e">
        <f t="shared" ca="1" si="195"/>
        <v>#N/A</v>
      </c>
      <c r="CK293" s="3" t="e">
        <f t="shared" ca="1" si="196"/>
        <v>#N/A</v>
      </c>
    </row>
    <row r="294" spans="10:89" x14ac:dyDescent="0.2">
      <c r="J294" s="152">
        <f t="shared" si="180"/>
        <v>245</v>
      </c>
      <c r="K294" s="94" t="str">
        <f t="shared" ca="1" si="181"/>
        <v/>
      </c>
      <c r="L294" s="82" t="str">
        <f t="shared" ca="1" si="182"/>
        <v/>
      </c>
      <c r="M294" s="88" t="str">
        <f t="shared" ca="1" si="183"/>
        <v/>
      </c>
      <c r="N294" s="87" t="str">
        <f t="shared" ca="1" si="184"/>
        <v/>
      </c>
      <c r="O294" s="83" t="str">
        <f t="shared" ca="1" si="185"/>
        <v/>
      </c>
      <c r="P294" s="84" t="str">
        <f t="shared" ca="1" si="186"/>
        <v/>
      </c>
      <c r="T294">
        <f>PV_Data_Calc!CY287</f>
        <v>272</v>
      </c>
      <c r="U294" s="10" t="e">
        <f ca="1">PV_Data_Calc!CZ287</f>
        <v>#N/A</v>
      </c>
      <c r="V294" s="16" t="e">
        <f ca="1">PV_Data_Calc!DB287</f>
        <v>#N/A</v>
      </c>
      <c r="W294" s="16" t="e">
        <f ca="1">PV_Data_Calc!DC287</f>
        <v>#N/A</v>
      </c>
      <c r="X294" s="17" t="e">
        <f ca="1">PV_Data_Calc!DD287</f>
        <v>#N/A</v>
      </c>
      <c r="Y294" s="17" t="e">
        <f ca="1">PV_Data_Calc!DE287</f>
        <v>#N/A</v>
      </c>
      <c r="AA294" s="9">
        <f>PV_Data_Calc!CQ287</f>
        <v>272</v>
      </c>
      <c r="AB294" s="9" t="e">
        <f ca="1">PV_Data_Calc!CR287</f>
        <v>#N/A</v>
      </c>
      <c r="AC294" s="19" t="e">
        <f ca="1">PV_Data_Calc!CT287</f>
        <v>#N/A</v>
      </c>
      <c r="AD294" s="19" t="e">
        <f ca="1">PV_Data_Calc!CU287</f>
        <v>#N/A</v>
      </c>
      <c r="AE294" s="20" t="e">
        <f ca="1">PV_Data_Calc!CV287</f>
        <v>#N/A</v>
      </c>
      <c r="AF294" s="20" t="e">
        <f ca="1">PV_Data_Calc!CW287</f>
        <v>#N/A</v>
      </c>
      <c r="AJ294" t="e">
        <f t="shared" ca="1" si="157"/>
        <v>#N/A</v>
      </c>
      <c r="AK294" s="4" t="e">
        <f t="shared" ca="1" si="158"/>
        <v>#N/A</v>
      </c>
      <c r="AL294" s="8" t="e">
        <f t="shared" ca="1" si="159"/>
        <v>#N/A</v>
      </c>
      <c r="AM294" s="3" t="e">
        <f t="shared" ca="1" si="160"/>
        <v>#N/A</v>
      </c>
      <c r="AN294" s="4" t="e">
        <f t="shared" ca="1" si="161"/>
        <v>#N/A</v>
      </c>
      <c r="AO294" s="4" t="e">
        <f t="shared" ca="1" si="162"/>
        <v>#N/A</v>
      </c>
      <c r="AP294" s="3" t="e">
        <f t="shared" ca="1" si="163"/>
        <v>#N/A</v>
      </c>
      <c r="AS294">
        <f t="shared" si="198"/>
        <v>136</v>
      </c>
      <c r="AT294" t="e">
        <f t="shared" ca="1" si="199"/>
        <v>#N/A</v>
      </c>
      <c r="AU294" s="3" t="e">
        <f t="shared" ca="1" si="200"/>
        <v>#N/A</v>
      </c>
      <c r="AV294" s="3" t="e">
        <f t="shared" ca="1" si="197"/>
        <v>#N/A</v>
      </c>
      <c r="AW294" s="4" t="e">
        <f t="shared" ca="1" si="197"/>
        <v>#N/A</v>
      </c>
      <c r="AX294" s="4" t="e">
        <f t="shared" ca="1" si="197"/>
        <v>#N/A</v>
      </c>
      <c r="AZ294" s="8" t="e">
        <f t="shared" ca="1" si="201"/>
        <v>#N/A</v>
      </c>
      <c r="BA294" s="3" t="e">
        <f t="shared" ca="1" si="178"/>
        <v>#N/A</v>
      </c>
      <c r="BB294" s="3" t="e">
        <f t="shared" ca="1" si="178"/>
        <v>#N/A</v>
      </c>
      <c r="BC294" s="3" t="e">
        <f t="shared" ca="1" si="178"/>
        <v>#N/A</v>
      </c>
      <c r="BD294" s="3" t="e">
        <f t="shared" ca="1" si="178"/>
        <v>#N/A</v>
      </c>
      <c r="BE294" s="3" t="e">
        <f t="shared" ca="1" si="178"/>
        <v>#N/A</v>
      </c>
      <c r="BF294" s="3" t="e">
        <f t="shared" ca="1" si="178"/>
        <v>#N/A</v>
      </c>
      <c r="BG294" s="3" t="e">
        <f t="shared" ca="1" si="203"/>
        <v>#N/A</v>
      </c>
      <c r="BH294" s="3" t="e">
        <f t="shared" ca="1" si="203"/>
        <v>#N/A</v>
      </c>
      <c r="BI294" s="3" t="e">
        <f t="shared" ca="1" si="203"/>
        <v>#N/A</v>
      </c>
      <c r="BL294" t="e">
        <f t="shared" ca="1" si="164"/>
        <v>#N/A</v>
      </c>
      <c r="BM294" s="4" t="e">
        <f t="shared" ca="1" si="165"/>
        <v>#N/A</v>
      </c>
      <c r="BN294" s="8" t="e">
        <f t="shared" ca="1" si="166"/>
        <v>#N/A</v>
      </c>
      <c r="BO294" s="3" t="e">
        <f t="shared" ca="1" si="167"/>
        <v>#N/A</v>
      </c>
      <c r="BP294" s="4" t="e">
        <f t="shared" ca="1" si="168"/>
        <v>#N/A</v>
      </c>
      <c r="BQ294" s="4" t="e">
        <f t="shared" ca="1" si="169"/>
        <v>#N/A</v>
      </c>
      <c r="BR294" s="3" t="e">
        <f t="shared" ca="1" si="170"/>
        <v>#N/A</v>
      </c>
      <c r="BU294">
        <f t="shared" si="202"/>
        <v>136</v>
      </c>
      <c r="BV294" t="e">
        <f t="shared" ca="1" si="179"/>
        <v>#N/A</v>
      </c>
      <c r="BW294" s="3" t="e">
        <f t="shared" ca="1" si="179"/>
        <v>#N/A</v>
      </c>
      <c r="BX294" s="3" t="e">
        <f t="shared" ca="1" si="179"/>
        <v>#N/A</v>
      </c>
      <c r="BY294" s="4" t="e">
        <f t="shared" ca="1" si="179"/>
        <v>#N/A</v>
      </c>
      <c r="BZ294" s="4" t="e">
        <f t="shared" ca="1" si="179"/>
        <v>#N/A</v>
      </c>
      <c r="CB294" s="8" t="e">
        <f t="shared" ca="1" si="187"/>
        <v>#N/A</v>
      </c>
      <c r="CC294" s="3" t="e">
        <f t="shared" ca="1" si="188"/>
        <v>#N/A</v>
      </c>
      <c r="CD294" s="3" t="e">
        <f t="shared" ca="1" si="189"/>
        <v>#N/A</v>
      </c>
      <c r="CE294" s="3" t="e">
        <f t="shared" ca="1" si="190"/>
        <v>#N/A</v>
      </c>
      <c r="CF294" s="3" t="e">
        <f t="shared" ca="1" si="191"/>
        <v>#N/A</v>
      </c>
      <c r="CG294" s="3" t="e">
        <f t="shared" ca="1" si="192"/>
        <v>#N/A</v>
      </c>
      <c r="CH294" s="3" t="e">
        <f t="shared" ca="1" si="193"/>
        <v>#N/A</v>
      </c>
      <c r="CI294" s="3" t="e">
        <f t="shared" ca="1" si="194"/>
        <v>#N/A</v>
      </c>
      <c r="CJ294" s="3" t="e">
        <f t="shared" ca="1" si="195"/>
        <v>#N/A</v>
      </c>
      <c r="CK294" s="3" t="e">
        <f t="shared" ca="1" si="196"/>
        <v>#N/A</v>
      </c>
    </row>
    <row r="295" spans="10:89" x14ac:dyDescent="0.2">
      <c r="J295" s="152">
        <f t="shared" si="180"/>
        <v>246</v>
      </c>
      <c r="K295" s="94" t="str">
        <f t="shared" ca="1" si="181"/>
        <v/>
      </c>
      <c r="L295" s="82" t="str">
        <f t="shared" ca="1" si="182"/>
        <v/>
      </c>
      <c r="M295" s="88" t="str">
        <f t="shared" ca="1" si="183"/>
        <v/>
      </c>
      <c r="N295" s="87" t="str">
        <f t="shared" ca="1" si="184"/>
        <v/>
      </c>
      <c r="O295" s="83" t="str">
        <f t="shared" ca="1" si="185"/>
        <v/>
      </c>
      <c r="P295" s="84" t="str">
        <f t="shared" ca="1" si="186"/>
        <v/>
      </c>
      <c r="T295">
        <f>PV_Data_Calc!CY288</f>
        <v>273</v>
      </c>
      <c r="U295" s="10" t="e">
        <f ca="1">PV_Data_Calc!CZ288</f>
        <v>#N/A</v>
      </c>
      <c r="V295" s="16" t="e">
        <f ca="1">PV_Data_Calc!DB288</f>
        <v>#N/A</v>
      </c>
      <c r="W295" s="16" t="e">
        <f ca="1">PV_Data_Calc!DC288</f>
        <v>#N/A</v>
      </c>
      <c r="X295" s="17" t="e">
        <f ca="1">PV_Data_Calc!DD288</f>
        <v>#N/A</v>
      </c>
      <c r="Y295" s="17" t="e">
        <f ca="1">PV_Data_Calc!DE288</f>
        <v>#N/A</v>
      </c>
      <c r="AA295" s="9">
        <f>PV_Data_Calc!CQ288</f>
        <v>273</v>
      </c>
      <c r="AB295" s="9" t="e">
        <f ca="1">PV_Data_Calc!CR288</f>
        <v>#N/A</v>
      </c>
      <c r="AC295" s="19" t="e">
        <f ca="1">PV_Data_Calc!CT288</f>
        <v>#N/A</v>
      </c>
      <c r="AD295" s="19" t="e">
        <f ca="1">PV_Data_Calc!CU288</f>
        <v>#N/A</v>
      </c>
      <c r="AE295" s="20" t="e">
        <f ca="1">PV_Data_Calc!CV288</f>
        <v>#N/A</v>
      </c>
      <c r="AF295" s="20" t="e">
        <f ca="1">PV_Data_Calc!CW288</f>
        <v>#N/A</v>
      </c>
      <c r="AJ295" t="e">
        <f t="shared" ca="1" si="157"/>
        <v>#N/A</v>
      </c>
      <c r="AK295" s="4" t="e">
        <f t="shared" ca="1" si="158"/>
        <v>#N/A</v>
      </c>
      <c r="AL295" s="8" t="e">
        <f t="shared" ca="1" si="159"/>
        <v>#N/A</v>
      </c>
      <c r="AM295" s="3" t="e">
        <f t="shared" ca="1" si="160"/>
        <v>#N/A</v>
      </c>
      <c r="AN295" s="4" t="e">
        <f t="shared" ca="1" si="161"/>
        <v>#N/A</v>
      </c>
      <c r="AO295" s="4" t="e">
        <f t="shared" ca="1" si="162"/>
        <v>#N/A</v>
      </c>
      <c r="AP295" s="3" t="e">
        <f t="shared" ca="1" si="163"/>
        <v>#N/A</v>
      </c>
      <c r="AS295">
        <f t="shared" si="198"/>
        <v>137</v>
      </c>
      <c r="AT295" t="e">
        <f t="shared" ca="1" si="199"/>
        <v>#N/A</v>
      </c>
      <c r="AU295" s="3" t="e">
        <f t="shared" ca="1" si="200"/>
        <v>#N/A</v>
      </c>
      <c r="AV295" s="3" t="e">
        <f t="shared" ca="1" si="197"/>
        <v>#N/A</v>
      </c>
      <c r="AW295" s="4" t="e">
        <f t="shared" ca="1" si="197"/>
        <v>#N/A</v>
      </c>
      <c r="AX295" s="4" t="e">
        <f t="shared" ca="1" si="197"/>
        <v>#N/A</v>
      </c>
      <c r="AZ295" s="8" t="e">
        <f t="shared" ca="1" si="201"/>
        <v>#N/A</v>
      </c>
      <c r="BA295" s="3" t="e">
        <f t="shared" ca="1" si="178"/>
        <v>#N/A</v>
      </c>
      <c r="BB295" s="3" t="e">
        <f t="shared" ca="1" si="178"/>
        <v>#N/A</v>
      </c>
      <c r="BC295" s="3" t="e">
        <f t="shared" ca="1" si="178"/>
        <v>#N/A</v>
      </c>
      <c r="BD295" s="3" t="e">
        <f t="shared" ca="1" si="178"/>
        <v>#N/A</v>
      </c>
      <c r="BE295" s="3" t="e">
        <f t="shared" ca="1" si="178"/>
        <v>#N/A</v>
      </c>
      <c r="BF295" s="3" t="e">
        <f t="shared" ca="1" si="178"/>
        <v>#N/A</v>
      </c>
      <c r="BG295" s="3" t="e">
        <f t="shared" ca="1" si="203"/>
        <v>#N/A</v>
      </c>
      <c r="BH295" s="3" t="e">
        <f t="shared" ca="1" si="203"/>
        <v>#N/A</v>
      </c>
      <c r="BI295" s="3" t="e">
        <f t="shared" ca="1" si="203"/>
        <v>#N/A</v>
      </c>
      <c r="BL295" t="e">
        <f t="shared" ca="1" si="164"/>
        <v>#N/A</v>
      </c>
      <c r="BM295" s="4" t="e">
        <f t="shared" ca="1" si="165"/>
        <v>#N/A</v>
      </c>
      <c r="BN295" s="8" t="e">
        <f t="shared" ca="1" si="166"/>
        <v>#N/A</v>
      </c>
      <c r="BO295" s="3" t="e">
        <f t="shared" ca="1" si="167"/>
        <v>#N/A</v>
      </c>
      <c r="BP295" s="4" t="e">
        <f t="shared" ca="1" si="168"/>
        <v>#N/A</v>
      </c>
      <c r="BQ295" s="4" t="e">
        <f t="shared" ca="1" si="169"/>
        <v>#N/A</v>
      </c>
      <c r="BR295" s="3" t="e">
        <f t="shared" ca="1" si="170"/>
        <v>#N/A</v>
      </c>
      <c r="BU295">
        <f t="shared" si="202"/>
        <v>137</v>
      </c>
      <c r="BV295" t="e">
        <f t="shared" ca="1" si="179"/>
        <v>#N/A</v>
      </c>
      <c r="BW295" s="3" t="e">
        <f t="shared" ca="1" si="179"/>
        <v>#N/A</v>
      </c>
      <c r="BX295" s="3" t="e">
        <f t="shared" ca="1" si="179"/>
        <v>#N/A</v>
      </c>
      <c r="BY295" s="4" t="e">
        <f t="shared" ca="1" si="179"/>
        <v>#N/A</v>
      </c>
      <c r="BZ295" s="4" t="e">
        <f t="shared" ca="1" si="179"/>
        <v>#N/A</v>
      </c>
      <c r="CB295" s="8" t="e">
        <f t="shared" ca="1" si="187"/>
        <v>#N/A</v>
      </c>
      <c r="CC295" s="3" t="e">
        <f t="shared" ca="1" si="188"/>
        <v>#N/A</v>
      </c>
      <c r="CD295" s="3" t="e">
        <f t="shared" ca="1" si="189"/>
        <v>#N/A</v>
      </c>
      <c r="CE295" s="3" t="e">
        <f t="shared" ca="1" si="190"/>
        <v>#N/A</v>
      </c>
      <c r="CF295" s="3" t="e">
        <f t="shared" ca="1" si="191"/>
        <v>#N/A</v>
      </c>
      <c r="CG295" s="3" t="e">
        <f t="shared" ca="1" si="192"/>
        <v>#N/A</v>
      </c>
      <c r="CH295" s="3" t="e">
        <f t="shared" ca="1" si="193"/>
        <v>#N/A</v>
      </c>
      <c r="CI295" s="3" t="e">
        <f t="shared" ca="1" si="194"/>
        <v>#N/A</v>
      </c>
      <c r="CJ295" s="3" t="e">
        <f t="shared" ca="1" si="195"/>
        <v>#N/A</v>
      </c>
      <c r="CK295" s="3" t="e">
        <f t="shared" ca="1" si="196"/>
        <v>#N/A</v>
      </c>
    </row>
    <row r="296" spans="10:89" x14ac:dyDescent="0.2">
      <c r="J296" s="152">
        <f t="shared" si="180"/>
        <v>247</v>
      </c>
      <c r="K296" s="94" t="str">
        <f t="shared" ca="1" si="181"/>
        <v/>
      </c>
      <c r="L296" s="82" t="str">
        <f t="shared" ca="1" si="182"/>
        <v/>
      </c>
      <c r="M296" s="88" t="str">
        <f t="shared" ca="1" si="183"/>
        <v/>
      </c>
      <c r="N296" s="87" t="str">
        <f t="shared" ca="1" si="184"/>
        <v/>
      </c>
      <c r="O296" s="83" t="str">
        <f t="shared" ca="1" si="185"/>
        <v/>
      </c>
      <c r="P296" s="84" t="str">
        <f t="shared" ca="1" si="186"/>
        <v/>
      </c>
      <c r="T296">
        <f>PV_Data_Calc!CY289</f>
        <v>274</v>
      </c>
      <c r="U296" s="10" t="e">
        <f ca="1">PV_Data_Calc!CZ289</f>
        <v>#N/A</v>
      </c>
      <c r="V296" s="16" t="e">
        <f ca="1">PV_Data_Calc!DB289</f>
        <v>#N/A</v>
      </c>
      <c r="W296" s="16" t="e">
        <f ca="1">PV_Data_Calc!DC289</f>
        <v>#N/A</v>
      </c>
      <c r="X296" s="17" t="e">
        <f ca="1">PV_Data_Calc!DD289</f>
        <v>#N/A</v>
      </c>
      <c r="Y296" s="17" t="e">
        <f ca="1">PV_Data_Calc!DE289</f>
        <v>#N/A</v>
      </c>
      <c r="AA296" s="9">
        <f>PV_Data_Calc!CQ289</f>
        <v>274</v>
      </c>
      <c r="AB296" s="9" t="e">
        <f ca="1">PV_Data_Calc!CR289</f>
        <v>#N/A</v>
      </c>
      <c r="AC296" s="19" t="e">
        <f ca="1">PV_Data_Calc!CT289</f>
        <v>#N/A</v>
      </c>
      <c r="AD296" s="19" t="e">
        <f ca="1">PV_Data_Calc!CU289</f>
        <v>#N/A</v>
      </c>
      <c r="AE296" s="20" t="e">
        <f ca="1">PV_Data_Calc!CV289</f>
        <v>#N/A</v>
      </c>
      <c r="AF296" s="20" t="e">
        <f ca="1">PV_Data_Calc!CW289</f>
        <v>#N/A</v>
      </c>
      <c r="AJ296" t="e">
        <f t="shared" ca="1" si="157"/>
        <v>#N/A</v>
      </c>
      <c r="AK296" s="4" t="e">
        <f t="shared" ca="1" si="158"/>
        <v>#N/A</v>
      </c>
      <c r="AL296" s="8" t="e">
        <f t="shared" ca="1" si="159"/>
        <v>#N/A</v>
      </c>
      <c r="AM296" s="3" t="e">
        <f t="shared" ca="1" si="160"/>
        <v>#N/A</v>
      </c>
      <c r="AN296" s="4" t="e">
        <f t="shared" ca="1" si="161"/>
        <v>#N/A</v>
      </c>
      <c r="AO296" s="4" t="e">
        <f t="shared" ca="1" si="162"/>
        <v>#N/A</v>
      </c>
      <c r="AP296" s="3" t="e">
        <f t="shared" ca="1" si="163"/>
        <v>#N/A</v>
      </c>
      <c r="AS296">
        <f t="shared" si="198"/>
        <v>137</v>
      </c>
      <c r="AT296" t="e">
        <f t="shared" ca="1" si="199"/>
        <v>#N/A</v>
      </c>
      <c r="AU296" s="3" t="e">
        <f t="shared" ca="1" si="200"/>
        <v>#N/A</v>
      </c>
      <c r="AV296" s="3" t="e">
        <f t="shared" ca="1" si="197"/>
        <v>#N/A</v>
      </c>
      <c r="AW296" s="4" t="e">
        <f t="shared" ca="1" si="197"/>
        <v>#N/A</v>
      </c>
      <c r="AX296" s="4" t="e">
        <f t="shared" ca="1" si="197"/>
        <v>#N/A</v>
      </c>
      <c r="AZ296" s="8" t="e">
        <f t="shared" ca="1" si="201"/>
        <v>#N/A</v>
      </c>
      <c r="BA296" s="3" t="e">
        <f t="shared" ca="1" si="178"/>
        <v>#N/A</v>
      </c>
      <c r="BB296" s="3" t="e">
        <f t="shared" ca="1" si="178"/>
        <v>#N/A</v>
      </c>
      <c r="BC296" s="3" t="e">
        <f t="shared" ca="1" si="178"/>
        <v>#N/A</v>
      </c>
      <c r="BD296" s="3" t="e">
        <f t="shared" ca="1" si="178"/>
        <v>#N/A</v>
      </c>
      <c r="BE296" s="3" t="e">
        <f t="shared" ca="1" si="178"/>
        <v>#N/A</v>
      </c>
      <c r="BF296" s="3" t="e">
        <f t="shared" ca="1" si="178"/>
        <v>#N/A</v>
      </c>
      <c r="BG296" s="3" t="e">
        <f t="shared" ca="1" si="203"/>
        <v>#N/A</v>
      </c>
      <c r="BH296" s="3" t="e">
        <f t="shared" ca="1" si="203"/>
        <v>#N/A</v>
      </c>
      <c r="BI296" s="3" t="e">
        <f t="shared" ca="1" si="203"/>
        <v>#N/A</v>
      </c>
      <c r="BL296" t="e">
        <f t="shared" ca="1" si="164"/>
        <v>#N/A</v>
      </c>
      <c r="BM296" s="4" t="e">
        <f t="shared" ca="1" si="165"/>
        <v>#N/A</v>
      </c>
      <c r="BN296" s="8" t="e">
        <f t="shared" ca="1" si="166"/>
        <v>#N/A</v>
      </c>
      <c r="BO296" s="3" t="e">
        <f t="shared" ca="1" si="167"/>
        <v>#N/A</v>
      </c>
      <c r="BP296" s="4" t="e">
        <f t="shared" ca="1" si="168"/>
        <v>#N/A</v>
      </c>
      <c r="BQ296" s="4" t="e">
        <f t="shared" ca="1" si="169"/>
        <v>#N/A</v>
      </c>
      <c r="BR296" s="3" t="e">
        <f t="shared" ca="1" si="170"/>
        <v>#N/A</v>
      </c>
      <c r="BU296">
        <f t="shared" si="202"/>
        <v>137</v>
      </c>
      <c r="BV296" t="e">
        <f t="shared" ca="1" si="179"/>
        <v>#N/A</v>
      </c>
      <c r="BW296" s="3" t="e">
        <f t="shared" ca="1" si="179"/>
        <v>#N/A</v>
      </c>
      <c r="BX296" s="3" t="e">
        <f t="shared" ca="1" si="179"/>
        <v>#N/A</v>
      </c>
      <c r="BY296" s="4" t="e">
        <f t="shared" ca="1" si="179"/>
        <v>#N/A</v>
      </c>
      <c r="BZ296" s="4" t="e">
        <f t="shared" ca="1" si="179"/>
        <v>#N/A</v>
      </c>
      <c r="CB296" s="8" t="e">
        <f t="shared" ca="1" si="187"/>
        <v>#N/A</v>
      </c>
      <c r="CC296" s="3" t="e">
        <f t="shared" ca="1" si="188"/>
        <v>#N/A</v>
      </c>
      <c r="CD296" s="3" t="e">
        <f t="shared" ca="1" si="189"/>
        <v>#N/A</v>
      </c>
      <c r="CE296" s="3" t="e">
        <f t="shared" ca="1" si="190"/>
        <v>#N/A</v>
      </c>
      <c r="CF296" s="3" t="e">
        <f t="shared" ca="1" si="191"/>
        <v>#N/A</v>
      </c>
      <c r="CG296" s="3" t="e">
        <f t="shared" ca="1" si="192"/>
        <v>#N/A</v>
      </c>
      <c r="CH296" s="3" t="e">
        <f t="shared" ca="1" si="193"/>
        <v>#N/A</v>
      </c>
      <c r="CI296" s="3" t="e">
        <f t="shared" ca="1" si="194"/>
        <v>#N/A</v>
      </c>
      <c r="CJ296" s="3" t="e">
        <f t="shared" ca="1" si="195"/>
        <v>#N/A</v>
      </c>
      <c r="CK296" s="3" t="e">
        <f t="shared" ca="1" si="196"/>
        <v>#N/A</v>
      </c>
    </row>
    <row r="297" spans="10:89" x14ac:dyDescent="0.2">
      <c r="J297" s="152">
        <f t="shared" si="180"/>
        <v>248</v>
      </c>
      <c r="K297" s="94" t="str">
        <f t="shared" ca="1" si="181"/>
        <v/>
      </c>
      <c r="L297" s="82" t="str">
        <f t="shared" ca="1" si="182"/>
        <v/>
      </c>
      <c r="M297" s="88" t="str">
        <f t="shared" ca="1" si="183"/>
        <v/>
      </c>
      <c r="N297" s="87" t="str">
        <f t="shared" ca="1" si="184"/>
        <v/>
      </c>
      <c r="O297" s="83" t="str">
        <f t="shared" ca="1" si="185"/>
        <v/>
      </c>
      <c r="P297" s="84" t="str">
        <f t="shared" ca="1" si="186"/>
        <v/>
      </c>
      <c r="T297">
        <f>PV_Data_Calc!CY290</f>
        <v>275</v>
      </c>
      <c r="U297" s="10" t="e">
        <f ca="1">PV_Data_Calc!CZ290</f>
        <v>#N/A</v>
      </c>
      <c r="V297" s="16" t="e">
        <f ca="1">PV_Data_Calc!DB290</f>
        <v>#N/A</v>
      </c>
      <c r="W297" s="16" t="e">
        <f ca="1">PV_Data_Calc!DC290</f>
        <v>#N/A</v>
      </c>
      <c r="X297" s="17" t="e">
        <f ca="1">PV_Data_Calc!DD290</f>
        <v>#N/A</v>
      </c>
      <c r="Y297" s="17" t="e">
        <f ca="1">PV_Data_Calc!DE290</f>
        <v>#N/A</v>
      </c>
      <c r="AA297" s="9">
        <f>PV_Data_Calc!CQ290</f>
        <v>275</v>
      </c>
      <c r="AB297" s="9" t="e">
        <f ca="1">PV_Data_Calc!CR290</f>
        <v>#N/A</v>
      </c>
      <c r="AC297" s="19" t="e">
        <f ca="1">PV_Data_Calc!CT290</f>
        <v>#N/A</v>
      </c>
      <c r="AD297" s="19" t="e">
        <f ca="1">PV_Data_Calc!CU290</f>
        <v>#N/A</v>
      </c>
      <c r="AE297" s="20" t="e">
        <f ca="1">PV_Data_Calc!CV290</f>
        <v>#N/A</v>
      </c>
      <c r="AF297" s="20" t="e">
        <f ca="1">PV_Data_Calc!CW290</f>
        <v>#N/A</v>
      </c>
      <c r="AJ297" t="e">
        <f t="shared" ca="1" si="157"/>
        <v>#N/A</v>
      </c>
      <c r="AK297" s="4" t="e">
        <f t="shared" ca="1" si="158"/>
        <v>#N/A</v>
      </c>
      <c r="AL297" s="8" t="e">
        <f t="shared" ca="1" si="159"/>
        <v>#N/A</v>
      </c>
      <c r="AM297" s="3" t="e">
        <f t="shared" ca="1" si="160"/>
        <v>#N/A</v>
      </c>
      <c r="AN297" s="4" t="e">
        <f t="shared" ca="1" si="161"/>
        <v>#N/A</v>
      </c>
      <c r="AO297" s="4" t="e">
        <f t="shared" ca="1" si="162"/>
        <v>#N/A</v>
      </c>
      <c r="AP297" s="3" t="e">
        <f t="shared" ca="1" si="163"/>
        <v>#N/A</v>
      </c>
      <c r="AS297">
        <f t="shared" si="198"/>
        <v>138</v>
      </c>
      <c r="AT297" t="e">
        <f t="shared" ca="1" si="199"/>
        <v>#N/A</v>
      </c>
      <c r="AU297" s="3" t="e">
        <f t="shared" ca="1" si="200"/>
        <v>#N/A</v>
      </c>
      <c r="AV297" s="3" t="e">
        <f t="shared" ca="1" si="197"/>
        <v>#N/A</v>
      </c>
      <c r="AW297" s="4" t="e">
        <f t="shared" ca="1" si="197"/>
        <v>#N/A</v>
      </c>
      <c r="AX297" s="4" t="e">
        <f t="shared" ca="1" si="197"/>
        <v>#N/A</v>
      </c>
      <c r="AZ297" s="8" t="e">
        <f t="shared" ca="1" si="201"/>
        <v>#N/A</v>
      </c>
      <c r="BA297" s="3" t="e">
        <f t="shared" ca="1" si="178"/>
        <v>#N/A</v>
      </c>
      <c r="BB297" s="3" t="e">
        <f t="shared" ca="1" si="178"/>
        <v>#N/A</v>
      </c>
      <c r="BC297" s="3" t="e">
        <f t="shared" ca="1" si="178"/>
        <v>#N/A</v>
      </c>
      <c r="BD297" s="3" t="e">
        <f t="shared" ca="1" si="178"/>
        <v>#N/A</v>
      </c>
      <c r="BE297" s="3" t="e">
        <f t="shared" ca="1" si="178"/>
        <v>#N/A</v>
      </c>
      <c r="BF297" s="3" t="e">
        <f t="shared" ca="1" si="178"/>
        <v>#N/A</v>
      </c>
      <c r="BG297" s="3" t="e">
        <f t="shared" ca="1" si="203"/>
        <v>#N/A</v>
      </c>
      <c r="BH297" s="3" t="e">
        <f t="shared" ca="1" si="203"/>
        <v>#N/A</v>
      </c>
      <c r="BI297" s="3" t="e">
        <f t="shared" ca="1" si="203"/>
        <v>#N/A</v>
      </c>
      <c r="BL297" t="e">
        <f t="shared" ca="1" si="164"/>
        <v>#N/A</v>
      </c>
      <c r="BM297" s="4" t="e">
        <f t="shared" ca="1" si="165"/>
        <v>#N/A</v>
      </c>
      <c r="BN297" s="8" t="e">
        <f t="shared" ca="1" si="166"/>
        <v>#N/A</v>
      </c>
      <c r="BO297" s="3" t="e">
        <f t="shared" ca="1" si="167"/>
        <v>#N/A</v>
      </c>
      <c r="BP297" s="4" t="e">
        <f t="shared" ca="1" si="168"/>
        <v>#N/A</v>
      </c>
      <c r="BQ297" s="4" t="e">
        <f t="shared" ca="1" si="169"/>
        <v>#N/A</v>
      </c>
      <c r="BR297" s="3" t="e">
        <f t="shared" ca="1" si="170"/>
        <v>#N/A</v>
      </c>
      <c r="BU297">
        <f t="shared" si="202"/>
        <v>138</v>
      </c>
      <c r="BV297" t="e">
        <f t="shared" ca="1" si="179"/>
        <v>#N/A</v>
      </c>
      <c r="BW297" s="3" t="e">
        <f t="shared" ca="1" si="179"/>
        <v>#N/A</v>
      </c>
      <c r="BX297" s="3" t="e">
        <f t="shared" ca="1" si="179"/>
        <v>#N/A</v>
      </c>
      <c r="BY297" s="4" t="e">
        <f t="shared" ca="1" si="179"/>
        <v>#N/A</v>
      </c>
      <c r="BZ297" s="4" t="e">
        <f t="shared" ca="1" si="179"/>
        <v>#N/A</v>
      </c>
      <c r="CB297" s="8" t="e">
        <f t="shared" ca="1" si="187"/>
        <v>#N/A</v>
      </c>
      <c r="CC297" s="3" t="e">
        <f t="shared" ca="1" si="188"/>
        <v>#N/A</v>
      </c>
      <c r="CD297" s="3" t="e">
        <f t="shared" ca="1" si="189"/>
        <v>#N/A</v>
      </c>
      <c r="CE297" s="3" t="e">
        <f t="shared" ca="1" si="190"/>
        <v>#N/A</v>
      </c>
      <c r="CF297" s="3" t="e">
        <f t="shared" ca="1" si="191"/>
        <v>#N/A</v>
      </c>
      <c r="CG297" s="3" t="e">
        <f t="shared" ca="1" si="192"/>
        <v>#N/A</v>
      </c>
      <c r="CH297" s="3" t="e">
        <f t="shared" ca="1" si="193"/>
        <v>#N/A</v>
      </c>
      <c r="CI297" s="3" t="e">
        <f t="shared" ca="1" si="194"/>
        <v>#N/A</v>
      </c>
      <c r="CJ297" s="3" t="e">
        <f t="shared" ca="1" si="195"/>
        <v>#N/A</v>
      </c>
      <c r="CK297" s="3" t="e">
        <f t="shared" ca="1" si="196"/>
        <v>#N/A</v>
      </c>
    </row>
    <row r="298" spans="10:89" x14ac:dyDescent="0.2">
      <c r="J298" s="152">
        <f t="shared" si="180"/>
        <v>249</v>
      </c>
      <c r="K298" s="94" t="str">
        <f t="shared" ca="1" si="181"/>
        <v/>
      </c>
      <c r="L298" s="82" t="str">
        <f t="shared" ca="1" si="182"/>
        <v/>
      </c>
      <c r="M298" s="88" t="str">
        <f t="shared" ca="1" si="183"/>
        <v/>
      </c>
      <c r="N298" s="87" t="str">
        <f t="shared" ca="1" si="184"/>
        <v/>
      </c>
      <c r="O298" s="83" t="str">
        <f t="shared" ca="1" si="185"/>
        <v/>
      </c>
      <c r="P298" s="84" t="str">
        <f t="shared" ca="1" si="186"/>
        <v/>
      </c>
      <c r="T298">
        <f>PV_Data_Calc!CY291</f>
        <v>276</v>
      </c>
      <c r="U298" s="10" t="e">
        <f ca="1">PV_Data_Calc!CZ291</f>
        <v>#N/A</v>
      </c>
      <c r="V298" s="16" t="e">
        <f ca="1">PV_Data_Calc!DB291</f>
        <v>#N/A</v>
      </c>
      <c r="W298" s="16" t="e">
        <f ca="1">PV_Data_Calc!DC291</f>
        <v>#N/A</v>
      </c>
      <c r="X298" s="17" t="e">
        <f ca="1">PV_Data_Calc!DD291</f>
        <v>#N/A</v>
      </c>
      <c r="Y298" s="17" t="e">
        <f ca="1">PV_Data_Calc!DE291</f>
        <v>#N/A</v>
      </c>
      <c r="AA298" s="9">
        <f>PV_Data_Calc!CQ291</f>
        <v>276</v>
      </c>
      <c r="AB298" s="9" t="e">
        <f ca="1">PV_Data_Calc!CR291</f>
        <v>#N/A</v>
      </c>
      <c r="AC298" s="19" t="e">
        <f ca="1">PV_Data_Calc!CT291</f>
        <v>#N/A</v>
      </c>
      <c r="AD298" s="19" t="e">
        <f ca="1">PV_Data_Calc!CU291</f>
        <v>#N/A</v>
      </c>
      <c r="AE298" s="20" t="e">
        <f ca="1">PV_Data_Calc!CV291</f>
        <v>#N/A</v>
      </c>
      <c r="AF298" s="20" t="e">
        <f ca="1">PV_Data_Calc!CW291</f>
        <v>#N/A</v>
      </c>
      <c r="AJ298" t="e">
        <f t="shared" ca="1" si="157"/>
        <v>#N/A</v>
      </c>
      <c r="AK298" s="4" t="e">
        <f t="shared" ca="1" si="158"/>
        <v>#N/A</v>
      </c>
      <c r="AL298" s="8" t="e">
        <f t="shared" ca="1" si="159"/>
        <v>#N/A</v>
      </c>
      <c r="AM298" s="3" t="e">
        <f t="shared" ca="1" si="160"/>
        <v>#N/A</v>
      </c>
      <c r="AN298" s="4" t="e">
        <f t="shared" ca="1" si="161"/>
        <v>#N/A</v>
      </c>
      <c r="AO298" s="4" t="e">
        <f t="shared" ca="1" si="162"/>
        <v>#N/A</v>
      </c>
      <c r="AP298" s="3" t="e">
        <f t="shared" ca="1" si="163"/>
        <v>#N/A</v>
      </c>
      <c r="AS298">
        <f t="shared" si="198"/>
        <v>138</v>
      </c>
      <c r="AT298" t="e">
        <f t="shared" ca="1" si="199"/>
        <v>#N/A</v>
      </c>
      <c r="AU298" s="3" t="e">
        <f t="shared" ca="1" si="200"/>
        <v>#N/A</v>
      </c>
      <c r="AV298" s="3" t="e">
        <f t="shared" ca="1" si="197"/>
        <v>#N/A</v>
      </c>
      <c r="AW298" s="4" t="e">
        <f t="shared" ca="1" si="197"/>
        <v>#N/A</v>
      </c>
      <c r="AX298" s="4" t="e">
        <f t="shared" ca="1" si="197"/>
        <v>#N/A</v>
      </c>
      <c r="AZ298" s="8" t="e">
        <f t="shared" ca="1" si="201"/>
        <v>#N/A</v>
      </c>
      <c r="BA298" s="3" t="e">
        <f t="shared" ca="1" si="178"/>
        <v>#N/A</v>
      </c>
      <c r="BB298" s="3" t="e">
        <f t="shared" ca="1" si="178"/>
        <v>#N/A</v>
      </c>
      <c r="BC298" s="3" t="e">
        <f t="shared" ca="1" si="178"/>
        <v>#N/A</v>
      </c>
      <c r="BD298" s="3" t="e">
        <f t="shared" ca="1" si="178"/>
        <v>#N/A</v>
      </c>
      <c r="BE298" s="3" t="e">
        <f t="shared" ca="1" si="178"/>
        <v>#N/A</v>
      </c>
      <c r="BF298" s="3" t="e">
        <f t="shared" ca="1" si="178"/>
        <v>#N/A</v>
      </c>
      <c r="BG298" s="3" t="e">
        <f t="shared" ca="1" si="203"/>
        <v>#N/A</v>
      </c>
      <c r="BH298" s="3" t="e">
        <f t="shared" ca="1" si="203"/>
        <v>#N/A</v>
      </c>
      <c r="BI298" s="3" t="e">
        <f t="shared" ca="1" si="203"/>
        <v>#N/A</v>
      </c>
      <c r="BL298" t="e">
        <f t="shared" ca="1" si="164"/>
        <v>#N/A</v>
      </c>
      <c r="BM298" s="4" t="e">
        <f t="shared" ca="1" si="165"/>
        <v>#N/A</v>
      </c>
      <c r="BN298" s="8" t="e">
        <f t="shared" ca="1" si="166"/>
        <v>#N/A</v>
      </c>
      <c r="BO298" s="3" t="e">
        <f t="shared" ca="1" si="167"/>
        <v>#N/A</v>
      </c>
      <c r="BP298" s="4" t="e">
        <f t="shared" ca="1" si="168"/>
        <v>#N/A</v>
      </c>
      <c r="BQ298" s="4" t="e">
        <f t="shared" ca="1" si="169"/>
        <v>#N/A</v>
      </c>
      <c r="BR298" s="3" t="e">
        <f t="shared" ca="1" si="170"/>
        <v>#N/A</v>
      </c>
      <c r="BU298">
        <f t="shared" si="202"/>
        <v>138</v>
      </c>
      <c r="BV298" t="e">
        <f t="shared" ca="1" si="179"/>
        <v>#N/A</v>
      </c>
      <c r="BW298" s="3" t="e">
        <f t="shared" ca="1" si="179"/>
        <v>#N/A</v>
      </c>
      <c r="BX298" s="3" t="e">
        <f t="shared" ca="1" si="179"/>
        <v>#N/A</v>
      </c>
      <c r="BY298" s="4" t="e">
        <f t="shared" ca="1" si="179"/>
        <v>#N/A</v>
      </c>
      <c r="BZ298" s="4" t="e">
        <f t="shared" ca="1" si="179"/>
        <v>#N/A</v>
      </c>
      <c r="CB298" s="8" t="e">
        <f t="shared" ca="1" si="187"/>
        <v>#N/A</v>
      </c>
      <c r="CC298" s="3" t="e">
        <f t="shared" ca="1" si="188"/>
        <v>#N/A</v>
      </c>
      <c r="CD298" s="3" t="e">
        <f t="shared" ca="1" si="189"/>
        <v>#N/A</v>
      </c>
      <c r="CE298" s="3" t="e">
        <f t="shared" ca="1" si="190"/>
        <v>#N/A</v>
      </c>
      <c r="CF298" s="3" t="e">
        <f t="shared" ca="1" si="191"/>
        <v>#N/A</v>
      </c>
      <c r="CG298" s="3" t="e">
        <f t="shared" ca="1" si="192"/>
        <v>#N/A</v>
      </c>
      <c r="CH298" s="3" t="e">
        <f t="shared" ca="1" si="193"/>
        <v>#N/A</v>
      </c>
      <c r="CI298" s="3" t="e">
        <f t="shared" ca="1" si="194"/>
        <v>#N/A</v>
      </c>
      <c r="CJ298" s="3" t="e">
        <f t="shared" ca="1" si="195"/>
        <v>#N/A</v>
      </c>
      <c r="CK298" s="3" t="e">
        <f t="shared" ca="1" si="196"/>
        <v>#N/A</v>
      </c>
    </row>
    <row r="299" spans="10:89" x14ac:dyDescent="0.2">
      <c r="J299" s="152">
        <f t="shared" si="180"/>
        <v>250</v>
      </c>
      <c r="K299" s="94" t="str">
        <f t="shared" ca="1" si="181"/>
        <v/>
      </c>
      <c r="L299" s="82" t="str">
        <f t="shared" ca="1" si="182"/>
        <v/>
      </c>
      <c r="M299" s="88" t="str">
        <f t="shared" ca="1" si="183"/>
        <v/>
      </c>
      <c r="N299" s="87" t="str">
        <f t="shared" ca="1" si="184"/>
        <v/>
      </c>
      <c r="O299" s="83" t="str">
        <f t="shared" ca="1" si="185"/>
        <v/>
      </c>
      <c r="P299" s="84" t="str">
        <f t="shared" ca="1" si="186"/>
        <v/>
      </c>
      <c r="T299">
        <f>PV_Data_Calc!CY292</f>
        <v>277</v>
      </c>
      <c r="U299" s="10" t="e">
        <f ca="1">PV_Data_Calc!CZ292</f>
        <v>#N/A</v>
      </c>
      <c r="V299" s="16" t="e">
        <f ca="1">PV_Data_Calc!DB292</f>
        <v>#N/A</v>
      </c>
      <c r="W299" s="16" t="e">
        <f ca="1">PV_Data_Calc!DC292</f>
        <v>#N/A</v>
      </c>
      <c r="X299" s="17" t="e">
        <f ca="1">PV_Data_Calc!DD292</f>
        <v>#N/A</v>
      </c>
      <c r="Y299" s="17" t="e">
        <f ca="1">PV_Data_Calc!DE292</f>
        <v>#N/A</v>
      </c>
      <c r="AA299" s="9">
        <f>PV_Data_Calc!CQ292</f>
        <v>277</v>
      </c>
      <c r="AB299" s="9" t="e">
        <f ca="1">PV_Data_Calc!CR292</f>
        <v>#N/A</v>
      </c>
      <c r="AC299" s="19" t="e">
        <f ca="1">PV_Data_Calc!CT292</f>
        <v>#N/A</v>
      </c>
      <c r="AD299" s="19" t="e">
        <f ca="1">PV_Data_Calc!CU292</f>
        <v>#N/A</v>
      </c>
      <c r="AE299" s="20" t="e">
        <f ca="1">PV_Data_Calc!CV292</f>
        <v>#N/A</v>
      </c>
      <c r="AF299" s="20" t="e">
        <f ca="1">PV_Data_Calc!CW292</f>
        <v>#N/A</v>
      </c>
      <c r="AJ299" t="e">
        <f t="shared" ca="1" si="157"/>
        <v>#N/A</v>
      </c>
      <c r="AK299" s="4" t="e">
        <f t="shared" ca="1" si="158"/>
        <v>#N/A</v>
      </c>
      <c r="AL299" s="8" t="e">
        <f t="shared" ca="1" si="159"/>
        <v>#N/A</v>
      </c>
      <c r="AM299" s="3" t="e">
        <f t="shared" ca="1" si="160"/>
        <v>#N/A</v>
      </c>
      <c r="AN299" s="4" t="e">
        <f t="shared" ca="1" si="161"/>
        <v>#N/A</v>
      </c>
      <c r="AO299" s="4" t="e">
        <f t="shared" ca="1" si="162"/>
        <v>#N/A</v>
      </c>
      <c r="AP299" s="3" t="e">
        <f t="shared" ca="1" si="163"/>
        <v>#N/A</v>
      </c>
      <c r="AS299">
        <f t="shared" si="198"/>
        <v>139</v>
      </c>
      <c r="AT299" t="e">
        <f t="shared" ca="1" si="199"/>
        <v>#N/A</v>
      </c>
      <c r="AU299" s="3" t="e">
        <f t="shared" ca="1" si="200"/>
        <v>#N/A</v>
      </c>
      <c r="AV299" s="3" t="e">
        <f t="shared" ca="1" si="197"/>
        <v>#N/A</v>
      </c>
      <c r="AW299" s="4" t="e">
        <f t="shared" ca="1" si="197"/>
        <v>#N/A</v>
      </c>
      <c r="AX299" s="4" t="e">
        <f t="shared" ca="1" si="197"/>
        <v>#N/A</v>
      </c>
      <c r="AZ299" s="8" t="e">
        <f t="shared" ca="1" si="201"/>
        <v>#N/A</v>
      </c>
      <c r="BA299" s="3" t="e">
        <f t="shared" ca="1" si="178"/>
        <v>#N/A</v>
      </c>
      <c r="BB299" s="3" t="e">
        <f t="shared" ca="1" si="178"/>
        <v>#N/A</v>
      </c>
      <c r="BC299" s="3" t="e">
        <f t="shared" ca="1" si="178"/>
        <v>#N/A</v>
      </c>
      <c r="BD299" s="3" t="e">
        <f t="shared" ca="1" si="178"/>
        <v>#N/A</v>
      </c>
      <c r="BE299" s="3" t="e">
        <f t="shared" ca="1" si="178"/>
        <v>#N/A</v>
      </c>
      <c r="BF299" s="3" t="e">
        <f t="shared" ca="1" si="178"/>
        <v>#N/A</v>
      </c>
      <c r="BG299" s="3" t="e">
        <f t="shared" ca="1" si="203"/>
        <v>#N/A</v>
      </c>
      <c r="BH299" s="3" t="e">
        <f t="shared" ca="1" si="203"/>
        <v>#N/A</v>
      </c>
      <c r="BI299" s="3" t="e">
        <f t="shared" ca="1" si="203"/>
        <v>#N/A</v>
      </c>
      <c r="BL299" t="e">
        <f t="shared" ca="1" si="164"/>
        <v>#N/A</v>
      </c>
      <c r="BM299" s="4" t="e">
        <f t="shared" ca="1" si="165"/>
        <v>#N/A</v>
      </c>
      <c r="BN299" s="8" t="e">
        <f t="shared" ca="1" si="166"/>
        <v>#N/A</v>
      </c>
      <c r="BO299" s="3" t="e">
        <f t="shared" ca="1" si="167"/>
        <v>#N/A</v>
      </c>
      <c r="BP299" s="4" t="e">
        <f t="shared" ca="1" si="168"/>
        <v>#N/A</v>
      </c>
      <c r="BQ299" s="4" t="e">
        <f t="shared" ca="1" si="169"/>
        <v>#N/A</v>
      </c>
      <c r="BR299" s="3" t="e">
        <f t="shared" ca="1" si="170"/>
        <v>#N/A</v>
      </c>
      <c r="BU299">
        <f t="shared" si="202"/>
        <v>139</v>
      </c>
      <c r="BV299" t="e">
        <f t="shared" ca="1" si="179"/>
        <v>#N/A</v>
      </c>
      <c r="BW299" s="3" t="e">
        <f t="shared" ca="1" si="179"/>
        <v>#N/A</v>
      </c>
      <c r="BX299" s="3" t="e">
        <f t="shared" ca="1" si="179"/>
        <v>#N/A</v>
      </c>
      <c r="BY299" s="4" t="e">
        <f t="shared" ca="1" si="179"/>
        <v>#N/A</v>
      </c>
      <c r="BZ299" s="4" t="e">
        <f t="shared" ca="1" si="179"/>
        <v>#N/A</v>
      </c>
      <c r="CB299" s="8" t="e">
        <f t="shared" ca="1" si="187"/>
        <v>#N/A</v>
      </c>
      <c r="CC299" s="3" t="e">
        <f t="shared" ca="1" si="188"/>
        <v>#N/A</v>
      </c>
      <c r="CD299" s="3" t="e">
        <f t="shared" ca="1" si="189"/>
        <v>#N/A</v>
      </c>
      <c r="CE299" s="3" t="e">
        <f t="shared" ca="1" si="190"/>
        <v>#N/A</v>
      </c>
      <c r="CF299" s="3" t="e">
        <f t="shared" ca="1" si="191"/>
        <v>#N/A</v>
      </c>
      <c r="CG299" s="3" t="e">
        <f t="shared" ca="1" si="192"/>
        <v>#N/A</v>
      </c>
      <c r="CH299" s="3" t="e">
        <f t="shared" ca="1" si="193"/>
        <v>#N/A</v>
      </c>
      <c r="CI299" s="3" t="e">
        <f t="shared" ca="1" si="194"/>
        <v>#N/A</v>
      </c>
      <c r="CJ299" s="3" t="e">
        <f t="shared" ca="1" si="195"/>
        <v>#N/A</v>
      </c>
      <c r="CK299" s="3" t="e">
        <f t="shared" ca="1" si="196"/>
        <v>#N/A</v>
      </c>
    </row>
    <row r="300" spans="10:89" x14ac:dyDescent="0.2">
      <c r="J300" s="152">
        <f t="shared" si="180"/>
        <v>251</v>
      </c>
      <c r="K300" s="94" t="str">
        <f t="shared" ca="1" si="181"/>
        <v/>
      </c>
      <c r="L300" s="82" t="str">
        <f t="shared" ca="1" si="182"/>
        <v/>
      </c>
      <c r="M300" s="88" t="str">
        <f t="shared" ca="1" si="183"/>
        <v/>
      </c>
      <c r="N300" s="87" t="str">
        <f t="shared" ca="1" si="184"/>
        <v/>
      </c>
      <c r="O300" s="83" t="str">
        <f t="shared" ca="1" si="185"/>
        <v/>
      </c>
      <c r="P300" s="84" t="str">
        <f t="shared" ca="1" si="186"/>
        <v/>
      </c>
      <c r="T300">
        <f>PV_Data_Calc!CY293</f>
        <v>278</v>
      </c>
      <c r="U300" s="10" t="e">
        <f ca="1">PV_Data_Calc!CZ293</f>
        <v>#N/A</v>
      </c>
      <c r="V300" s="16" t="e">
        <f ca="1">PV_Data_Calc!DB293</f>
        <v>#N/A</v>
      </c>
      <c r="W300" s="16" t="e">
        <f ca="1">PV_Data_Calc!DC293</f>
        <v>#N/A</v>
      </c>
      <c r="X300" s="17" t="e">
        <f ca="1">PV_Data_Calc!DD293</f>
        <v>#N/A</v>
      </c>
      <c r="Y300" s="17" t="e">
        <f ca="1">PV_Data_Calc!DE293</f>
        <v>#N/A</v>
      </c>
      <c r="AA300" s="9">
        <f>PV_Data_Calc!CQ293</f>
        <v>278</v>
      </c>
      <c r="AB300" s="9" t="e">
        <f ca="1">PV_Data_Calc!CR293</f>
        <v>#N/A</v>
      </c>
      <c r="AC300" s="19" t="e">
        <f ca="1">PV_Data_Calc!CT293</f>
        <v>#N/A</v>
      </c>
      <c r="AD300" s="19" t="e">
        <f ca="1">PV_Data_Calc!CU293</f>
        <v>#N/A</v>
      </c>
      <c r="AE300" s="20" t="e">
        <f ca="1">PV_Data_Calc!CV293</f>
        <v>#N/A</v>
      </c>
      <c r="AF300" s="20" t="e">
        <f ca="1">PV_Data_Calc!CW293</f>
        <v>#N/A</v>
      </c>
      <c r="AJ300" t="e">
        <f t="shared" ca="1" si="157"/>
        <v>#N/A</v>
      </c>
      <c r="AK300" s="4" t="e">
        <f t="shared" ca="1" si="158"/>
        <v>#N/A</v>
      </c>
      <c r="AL300" s="8" t="e">
        <f t="shared" ca="1" si="159"/>
        <v>#N/A</v>
      </c>
      <c r="AM300" s="3" t="e">
        <f t="shared" ca="1" si="160"/>
        <v>#N/A</v>
      </c>
      <c r="AN300" s="4" t="e">
        <f t="shared" ca="1" si="161"/>
        <v>#N/A</v>
      </c>
      <c r="AO300" s="4" t="e">
        <f t="shared" ca="1" si="162"/>
        <v>#N/A</v>
      </c>
      <c r="AP300" s="3" t="e">
        <f t="shared" ca="1" si="163"/>
        <v>#N/A</v>
      </c>
      <c r="AS300">
        <f t="shared" si="198"/>
        <v>139</v>
      </c>
      <c r="AT300" t="e">
        <f t="shared" ca="1" si="199"/>
        <v>#N/A</v>
      </c>
      <c r="AU300" s="3" t="e">
        <f t="shared" ca="1" si="200"/>
        <v>#N/A</v>
      </c>
      <c r="AV300" s="3" t="e">
        <f t="shared" ca="1" si="197"/>
        <v>#N/A</v>
      </c>
      <c r="AW300" s="4" t="e">
        <f t="shared" ca="1" si="197"/>
        <v>#N/A</v>
      </c>
      <c r="AX300" s="4" t="e">
        <f t="shared" ca="1" si="197"/>
        <v>#N/A</v>
      </c>
      <c r="AZ300" s="8" t="e">
        <f t="shared" ca="1" si="201"/>
        <v>#N/A</v>
      </c>
      <c r="BA300" s="3" t="e">
        <f t="shared" ca="1" si="178"/>
        <v>#N/A</v>
      </c>
      <c r="BB300" s="3" t="e">
        <f t="shared" ca="1" si="178"/>
        <v>#N/A</v>
      </c>
      <c r="BC300" s="3" t="e">
        <f t="shared" ca="1" si="178"/>
        <v>#N/A</v>
      </c>
      <c r="BD300" s="3" t="e">
        <f t="shared" ca="1" si="178"/>
        <v>#N/A</v>
      </c>
      <c r="BE300" s="3" t="e">
        <f t="shared" ca="1" si="178"/>
        <v>#N/A</v>
      </c>
      <c r="BF300" s="3" t="e">
        <f t="shared" ca="1" si="178"/>
        <v>#N/A</v>
      </c>
      <c r="BG300" s="3" t="e">
        <f t="shared" ca="1" si="203"/>
        <v>#N/A</v>
      </c>
      <c r="BH300" s="3" t="e">
        <f t="shared" ca="1" si="203"/>
        <v>#N/A</v>
      </c>
      <c r="BI300" s="3" t="e">
        <f t="shared" ca="1" si="203"/>
        <v>#N/A</v>
      </c>
      <c r="BL300" t="e">
        <f t="shared" ca="1" si="164"/>
        <v>#N/A</v>
      </c>
      <c r="BM300" s="4" t="e">
        <f t="shared" ca="1" si="165"/>
        <v>#N/A</v>
      </c>
      <c r="BN300" s="8" t="e">
        <f t="shared" ca="1" si="166"/>
        <v>#N/A</v>
      </c>
      <c r="BO300" s="3" t="e">
        <f t="shared" ca="1" si="167"/>
        <v>#N/A</v>
      </c>
      <c r="BP300" s="4" t="e">
        <f t="shared" ca="1" si="168"/>
        <v>#N/A</v>
      </c>
      <c r="BQ300" s="4" t="e">
        <f t="shared" ca="1" si="169"/>
        <v>#N/A</v>
      </c>
      <c r="BR300" s="3" t="e">
        <f t="shared" ca="1" si="170"/>
        <v>#N/A</v>
      </c>
      <c r="BU300">
        <f t="shared" si="202"/>
        <v>139</v>
      </c>
      <c r="BV300" t="e">
        <f t="shared" ca="1" si="179"/>
        <v>#N/A</v>
      </c>
      <c r="BW300" s="3" t="e">
        <f t="shared" ca="1" si="179"/>
        <v>#N/A</v>
      </c>
      <c r="BX300" s="3" t="e">
        <f t="shared" ca="1" si="179"/>
        <v>#N/A</v>
      </c>
      <c r="BY300" s="4" t="e">
        <f t="shared" ca="1" si="179"/>
        <v>#N/A</v>
      </c>
      <c r="BZ300" s="4" t="e">
        <f t="shared" ca="1" si="179"/>
        <v>#N/A</v>
      </c>
      <c r="CB300" s="8" t="e">
        <f t="shared" ca="1" si="187"/>
        <v>#N/A</v>
      </c>
      <c r="CC300" s="3" t="e">
        <f t="shared" ca="1" si="188"/>
        <v>#N/A</v>
      </c>
      <c r="CD300" s="3" t="e">
        <f t="shared" ca="1" si="189"/>
        <v>#N/A</v>
      </c>
      <c r="CE300" s="3" t="e">
        <f t="shared" ca="1" si="190"/>
        <v>#N/A</v>
      </c>
      <c r="CF300" s="3" t="e">
        <f t="shared" ca="1" si="191"/>
        <v>#N/A</v>
      </c>
      <c r="CG300" s="3" t="e">
        <f t="shared" ca="1" si="192"/>
        <v>#N/A</v>
      </c>
      <c r="CH300" s="3" t="e">
        <f t="shared" ca="1" si="193"/>
        <v>#N/A</v>
      </c>
      <c r="CI300" s="3" t="e">
        <f t="shared" ca="1" si="194"/>
        <v>#N/A</v>
      </c>
      <c r="CJ300" s="3" t="e">
        <f t="shared" ca="1" si="195"/>
        <v>#N/A</v>
      </c>
      <c r="CK300" s="3" t="e">
        <f t="shared" ca="1" si="196"/>
        <v>#N/A</v>
      </c>
    </row>
    <row r="301" spans="10:89" x14ac:dyDescent="0.2">
      <c r="J301" s="152">
        <f t="shared" si="180"/>
        <v>252</v>
      </c>
      <c r="K301" s="94" t="str">
        <f t="shared" ca="1" si="181"/>
        <v/>
      </c>
      <c r="L301" s="82" t="str">
        <f t="shared" ca="1" si="182"/>
        <v/>
      </c>
      <c r="M301" s="88" t="str">
        <f t="shared" ca="1" si="183"/>
        <v/>
      </c>
      <c r="N301" s="87" t="str">
        <f t="shared" ca="1" si="184"/>
        <v/>
      </c>
      <c r="O301" s="83" t="str">
        <f t="shared" ca="1" si="185"/>
        <v/>
      </c>
      <c r="P301" s="84" t="str">
        <f t="shared" ca="1" si="186"/>
        <v/>
      </c>
      <c r="T301">
        <f>PV_Data_Calc!CY294</f>
        <v>279</v>
      </c>
      <c r="U301" s="10" t="e">
        <f ca="1">PV_Data_Calc!CZ294</f>
        <v>#N/A</v>
      </c>
      <c r="V301" s="16" t="e">
        <f ca="1">PV_Data_Calc!DB294</f>
        <v>#N/A</v>
      </c>
      <c r="W301" s="16" t="e">
        <f ca="1">PV_Data_Calc!DC294</f>
        <v>#N/A</v>
      </c>
      <c r="X301" s="17" t="e">
        <f ca="1">PV_Data_Calc!DD294</f>
        <v>#N/A</v>
      </c>
      <c r="Y301" s="17" t="e">
        <f ca="1">PV_Data_Calc!DE294</f>
        <v>#N/A</v>
      </c>
      <c r="AA301" s="9">
        <f>PV_Data_Calc!CQ294</f>
        <v>279</v>
      </c>
      <c r="AB301" s="9" t="e">
        <f ca="1">PV_Data_Calc!CR294</f>
        <v>#N/A</v>
      </c>
      <c r="AC301" s="19" t="e">
        <f ca="1">PV_Data_Calc!CT294</f>
        <v>#N/A</v>
      </c>
      <c r="AD301" s="19" t="e">
        <f ca="1">PV_Data_Calc!CU294</f>
        <v>#N/A</v>
      </c>
      <c r="AE301" s="20" t="e">
        <f ca="1">PV_Data_Calc!CV294</f>
        <v>#N/A</v>
      </c>
      <c r="AF301" s="20" t="e">
        <f ca="1">PV_Data_Calc!CW294</f>
        <v>#N/A</v>
      </c>
      <c r="AJ301" t="e">
        <f t="shared" ca="1" si="157"/>
        <v>#N/A</v>
      </c>
      <c r="AK301" s="4" t="e">
        <f t="shared" ca="1" si="158"/>
        <v>#N/A</v>
      </c>
      <c r="AL301" s="8" t="e">
        <f t="shared" ca="1" si="159"/>
        <v>#N/A</v>
      </c>
      <c r="AM301" s="3" t="e">
        <f t="shared" ca="1" si="160"/>
        <v>#N/A</v>
      </c>
      <c r="AN301" s="4" t="e">
        <f t="shared" ca="1" si="161"/>
        <v>#N/A</v>
      </c>
      <c r="AO301" s="4" t="e">
        <f t="shared" ca="1" si="162"/>
        <v>#N/A</v>
      </c>
      <c r="AP301" s="3" t="e">
        <f t="shared" ca="1" si="163"/>
        <v>#N/A</v>
      </c>
      <c r="AS301">
        <f t="shared" si="198"/>
        <v>140</v>
      </c>
      <c r="AT301" t="e">
        <f t="shared" ca="1" si="199"/>
        <v>#N/A</v>
      </c>
      <c r="AU301" s="3" t="e">
        <f t="shared" ca="1" si="200"/>
        <v>#N/A</v>
      </c>
      <c r="AV301" s="3" t="e">
        <f t="shared" ca="1" si="197"/>
        <v>#N/A</v>
      </c>
      <c r="AW301" s="4" t="e">
        <f t="shared" ca="1" si="197"/>
        <v>#N/A</v>
      </c>
      <c r="AX301" s="4" t="e">
        <f t="shared" ca="1" si="197"/>
        <v>#N/A</v>
      </c>
      <c r="AZ301" s="8" t="e">
        <f t="shared" ca="1" si="201"/>
        <v>#N/A</v>
      </c>
      <c r="BA301" s="3" t="e">
        <f t="shared" ca="1" si="178"/>
        <v>#N/A</v>
      </c>
      <c r="BB301" s="3" t="e">
        <f t="shared" ca="1" si="178"/>
        <v>#N/A</v>
      </c>
      <c r="BC301" s="3" t="e">
        <f t="shared" ca="1" si="178"/>
        <v>#N/A</v>
      </c>
      <c r="BD301" s="3" t="e">
        <f t="shared" ca="1" si="178"/>
        <v>#N/A</v>
      </c>
      <c r="BE301" s="3" t="e">
        <f t="shared" ca="1" si="178"/>
        <v>#N/A</v>
      </c>
      <c r="BF301" s="3" t="e">
        <f t="shared" ca="1" si="178"/>
        <v>#N/A</v>
      </c>
      <c r="BG301" s="3" t="e">
        <f t="shared" ca="1" si="203"/>
        <v>#N/A</v>
      </c>
      <c r="BH301" s="3" t="e">
        <f t="shared" ca="1" si="203"/>
        <v>#N/A</v>
      </c>
      <c r="BI301" s="3" t="e">
        <f t="shared" ca="1" si="203"/>
        <v>#N/A</v>
      </c>
      <c r="BL301" t="e">
        <f t="shared" ca="1" si="164"/>
        <v>#N/A</v>
      </c>
      <c r="BM301" s="4" t="e">
        <f t="shared" ca="1" si="165"/>
        <v>#N/A</v>
      </c>
      <c r="BN301" s="8" t="e">
        <f t="shared" ca="1" si="166"/>
        <v>#N/A</v>
      </c>
      <c r="BO301" s="3" t="e">
        <f t="shared" ca="1" si="167"/>
        <v>#N/A</v>
      </c>
      <c r="BP301" s="4" t="e">
        <f t="shared" ca="1" si="168"/>
        <v>#N/A</v>
      </c>
      <c r="BQ301" s="4" t="e">
        <f t="shared" ca="1" si="169"/>
        <v>#N/A</v>
      </c>
      <c r="BR301" s="3" t="e">
        <f t="shared" ca="1" si="170"/>
        <v>#N/A</v>
      </c>
      <c r="BU301">
        <f t="shared" si="202"/>
        <v>140</v>
      </c>
      <c r="BV301" t="e">
        <f t="shared" ca="1" si="179"/>
        <v>#N/A</v>
      </c>
      <c r="BW301" s="3" t="e">
        <f t="shared" ca="1" si="179"/>
        <v>#N/A</v>
      </c>
      <c r="BX301" s="3" t="e">
        <f t="shared" ca="1" si="179"/>
        <v>#N/A</v>
      </c>
      <c r="BY301" s="4" t="e">
        <f t="shared" ca="1" si="179"/>
        <v>#N/A</v>
      </c>
      <c r="BZ301" s="4" t="e">
        <f t="shared" ca="1" si="179"/>
        <v>#N/A</v>
      </c>
      <c r="CB301" s="8" t="e">
        <f t="shared" ca="1" si="187"/>
        <v>#N/A</v>
      </c>
      <c r="CC301" s="3" t="e">
        <f t="shared" ca="1" si="188"/>
        <v>#N/A</v>
      </c>
      <c r="CD301" s="3" t="e">
        <f t="shared" ca="1" si="189"/>
        <v>#N/A</v>
      </c>
      <c r="CE301" s="3" t="e">
        <f t="shared" ca="1" si="190"/>
        <v>#N/A</v>
      </c>
      <c r="CF301" s="3" t="e">
        <f t="shared" ca="1" si="191"/>
        <v>#N/A</v>
      </c>
      <c r="CG301" s="3" t="e">
        <f t="shared" ca="1" si="192"/>
        <v>#N/A</v>
      </c>
      <c r="CH301" s="3" t="e">
        <f t="shared" ca="1" si="193"/>
        <v>#N/A</v>
      </c>
      <c r="CI301" s="3" t="e">
        <f t="shared" ca="1" si="194"/>
        <v>#N/A</v>
      </c>
      <c r="CJ301" s="3" t="e">
        <f t="shared" ca="1" si="195"/>
        <v>#N/A</v>
      </c>
      <c r="CK301" s="3" t="e">
        <f t="shared" ca="1" si="196"/>
        <v>#N/A</v>
      </c>
    </row>
    <row r="302" spans="10:89" x14ac:dyDescent="0.2">
      <c r="J302" s="152">
        <f t="shared" si="180"/>
        <v>253</v>
      </c>
      <c r="K302" s="94" t="str">
        <f t="shared" ca="1" si="181"/>
        <v/>
      </c>
      <c r="L302" s="82" t="str">
        <f t="shared" ca="1" si="182"/>
        <v/>
      </c>
      <c r="M302" s="88" t="str">
        <f t="shared" ca="1" si="183"/>
        <v/>
      </c>
      <c r="N302" s="87" t="str">
        <f t="shared" ca="1" si="184"/>
        <v/>
      </c>
      <c r="O302" s="83" t="str">
        <f t="shared" ca="1" si="185"/>
        <v/>
      </c>
      <c r="P302" s="84" t="str">
        <f t="shared" ca="1" si="186"/>
        <v/>
      </c>
      <c r="T302">
        <f>PV_Data_Calc!CY295</f>
        <v>280</v>
      </c>
      <c r="U302" s="10" t="e">
        <f ca="1">PV_Data_Calc!CZ295</f>
        <v>#N/A</v>
      </c>
      <c r="V302" s="16" t="e">
        <f ca="1">PV_Data_Calc!DB295</f>
        <v>#N/A</v>
      </c>
      <c r="W302" s="16" t="e">
        <f ca="1">PV_Data_Calc!DC295</f>
        <v>#N/A</v>
      </c>
      <c r="X302" s="17" t="e">
        <f ca="1">PV_Data_Calc!DD295</f>
        <v>#N/A</v>
      </c>
      <c r="Y302" s="17" t="e">
        <f ca="1">PV_Data_Calc!DE295</f>
        <v>#N/A</v>
      </c>
      <c r="AA302" s="9">
        <f>PV_Data_Calc!CQ295</f>
        <v>280</v>
      </c>
      <c r="AB302" s="9" t="e">
        <f ca="1">PV_Data_Calc!CR295</f>
        <v>#N/A</v>
      </c>
      <c r="AC302" s="19" t="e">
        <f ca="1">PV_Data_Calc!CT295</f>
        <v>#N/A</v>
      </c>
      <c r="AD302" s="19" t="e">
        <f ca="1">PV_Data_Calc!CU295</f>
        <v>#N/A</v>
      </c>
      <c r="AE302" s="20" t="e">
        <f ca="1">PV_Data_Calc!CV295</f>
        <v>#N/A</v>
      </c>
      <c r="AF302" s="20" t="e">
        <f ca="1">PV_Data_Calc!CW295</f>
        <v>#N/A</v>
      </c>
      <c r="AJ302" t="e">
        <f t="shared" ca="1" si="157"/>
        <v>#N/A</v>
      </c>
      <c r="AK302" s="4" t="e">
        <f t="shared" ca="1" si="158"/>
        <v>#N/A</v>
      </c>
      <c r="AL302" s="8" t="e">
        <f t="shared" ca="1" si="159"/>
        <v>#N/A</v>
      </c>
      <c r="AM302" s="3" t="e">
        <f t="shared" ca="1" si="160"/>
        <v>#N/A</v>
      </c>
      <c r="AN302" s="4" t="e">
        <f t="shared" ca="1" si="161"/>
        <v>#N/A</v>
      </c>
      <c r="AO302" s="4" t="e">
        <f t="shared" ca="1" si="162"/>
        <v>#N/A</v>
      </c>
      <c r="AP302" s="3" t="e">
        <f t="shared" ca="1" si="163"/>
        <v>#N/A</v>
      </c>
      <c r="AS302">
        <f t="shared" si="198"/>
        <v>140</v>
      </c>
      <c r="AT302" t="e">
        <f t="shared" ca="1" si="199"/>
        <v>#N/A</v>
      </c>
      <c r="AU302" s="3" t="e">
        <f t="shared" ca="1" si="200"/>
        <v>#N/A</v>
      </c>
      <c r="AV302" s="3" t="e">
        <f t="shared" ca="1" si="197"/>
        <v>#N/A</v>
      </c>
      <c r="AW302" s="4" t="e">
        <f t="shared" ca="1" si="197"/>
        <v>#N/A</v>
      </c>
      <c r="AX302" s="4" t="e">
        <f t="shared" ca="1" si="197"/>
        <v>#N/A</v>
      </c>
      <c r="AZ302" s="8" t="e">
        <f t="shared" ca="1" si="201"/>
        <v>#N/A</v>
      </c>
      <c r="BA302" s="3" t="e">
        <f t="shared" ca="1" si="178"/>
        <v>#N/A</v>
      </c>
      <c r="BB302" s="3" t="e">
        <f t="shared" ca="1" si="178"/>
        <v>#N/A</v>
      </c>
      <c r="BC302" s="3" t="e">
        <f t="shared" ca="1" si="178"/>
        <v>#N/A</v>
      </c>
      <c r="BD302" s="3" t="e">
        <f t="shared" ca="1" si="178"/>
        <v>#N/A</v>
      </c>
      <c r="BE302" s="3" t="e">
        <f t="shared" ca="1" si="178"/>
        <v>#N/A</v>
      </c>
      <c r="BF302" s="3" t="e">
        <f t="shared" ca="1" si="178"/>
        <v>#N/A</v>
      </c>
      <c r="BG302" s="3" t="e">
        <f t="shared" ca="1" si="203"/>
        <v>#N/A</v>
      </c>
      <c r="BH302" s="3" t="e">
        <f t="shared" ca="1" si="203"/>
        <v>#N/A</v>
      </c>
      <c r="BI302" s="3" t="e">
        <f t="shared" ca="1" si="203"/>
        <v>#N/A</v>
      </c>
      <c r="BL302" t="e">
        <f t="shared" ca="1" si="164"/>
        <v>#N/A</v>
      </c>
      <c r="BM302" s="4" t="e">
        <f t="shared" ca="1" si="165"/>
        <v>#N/A</v>
      </c>
      <c r="BN302" s="8" t="e">
        <f t="shared" ca="1" si="166"/>
        <v>#N/A</v>
      </c>
      <c r="BO302" s="3" t="e">
        <f t="shared" ca="1" si="167"/>
        <v>#N/A</v>
      </c>
      <c r="BP302" s="4" t="e">
        <f t="shared" ca="1" si="168"/>
        <v>#N/A</v>
      </c>
      <c r="BQ302" s="4" t="e">
        <f t="shared" ca="1" si="169"/>
        <v>#N/A</v>
      </c>
      <c r="BR302" s="3" t="e">
        <f t="shared" ca="1" si="170"/>
        <v>#N/A</v>
      </c>
      <c r="BU302">
        <f t="shared" si="202"/>
        <v>140</v>
      </c>
      <c r="BV302" t="e">
        <f t="shared" ca="1" si="179"/>
        <v>#N/A</v>
      </c>
      <c r="BW302" s="3" t="e">
        <f t="shared" ca="1" si="179"/>
        <v>#N/A</v>
      </c>
      <c r="BX302" s="3" t="e">
        <f t="shared" ca="1" si="179"/>
        <v>#N/A</v>
      </c>
      <c r="BY302" s="4" t="e">
        <f t="shared" ca="1" si="179"/>
        <v>#N/A</v>
      </c>
      <c r="BZ302" s="4" t="e">
        <f t="shared" ca="1" si="179"/>
        <v>#N/A</v>
      </c>
      <c r="CB302" s="8" t="e">
        <f t="shared" ca="1" si="187"/>
        <v>#N/A</v>
      </c>
      <c r="CC302" s="3" t="e">
        <f t="shared" ca="1" si="188"/>
        <v>#N/A</v>
      </c>
      <c r="CD302" s="3" t="e">
        <f t="shared" ca="1" si="189"/>
        <v>#N/A</v>
      </c>
      <c r="CE302" s="3" t="e">
        <f t="shared" ca="1" si="190"/>
        <v>#N/A</v>
      </c>
      <c r="CF302" s="3" t="e">
        <f t="shared" ca="1" si="191"/>
        <v>#N/A</v>
      </c>
      <c r="CG302" s="3" t="e">
        <f t="shared" ca="1" si="192"/>
        <v>#N/A</v>
      </c>
      <c r="CH302" s="3" t="e">
        <f t="shared" ca="1" si="193"/>
        <v>#N/A</v>
      </c>
      <c r="CI302" s="3" t="e">
        <f t="shared" ca="1" si="194"/>
        <v>#N/A</v>
      </c>
      <c r="CJ302" s="3" t="e">
        <f t="shared" ca="1" si="195"/>
        <v>#N/A</v>
      </c>
      <c r="CK302" s="3" t="e">
        <f t="shared" ca="1" si="196"/>
        <v>#N/A</v>
      </c>
    </row>
    <row r="303" spans="10:89" x14ac:dyDescent="0.2">
      <c r="J303" s="152">
        <f t="shared" si="180"/>
        <v>254</v>
      </c>
      <c r="K303" s="94" t="str">
        <f t="shared" ca="1" si="181"/>
        <v/>
      </c>
      <c r="L303" s="82" t="str">
        <f t="shared" ca="1" si="182"/>
        <v/>
      </c>
      <c r="M303" s="88" t="str">
        <f t="shared" ca="1" si="183"/>
        <v/>
      </c>
      <c r="N303" s="87" t="str">
        <f t="shared" ca="1" si="184"/>
        <v/>
      </c>
      <c r="O303" s="83" t="str">
        <f t="shared" ca="1" si="185"/>
        <v/>
      </c>
      <c r="P303" s="84" t="str">
        <f t="shared" ca="1" si="186"/>
        <v/>
      </c>
      <c r="T303">
        <f>PV_Data_Calc!CY296</f>
        <v>281</v>
      </c>
      <c r="U303" s="10" t="e">
        <f ca="1">PV_Data_Calc!CZ296</f>
        <v>#N/A</v>
      </c>
      <c r="V303" s="16" t="e">
        <f ca="1">PV_Data_Calc!DB296</f>
        <v>#N/A</v>
      </c>
      <c r="W303" s="16" t="e">
        <f ca="1">PV_Data_Calc!DC296</f>
        <v>#N/A</v>
      </c>
      <c r="X303" s="17" t="e">
        <f ca="1">PV_Data_Calc!DD296</f>
        <v>#N/A</v>
      </c>
      <c r="Y303" s="17" t="e">
        <f ca="1">PV_Data_Calc!DE296</f>
        <v>#N/A</v>
      </c>
      <c r="AA303" s="9">
        <f>PV_Data_Calc!CQ296</f>
        <v>281</v>
      </c>
      <c r="AB303" s="9" t="e">
        <f ca="1">PV_Data_Calc!CR296</f>
        <v>#N/A</v>
      </c>
      <c r="AC303" s="19" t="e">
        <f ca="1">PV_Data_Calc!CT296</f>
        <v>#N/A</v>
      </c>
      <c r="AD303" s="19" t="e">
        <f ca="1">PV_Data_Calc!CU296</f>
        <v>#N/A</v>
      </c>
      <c r="AE303" s="20" t="e">
        <f ca="1">PV_Data_Calc!CV296</f>
        <v>#N/A</v>
      </c>
      <c r="AF303" s="20" t="e">
        <f ca="1">PV_Data_Calc!CW296</f>
        <v>#N/A</v>
      </c>
      <c r="AJ303" t="e">
        <f t="shared" ca="1" si="157"/>
        <v>#N/A</v>
      </c>
      <c r="AK303" s="4" t="e">
        <f t="shared" ca="1" si="158"/>
        <v>#N/A</v>
      </c>
      <c r="AL303" s="8" t="e">
        <f t="shared" ca="1" si="159"/>
        <v>#N/A</v>
      </c>
      <c r="AM303" s="3" t="e">
        <f t="shared" ca="1" si="160"/>
        <v>#N/A</v>
      </c>
      <c r="AN303" s="4" t="e">
        <f t="shared" ca="1" si="161"/>
        <v>#N/A</v>
      </c>
      <c r="AO303" s="4" t="e">
        <f t="shared" ca="1" si="162"/>
        <v>#N/A</v>
      </c>
      <c r="AP303" s="3" t="e">
        <f t="shared" ca="1" si="163"/>
        <v>#N/A</v>
      </c>
      <c r="AS303">
        <f t="shared" si="198"/>
        <v>141</v>
      </c>
      <c r="AT303" t="e">
        <f t="shared" ca="1" si="199"/>
        <v>#N/A</v>
      </c>
      <c r="AU303" s="3" t="e">
        <f t="shared" ca="1" si="200"/>
        <v>#N/A</v>
      </c>
      <c r="AV303" s="3" t="e">
        <f t="shared" ca="1" si="197"/>
        <v>#N/A</v>
      </c>
      <c r="AW303" s="4" t="e">
        <f t="shared" ca="1" si="197"/>
        <v>#N/A</v>
      </c>
      <c r="AX303" s="4" t="e">
        <f t="shared" ca="1" si="197"/>
        <v>#N/A</v>
      </c>
      <c r="AZ303" s="8" t="e">
        <f t="shared" ca="1" si="201"/>
        <v>#N/A</v>
      </c>
      <c r="BA303" s="3" t="e">
        <f t="shared" ca="1" si="178"/>
        <v>#N/A</v>
      </c>
      <c r="BB303" s="3" t="e">
        <f t="shared" ca="1" si="178"/>
        <v>#N/A</v>
      </c>
      <c r="BC303" s="3" t="e">
        <f t="shared" ca="1" si="178"/>
        <v>#N/A</v>
      </c>
      <c r="BD303" s="3" t="e">
        <f t="shared" ca="1" si="178"/>
        <v>#N/A</v>
      </c>
      <c r="BE303" s="3" t="e">
        <f t="shared" ca="1" si="178"/>
        <v>#N/A</v>
      </c>
      <c r="BF303" s="3" t="e">
        <f t="shared" ca="1" si="178"/>
        <v>#N/A</v>
      </c>
      <c r="BG303" s="3" t="e">
        <f t="shared" ca="1" si="203"/>
        <v>#N/A</v>
      </c>
      <c r="BH303" s="3" t="e">
        <f t="shared" ca="1" si="203"/>
        <v>#N/A</v>
      </c>
      <c r="BI303" s="3" t="e">
        <f t="shared" ca="1" si="203"/>
        <v>#N/A</v>
      </c>
      <c r="BL303" t="e">
        <f t="shared" ca="1" si="164"/>
        <v>#N/A</v>
      </c>
      <c r="BM303" s="4" t="e">
        <f t="shared" ca="1" si="165"/>
        <v>#N/A</v>
      </c>
      <c r="BN303" s="8" t="e">
        <f t="shared" ca="1" si="166"/>
        <v>#N/A</v>
      </c>
      <c r="BO303" s="3" t="e">
        <f t="shared" ca="1" si="167"/>
        <v>#N/A</v>
      </c>
      <c r="BP303" s="4" t="e">
        <f t="shared" ca="1" si="168"/>
        <v>#N/A</v>
      </c>
      <c r="BQ303" s="4" t="e">
        <f t="shared" ca="1" si="169"/>
        <v>#N/A</v>
      </c>
      <c r="BR303" s="3" t="e">
        <f t="shared" ca="1" si="170"/>
        <v>#N/A</v>
      </c>
      <c r="BU303">
        <f t="shared" si="202"/>
        <v>141</v>
      </c>
      <c r="BV303" t="e">
        <f t="shared" ca="1" si="179"/>
        <v>#N/A</v>
      </c>
      <c r="BW303" s="3" t="e">
        <f t="shared" ca="1" si="179"/>
        <v>#N/A</v>
      </c>
      <c r="BX303" s="3" t="e">
        <f t="shared" ca="1" si="179"/>
        <v>#N/A</v>
      </c>
      <c r="BY303" s="4" t="e">
        <f t="shared" ca="1" si="179"/>
        <v>#N/A</v>
      </c>
      <c r="BZ303" s="4" t="e">
        <f t="shared" ca="1" si="179"/>
        <v>#N/A</v>
      </c>
      <c r="CB303" s="8" t="e">
        <f t="shared" ca="1" si="187"/>
        <v>#N/A</v>
      </c>
      <c r="CC303" s="3" t="e">
        <f t="shared" ca="1" si="188"/>
        <v>#N/A</v>
      </c>
      <c r="CD303" s="3" t="e">
        <f t="shared" ca="1" si="189"/>
        <v>#N/A</v>
      </c>
      <c r="CE303" s="3" t="e">
        <f t="shared" ca="1" si="190"/>
        <v>#N/A</v>
      </c>
      <c r="CF303" s="3" t="e">
        <f t="shared" ca="1" si="191"/>
        <v>#N/A</v>
      </c>
      <c r="CG303" s="3" t="e">
        <f t="shared" ca="1" si="192"/>
        <v>#N/A</v>
      </c>
      <c r="CH303" s="3" t="e">
        <f t="shared" ca="1" si="193"/>
        <v>#N/A</v>
      </c>
      <c r="CI303" s="3" t="e">
        <f t="shared" ca="1" si="194"/>
        <v>#N/A</v>
      </c>
      <c r="CJ303" s="3" t="e">
        <f t="shared" ca="1" si="195"/>
        <v>#N/A</v>
      </c>
      <c r="CK303" s="3" t="e">
        <f t="shared" ca="1" si="196"/>
        <v>#N/A</v>
      </c>
    </row>
    <row r="304" spans="10:89" x14ac:dyDescent="0.2">
      <c r="J304" s="152">
        <f t="shared" si="180"/>
        <v>255</v>
      </c>
      <c r="K304" s="94" t="str">
        <f t="shared" ca="1" si="181"/>
        <v/>
      </c>
      <c r="L304" s="82" t="str">
        <f t="shared" ca="1" si="182"/>
        <v/>
      </c>
      <c r="M304" s="88" t="str">
        <f t="shared" ca="1" si="183"/>
        <v/>
      </c>
      <c r="N304" s="87" t="str">
        <f t="shared" ca="1" si="184"/>
        <v/>
      </c>
      <c r="O304" s="83" t="str">
        <f t="shared" ca="1" si="185"/>
        <v/>
      </c>
      <c r="P304" s="84" t="str">
        <f t="shared" ca="1" si="186"/>
        <v/>
      </c>
      <c r="T304">
        <f>PV_Data_Calc!CY297</f>
        <v>282</v>
      </c>
      <c r="U304" s="10" t="e">
        <f ca="1">PV_Data_Calc!CZ297</f>
        <v>#N/A</v>
      </c>
      <c r="V304" s="16" t="e">
        <f ca="1">PV_Data_Calc!DB297</f>
        <v>#N/A</v>
      </c>
      <c r="W304" s="16" t="e">
        <f ca="1">PV_Data_Calc!DC297</f>
        <v>#N/A</v>
      </c>
      <c r="X304" s="17" t="e">
        <f ca="1">PV_Data_Calc!DD297</f>
        <v>#N/A</v>
      </c>
      <c r="Y304" s="17" t="e">
        <f ca="1">PV_Data_Calc!DE297</f>
        <v>#N/A</v>
      </c>
      <c r="AA304" s="9">
        <f>PV_Data_Calc!CQ297</f>
        <v>282</v>
      </c>
      <c r="AB304" s="9" t="e">
        <f ca="1">PV_Data_Calc!CR297</f>
        <v>#N/A</v>
      </c>
      <c r="AC304" s="19" t="e">
        <f ca="1">PV_Data_Calc!CT297</f>
        <v>#N/A</v>
      </c>
      <c r="AD304" s="19" t="e">
        <f ca="1">PV_Data_Calc!CU297</f>
        <v>#N/A</v>
      </c>
      <c r="AE304" s="20" t="e">
        <f ca="1">PV_Data_Calc!CV297</f>
        <v>#N/A</v>
      </c>
      <c r="AF304" s="20" t="e">
        <f ca="1">PV_Data_Calc!CW297</f>
        <v>#N/A</v>
      </c>
      <c r="AJ304" t="e">
        <f t="shared" ca="1" si="157"/>
        <v>#N/A</v>
      </c>
      <c r="AK304" s="4" t="e">
        <f t="shared" ca="1" si="158"/>
        <v>#N/A</v>
      </c>
      <c r="AL304" s="8" t="e">
        <f t="shared" ca="1" si="159"/>
        <v>#N/A</v>
      </c>
      <c r="AM304" s="3" t="e">
        <f t="shared" ca="1" si="160"/>
        <v>#N/A</v>
      </c>
      <c r="AN304" s="4" t="e">
        <f t="shared" ca="1" si="161"/>
        <v>#N/A</v>
      </c>
      <c r="AO304" s="4" t="e">
        <f t="shared" ca="1" si="162"/>
        <v>#N/A</v>
      </c>
      <c r="AP304" s="3" t="e">
        <f t="shared" ca="1" si="163"/>
        <v>#N/A</v>
      </c>
      <c r="AS304">
        <f t="shared" si="198"/>
        <v>141</v>
      </c>
      <c r="AT304" t="e">
        <f t="shared" ca="1" si="199"/>
        <v>#N/A</v>
      </c>
      <c r="AU304" s="3" t="e">
        <f t="shared" ca="1" si="200"/>
        <v>#N/A</v>
      </c>
      <c r="AV304" s="3" t="e">
        <f t="shared" ca="1" si="197"/>
        <v>#N/A</v>
      </c>
      <c r="AW304" s="4" t="e">
        <f t="shared" ca="1" si="197"/>
        <v>#N/A</v>
      </c>
      <c r="AX304" s="4" t="e">
        <f t="shared" ca="1" si="197"/>
        <v>#N/A</v>
      </c>
      <c r="AZ304" s="8" t="e">
        <f t="shared" ca="1" si="201"/>
        <v>#N/A</v>
      </c>
      <c r="BA304" s="3" t="e">
        <f t="shared" ca="1" si="178"/>
        <v>#N/A</v>
      </c>
      <c r="BB304" s="3" t="e">
        <f t="shared" ca="1" si="178"/>
        <v>#N/A</v>
      </c>
      <c r="BC304" s="3" t="e">
        <f t="shared" ca="1" si="178"/>
        <v>#N/A</v>
      </c>
      <c r="BD304" s="3" t="e">
        <f t="shared" ca="1" si="178"/>
        <v>#N/A</v>
      </c>
      <c r="BE304" s="3" t="e">
        <f t="shared" ca="1" si="178"/>
        <v>#N/A</v>
      </c>
      <c r="BF304" s="3" t="e">
        <f t="shared" ca="1" si="178"/>
        <v>#N/A</v>
      </c>
      <c r="BG304" s="3" t="e">
        <f t="shared" ca="1" si="203"/>
        <v>#N/A</v>
      </c>
      <c r="BH304" s="3" t="e">
        <f t="shared" ca="1" si="203"/>
        <v>#N/A</v>
      </c>
      <c r="BI304" s="3" t="e">
        <f t="shared" ca="1" si="203"/>
        <v>#N/A</v>
      </c>
      <c r="BL304" t="e">
        <f t="shared" ca="1" si="164"/>
        <v>#N/A</v>
      </c>
      <c r="BM304" s="4" t="e">
        <f t="shared" ca="1" si="165"/>
        <v>#N/A</v>
      </c>
      <c r="BN304" s="8" t="e">
        <f t="shared" ca="1" si="166"/>
        <v>#N/A</v>
      </c>
      <c r="BO304" s="3" t="e">
        <f t="shared" ca="1" si="167"/>
        <v>#N/A</v>
      </c>
      <c r="BP304" s="4" t="e">
        <f t="shared" ca="1" si="168"/>
        <v>#N/A</v>
      </c>
      <c r="BQ304" s="4" t="e">
        <f t="shared" ca="1" si="169"/>
        <v>#N/A</v>
      </c>
      <c r="BR304" s="3" t="e">
        <f t="shared" ca="1" si="170"/>
        <v>#N/A</v>
      </c>
      <c r="BU304">
        <f t="shared" si="202"/>
        <v>141</v>
      </c>
      <c r="BV304" t="e">
        <f t="shared" ca="1" si="179"/>
        <v>#N/A</v>
      </c>
      <c r="BW304" s="3" t="e">
        <f t="shared" ca="1" si="179"/>
        <v>#N/A</v>
      </c>
      <c r="BX304" s="3" t="e">
        <f t="shared" ca="1" si="179"/>
        <v>#N/A</v>
      </c>
      <c r="BY304" s="4" t="e">
        <f t="shared" ca="1" si="179"/>
        <v>#N/A</v>
      </c>
      <c r="BZ304" s="4" t="e">
        <f t="shared" ca="1" si="179"/>
        <v>#N/A</v>
      </c>
      <c r="CB304" s="8" t="e">
        <f t="shared" ca="1" si="187"/>
        <v>#N/A</v>
      </c>
      <c r="CC304" s="3" t="e">
        <f t="shared" ca="1" si="188"/>
        <v>#N/A</v>
      </c>
      <c r="CD304" s="3" t="e">
        <f t="shared" ca="1" si="189"/>
        <v>#N/A</v>
      </c>
      <c r="CE304" s="3" t="e">
        <f t="shared" ca="1" si="190"/>
        <v>#N/A</v>
      </c>
      <c r="CF304" s="3" t="e">
        <f t="shared" ca="1" si="191"/>
        <v>#N/A</v>
      </c>
      <c r="CG304" s="3" t="e">
        <f t="shared" ca="1" si="192"/>
        <v>#N/A</v>
      </c>
      <c r="CH304" s="3" t="e">
        <f t="shared" ca="1" si="193"/>
        <v>#N/A</v>
      </c>
      <c r="CI304" s="3" t="e">
        <f t="shared" ca="1" si="194"/>
        <v>#N/A</v>
      </c>
      <c r="CJ304" s="3" t="e">
        <f t="shared" ca="1" si="195"/>
        <v>#N/A</v>
      </c>
      <c r="CK304" s="3" t="e">
        <f t="shared" ca="1" si="196"/>
        <v>#N/A</v>
      </c>
    </row>
    <row r="305" spans="10:89" x14ac:dyDescent="0.2">
      <c r="J305" s="152">
        <f t="shared" si="180"/>
        <v>256</v>
      </c>
      <c r="K305" s="94" t="str">
        <f t="shared" ca="1" si="181"/>
        <v/>
      </c>
      <c r="L305" s="82" t="str">
        <f t="shared" ca="1" si="182"/>
        <v/>
      </c>
      <c r="M305" s="88" t="str">
        <f t="shared" ca="1" si="183"/>
        <v/>
      </c>
      <c r="N305" s="87" t="str">
        <f t="shared" ca="1" si="184"/>
        <v/>
      </c>
      <c r="O305" s="83" t="str">
        <f t="shared" ca="1" si="185"/>
        <v/>
      </c>
      <c r="P305" s="84" t="str">
        <f t="shared" ca="1" si="186"/>
        <v/>
      </c>
      <c r="T305">
        <f>PV_Data_Calc!CY298</f>
        <v>283</v>
      </c>
      <c r="U305" s="10" t="e">
        <f ca="1">PV_Data_Calc!CZ298</f>
        <v>#N/A</v>
      </c>
      <c r="V305" s="16" t="e">
        <f ca="1">PV_Data_Calc!DB298</f>
        <v>#N/A</v>
      </c>
      <c r="W305" s="16" t="e">
        <f ca="1">PV_Data_Calc!DC298</f>
        <v>#N/A</v>
      </c>
      <c r="X305" s="17" t="e">
        <f ca="1">PV_Data_Calc!DD298</f>
        <v>#N/A</v>
      </c>
      <c r="Y305" s="17" t="e">
        <f ca="1">PV_Data_Calc!DE298</f>
        <v>#N/A</v>
      </c>
      <c r="AA305" s="9">
        <f>PV_Data_Calc!CQ298</f>
        <v>283</v>
      </c>
      <c r="AB305" s="9" t="e">
        <f ca="1">PV_Data_Calc!CR298</f>
        <v>#N/A</v>
      </c>
      <c r="AC305" s="19" t="e">
        <f ca="1">PV_Data_Calc!CT298</f>
        <v>#N/A</v>
      </c>
      <c r="AD305" s="19" t="e">
        <f ca="1">PV_Data_Calc!CU298</f>
        <v>#N/A</v>
      </c>
      <c r="AE305" s="20" t="e">
        <f ca="1">PV_Data_Calc!CV298</f>
        <v>#N/A</v>
      </c>
      <c r="AF305" s="20" t="e">
        <f ca="1">PV_Data_Calc!CW298</f>
        <v>#N/A</v>
      </c>
      <c r="AJ305" t="e">
        <f t="shared" ref="AJ305:AJ352" ca="1" si="204">IF(ISNA(AL305),NA(),U305)</f>
        <v>#N/A</v>
      </c>
      <c r="AK305" s="4" t="e">
        <f t="shared" ref="AK305:AK352" ca="1" si="205">AVERAGE(Y304:Y305)</f>
        <v>#N/A</v>
      </c>
      <c r="AL305" s="8" t="e">
        <f t="shared" ref="AL305:AL352" ca="1" si="206">IF(AND($C$13&lt;&gt;0,AK305&gt;$C$13),NA(),AK305)</f>
        <v>#N/A</v>
      </c>
      <c r="AM305" s="3" t="e">
        <f t="shared" ref="AM305:AM352" ca="1" si="207">W305</f>
        <v>#N/A</v>
      </c>
      <c r="AN305" s="4" t="e">
        <f t="shared" ref="AN305:AN352" ca="1" si="208">IF((AK305-AK304)&lt;$AO$21,1,0)</f>
        <v>#N/A</v>
      </c>
      <c r="AO305" s="4" t="e">
        <f t="shared" ref="AO305:AO352" ca="1" si="209">IF(AN304=0,AN305,(AO304*AN305+AN305))</f>
        <v>#N/A</v>
      </c>
      <c r="AP305" s="3" t="e">
        <f t="shared" ref="AP305:AP352" ca="1" si="210">IF(ISODD(AO305),AM305+$AP$21,AM305)</f>
        <v>#N/A</v>
      </c>
      <c r="AS305">
        <f t="shared" si="198"/>
        <v>142</v>
      </c>
      <c r="AT305" t="e">
        <f t="shared" ca="1" si="199"/>
        <v>#N/A</v>
      </c>
      <c r="AU305" s="3" t="e">
        <f t="shared" ca="1" si="200"/>
        <v>#N/A</v>
      </c>
      <c r="AV305" s="3" t="e">
        <f t="shared" ca="1" si="197"/>
        <v>#N/A</v>
      </c>
      <c r="AW305" s="4" t="e">
        <f t="shared" ca="1" si="197"/>
        <v>#N/A</v>
      </c>
      <c r="AX305" s="4" t="e">
        <f t="shared" ca="1" si="197"/>
        <v>#N/A</v>
      </c>
      <c r="AZ305" s="8" t="e">
        <f t="shared" ca="1" si="201"/>
        <v>#N/A</v>
      </c>
      <c r="BA305" s="3" t="e">
        <f t="shared" ca="1" si="178"/>
        <v>#N/A</v>
      </c>
      <c r="BB305" s="3" t="e">
        <f t="shared" ca="1" si="178"/>
        <v>#N/A</v>
      </c>
      <c r="BC305" s="3" t="e">
        <f t="shared" ca="1" si="178"/>
        <v>#N/A</v>
      </c>
      <c r="BD305" s="3" t="e">
        <f t="shared" ca="1" si="178"/>
        <v>#N/A</v>
      </c>
      <c r="BE305" s="3" t="e">
        <f t="shared" ca="1" si="178"/>
        <v>#N/A</v>
      </c>
      <c r="BF305" s="3" t="e">
        <f t="shared" ca="1" si="178"/>
        <v>#N/A</v>
      </c>
      <c r="BG305" s="3" t="e">
        <f t="shared" ca="1" si="203"/>
        <v>#N/A</v>
      </c>
      <c r="BH305" s="3" t="e">
        <f t="shared" ca="1" si="203"/>
        <v>#N/A</v>
      </c>
      <c r="BI305" s="3" t="e">
        <f t="shared" ca="1" si="203"/>
        <v>#N/A</v>
      </c>
      <c r="BL305" t="e">
        <f t="shared" ref="BL305:BL353" ca="1" si="211">IF(ISNA(BN305),NA(),AB305)</f>
        <v>#N/A</v>
      </c>
      <c r="BM305" s="4" t="e">
        <f t="shared" ref="BM305:BM353" ca="1" si="212">AVERAGE(AF304:AF305)</f>
        <v>#N/A</v>
      </c>
      <c r="BN305" s="8" t="e">
        <f t="shared" ref="BN305:BN353" ca="1" si="213">IF(AND($C$13&lt;&gt;0,BM305&gt;$C$13),NA(),BM305)</f>
        <v>#N/A</v>
      </c>
      <c r="BO305" s="3" t="e">
        <f t="shared" ref="BO305:BO353" ca="1" si="214">AD305</f>
        <v>#N/A</v>
      </c>
      <c r="BP305" s="4" t="e">
        <f t="shared" ref="BP305:BP353" ca="1" si="215">IF((BM305-BM304)&lt;$AO$21,1,0)</f>
        <v>#N/A</v>
      </c>
      <c r="BQ305" s="4" t="e">
        <f t="shared" ref="BQ305:BQ353" ca="1" si="216">IF(BP304=0,BP305,(BQ304*BP305+BP305))</f>
        <v>#N/A</v>
      </c>
      <c r="BR305" s="3" t="e">
        <f t="shared" ref="BR305:BR353" ca="1" si="217">IF(ISODD(BQ305),BO305+$AP$21,BO305)</f>
        <v>#N/A</v>
      </c>
      <c r="BU305">
        <f t="shared" si="202"/>
        <v>142</v>
      </c>
      <c r="BV305" t="e">
        <f t="shared" ca="1" si="179"/>
        <v>#N/A</v>
      </c>
      <c r="BW305" s="3" t="e">
        <f t="shared" ca="1" si="179"/>
        <v>#N/A</v>
      </c>
      <c r="BX305" s="3" t="e">
        <f t="shared" ca="1" si="179"/>
        <v>#N/A</v>
      </c>
      <c r="BY305" s="4" t="e">
        <f t="shared" ca="1" si="179"/>
        <v>#N/A</v>
      </c>
      <c r="BZ305" s="4" t="e">
        <f t="shared" ca="1" si="179"/>
        <v>#N/A</v>
      </c>
      <c r="CB305" s="8" t="e">
        <f t="shared" ca="1" si="187"/>
        <v>#N/A</v>
      </c>
      <c r="CC305" s="3" t="e">
        <f t="shared" ca="1" si="188"/>
        <v>#N/A</v>
      </c>
      <c r="CD305" s="3" t="e">
        <f t="shared" ca="1" si="189"/>
        <v>#N/A</v>
      </c>
      <c r="CE305" s="3" t="e">
        <f t="shared" ca="1" si="190"/>
        <v>#N/A</v>
      </c>
      <c r="CF305" s="3" t="e">
        <f t="shared" ca="1" si="191"/>
        <v>#N/A</v>
      </c>
      <c r="CG305" s="3" t="e">
        <f t="shared" ca="1" si="192"/>
        <v>#N/A</v>
      </c>
      <c r="CH305" s="3" t="e">
        <f t="shared" ca="1" si="193"/>
        <v>#N/A</v>
      </c>
      <c r="CI305" s="3" t="e">
        <f t="shared" ca="1" si="194"/>
        <v>#N/A</v>
      </c>
      <c r="CJ305" s="3" t="e">
        <f t="shared" ca="1" si="195"/>
        <v>#N/A</v>
      </c>
      <c r="CK305" s="3" t="e">
        <f t="shared" ca="1" si="196"/>
        <v>#N/A</v>
      </c>
    </row>
    <row r="306" spans="10:89" x14ac:dyDescent="0.2">
      <c r="J306" s="152">
        <f t="shared" si="180"/>
        <v>257</v>
      </c>
      <c r="K306" s="94" t="str">
        <f t="shared" ca="1" si="181"/>
        <v/>
      </c>
      <c r="L306" s="82" t="str">
        <f t="shared" ca="1" si="182"/>
        <v/>
      </c>
      <c r="M306" s="88" t="str">
        <f t="shared" ca="1" si="183"/>
        <v/>
      </c>
      <c r="N306" s="87" t="str">
        <f t="shared" ca="1" si="184"/>
        <v/>
      </c>
      <c r="O306" s="83" t="str">
        <f t="shared" ca="1" si="185"/>
        <v/>
      </c>
      <c r="P306" s="84" t="str">
        <f t="shared" ca="1" si="186"/>
        <v/>
      </c>
      <c r="T306">
        <f>PV_Data_Calc!CY299</f>
        <v>284</v>
      </c>
      <c r="U306" s="10" t="e">
        <f ca="1">PV_Data_Calc!CZ299</f>
        <v>#N/A</v>
      </c>
      <c r="V306" s="16" t="e">
        <f ca="1">PV_Data_Calc!DB299</f>
        <v>#N/A</v>
      </c>
      <c r="W306" s="16" t="e">
        <f ca="1">PV_Data_Calc!DC299</f>
        <v>#N/A</v>
      </c>
      <c r="X306" s="17" t="e">
        <f ca="1">PV_Data_Calc!DD299</f>
        <v>#N/A</v>
      </c>
      <c r="Y306" s="17" t="e">
        <f ca="1">PV_Data_Calc!DE299</f>
        <v>#N/A</v>
      </c>
      <c r="AA306" s="9">
        <f>PV_Data_Calc!CQ299</f>
        <v>284</v>
      </c>
      <c r="AB306" s="9" t="e">
        <f ca="1">PV_Data_Calc!CR299</f>
        <v>#N/A</v>
      </c>
      <c r="AC306" s="19" t="e">
        <f ca="1">PV_Data_Calc!CT299</f>
        <v>#N/A</v>
      </c>
      <c r="AD306" s="19" t="e">
        <f ca="1">PV_Data_Calc!CU299</f>
        <v>#N/A</v>
      </c>
      <c r="AE306" s="20" t="e">
        <f ca="1">PV_Data_Calc!CV299</f>
        <v>#N/A</v>
      </c>
      <c r="AF306" s="20" t="e">
        <f ca="1">PV_Data_Calc!CW299</f>
        <v>#N/A</v>
      </c>
      <c r="AJ306" t="e">
        <f t="shared" ca="1" si="204"/>
        <v>#N/A</v>
      </c>
      <c r="AK306" s="4" t="e">
        <f t="shared" ca="1" si="205"/>
        <v>#N/A</v>
      </c>
      <c r="AL306" s="8" t="e">
        <f t="shared" ca="1" si="206"/>
        <v>#N/A</v>
      </c>
      <c r="AM306" s="3" t="e">
        <f t="shared" ca="1" si="207"/>
        <v>#N/A</v>
      </c>
      <c r="AN306" s="4" t="e">
        <f t="shared" ca="1" si="208"/>
        <v>#N/A</v>
      </c>
      <c r="AO306" s="4" t="e">
        <f t="shared" ca="1" si="209"/>
        <v>#N/A</v>
      </c>
      <c r="AP306" s="3" t="e">
        <f t="shared" ca="1" si="210"/>
        <v>#N/A</v>
      </c>
      <c r="AS306">
        <f t="shared" si="198"/>
        <v>142</v>
      </c>
      <c r="AT306" t="e">
        <f t="shared" ca="1" si="199"/>
        <v>#N/A</v>
      </c>
      <c r="AU306" s="3" t="e">
        <f t="shared" ca="1" si="200"/>
        <v>#N/A</v>
      </c>
      <c r="AV306" s="3" t="e">
        <f t="shared" ca="1" si="197"/>
        <v>#N/A</v>
      </c>
      <c r="AW306" s="4" t="e">
        <f t="shared" ca="1" si="197"/>
        <v>#N/A</v>
      </c>
      <c r="AX306" s="4" t="e">
        <f t="shared" ca="1" si="197"/>
        <v>#N/A</v>
      </c>
      <c r="AZ306" s="8" t="e">
        <f t="shared" ca="1" si="201"/>
        <v>#N/A</v>
      </c>
      <c r="BA306" s="3" t="e">
        <f t="shared" ca="1" si="178"/>
        <v>#N/A</v>
      </c>
      <c r="BB306" s="3" t="e">
        <f t="shared" ca="1" si="178"/>
        <v>#N/A</v>
      </c>
      <c r="BC306" s="3" t="e">
        <f t="shared" ca="1" si="178"/>
        <v>#N/A</v>
      </c>
      <c r="BD306" s="3" t="e">
        <f t="shared" ca="1" si="178"/>
        <v>#N/A</v>
      </c>
      <c r="BE306" s="3" t="e">
        <f t="shared" ca="1" si="178"/>
        <v>#N/A</v>
      </c>
      <c r="BF306" s="3" t="e">
        <f t="shared" ca="1" si="178"/>
        <v>#N/A</v>
      </c>
      <c r="BG306" s="3" t="e">
        <f t="shared" ca="1" si="203"/>
        <v>#N/A</v>
      </c>
      <c r="BH306" s="3" t="e">
        <f t="shared" ca="1" si="203"/>
        <v>#N/A</v>
      </c>
      <c r="BI306" s="3" t="e">
        <f t="shared" ca="1" si="203"/>
        <v>#N/A</v>
      </c>
      <c r="BL306" t="e">
        <f t="shared" ca="1" si="211"/>
        <v>#N/A</v>
      </c>
      <c r="BM306" s="4" t="e">
        <f t="shared" ca="1" si="212"/>
        <v>#N/A</v>
      </c>
      <c r="BN306" s="8" t="e">
        <f t="shared" ca="1" si="213"/>
        <v>#N/A</v>
      </c>
      <c r="BO306" s="3" t="e">
        <f t="shared" ca="1" si="214"/>
        <v>#N/A</v>
      </c>
      <c r="BP306" s="4" t="e">
        <f t="shared" ca="1" si="215"/>
        <v>#N/A</v>
      </c>
      <c r="BQ306" s="4" t="e">
        <f t="shared" ca="1" si="216"/>
        <v>#N/A</v>
      </c>
      <c r="BR306" s="3" t="e">
        <f t="shared" ca="1" si="217"/>
        <v>#N/A</v>
      </c>
      <c r="BU306">
        <f t="shared" si="202"/>
        <v>142</v>
      </c>
      <c r="BV306" t="e">
        <f t="shared" ca="1" si="179"/>
        <v>#N/A</v>
      </c>
      <c r="BW306" s="3" t="e">
        <f t="shared" ca="1" si="179"/>
        <v>#N/A</v>
      </c>
      <c r="BX306" s="3" t="e">
        <f t="shared" ca="1" si="179"/>
        <v>#N/A</v>
      </c>
      <c r="BY306" s="4" t="e">
        <f t="shared" ca="1" si="179"/>
        <v>#N/A</v>
      </c>
      <c r="BZ306" s="4" t="e">
        <f t="shared" ca="1" si="179"/>
        <v>#N/A</v>
      </c>
      <c r="CB306" s="8" t="e">
        <f t="shared" ca="1" si="187"/>
        <v>#N/A</v>
      </c>
      <c r="CC306" s="3" t="e">
        <f t="shared" ca="1" si="188"/>
        <v>#N/A</v>
      </c>
      <c r="CD306" s="3" t="e">
        <f t="shared" ca="1" si="189"/>
        <v>#N/A</v>
      </c>
      <c r="CE306" s="3" t="e">
        <f t="shared" ca="1" si="190"/>
        <v>#N/A</v>
      </c>
      <c r="CF306" s="3" t="e">
        <f t="shared" ca="1" si="191"/>
        <v>#N/A</v>
      </c>
      <c r="CG306" s="3" t="e">
        <f t="shared" ca="1" si="192"/>
        <v>#N/A</v>
      </c>
      <c r="CH306" s="3" t="e">
        <f t="shared" ca="1" si="193"/>
        <v>#N/A</v>
      </c>
      <c r="CI306" s="3" t="e">
        <f t="shared" ca="1" si="194"/>
        <v>#N/A</v>
      </c>
      <c r="CJ306" s="3" t="e">
        <f t="shared" ca="1" si="195"/>
        <v>#N/A</v>
      </c>
      <c r="CK306" s="3" t="e">
        <f t="shared" ca="1" si="196"/>
        <v>#N/A</v>
      </c>
    </row>
    <row r="307" spans="10:89" x14ac:dyDescent="0.2">
      <c r="J307" s="152">
        <f t="shared" si="180"/>
        <v>258</v>
      </c>
      <c r="K307" s="94" t="str">
        <f t="shared" ca="1" si="181"/>
        <v/>
      </c>
      <c r="L307" s="82" t="str">
        <f t="shared" ca="1" si="182"/>
        <v/>
      </c>
      <c r="M307" s="88" t="str">
        <f t="shared" ca="1" si="183"/>
        <v/>
      </c>
      <c r="N307" s="87" t="str">
        <f t="shared" ca="1" si="184"/>
        <v/>
      </c>
      <c r="O307" s="83" t="str">
        <f t="shared" ca="1" si="185"/>
        <v/>
      </c>
      <c r="P307" s="84" t="str">
        <f t="shared" ca="1" si="186"/>
        <v/>
      </c>
      <c r="T307">
        <f>PV_Data_Calc!CY300</f>
        <v>285</v>
      </c>
      <c r="U307" s="10" t="e">
        <f ca="1">PV_Data_Calc!CZ300</f>
        <v>#N/A</v>
      </c>
      <c r="V307" s="16" t="e">
        <f ca="1">PV_Data_Calc!DB300</f>
        <v>#N/A</v>
      </c>
      <c r="W307" s="16" t="e">
        <f ca="1">PV_Data_Calc!DC300</f>
        <v>#N/A</v>
      </c>
      <c r="X307" s="17" t="e">
        <f ca="1">PV_Data_Calc!DD300</f>
        <v>#N/A</v>
      </c>
      <c r="Y307" s="17" t="e">
        <f ca="1">PV_Data_Calc!DE300</f>
        <v>#N/A</v>
      </c>
      <c r="AA307" s="9">
        <f>PV_Data_Calc!CQ300</f>
        <v>285</v>
      </c>
      <c r="AB307" s="9" t="e">
        <f ca="1">PV_Data_Calc!CR300</f>
        <v>#N/A</v>
      </c>
      <c r="AC307" s="19" t="e">
        <f ca="1">PV_Data_Calc!CT300</f>
        <v>#N/A</v>
      </c>
      <c r="AD307" s="19" t="e">
        <f ca="1">PV_Data_Calc!CU300</f>
        <v>#N/A</v>
      </c>
      <c r="AE307" s="20" t="e">
        <f ca="1">PV_Data_Calc!CV300</f>
        <v>#N/A</v>
      </c>
      <c r="AF307" s="20" t="e">
        <f ca="1">PV_Data_Calc!CW300</f>
        <v>#N/A</v>
      </c>
      <c r="AJ307" t="e">
        <f t="shared" ca="1" si="204"/>
        <v>#N/A</v>
      </c>
      <c r="AK307" s="4" t="e">
        <f t="shared" ca="1" si="205"/>
        <v>#N/A</v>
      </c>
      <c r="AL307" s="8" t="e">
        <f t="shared" ca="1" si="206"/>
        <v>#N/A</v>
      </c>
      <c r="AM307" s="3" t="e">
        <f t="shared" ca="1" si="207"/>
        <v>#N/A</v>
      </c>
      <c r="AN307" s="4" t="e">
        <f t="shared" ca="1" si="208"/>
        <v>#N/A</v>
      </c>
      <c r="AO307" s="4" t="e">
        <f t="shared" ca="1" si="209"/>
        <v>#N/A</v>
      </c>
      <c r="AP307" s="3" t="e">
        <f t="shared" ca="1" si="210"/>
        <v>#N/A</v>
      </c>
      <c r="AS307">
        <f t="shared" si="198"/>
        <v>143</v>
      </c>
      <c r="AT307" t="e">
        <f t="shared" ca="1" si="199"/>
        <v>#N/A</v>
      </c>
      <c r="AU307" s="3" t="e">
        <f t="shared" ca="1" si="200"/>
        <v>#N/A</v>
      </c>
      <c r="AV307" s="3" t="e">
        <f t="shared" ca="1" si="197"/>
        <v>#N/A</v>
      </c>
      <c r="AW307" s="4" t="e">
        <f t="shared" ca="1" si="197"/>
        <v>#N/A</v>
      </c>
      <c r="AX307" s="4" t="e">
        <f t="shared" ca="1" si="197"/>
        <v>#N/A</v>
      </c>
      <c r="AZ307" s="8" t="e">
        <f t="shared" ca="1" si="201"/>
        <v>#N/A</v>
      </c>
      <c r="BA307" s="3" t="e">
        <f t="shared" ca="1" si="178"/>
        <v>#N/A</v>
      </c>
      <c r="BB307" s="3" t="e">
        <f t="shared" ca="1" si="178"/>
        <v>#N/A</v>
      </c>
      <c r="BC307" s="3" t="e">
        <f t="shared" ca="1" si="178"/>
        <v>#N/A</v>
      </c>
      <c r="BD307" s="3" t="e">
        <f t="shared" ca="1" si="178"/>
        <v>#N/A</v>
      </c>
      <c r="BE307" s="3" t="e">
        <f t="shared" ca="1" si="178"/>
        <v>#N/A</v>
      </c>
      <c r="BF307" s="3" t="e">
        <f t="shared" ca="1" si="178"/>
        <v>#N/A</v>
      </c>
      <c r="BG307" s="3" t="e">
        <f t="shared" ca="1" si="203"/>
        <v>#N/A</v>
      </c>
      <c r="BH307" s="3" t="e">
        <f t="shared" ca="1" si="203"/>
        <v>#N/A</v>
      </c>
      <c r="BI307" s="3" t="e">
        <f t="shared" ca="1" si="203"/>
        <v>#N/A</v>
      </c>
      <c r="BL307" t="e">
        <f t="shared" ca="1" si="211"/>
        <v>#N/A</v>
      </c>
      <c r="BM307" s="4" t="e">
        <f t="shared" ca="1" si="212"/>
        <v>#N/A</v>
      </c>
      <c r="BN307" s="8" t="e">
        <f t="shared" ca="1" si="213"/>
        <v>#N/A</v>
      </c>
      <c r="BO307" s="3" t="e">
        <f t="shared" ca="1" si="214"/>
        <v>#N/A</v>
      </c>
      <c r="BP307" s="4" t="e">
        <f t="shared" ca="1" si="215"/>
        <v>#N/A</v>
      </c>
      <c r="BQ307" s="4" t="e">
        <f t="shared" ca="1" si="216"/>
        <v>#N/A</v>
      </c>
      <c r="BR307" s="3" t="e">
        <f t="shared" ca="1" si="217"/>
        <v>#N/A</v>
      </c>
      <c r="BU307">
        <f t="shared" si="202"/>
        <v>143</v>
      </c>
      <c r="BV307" t="e">
        <f t="shared" ref="BV307:BZ357" ca="1" si="218">INDEX($AA$23:$AF$204,MATCH($BU307,$AA$23:$AA$204,0),MATCH(BV$22,$AA$22:$AF$22,0))</f>
        <v>#N/A</v>
      </c>
      <c r="BW307" s="3" t="e">
        <f t="shared" ca="1" si="218"/>
        <v>#N/A</v>
      </c>
      <c r="BX307" s="3" t="e">
        <f t="shared" ca="1" si="218"/>
        <v>#N/A</v>
      </c>
      <c r="BY307" s="4" t="e">
        <f t="shared" ca="1" si="218"/>
        <v>#N/A</v>
      </c>
      <c r="BZ307" s="4" t="e">
        <f t="shared" ca="1" si="218"/>
        <v>#N/A</v>
      </c>
      <c r="CB307" s="8" t="e">
        <f t="shared" ca="1" si="187"/>
        <v>#N/A</v>
      </c>
      <c r="CC307" s="3" t="e">
        <f t="shared" ca="1" si="188"/>
        <v>#N/A</v>
      </c>
      <c r="CD307" s="3" t="e">
        <f t="shared" ca="1" si="189"/>
        <v>#N/A</v>
      </c>
      <c r="CE307" s="3" t="e">
        <f t="shared" ca="1" si="190"/>
        <v>#N/A</v>
      </c>
      <c r="CF307" s="3" t="e">
        <f t="shared" ca="1" si="191"/>
        <v>#N/A</v>
      </c>
      <c r="CG307" s="3" t="e">
        <f t="shared" ca="1" si="192"/>
        <v>#N/A</v>
      </c>
      <c r="CH307" s="3" t="e">
        <f t="shared" ca="1" si="193"/>
        <v>#N/A</v>
      </c>
      <c r="CI307" s="3" t="e">
        <f t="shared" ca="1" si="194"/>
        <v>#N/A</v>
      </c>
      <c r="CJ307" s="3" t="e">
        <f t="shared" ca="1" si="195"/>
        <v>#N/A</v>
      </c>
      <c r="CK307" s="3" t="e">
        <f t="shared" ca="1" si="196"/>
        <v>#N/A</v>
      </c>
    </row>
    <row r="308" spans="10:89" x14ac:dyDescent="0.2">
      <c r="J308" s="152">
        <f t="shared" si="180"/>
        <v>259</v>
      </c>
      <c r="K308" s="94" t="str">
        <f t="shared" ca="1" si="181"/>
        <v/>
      </c>
      <c r="L308" s="82" t="str">
        <f t="shared" ca="1" si="182"/>
        <v/>
      </c>
      <c r="M308" s="88" t="str">
        <f t="shared" ca="1" si="183"/>
        <v/>
      </c>
      <c r="N308" s="87" t="str">
        <f t="shared" ca="1" si="184"/>
        <v/>
      </c>
      <c r="O308" s="83" t="str">
        <f t="shared" ca="1" si="185"/>
        <v/>
      </c>
      <c r="P308" s="84" t="str">
        <f t="shared" ca="1" si="186"/>
        <v/>
      </c>
      <c r="T308">
        <f>PV_Data_Calc!CY301</f>
        <v>286</v>
      </c>
      <c r="U308" s="10" t="e">
        <f ca="1">PV_Data_Calc!CZ301</f>
        <v>#N/A</v>
      </c>
      <c r="V308" s="16" t="e">
        <f ca="1">PV_Data_Calc!DB301</f>
        <v>#N/A</v>
      </c>
      <c r="W308" s="16" t="e">
        <f ca="1">PV_Data_Calc!DC301</f>
        <v>#N/A</v>
      </c>
      <c r="X308" s="17" t="e">
        <f ca="1">PV_Data_Calc!DD301</f>
        <v>#N/A</v>
      </c>
      <c r="Y308" s="17" t="e">
        <f ca="1">PV_Data_Calc!DE301</f>
        <v>#N/A</v>
      </c>
      <c r="AA308" s="9">
        <f>PV_Data_Calc!CQ301</f>
        <v>286</v>
      </c>
      <c r="AB308" s="9" t="e">
        <f ca="1">PV_Data_Calc!CR301</f>
        <v>#N/A</v>
      </c>
      <c r="AC308" s="19" t="e">
        <f ca="1">PV_Data_Calc!CT301</f>
        <v>#N/A</v>
      </c>
      <c r="AD308" s="19" t="e">
        <f ca="1">PV_Data_Calc!CU301</f>
        <v>#N/A</v>
      </c>
      <c r="AE308" s="20" t="e">
        <f ca="1">PV_Data_Calc!CV301</f>
        <v>#N/A</v>
      </c>
      <c r="AF308" s="20" t="e">
        <f ca="1">PV_Data_Calc!CW301</f>
        <v>#N/A</v>
      </c>
      <c r="AJ308" t="e">
        <f t="shared" ca="1" si="204"/>
        <v>#N/A</v>
      </c>
      <c r="AK308" s="4" t="e">
        <f t="shared" ca="1" si="205"/>
        <v>#N/A</v>
      </c>
      <c r="AL308" s="8" t="e">
        <f t="shared" ca="1" si="206"/>
        <v>#N/A</v>
      </c>
      <c r="AM308" s="3" t="e">
        <f t="shared" ca="1" si="207"/>
        <v>#N/A</v>
      </c>
      <c r="AN308" s="4" t="e">
        <f t="shared" ca="1" si="208"/>
        <v>#N/A</v>
      </c>
      <c r="AO308" s="4" t="e">
        <f t="shared" ca="1" si="209"/>
        <v>#N/A</v>
      </c>
      <c r="AP308" s="3" t="e">
        <f t="shared" ca="1" si="210"/>
        <v>#N/A</v>
      </c>
      <c r="AS308">
        <f t="shared" si="198"/>
        <v>143</v>
      </c>
      <c r="AT308" t="e">
        <f t="shared" ca="1" si="199"/>
        <v>#N/A</v>
      </c>
      <c r="AU308" s="3" t="e">
        <f t="shared" ca="1" si="200"/>
        <v>#N/A</v>
      </c>
      <c r="AV308" s="3" t="e">
        <f t="shared" ca="1" si="197"/>
        <v>#N/A</v>
      </c>
      <c r="AW308" s="4" t="e">
        <f t="shared" ca="1" si="197"/>
        <v>#N/A</v>
      </c>
      <c r="AX308" s="4" t="e">
        <f t="shared" ca="1" si="197"/>
        <v>#N/A</v>
      </c>
      <c r="AZ308" s="8" t="e">
        <f t="shared" ca="1" si="201"/>
        <v>#N/A</v>
      </c>
      <c r="BA308" s="3" t="e">
        <f t="shared" ca="1" si="178"/>
        <v>#N/A</v>
      </c>
      <c r="BB308" s="3" t="e">
        <f t="shared" ca="1" si="178"/>
        <v>#N/A</v>
      </c>
      <c r="BC308" s="3" t="e">
        <f t="shared" ca="1" si="178"/>
        <v>#N/A</v>
      </c>
      <c r="BD308" s="3" t="e">
        <f t="shared" ref="BD308:BI371" ca="1" si="219">IF(ISNA($AZ308),NA(),IF(AND($AU308&gt;BE$21,$AU308&lt;=BD$21),$AV308,0))</f>
        <v>#N/A</v>
      </c>
      <c r="BE308" s="3" t="e">
        <f t="shared" ca="1" si="219"/>
        <v>#N/A</v>
      </c>
      <c r="BF308" s="3" t="e">
        <f t="shared" ca="1" si="219"/>
        <v>#N/A</v>
      </c>
      <c r="BG308" s="3" t="e">
        <f t="shared" ca="1" si="203"/>
        <v>#N/A</v>
      </c>
      <c r="BH308" s="3" t="e">
        <f t="shared" ca="1" si="203"/>
        <v>#N/A</v>
      </c>
      <c r="BI308" s="3" t="e">
        <f t="shared" ca="1" si="203"/>
        <v>#N/A</v>
      </c>
      <c r="BL308" t="e">
        <f t="shared" ca="1" si="211"/>
        <v>#N/A</v>
      </c>
      <c r="BM308" s="4" t="e">
        <f t="shared" ca="1" si="212"/>
        <v>#N/A</v>
      </c>
      <c r="BN308" s="8" t="e">
        <f t="shared" ca="1" si="213"/>
        <v>#N/A</v>
      </c>
      <c r="BO308" s="3" t="e">
        <f t="shared" ca="1" si="214"/>
        <v>#N/A</v>
      </c>
      <c r="BP308" s="4" t="e">
        <f t="shared" ca="1" si="215"/>
        <v>#N/A</v>
      </c>
      <c r="BQ308" s="4" t="e">
        <f t="shared" ca="1" si="216"/>
        <v>#N/A</v>
      </c>
      <c r="BR308" s="3" t="e">
        <f t="shared" ca="1" si="217"/>
        <v>#N/A</v>
      </c>
      <c r="BU308">
        <f t="shared" si="202"/>
        <v>143</v>
      </c>
      <c r="BV308" t="e">
        <f t="shared" ca="1" si="218"/>
        <v>#N/A</v>
      </c>
      <c r="BW308" s="3" t="e">
        <f t="shared" ca="1" si="218"/>
        <v>#N/A</v>
      </c>
      <c r="BX308" s="3" t="e">
        <f t="shared" ca="1" si="218"/>
        <v>#N/A</v>
      </c>
      <c r="BY308" s="4" t="e">
        <f t="shared" ca="1" si="218"/>
        <v>#N/A</v>
      </c>
      <c r="BZ308" s="4" t="e">
        <f t="shared" ca="1" si="218"/>
        <v>#N/A</v>
      </c>
      <c r="CB308" s="8" t="e">
        <f t="shared" ca="1" si="187"/>
        <v>#N/A</v>
      </c>
      <c r="CC308" s="3" t="e">
        <f t="shared" ca="1" si="188"/>
        <v>#N/A</v>
      </c>
      <c r="CD308" s="3" t="e">
        <f t="shared" ca="1" si="189"/>
        <v>#N/A</v>
      </c>
      <c r="CE308" s="3" t="e">
        <f t="shared" ca="1" si="190"/>
        <v>#N/A</v>
      </c>
      <c r="CF308" s="3" t="e">
        <f t="shared" ca="1" si="191"/>
        <v>#N/A</v>
      </c>
      <c r="CG308" s="3" t="e">
        <f t="shared" ca="1" si="192"/>
        <v>#N/A</v>
      </c>
      <c r="CH308" s="3" t="e">
        <f t="shared" ca="1" si="193"/>
        <v>#N/A</v>
      </c>
      <c r="CI308" s="3" t="e">
        <f t="shared" ca="1" si="194"/>
        <v>#N/A</v>
      </c>
      <c r="CJ308" s="3" t="e">
        <f t="shared" ca="1" si="195"/>
        <v>#N/A</v>
      </c>
      <c r="CK308" s="3" t="e">
        <f t="shared" ca="1" si="196"/>
        <v>#N/A</v>
      </c>
    </row>
    <row r="309" spans="10:89" x14ac:dyDescent="0.2">
      <c r="J309" s="152">
        <f t="shared" si="180"/>
        <v>260</v>
      </c>
      <c r="K309" s="94" t="str">
        <f t="shared" ca="1" si="181"/>
        <v/>
      </c>
      <c r="L309" s="82" t="str">
        <f t="shared" ca="1" si="182"/>
        <v/>
      </c>
      <c r="M309" s="88" t="str">
        <f t="shared" ca="1" si="183"/>
        <v/>
      </c>
      <c r="N309" s="87" t="str">
        <f t="shared" ca="1" si="184"/>
        <v/>
      </c>
      <c r="O309" s="83" t="str">
        <f t="shared" ca="1" si="185"/>
        <v/>
      </c>
      <c r="P309" s="84" t="str">
        <f t="shared" ca="1" si="186"/>
        <v/>
      </c>
      <c r="T309">
        <f>PV_Data_Calc!CY302</f>
        <v>287</v>
      </c>
      <c r="U309" s="10" t="e">
        <f ca="1">PV_Data_Calc!CZ302</f>
        <v>#N/A</v>
      </c>
      <c r="V309" s="16" t="e">
        <f ca="1">PV_Data_Calc!DB302</f>
        <v>#N/A</v>
      </c>
      <c r="W309" s="16" t="e">
        <f ca="1">PV_Data_Calc!DC302</f>
        <v>#N/A</v>
      </c>
      <c r="X309" s="17" t="e">
        <f ca="1">PV_Data_Calc!DD302</f>
        <v>#N/A</v>
      </c>
      <c r="Y309" s="17" t="e">
        <f ca="1">PV_Data_Calc!DE302</f>
        <v>#N/A</v>
      </c>
      <c r="AA309" s="9">
        <f>PV_Data_Calc!CQ302</f>
        <v>287</v>
      </c>
      <c r="AB309" s="9" t="e">
        <f ca="1">PV_Data_Calc!CR302</f>
        <v>#N/A</v>
      </c>
      <c r="AC309" s="19" t="e">
        <f ca="1">PV_Data_Calc!CT302</f>
        <v>#N/A</v>
      </c>
      <c r="AD309" s="19" t="e">
        <f ca="1">PV_Data_Calc!CU302</f>
        <v>#N/A</v>
      </c>
      <c r="AE309" s="20" t="e">
        <f ca="1">PV_Data_Calc!CV302</f>
        <v>#N/A</v>
      </c>
      <c r="AF309" s="20" t="e">
        <f ca="1">PV_Data_Calc!CW302</f>
        <v>#N/A</v>
      </c>
      <c r="AJ309" t="e">
        <f t="shared" ca="1" si="204"/>
        <v>#N/A</v>
      </c>
      <c r="AK309" s="4" t="e">
        <f t="shared" ca="1" si="205"/>
        <v>#N/A</v>
      </c>
      <c r="AL309" s="8" t="e">
        <f t="shared" ca="1" si="206"/>
        <v>#N/A</v>
      </c>
      <c r="AM309" s="3" t="e">
        <f t="shared" ca="1" si="207"/>
        <v>#N/A</v>
      </c>
      <c r="AN309" s="4" t="e">
        <f t="shared" ca="1" si="208"/>
        <v>#N/A</v>
      </c>
      <c r="AO309" s="4" t="e">
        <f t="shared" ca="1" si="209"/>
        <v>#N/A</v>
      </c>
      <c r="AP309" s="3" t="e">
        <f t="shared" ca="1" si="210"/>
        <v>#N/A</v>
      </c>
      <c r="AS309">
        <f t="shared" si="198"/>
        <v>144</v>
      </c>
      <c r="AT309" t="e">
        <f t="shared" ca="1" si="199"/>
        <v>#N/A</v>
      </c>
      <c r="AU309" s="3" t="e">
        <f t="shared" ca="1" si="200"/>
        <v>#N/A</v>
      </c>
      <c r="AV309" s="3" t="e">
        <f t="shared" ca="1" si="197"/>
        <v>#N/A</v>
      </c>
      <c r="AW309" s="4" t="e">
        <f t="shared" ca="1" si="197"/>
        <v>#N/A</v>
      </c>
      <c r="AX309" s="4" t="e">
        <f t="shared" ca="1" si="197"/>
        <v>#N/A</v>
      </c>
      <c r="AZ309" s="8" t="e">
        <f t="shared" ca="1" si="201"/>
        <v>#N/A</v>
      </c>
      <c r="BA309" s="3" t="e">
        <f t="shared" ref="BA309:BF372" ca="1" si="220">IF(ISNA($AZ309),NA(),IF(AND($AU309&gt;BB$21,$AU309&lt;=BA$21),$AV309,0))</f>
        <v>#N/A</v>
      </c>
      <c r="BB309" s="3" t="e">
        <f t="shared" ca="1" si="220"/>
        <v>#N/A</v>
      </c>
      <c r="BC309" s="3" t="e">
        <f t="shared" ca="1" si="220"/>
        <v>#N/A</v>
      </c>
      <c r="BD309" s="3" t="e">
        <f t="shared" ca="1" si="219"/>
        <v>#N/A</v>
      </c>
      <c r="BE309" s="3" t="e">
        <f t="shared" ca="1" si="219"/>
        <v>#N/A</v>
      </c>
      <c r="BF309" s="3" t="e">
        <f t="shared" ca="1" si="219"/>
        <v>#N/A</v>
      </c>
      <c r="BG309" s="3" t="e">
        <f t="shared" ca="1" si="203"/>
        <v>#N/A</v>
      </c>
      <c r="BH309" s="3" t="e">
        <f t="shared" ca="1" si="203"/>
        <v>#N/A</v>
      </c>
      <c r="BI309" s="3" t="e">
        <f t="shared" ca="1" si="203"/>
        <v>#N/A</v>
      </c>
      <c r="BL309" t="e">
        <f t="shared" ca="1" si="211"/>
        <v>#N/A</v>
      </c>
      <c r="BM309" s="4" t="e">
        <f t="shared" ca="1" si="212"/>
        <v>#N/A</v>
      </c>
      <c r="BN309" s="8" t="e">
        <f t="shared" ca="1" si="213"/>
        <v>#N/A</v>
      </c>
      <c r="BO309" s="3" t="e">
        <f t="shared" ca="1" si="214"/>
        <v>#N/A</v>
      </c>
      <c r="BP309" s="4" t="e">
        <f t="shared" ca="1" si="215"/>
        <v>#N/A</v>
      </c>
      <c r="BQ309" s="4" t="e">
        <f t="shared" ca="1" si="216"/>
        <v>#N/A</v>
      </c>
      <c r="BR309" s="3" t="e">
        <f t="shared" ca="1" si="217"/>
        <v>#N/A</v>
      </c>
      <c r="BU309">
        <f t="shared" si="202"/>
        <v>144</v>
      </c>
      <c r="BV309" t="e">
        <f t="shared" ca="1" si="218"/>
        <v>#N/A</v>
      </c>
      <c r="BW309" s="3" t="e">
        <f t="shared" ca="1" si="218"/>
        <v>#N/A</v>
      </c>
      <c r="BX309" s="3" t="e">
        <f t="shared" ca="1" si="218"/>
        <v>#N/A</v>
      </c>
      <c r="BY309" s="4" t="e">
        <f t="shared" ca="1" si="218"/>
        <v>#N/A</v>
      </c>
      <c r="BZ309" s="4" t="e">
        <f t="shared" ca="1" si="218"/>
        <v>#N/A</v>
      </c>
      <c r="CB309" s="8" t="e">
        <f t="shared" ca="1" si="187"/>
        <v>#N/A</v>
      </c>
      <c r="CC309" s="3" t="e">
        <f t="shared" ca="1" si="188"/>
        <v>#N/A</v>
      </c>
      <c r="CD309" s="3" t="e">
        <f t="shared" ca="1" si="189"/>
        <v>#N/A</v>
      </c>
      <c r="CE309" s="3" t="e">
        <f t="shared" ca="1" si="190"/>
        <v>#N/A</v>
      </c>
      <c r="CF309" s="3" t="e">
        <f t="shared" ca="1" si="191"/>
        <v>#N/A</v>
      </c>
      <c r="CG309" s="3" t="e">
        <f t="shared" ca="1" si="192"/>
        <v>#N/A</v>
      </c>
      <c r="CH309" s="3" t="e">
        <f t="shared" ca="1" si="193"/>
        <v>#N/A</v>
      </c>
      <c r="CI309" s="3" t="e">
        <f t="shared" ca="1" si="194"/>
        <v>#N/A</v>
      </c>
      <c r="CJ309" s="3" t="e">
        <f t="shared" ca="1" si="195"/>
        <v>#N/A</v>
      </c>
      <c r="CK309" s="3" t="e">
        <f t="shared" ca="1" si="196"/>
        <v>#N/A</v>
      </c>
    </row>
    <row r="310" spans="10:89" x14ac:dyDescent="0.2">
      <c r="J310" s="152">
        <f t="shared" si="180"/>
        <v>261</v>
      </c>
      <c r="K310" s="94" t="str">
        <f t="shared" ca="1" si="181"/>
        <v/>
      </c>
      <c r="L310" s="82" t="str">
        <f t="shared" ca="1" si="182"/>
        <v/>
      </c>
      <c r="M310" s="88" t="str">
        <f t="shared" ca="1" si="183"/>
        <v/>
      </c>
      <c r="N310" s="87" t="str">
        <f t="shared" ca="1" si="184"/>
        <v/>
      </c>
      <c r="O310" s="83" t="str">
        <f t="shared" ca="1" si="185"/>
        <v/>
      </c>
      <c r="P310" s="84" t="str">
        <f t="shared" ca="1" si="186"/>
        <v/>
      </c>
      <c r="T310">
        <f>PV_Data_Calc!CY303</f>
        <v>288</v>
      </c>
      <c r="U310" s="10" t="e">
        <f ca="1">PV_Data_Calc!CZ303</f>
        <v>#N/A</v>
      </c>
      <c r="V310" s="16" t="e">
        <f ca="1">PV_Data_Calc!DB303</f>
        <v>#N/A</v>
      </c>
      <c r="W310" s="16" t="e">
        <f ca="1">PV_Data_Calc!DC303</f>
        <v>#N/A</v>
      </c>
      <c r="X310" s="17" t="e">
        <f ca="1">PV_Data_Calc!DD303</f>
        <v>#N/A</v>
      </c>
      <c r="Y310" s="17" t="e">
        <f ca="1">PV_Data_Calc!DE303</f>
        <v>#N/A</v>
      </c>
      <c r="AA310" s="9">
        <f>PV_Data_Calc!CQ303</f>
        <v>288</v>
      </c>
      <c r="AB310" s="9" t="e">
        <f ca="1">PV_Data_Calc!CR303</f>
        <v>#N/A</v>
      </c>
      <c r="AC310" s="19" t="e">
        <f ca="1">PV_Data_Calc!CT303</f>
        <v>#N/A</v>
      </c>
      <c r="AD310" s="19" t="e">
        <f ca="1">PV_Data_Calc!CU303</f>
        <v>#N/A</v>
      </c>
      <c r="AE310" s="20" t="e">
        <f ca="1">PV_Data_Calc!CV303</f>
        <v>#N/A</v>
      </c>
      <c r="AF310" s="20" t="e">
        <f ca="1">PV_Data_Calc!CW303</f>
        <v>#N/A</v>
      </c>
      <c r="AJ310" t="e">
        <f t="shared" ca="1" si="204"/>
        <v>#N/A</v>
      </c>
      <c r="AK310" s="4" t="e">
        <f t="shared" ca="1" si="205"/>
        <v>#N/A</v>
      </c>
      <c r="AL310" s="8" t="e">
        <f t="shared" ca="1" si="206"/>
        <v>#N/A</v>
      </c>
      <c r="AM310" s="3" t="e">
        <f t="shared" ca="1" si="207"/>
        <v>#N/A</v>
      </c>
      <c r="AN310" s="4" t="e">
        <f t="shared" ca="1" si="208"/>
        <v>#N/A</v>
      </c>
      <c r="AO310" s="4" t="e">
        <f t="shared" ca="1" si="209"/>
        <v>#N/A</v>
      </c>
      <c r="AP310" s="3" t="e">
        <f t="shared" ca="1" si="210"/>
        <v>#N/A</v>
      </c>
      <c r="AS310">
        <f t="shared" si="198"/>
        <v>144</v>
      </c>
      <c r="AT310" t="e">
        <f t="shared" ca="1" si="199"/>
        <v>#N/A</v>
      </c>
      <c r="AU310" s="3" t="e">
        <f t="shared" ca="1" si="200"/>
        <v>#N/A</v>
      </c>
      <c r="AV310" s="3" t="e">
        <f t="shared" ca="1" si="197"/>
        <v>#N/A</v>
      </c>
      <c r="AW310" s="4" t="e">
        <f t="shared" ca="1" si="197"/>
        <v>#N/A</v>
      </c>
      <c r="AX310" s="4" t="e">
        <f t="shared" ca="1" si="197"/>
        <v>#N/A</v>
      </c>
      <c r="AZ310" s="8" t="e">
        <f t="shared" ca="1" si="201"/>
        <v>#N/A</v>
      </c>
      <c r="BA310" s="3" t="e">
        <f t="shared" ca="1" si="220"/>
        <v>#N/A</v>
      </c>
      <c r="BB310" s="3" t="e">
        <f t="shared" ca="1" si="220"/>
        <v>#N/A</v>
      </c>
      <c r="BC310" s="3" t="e">
        <f t="shared" ca="1" si="220"/>
        <v>#N/A</v>
      </c>
      <c r="BD310" s="3" t="e">
        <f t="shared" ca="1" si="219"/>
        <v>#N/A</v>
      </c>
      <c r="BE310" s="3" t="e">
        <f t="shared" ca="1" si="219"/>
        <v>#N/A</v>
      </c>
      <c r="BF310" s="3" t="e">
        <f t="shared" ca="1" si="219"/>
        <v>#N/A</v>
      </c>
      <c r="BG310" s="3" t="e">
        <f t="shared" ca="1" si="203"/>
        <v>#N/A</v>
      </c>
      <c r="BH310" s="3" t="e">
        <f t="shared" ca="1" si="203"/>
        <v>#N/A</v>
      </c>
      <c r="BI310" s="3" t="e">
        <f t="shared" ca="1" si="203"/>
        <v>#N/A</v>
      </c>
      <c r="BL310" t="e">
        <f t="shared" ca="1" si="211"/>
        <v>#N/A</v>
      </c>
      <c r="BM310" s="4" t="e">
        <f t="shared" ca="1" si="212"/>
        <v>#N/A</v>
      </c>
      <c r="BN310" s="8" t="e">
        <f t="shared" ca="1" si="213"/>
        <v>#N/A</v>
      </c>
      <c r="BO310" s="3" t="e">
        <f t="shared" ca="1" si="214"/>
        <v>#N/A</v>
      </c>
      <c r="BP310" s="4" t="e">
        <f t="shared" ca="1" si="215"/>
        <v>#N/A</v>
      </c>
      <c r="BQ310" s="4" t="e">
        <f t="shared" ca="1" si="216"/>
        <v>#N/A</v>
      </c>
      <c r="BR310" s="3" t="e">
        <f t="shared" ca="1" si="217"/>
        <v>#N/A</v>
      </c>
      <c r="BU310">
        <f t="shared" si="202"/>
        <v>144</v>
      </c>
      <c r="BV310" t="e">
        <f t="shared" ca="1" si="218"/>
        <v>#N/A</v>
      </c>
      <c r="BW310" s="3" t="e">
        <f t="shared" ca="1" si="218"/>
        <v>#N/A</v>
      </c>
      <c r="BX310" s="3" t="e">
        <f t="shared" ca="1" si="218"/>
        <v>#N/A</v>
      </c>
      <c r="BY310" s="4" t="e">
        <f t="shared" ca="1" si="218"/>
        <v>#N/A</v>
      </c>
      <c r="BZ310" s="4" t="e">
        <f t="shared" ca="1" si="218"/>
        <v>#N/A</v>
      </c>
      <c r="CB310" s="8" t="e">
        <f t="shared" ca="1" si="187"/>
        <v>#N/A</v>
      </c>
      <c r="CC310" s="3" t="e">
        <f t="shared" ca="1" si="188"/>
        <v>#N/A</v>
      </c>
      <c r="CD310" s="3" t="e">
        <f t="shared" ca="1" si="189"/>
        <v>#N/A</v>
      </c>
      <c r="CE310" s="3" t="e">
        <f t="shared" ca="1" si="190"/>
        <v>#N/A</v>
      </c>
      <c r="CF310" s="3" t="e">
        <f t="shared" ca="1" si="191"/>
        <v>#N/A</v>
      </c>
      <c r="CG310" s="3" t="e">
        <f t="shared" ca="1" si="192"/>
        <v>#N/A</v>
      </c>
      <c r="CH310" s="3" t="e">
        <f t="shared" ca="1" si="193"/>
        <v>#N/A</v>
      </c>
      <c r="CI310" s="3" t="e">
        <f t="shared" ca="1" si="194"/>
        <v>#N/A</v>
      </c>
      <c r="CJ310" s="3" t="e">
        <f t="shared" ca="1" si="195"/>
        <v>#N/A</v>
      </c>
      <c r="CK310" s="3" t="e">
        <f t="shared" ca="1" si="196"/>
        <v>#N/A</v>
      </c>
    </row>
    <row r="311" spans="10:89" x14ac:dyDescent="0.2">
      <c r="J311" s="152">
        <f t="shared" si="180"/>
        <v>262</v>
      </c>
      <c r="K311" s="94" t="str">
        <f t="shared" ca="1" si="181"/>
        <v/>
      </c>
      <c r="L311" s="82" t="str">
        <f t="shared" ca="1" si="182"/>
        <v/>
      </c>
      <c r="M311" s="88" t="str">
        <f t="shared" ca="1" si="183"/>
        <v/>
      </c>
      <c r="N311" s="87" t="str">
        <f t="shared" ca="1" si="184"/>
        <v/>
      </c>
      <c r="O311" s="83" t="str">
        <f t="shared" ca="1" si="185"/>
        <v/>
      </c>
      <c r="P311" s="84" t="str">
        <f t="shared" ca="1" si="186"/>
        <v/>
      </c>
      <c r="T311">
        <f>PV_Data_Calc!CY304</f>
        <v>289</v>
      </c>
      <c r="U311" s="10" t="e">
        <f ca="1">PV_Data_Calc!CZ304</f>
        <v>#N/A</v>
      </c>
      <c r="V311" s="16" t="e">
        <f ca="1">PV_Data_Calc!DB304</f>
        <v>#N/A</v>
      </c>
      <c r="W311" s="16" t="e">
        <f ca="1">PV_Data_Calc!DC304</f>
        <v>#N/A</v>
      </c>
      <c r="X311" s="17" t="e">
        <f ca="1">PV_Data_Calc!DD304</f>
        <v>#N/A</v>
      </c>
      <c r="Y311" s="17" t="e">
        <f ca="1">PV_Data_Calc!DE304</f>
        <v>#N/A</v>
      </c>
      <c r="AA311" s="9">
        <f>PV_Data_Calc!CQ304</f>
        <v>289</v>
      </c>
      <c r="AB311" s="9" t="e">
        <f ca="1">PV_Data_Calc!CR304</f>
        <v>#N/A</v>
      </c>
      <c r="AC311" s="19" t="e">
        <f ca="1">PV_Data_Calc!CT304</f>
        <v>#N/A</v>
      </c>
      <c r="AD311" s="19" t="e">
        <f ca="1">PV_Data_Calc!CU304</f>
        <v>#N/A</v>
      </c>
      <c r="AE311" s="20" t="e">
        <f ca="1">PV_Data_Calc!CV304</f>
        <v>#N/A</v>
      </c>
      <c r="AF311" s="20" t="e">
        <f ca="1">PV_Data_Calc!CW304</f>
        <v>#N/A</v>
      </c>
      <c r="AJ311" t="e">
        <f t="shared" ca="1" si="204"/>
        <v>#N/A</v>
      </c>
      <c r="AK311" s="4" t="e">
        <f t="shared" ca="1" si="205"/>
        <v>#N/A</v>
      </c>
      <c r="AL311" s="8" t="e">
        <f t="shared" ca="1" si="206"/>
        <v>#N/A</v>
      </c>
      <c r="AM311" s="3" t="e">
        <f t="shared" ca="1" si="207"/>
        <v>#N/A</v>
      </c>
      <c r="AN311" s="4" t="e">
        <f t="shared" ca="1" si="208"/>
        <v>#N/A</v>
      </c>
      <c r="AO311" s="4" t="e">
        <f t="shared" ca="1" si="209"/>
        <v>#N/A</v>
      </c>
      <c r="AP311" s="3" t="e">
        <f t="shared" ca="1" si="210"/>
        <v>#N/A</v>
      </c>
      <c r="AS311">
        <f t="shared" si="198"/>
        <v>145</v>
      </c>
      <c r="AT311" t="e">
        <f t="shared" ca="1" si="199"/>
        <v>#N/A</v>
      </c>
      <c r="AU311" s="3" t="e">
        <f t="shared" ca="1" si="200"/>
        <v>#N/A</v>
      </c>
      <c r="AV311" s="3" t="e">
        <f t="shared" ca="1" si="197"/>
        <v>#N/A</v>
      </c>
      <c r="AW311" s="4" t="e">
        <f t="shared" ca="1" si="197"/>
        <v>#N/A</v>
      </c>
      <c r="AX311" s="4" t="e">
        <f t="shared" ca="1" si="197"/>
        <v>#N/A</v>
      </c>
      <c r="AZ311" s="8" t="e">
        <f t="shared" ca="1" si="201"/>
        <v>#N/A</v>
      </c>
      <c r="BA311" s="3" t="e">
        <f t="shared" ca="1" si="220"/>
        <v>#N/A</v>
      </c>
      <c r="BB311" s="3" t="e">
        <f t="shared" ca="1" si="220"/>
        <v>#N/A</v>
      </c>
      <c r="BC311" s="3" t="e">
        <f t="shared" ca="1" si="220"/>
        <v>#N/A</v>
      </c>
      <c r="BD311" s="3" t="e">
        <f t="shared" ca="1" si="219"/>
        <v>#N/A</v>
      </c>
      <c r="BE311" s="3" t="e">
        <f t="shared" ca="1" si="219"/>
        <v>#N/A</v>
      </c>
      <c r="BF311" s="3" t="e">
        <f t="shared" ca="1" si="219"/>
        <v>#N/A</v>
      </c>
      <c r="BG311" s="3" t="e">
        <f t="shared" ca="1" si="203"/>
        <v>#N/A</v>
      </c>
      <c r="BH311" s="3" t="e">
        <f t="shared" ca="1" si="203"/>
        <v>#N/A</v>
      </c>
      <c r="BI311" s="3" t="e">
        <f t="shared" ca="1" si="203"/>
        <v>#N/A</v>
      </c>
      <c r="BL311" t="e">
        <f t="shared" ca="1" si="211"/>
        <v>#N/A</v>
      </c>
      <c r="BM311" s="4" t="e">
        <f t="shared" ca="1" si="212"/>
        <v>#N/A</v>
      </c>
      <c r="BN311" s="8" t="e">
        <f t="shared" ca="1" si="213"/>
        <v>#N/A</v>
      </c>
      <c r="BO311" s="3" t="e">
        <f t="shared" ca="1" si="214"/>
        <v>#N/A</v>
      </c>
      <c r="BP311" s="4" t="e">
        <f t="shared" ca="1" si="215"/>
        <v>#N/A</v>
      </c>
      <c r="BQ311" s="4" t="e">
        <f t="shared" ca="1" si="216"/>
        <v>#N/A</v>
      </c>
      <c r="BR311" s="3" t="e">
        <f t="shared" ca="1" si="217"/>
        <v>#N/A</v>
      </c>
      <c r="BU311">
        <f t="shared" si="202"/>
        <v>145</v>
      </c>
      <c r="BV311" t="e">
        <f t="shared" ca="1" si="218"/>
        <v>#N/A</v>
      </c>
      <c r="BW311" s="3" t="e">
        <f t="shared" ca="1" si="218"/>
        <v>#N/A</v>
      </c>
      <c r="BX311" s="3" t="e">
        <f t="shared" ca="1" si="218"/>
        <v>#N/A</v>
      </c>
      <c r="BY311" s="4" t="e">
        <f t="shared" ca="1" si="218"/>
        <v>#N/A</v>
      </c>
      <c r="BZ311" s="4" t="e">
        <f t="shared" ca="1" si="218"/>
        <v>#N/A</v>
      </c>
      <c r="CB311" s="8" t="e">
        <f t="shared" ca="1" si="187"/>
        <v>#N/A</v>
      </c>
      <c r="CC311" s="3" t="e">
        <f t="shared" ca="1" si="188"/>
        <v>#N/A</v>
      </c>
      <c r="CD311" s="3" t="e">
        <f t="shared" ca="1" si="189"/>
        <v>#N/A</v>
      </c>
      <c r="CE311" s="3" t="e">
        <f t="shared" ca="1" si="190"/>
        <v>#N/A</v>
      </c>
      <c r="CF311" s="3" t="e">
        <f t="shared" ca="1" si="191"/>
        <v>#N/A</v>
      </c>
      <c r="CG311" s="3" t="e">
        <f t="shared" ca="1" si="192"/>
        <v>#N/A</v>
      </c>
      <c r="CH311" s="3" t="e">
        <f t="shared" ca="1" si="193"/>
        <v>#N/A</v>
      </c>
      <c r="CI311" s="3" t="e">
        <f t="shared" ca="1" si="194"/>
        <v>#N/A</v>
      </c>
      <c r="CJ311" s="3" t="e">
        <f t="shared" ca="1" si="195"/>
        <v>#N/A</v>
      </c>
      <c r="CK311" s="3" t="e">
        <f t="shared" ca="1" si="196"/>
        <v>#N/A</v>
      </c>
    </row>
    <row r="312" spans="10:89" x14ac:dyDescent="0.2">
      <c r="J312" s="152">
        <f t="shared" si="180"/>
        <v>263</v>
      </c>
      <c r="K312" s="94" t="str">
        <f t="shared" ca="1" si="181"/>
        <v/>
      </c>
      <c r="L312" s="82" t="str">
        <f t="shared" ca="1" si="182"/>
        <v/>
      </c>
      <c r="M312" s="88" t="str">
        <f t="shared" ca="1" si="183"/>
        <v/>
      </c>
      <c r="N312" s="87" t="str">
        <f t="shared" ca="1" si="184"/>
        <v/>
      </c>
      <c r="O312" s="83" t="str">
        <f t="shared" ca="1" si="185"/>
        <v/>
      </c>
      <c r="P312" s="84" t="str">
        <f t="shared" ca="1" si="186"/>
        <v/>
      </c>
      <c r="T312">
        <f>PV_Data_Calc!CY305</f>
        <v>290</v>
      </c>
      <c r="U312" s="10" t="e">
        <f ca="1">PV_Data_Calc!CZ305</f>
        <v>#N/A</v>
      </c>
      <c r="V312" s="16" t="e">
        <f ca="1">PV_Data_Calc!DB305</f>
        <v>#N/A</v>
      </c>
      <c r="W312" s="16" t="e">
        <f ca="1">PV_Data_Calc!DC305</f>
        <v>#N/A</v>
      </c>
      <c r="X312" s="17" t="e">
        <f ca="1">PV_Data_Calc!DD305</f>
        <v>#N/A</v>
      </c>
      <c r="Y312" s="17" t="e">
        <f ca="1">PV_Data_Calc!DE305</f>
        <v>#N/A</v>
      </c>
      <c r="AA312" s="9">
        <f>PV_Data_Calc!CQ305</f>
        <v>290</v>
      </c>
      <c r="AB312" s="9" t="e">
        <f ca="1">PV_Data_Calc!CR305</f>
        <v>#N/A</v>
      </c>
      <c r="AC312" s="19" t="e">
        <f ca="1">PV_Data_Calc!CT305</f>
        <v>#N/A</v>
      </c>
      <c r="AD312" s="19" t="e">
        <f ca="1">PV_Data_Calc!CU305</f>
        <v>#N/A</v>
      </c>
      <c r="AE312" s="20" t="e">
        <f ca="1">PV_Data_Calc!CV305</f>
        <v>#N/A</v>
      </c>
      <c r="AF312" s="20" t="e">
        <f ca="1">PV_Data_Calc!CW305</f>
        <v>#N/A</v>
      </c>
      <c r="AJ312" t="e">
        <f t="shared" ca="1" si="204"/>
        <v>#N/A</v>
      </c>
      <c r="AK312" s="4" t="e">
        <f t="shared" ca="1" si="205"/>
        <v>#N/A</v>
      </c>
      <c r="AL312" s="8" t="e">
        <f t="shared" ca="1" si="206"/>
        <v>#N/A</v>
      </c>
      <c r="AM312" s="3" t="e">
        <f t="shared" ca="1" si="207"/>
        <v>#N/A</v>
      </c>
      <c r="AN312" s="4" t="e">
        <f t="shared" ca="1" si="208"/>
        <v>#N/A</v>
      </c>
      <c r="AO312" s="4" t="e">
        <f t="shared" ca="1" si="209"/>
        <v>#N/A</v>
      </c>
      <c r="AP312" s="3" t="e">
        <f t="shared" ca="1" si="210"/>
        <v>#N/A</v>
      </c>
      <c r="AS312">
        <f t="shared" si="198"/>
        <v>145</v>
      </c>
      <c r="AT312" t="e">
        <f t="shared" ca="1" si="199"/>
        <v>#N/A</v>
      </c>
      <c r="AU312" s="3" t="e">
        <f t="shared" ca="1" si="200"/>
        <v>#N/A</v>
      </c>
      <c r="AV312" s="3" t="e">
        <f t="shared" ca="1" si="197"/>
        <v>#N/A</v>
      </c>
      <c r="AW312" s="4" t="e">
        <f t="shared" ca="1" si="197"/>
        <v>#N/A</v>
      </c>
      <c r="AX312" s="4" t="e">
        <f t="shared" ca="1" si="197"/>
        <v>#N/A</v>
      </c>
      <c r="AZ312" s="8" t="e">
        <f t="shared" ca="1" si="201"/>
        <v>#N/A</v>
      </c>
      <c r="BA312" s="3" t="e">
        <f t="shared" ca="1" si="220"/>
        <v>#N/A</v>
      </c>
      <c r="BB312" s="3" t="e">
        <f t="shared" ca="1" si="220"/>
        <v>#N/A</v>
      </c>
      <c r="BC312" s="3" t="e">
        <f t="shared" ca="1" si="220"/>
        <v>#N/A</v>
      </c>
      <c r="BD312" s="3" t="e">
        <f t="shared" ca="1" si="219"/>
        <v>#N/A</v>
      </c>
      <c r="BE312" s="3" t="e">
        <f t="shared" ca="1" si="219"/>
        <v>#N/A</v>
      </c>
      <c r="BF312" s="3" t="e">
        <f t="shared" ca="1" si="219"/>
        <v>#N/A</v>
      </c>
      <c r="BG312" s="3" t="e">
        <f t="shared" ca="1" si="203"/>
        <v>#N/A</v>
      </c>
      <c r="BH312" s="3" t="e">
        <f t="shared" ca="1" si="203"/>
        <v>#N/A</v>
      </c>
      <c r="BI312" s="3" t="e">
        <f t="shared" ca="1" si="203"/>
        <v>#N/A</v>
      </c>
      <c r="BL312" t="e">
        <f t="shared" ca="1" si="211"/>
        <v>#N/A</v>
      </c>
      <c r="BM312" s="4" t="e">
        <f t="shared" ca="1" si="212"/>
        <v>#N/A</v>
      </c>
      <c r="BN312" s="8" t="e">
        <f t="shared" ca="1" si="213"/>
        <v>#N/A</v>
      </c>
      <c r="BO312" s="3" t="e">
        <f t="shared" ca="1" si="214"/>
        <v>#N/A</v>
      </c>
      <c r="BP312" s="4" t="e">
        <f t="shared" ca="1" si="215"/>
        <v>#N/A</v>
      </c>
      <c r="BQ312" s="4" t="e">
        <f t="shared" ca="1" si="216"/>
        <v>#N/A</v>
      </c>
      <c r="BR312" s="3" t="e">
        <f t="shared" ca="1" si="217"/>
        <v>#N/A</v>
      </c>
      <c r="BU312">
        <f t="shared" si="202"/>
        <v>145</v>
      </c>
      <c r="BV312" t="e">
        <f t="shared" ca="1" si="218"/>
        <v>#N/A</v>
      </c>
      <c r="BW312" s="3" t="e">
        <f t="shared" ca="1" si="218"/>
        <v>#N/A</v>
      </c>
      <c r="BX312" s="3" t="e">
        <f t="shared" ca="1" si="218"/>
        <v>#N/A</v>
      </c>
      <c r="BY312" s="4" t="e">
        <f t="shared" ca="1" si="218"/>
        <v>#N/A</v>
      </c>
      <c r="BZ312" s="4" t="e">
        <f t="shared" ca="1" si="218"/>
        <v>#N/A</v>
      </c>
      <c r="CB312" s="8" t="e">
        <f t="shared" ca="1" si="187"/>
        <v>#N/A</v>
      </c>
      <c r="CC312" s="3" t="e">
        <f t="shared" ca="1" si="188"/>
        <v>#N/A</v>
      </c>
      <c r="CD312" s="3" t="e">
        <f t="shared" ca="1" si="189"/>
        <v>#N/A</v>
      </c>
      <c r="CE312" s="3" t="e">
        <f t="shared" ca="1" si="190"/>
        <v>#N/A</v>
      </c>
      <c r="CF312" s="3" t="e">
        <f t="shared" ca="1" si="191"/>
        <v>#N/A</v>
      </c>
      <c r="CG312" s="3" t="e">
        <f t="shared" ca="1" si="192"/>
        <v>#N/A</v>
      </c>
      <c r="CH312" s="3" t="e">
        <f t="shared" ca="1" si="193"/>
        <v>#N/A</v>
      </c>
      <c r="CI312" s="3" t="e">
        <f t="shared" ca="1" si="194"/>
        <v>#N/A</v>
      </c>
      <c r="CJ312" s="3" t="e">
        <f t="shared" ca="1" si="195"/>
        <v>#N/A</v>
      </c>
      <c r="CK312" s="3" t="e">
        <f t="shared" ca="1" si="196"/>
        <v>#N/A</v>
      </c>
    </row>
    <row r="313" spans="10:89" x14ac:dyDescent="0.2">
      <c r="J313" s="152">
        <f t="shared" si="180"/>
        <v>264</v>
      </c>
      <c r="K313" s="94" t="str">
        <f t="shared" ca="1" si="181"/>
        <v/>
      </c>
      <c r="L313" s="82" t="str">
        <f t="shared" ca="1" si="182"/>
        <v/>
      </c>
      <c r="M313" s="88" t="str">
        <f t="shared" ca="1" si="183"/>
        <v/>
      </c>
      <c r="N313" s="87" t="str">
        <f t="shared" ca="1" si="184"/>
        <v/>
      </c>
      <c r="O313" s="83" t="str">
        <f t="shared" ca="1" si="185"/>
        <v/>
      </c>
      <c r="P313" s="84" t="str">
        <f t="shared" ca="1" si="186"/>
        <v/>
      </c>
      <c r="T313">
        <f>PV_Data_Calc!CY306</f>
        <v>291</v>
      </c>
      <c r="U313" s="10" t="e">
        <f ca="1">PV_Data_Calc!CZ306</f>
        <v>#N/A</v>
      </c>
      <c r="V313" s="16" t="e">
        <f ca="1">PV_Data_Calc!DB306</f>
        <v>#N/A</v>
      </c>
      <c r="W313" s="16" t="e">
        <f ca="1">PV_Data_Calc!DC306</f>
        <v>#N/A</v>
      </c>
      <c r="X313" s="17" t="e">
        <f ca="1">PV_Data_Calc!DD306</f>
        <v>#N/A</v>
      </c>
      <c r="Y313" s="17" t="e">
        <f ca="1">PV_Data_Calc!DE306</f>
        <v>#N/A</v>
      </c>
      <c r="AA313" s="9">
        <f>PV_Data_Calc!CQ306</f>
        <v>291</v>
      </c>
      <c r="AB313" s="9" t="e">
        <f ca="1">PV_Data_Calc!CR306</f>
        <v>#N/A</v>
      </c>
      <c r="AC313" s="19" t="e">
        <f ca="1">PV_Data_Calc!CT306</f>
        <v>#N/A</v>
      </c>
      <c r="AD313" s="19" t="e">
        <f ca="1">PV_Data_Calc!CU306</f>
        <v>#N/A</v>
      </c>
      <c r="AE313" s="20" t="e">
        <f ca="1">PV_Data_Calc!CV306</f>
        <v>#N/A</v>
      </c>
      <c r="AF313" s="20" t="e">
        <f ca="1">PV_Data_Calc!CW306</f>
        <v>#N/A</v>
      </c>
      <c r="AJ313" t="e">
        <f t="shared" ca="1" si="204"/>
        <v>#N/A</v>
      </c>
      <c r="AK313" s="4" t="e">
        <f t="shared" ca="1" si="205"/>
        <v>#N/A</v>
      </c>
      <c r="AL313" s="8" t="e">
        <f t="shared" ca="1" si="206"/>
        <v>#N/A</v>
      </c>
      <c r="AM313" s="3" t="e">
        <f t="shared" ca="1" si="207"/>
        <v>#N/A</v>
      </c>
      <c r="AN313" s="4" t="e">
        <f t="shared" ca="1" si="208"/>
        <v>#N/A</v>
      </c>
      <c r="AO313" s="4" t="e">
        <f t="shared" ca="1" si="209"/>
        <v>#N/A</v>
      </c>
      <c r="AP313" s="3" t="e">
        <f t="shared" ca="1" si="210"/>
        <v>#N/A</v>
      </c>
      <c r="AS313">
        <f t="shared" si="198"/>
        <v>146</v>
      </c>
      <c r="AT313" t="e">
        <f t="shared" ca="1" si="199"/>
        <v>#N/A</v>
      </c>
      <c r="AU313" s="3" t="e">
        <f t="shared" ca="1" si="200"/>
        <v>#N/A</v>
      </c>
      <c r="AV313" s="3" t="e">
        <f t="shared" ca="1" si="197"/>
        <v>#N/A</v>
      </c>
      <c r="AW313" s="4" t="e">
        <f t="shared" ca="1" si="197"/>
        <v>#N/A</v>
      </c>
      <c r="AX313" s="4" t="e">
        <f t="shared" ca="1" si="197"/>
        <v>#N/A</v>
      </c>
      <c r="AZ313" s="8" t="e">
        <f t="shared" ca="1" si="201"/>
        <v>#N/A</v>
      </c>
      <c r="BA313" s="3" t="e">
        <f t="shared" ca="1" si="220"/>
        <v>#N/A</v>
      </c>
      <c r="BB313" s="3" t="e">
        <f t="shared" ca="1" si="220"/>
        <v>#N/A</v>
      </c>
      <c r="BC313" s="3" t="e">
        <f t="shared" ca="1" si="220"/>
        <v>#N/A</v>
      </c>
      <c r="BD313" s="3" t="e">
        <f t="shared" ca="1" si="219"/>
        <v>#N/A</v>
      </c>
      <c r="BE313" s="3" t="e">
        <f t="shared" ca="1" si="219"/>
        <v>#N/A</v>
      </c>
      <c r="BF313" s="3" t="e">
        <f t="shared" ca="1" si="219"/>
        <v>#N/A</v>
      </c>
      <c r="BG313" s="3" t="e">
        <f t="shared" ca="1" si="203"/>
        <v>#N/A</v>
      </c>
      <c r="BH313" s="3" t="e">
        <f t="shared" ca="1" si="203"/>
        <v>#N/A</v>
      </c>
      <c r="BI313" s="3" t="e">
        <f t="shared" ca="1" si="203"/>
        <v>#N/A</v>
      </c>
      <c r="BL313" t="e">
        <f t="shared" ca="1" si="211"/>
        <v>#N/A</v>
      </c>
      <c r="BM313" s="4" t="e">
        <f t="shared" ca="1" si="212"/>
        <v>#N/A</v>
      </c>
      <c r="BN313" s="8" t="e">
        <f t="shared" ca="1" si="213"/>
        <v>#N/A</v>
      </c>
      <c r="BO313" s="3" t="e">
        <f t="shared" ca="1" si="214"/>
        <v>#N/A</v>
      </c>
      <c r="BP313" s="4" t="e">
        <f t="shared" ca="1" si="215"/>
        <v>#N/A</v>
      </c>
      <c r="BQ313" s="4" t="e">
        <f t="shared" ca="1" si="216"/>
        <v>#N/A</v>
      </c>
      <c r="BR313" s="3" t="e">
        <f t="shared" ca="1" si="217"/>
        <v>#N/A</v>
      </c>
      <c r="BU313">
        <f t="shared" si="202"/>
        <v>146</v>
      </c>
      <c r="BV313" t="e">
        <f t="shared" ca="1" si="218"/>
        <v>#N/A</v>
      </c>
      <c r="BW313" s="3" t="e">
        <f t="shared" ca="1" si="218"/>
        <v>#N/A</v>
      </c>
      <c r="BX313" s="3" t="e">
        <f t="shared" ca="1" si="218"/>
        <v>#N/A</v>
      </c>
      <c r="BY313" s="4" t="e">
        <f t="shared" ca="1" si="218"/>
        <v>#N/A</v>
      </c>
      <c r="BZ313" s="4" t="e">
        <f t="shared" ca="1" si="218"/>
        <v>#N/A</v>
      </c>
      <c r="CB313" s="8" t="e">
        <f t="shared" ca="1" si="187"/>
        <v>#N/A</v>
      </c>
      <c r="CC313" s="3" t="e">
        <f t="shared" ca="1" si="188"/>
        <v>#N/A</v>
      </c>
      <c r="CD313" s="3" t="e">
        <f t="shared" ca="1" si="189"/>
        <v>#N/A</v>
      </c>
      <c r="CE313" s="3" t="e">
        <f t="shared" ca="1" si="190"/>
        <v>#N/A</v>
      </c>
      <c r="CF313" s="3" t="e">
        <f t="shared" ca="1" si="191"/>
        <v>#N/A</v>
      </c>
      <c r="CG313" s="3" t="e">
        <f t="shared" ca="1" si="192"/>
        <v>#N/A</v>
      </c>
      <c r="CH313" s="3" t="e">
        <f t="shared" ca="1" si="193"/>
        <v>#N/A</v>
      </c>
      <c r="CI313" s="3" t="e">
        <f t="shared" ca="1" si="194"/>
        <v>#N/A</v>
      </c>
      <c r="CJ313" s="3" t="e">
        <f t="shared" ca="1" si="195"/>
        <v>#N/A</v>
      </c>
      <c r="CK313" s="3" t="e">
        <f t="shared" ca="1" si="196"/>
        <v>#N/A</v>
      </c>
    </row>
    <row r="314" spans="10:89" x14ac:dyDescent="0.2">
      <c r="J314" s="152">
        <f t="shared" si="180"/>
        <v>265</v>
      </c>
      <c r="K314" s="94" t="str">
        <f t="shared" ca="1" si="181"/>
        <v/>
      </c>
      <c r="L314" s="82" t="str">
        <f t="shared" ca="1" si="182"/>
        <v/>
      </c>
      <c r="M314" s="88" t="str">
        <f t="shared" ca="1" si="183"/>
        <v/>
      </c>
      <c r="N314" s="87" t="str">
        <f t="shared" ca="1" si="184"/>
        <v/>
      </c>
      <c r="O314" s="83" t="str">
        <f t="shared" ca="1" si="185"/>
        <v/>
      </c>
      <c r="P314" s="84" t="str">
        <f t="shared" ca="1" si="186"/>
        <v/>
      </c>
      <c r="T314">
        <f>PV_Data_Calc!CY307</f>
        <v>292</v>
      </c>
      <c r="U314" s="10" t="e">
        <f ca="1">PV_Data_Calc!CZ307</f>
        <v>#N/A</v>
      </c>
      <c r="V314" s="16" t="e">
        <f ca="1">PV_Data_Calc!DB307</f>
        <v>#N/A</v>
      </c>
      <c r="W314" s="16" t="e">
        <f ca="1">PV_Data_Calc!DC307</f>
        <v>#N/A</v>
      </c>
      <c r="X314" s="17" t="e">
        <f ca="1">PV_Data_Calc!DD307</f>
        <v>#N/A</v>
      </c>
      <c r="Y314" s="17" t="e">
        <f ca="1">PV_Data_Calc!DE307</f>
        <v>#N/A</v>
      </c>
      <c r="AA314" s="9">
        <f>PV_Data_Calc!CQ307</f>
        <v>292</v>
      </c>
      <c r="AB314" s="9" t="e">
        <f ca="1">PV_Data_Calc!CR307</f>
        <v>#N/A</v>
      </c>
      <c r="AC314" s="19" t="e">
        <f ca="1">PV_Data_Calc!CT307</f>
        <v>#N/A</v>
      </c>
      <c r="AD314" s="19" t="e">
        <f ca="1">PV_Data_Calc!CU307</f>
        <v>#N/A</v>
      </c>
      <c r="AE314" s="20" t="e">
        <f ca="1">PV_Data_Calc!CV307</f>
        <v>#N/A</v>
      </c>
      <c r="AF314" s="20" t="e">
        <f ca="1">PV_Data_Calc!CW307</f>
        <v>#N/A</v>
      </c>
      <c r="AJ314" t="e">
        <f t="shared" ca="1" si="204"/>
        <v>#N/A</v>
      </c>
      <c r="AK314" s="4" t="e">
        <f t="shared" ca="1" si="205"/>
        <v>#N/A</v>
      </c>
      <c r="AL314" s="8" t="e">
        <f t="shared" ca="1" si="206"/>
        <v>#N/A</v>
      </c>
      <c r="AM314" s="3" t="e">
        <f t="shared" ca="1" si="207"/>
        <v>#N/A</v>
      </c>
      <c r="AN314" s="4" t="e">
        <f t="shared" ca="1" si="208"/>
        <v>#N/A</v>
      </c>
      <c r="AO314" s="4" t="e">
        <f t="shared" ca="1" si="209"/>
        <v>#N/A</v>
      </c>
      <c r="AP314" s="3" t="e">
        <f t="shared" ca="1" si="210"/>
        <v>#N/A</v>
      </c>
      <c r="AS314">
        <f t="shared" si="198"/>
        <v>146</v>
      </c>
      <c r="AT314" t="e">
        <f t="shared" ca="1" si="199"/>
        <v>#N/A</v>
      </c>
      <c r="AU314" s="3" t="e">
        <f t="shared" ca="1" si="200"/>
        <v>#N/A</v>
      </c>
      <c r="AV314" s="3" t="e">
        <f t="shared" ca="1" si="197"/>
        <v>#N/A</v>
      </c>
      <c r="AW314" s="4" t="e">
        <f t="shared" ca="1" si="197"/>
        <v>#N/A</v>
      </c>
      <c r="AX314" s="4" t="e">
        <f t="shared" ca="1" si="197"/>
        <v>#N/A</v>
      </c>
      <c r="AZ314" s="8" t="e">
        <f t="shared" ca="1" si="201"/>
        <v>#N/A</v>
      </c>
      <c r="BA314" s="3" t="e">
        <f t="shared" ca="1" si="220"/>
        <v>#N/A</v>
      </c>
      <c r="BB314" s="3" t="e">
        <f t="shared" ca="1" si="220"/>
        <v>#N/A</v>
      </c>
      <c r="BC314" s="3" t="e">
        <f t="shared" ca="1" si="220"/>
        <v>#N/A</v>
      </c>
      <c r="BD314" s="3" t="e">
        <f t="shared" ca="1" si="219"/>
        <v>#N/A</v>
      </c>
      <c r="BE314" s="3" t="e">
        <f t="shared" ca="1" si="219"/>
        <v>#N/A</v>
      </c>
      <c r="BF314" s="3" t="e">
        <f t="shared" ca="1" si="219"/>
        <v>#N/A</v>
      </c>
      <c r="BG314" s="3" t="e">
        <f t="shared" ca="1" si="203"/>
        <v>#N/A</v>
      </c>
      <c r="BH314" s="3" t="e">
        <f t="shared" ca="1" si="203"/>
        <v>#N/A</v>
      </c>
      <c r="BI314" s="3" t="e">
        <f t="shared" ca="1" si="203"/>
        <v>#N/A</v>
      </c>
      <c r="BL314" t="e">
        <f t="shared" ca="1" si="211"/>
        <v>#N/A</v>
      </c>
      <c r="BM314" s="4" t="e">
        <f t="shared" ca="1" si="212"/>
        <v>#N/A</v>
      </c>
      <c r="BN314" s="8" t="e">
        <f t="shared" ca="1" si="213"/>
        <v>#N/A</v>
      </c>
      <c r="BO314" s="3" t="e">
        <f t="shared" ca="1" si="214"/>
        <v>#N/A</v>
      </c>
      <c r="BP314" s="4" t="e">
        <f t="shared" ca="1" si="215"/>
        <v>#N/A</v>
      </c>
      <c r="BQ314" s="4" t="e">
        <f t="shared" ca="1" si="216"/>
        <v>#N/A</v>
      </c>
      <c r="BR314" s="3" t="e">
        <f t="shared" ca="1" si="217"/>
        <v>#N/A</v>
      </c>
      <c r="BU314">
        <f t="shared" si="202"/>
        <v>146</v>
      </c>
      <c r="BV314" t="e">
        <f t="shared" ca="1" si="218"/>
        <v>#N/A</v>
      </c>
      <c r="BW314" s="3" t="e">
        <f t="shared" ca="1" si="218"/>
        <v>#N/A</v>
      </c>
      <c r="BX314" s="3" t="e">
        <f t="shared" ca="1" si="218"/>
        <v>#N/A</v>
      </c>
      <c r="BY314" s="4" t="e">
        <f t="shared" ca="1" si="218"/>
        <v>#N/A</v>
      </c>
      <c r="BZ314" s="4" t="e">
        <f t="shared" ca="1" si="218"/>
        <v>#N/A</v>
      </c>
      <c r="CB314" s="8" t="e">
        <f t="shared" ca="1" si="187"/>
        <v>#N/A</v>
      </c>
      <c r="CC314" s="3" t="e">
        <f t="shared" ca="1" si="188"/>
        <v>#N/A</v>
      </c>
      <c r="CD314" s="3" t="e">
        <f t="shared" ca="1" si="189"/>
        <v>#N/A</v>
      </c>
      <c r="CE314" s="3" t="e">
        <f t="shared" ca="1" si="190"/>
        <v>#N/A</v>
      </c>
      <c r="CF314" s="3" t="e">
        <f t="shared" ca="1" si="191"/>
        <v>#N/A</v>
      </c>
      <c r="CG314" s="3" t="e">
        <f t="shared" ca="1" si="192"/>
        <v>#N/A</v>
      </c>
      <c r="CH314" s="3" t="e">
        <f t="shared" ca="1" si="193"/>
        <v>#N/A</v>
      </c>
      <c r="CI314" s="3" t="e">
        <f t="shared" ca="1" si="194"/>
        <v>#N/A</v>
      </c>
      <c r="CJ314" s="3" t="e">
        <f t="shared" ca="1" si="195"/>
        <v>#N/A</v>
      </c>
      <c r="CK314" s="3" t="e">
        <f t="shared" ca="1" si="196"/>
        <v>#N/A</v>
      </c>
    </row>
    <row r="315" spans="10:89" x14ac:dyDescent="0.2">
      <c r="J315" s="152">
        <f t="shared" si="180"/>
        <v>266</v>
      </c>
      <c r="K315" s="94" t="str">
        <f t="shared" ca="1" si="181"/>
        <v/>
      </c>
      <c r="L315" s="82" t="str">
        <f t="shared" ca="1" si="182"/>
        <v/>
      </c>
      <c r="M315" s="88" t="str">
        <f t="shared" ca="1" si="183"/>
        <v/>
      </c>
      <c r="N315" s="87" t="str">
        <f t="shared" ca="1" si="184"/>
        <v/>
      </c>
      <c r="O315" s="83" t="str">
        <f t="shared" ca="1" si="185"/>
        <v/>
      </c>
      <c r="P315" s="84" t="str">
        <f t="shared" ca="1" si="186"/>
        <v/>
      </c>
      <c r="T315">
        <f>PV_Data_Calc!CY308</f>
        <v>293</v>
      </c>
      <c r="U315" s="10" t="e">
        <f ca="1">PV_Data_Calc!CZ308</f>
        <v>#N/A</v>
      </c>
      <c r="V315" s="16" t="e">
        <f ca="1">PV_Data_Calc!DB308</f>
        <v>#N/A</v>
      </c>
      <c r="W315" s="16" t="e">
        <f ca="1">PV_Data_Calc!DC308</f>
        <v>#N/A</v>
      </c>
      <c r="X315" s="17" t="e">
        <f ca="1">PV_Data_Calc!DD308</f>
        <v>#N/A</v>
      </c>
      <c r="Y315" s="17" t="e">
        <f ca="1">PV_Data_Calc!DE308</f>
        <v>#N/A</v>
      </c>
      <c r="AA315" s="9">
        <f>PV_Data_Calc!CQ308</f>
        <v>293</v>
      </c>
      <c r="AB315" s="9" t="e">
        <f ca="1">PV_Data_Calc!CR308</f>
        <v>#N/A</v>
      </c>
      <c r="AC315" s="19" t="e">
        <f ca="1">PV_Data_Calc!CT308</f>
        <v>#N/A</v>
      </c>
      <c r="AD315" s="19" t="e">
        <f ca="1">PV_Data_Calc!CU308</f>
        <v>#N/A</v>
      </c>
      <c r="AE315" s="20" t="e">
        <f ca="1">PV_Data_Calc!CV308</f>
        <v>#N/A</v>
      </c>
      <c r="AF315" s="20" t="e">
        <f ca="1">PV_Data_Calc!CW308</f>
        <v>#N/A</v>
      </c>
      <c r="AJ315" t="e">
        <f t="shared" ca="1" si="204"/>
        <v>#N/A</v>
      </c>
      <c r="AK315" s="4" t="e">
        <f t="shared" ca="1" si="205"/>
        <v>#N/A</v>
      </c>
      <c r="AL315" s="8" t="e">
        <f t="shared" ca="1" si="206"/>
        <v>#N/A</v>
      </c>
      <c r="AM315" s="3" t="e">
        <f t="shared" ca="1" si="207"/>
        <v>#N/A</v>
      </c>
      <c r="AN315" s="4" t="e">
        <f t="shared" ca="1" si="208"/>
        <v>#N/A</v>
      </c>
      <c r="AO315" s="4" t="e">
        <f t="shared" ca="1" si="209"/>
        <v>#N/A</v>
      </c>
      <c r="AP315" s="3" t="e">
        <f t="shared" ca="1" si="210"/>
        <v>#N/A</v>
      </c>
      <c r="AS315">
        <f t="shared" si="198"/>
        <v>147</v>
      </c>
      <c r="AT315" t="e">
        <f t="shared" ca="1" si="199"/>
        <v>#N/A</v>
      </c>
      <c r="AU315" s="3" t="e">
        <f t="shared" ca="1" si="200"/>
        <v>#N/A</v>
      </c>
      <c r="AV315" s="3" t="e">
        <f t="shared" ca="1" si="197"/>
        <v>#N/A</v>
      </c>
      <c r="AW315" s="4" t="e">
        <f t="shared" ca="1" si="197"/>
        <v>#N/A</v>
      </c>
      <c r="AX315" s="4" t="e">
        <f t="shared" ca="1" si="197"/>
        <v>#N/A</v>
      </c>
      <c r="AZ315" s="8" t="e">
        <f t="shared" ca="1" si="201"/>
        <v>#N/A</v>
      </c>
      <c r="BA315" s="3" t="e">
        <f t="shared" ca="1" si="220"/>
        <v>#N/A</v>
      </c>
      <c r="BB315" s="3" t="e">
        <f t="shared" ca="1" si="220"/>
        <v>#N/A</v>
      </c>
      <c r="BC315" s="3" t="e">
        <f t="shared" ca="1" si="220"/>
        <v>#N/A</v>
      </c>
      <c r="BD315" s="3" t="e">
        <f t="shared" ca="1" si="219"/>
        <v>#N/A</v>
      </c>
      <c r="BE315" s="3" t="e">
        <f t="shared" ca="1" si="219"/>
        <v>#N/A</v>
      </c>
      <c r="BF315" s="3" t="e">
        <f t="shared" ca="1" si="219"/>
        <v>#N/A</v>
      </c>
      <c r="BG315" s="3" t="e">
        <f t="shared" ca="1" si="203"/>
        <v>#N/A</v>
      </c>
      <c r="BH315" s="3" t="e">
        <f t="shared" ca="1" si="203"/>
        <v>#N/A</v>
      </c>
      <c r="BI315" s="3" t="e">
        <f t="shared" ca="1" si="203"/>
        <v>#N/A</v>
      </c>
      <c r="BL315" t="e">
        <f t="shared" ca="1" si="211"/>
        <v>#N/A</v>
      </c>
      <c r="BM315" s="4" t="e">
        <f t="shared" ca="1" si="212"/>
        <v>#N/A</v>
      </c>
      <c r="BN315" s="8" t="e">
        <f t="shared" ca="1" si="213"/>
        <v>#N/A</v>
      </c>
      <c r="BO315" s="3" t="e">
        <f t="shared" ca="1" si="214"/>
        <v>#N/A</v>
      </c>
      <c r="BP315" s="4" t="e">
        <f t="shared" ca="1" si="215"/>
        <v>#N/A</v>
      </c>
      <c r="BQ315" s="4" t="e">
        <f t="shared" ca="1" si="216"/>
        <v>#N/A</v>
      </c>
      <c r="BR315" s="3" t="e">
        <f t="shared" ca="1" si="217"/>
        <v>#N/A</v>
      </c>
      <c r="BU315">
        <f t="shared" si="202"/>
        <v>147</v>
      </c>
      <c r="BV315" t="e">
        <f t="shared" ca="1" si="218"/>
        <v>#N/A</v>
      </c>
      <c r="BW315" s="3" t="e">
        <f t="shared" ca="1" si="218"/>
        <v>#N/A</v>
      </c>
      <c r="BX315" s="3" t="e">
        <f t="shared" ca="1" si="218"/>
        <v>#N/A</v>
      </c>
      <c r="BY315" s="4" t="e">
        <f t="shared" ca="1" si="218"/>
        <v>#N/A</v>
      </c>
      <c r="BZ315" s="4" t="e">
        <f t="shared" ca="1" si="218"/>
        <v>#N/A</v>
      </c>
      <c r="CB315" s="8" t="e">
        <f t="shared" ca="1" si="187"/>
        <v>#N/A</v>
      </c>
      <c r="CC315" s="3" t="e">
        <f t="shared" ca="1" si="188"/>
        <v>#N/A</v>
      </c>
      <c r="CD315" s="3" t="e">
        <f t="shared" ca="1" si="189"/>
        <v>#N/A</v>
      </c>
      <c r="CE315" s="3" t="e">
        <f t="shared" ca="1" si="190"/>
        <v>#N/A</v>
      </c>
      <c r="CF315" s="3" t="e">
        <f t="shared" ca="1" si="191"/>
        <v>#N/A</v>
      </c>
      <c r="CG315" s="3" t="e">
        <f t="shared" ca="1" si="192"/>
        <v>#N/A</v>
      </c>
      <c r="CH315" s="3" t="e">
        <f t="shared" ca="1" si="193"/>
        <v>#N/A</v>
      </c>
      <c r="CI315" s="3" t="e">
        <f t="shared" ca="1" si="194"/>
        <v>#N/A</v>
      </c>
      <c r="CJ315" s="3" t="e">
        <f t="shared" ca="1" si="195"/>
        <v>#N/A</v>
      </c>
      <c r="CK315" s="3" t="e">
        <f t="shared" ca="1" si="196"/>
        <v>#N/A</v>
      </c>
    </row>
    <row r="316" spans="10:89" x14ac:dyDescent="0.2">
      <c r="J316" s="152">
        <f t="shared" si="180"/>
        <v>267</v>
      </c>
      <c r="K316" s="94" t="str">
        <f t="shared" ca="1" si="181"/>
        <v/>
      </c>
      <c r="L316" s="82" t="str">
        <f t="shared" ca="1" si="182"/>
        <v/>
      </c>
      <c r="M316" s="88" t="str">
        <f t="shared" ca="1" si="183"/>
        <v/>
      </c>
      <c r="N316" s="87" t="str">
        <f t="shared" ca="1" si="184"/>
        <v/>
      </c>
      <c r="O316" s="83" t="str">
        <f t="shared" ca="1" si="185"/>
        <v/>
      </c>
      <c r="P316" s="84" t="str">
        <f t="shared" ca="1" si="186"/>
        <v/>
      </c>
      <c r="T316">
        <f>PV_Data_Calc!CY309</f>
        <v>294</v>
      </c>
      <c r="U316" s="10" t="e">
        <f ca="1">PV_Data_Calc!CZ309</f>
        <v>#N/A</v>
      </c>
      <c r="V316" s="16" t="e">
        <f ca="1">PV_Data_Calc!DB309</f>
        <v>#N/A</v>
      </c>
      <c r="W316" s="16" t="e">
        <f ca="1">PV_Data_Calc!DC309</f>
        <v>#N/A</v>
      </c>
      <c r="X316" s="17" t="e">
        <f ca="1">PV_Data_Calc!DD309</f>
        <v>#N/A</v>
      </c>
      <c r="Y316" s="17" t="e">
        <f ca="1">PV_Data_Calc!DE309</f>
        <v>#N/A</v>
      </c>
      <c r="AA316" s="9">
        <f>PV_Data_Calc!CQ309</f>
        <v>294</v>
      </c>
      <c r="AB316" s="9" t="e">
        <f ca="1">PV_Data_Calc!CR309</f>
        <v>#N/A</v>
      </c>
      <c r="AC316" s="19" t="e">
        <f ca="1">PV_Data_Calc!CT309</f>
        <v>#N/A</v>
      </c>
      <c r="AD316" s="19" t="e">
        <f ca="1">PV_Data_Calc!CU309</f>
        <v>#N/A</v>
      </c>
      <c r="AE316" s="20" t="e">
        <f ca="1">PV_Data_Calc!CV309</f>
        <v>#N/A</v>
      </c>
      <c r="AF316" s="20" t="e">
        <f ca="1">PV_Data_Calc!CW309</f>
        <v>#N/A</v>
      </c>
      <c r="AJ316" t="e">
        <f t="shared" ca="1" si="204"/>
        <v>#N/A</v>
      </c>
      <c r="AK316" s="4" t="e">
        <f t="shared" ca="1" si="205"/>
        <v>#N/A</v>
      </c>
      <c r="AL316" s="8" t="e">
        <f t="shared" ca="1" si="206"/>
        <v>#N/A</v>
      </c>
      <c r="AM316" s="3" t="e">
        <f t="shared" ca="1" si="207"/>
        <v>#N/A</v>
      </c>
      <c r="AN316" s="4" t="e">
        <f t="shared" ca="1" si="208"/>
        <v>#N/A</v>
      </c>
      <c r="AO316" s="4" t="e">
        <f t="shared" ca="1" si="209"/>
        <v>#N/A</v>
      </c>
      <c r="AP316" s="3" t="e">
        <f t="shared" ca="1" si="210"/>
        <v>#N/A</v>
      </c>
      <c r="AS316">
        <f t="shared" si="198"/>
        <v>147</v>
      </c>
      <c r="AT316" t="e">
        <f t="shared" ca="1" si="199"/>
        <v>#N/A</v>
      </c>
      <c r="AU316" s="3" t="e">
        <f t="shared" ca="1" si="200"/>
        <v>#N/A</v>
      </c>
      <c r="AV316" s="3" t="e">
        <f t="shared" ca="1" si="197"/>
        <v>#N/A</v>
      </c>
      <c r="AW316" s="4" t="e">
        <f t="shared" ca="1" si="197"/>
        <v>#N/A</v>
      </c>
      <c r="AX316" s="4" t="e">
        <f t="shared" ca="1" si="197"/>
        <v>#N/A</v>
      </c>
      <c r="AZ316" s="8" t="e">
        <f t="shared" ca="1" si="201"/>
        <v>#N/A</v>
      </c>
      <c r="BA316" s="3" t="e">
        <f t="shared" ca="1" si="220"/>
        <v>#N/A</v>
      </c>
      <c r="BB316" s="3" t="e">
        <f t="shared" ca="1" si="220"/>
        <v>#N/A</v>
      </c>
      <c r="BC316" s="3" t="e">
        <f t="shared" ca="1" si="220"/>
        <v>#N/A</v>
      </c>
      <c r="BD316" s="3" t="e">
        <f t="shared" ca="1" si="219"/>
        <v>#N/A</v>
      </c>
      <c r="BE316" s="3" t="e">
        <f t="shared" ca="1" si="219"/>
        <v>#N/A</v>
      </c>
      <c r="BF316" s="3" t="e">
        <f t="shared" ca="1" si="219"/>
        <v>#N/A</v>
      </c>
      <c r="BG316" s="3" t="e">
        <f t="shared" ca="1" si="203"/>
        <v>#N/A</v>
      </c>
      <c r="BH316" s="3" t="e">
        <f t="shared" ca="1" si="203"/>
        <v>#N/A</v>
      </c>
      <c r="BI316" s="3" t="e">
        <f t="shared" ca="1" si="203"/>
        <v>#N/A</v>
      </c>
      <c r="BL316" t="e">
        <f t="shared" ca="1" si="211"/>
        <v>#N/A</v>
      </c>
      <c r="BM316" s="4" t="e">
        <f t="shared" ca="1" si="212"/>
        <v>#N/A</v>
      </c>
      <c r="BN316" s="8" t="e">
        <f t="shared" ca="1" si="213"/>
        <v>#N/A</v>
      </c>
      <c r="BO316" s="3" t="e">
        <f t="shared" ca="1" si="214"/>
        <v>#N/A</v>
      </c>
      <c r="BP316" s="4" t="e">
        <f t="shared" ca="1" si="215"/>
        <v>#N/A</v>
      </c>
      <c r="BQ316" s="4" t="e">
        <f t="shared" ca="1" si="216"/>
        <v>#N/A</v>
      </c>
      <c r="BR316" s="3" t="e">
        <f t="shared" ca="1" si="217"/>
        <v>#N/A</v>
      </c>
      <c r="BU316">
        <f t="shared" si="202"/>
        <v>147</v>
      </c>
      <c r="BV316" t="e">
        <f t="shared" ca="1" si="218"/>
        <v>#N/A</v>
      </c>
      <c r="BW316" s="3" t="e">
        <f t="shared" ca="1" si="218"/>
        <v>#N/A</v>
      </c>
      <c r="BX316" s="3" t="e">
        <f t="shared" ca="1" si="218"/>
        <v>#N/A</v>
      </c>
      <c r="BY316" s="4" t="e">
        <f t="shared" ca="1" si="218"/>
        <v>#N/A</v>
      </c>
      <c r="BZ316" s="4" t="e">
        <f t="shared" ca="1" si="218"/>
        <v>#N/A</v>
      </c>
      <c r="CB316" s="8" t="e">
        <f t="shared" ca="1" si="187"/>
        <v>#N/A</v>
      </c>
      <c r="CC316" s="3" t="e">
        <f t="shared" ca="1" si="188"/>
        <v>#N/A</v>
      </c>
      <c r="CD316" s="3" t="e">
        <f t="shared" ca="1" si="189"/>
        <v>#N/A</v>
      </c>
      <c r="CE316" s="3" t="e">
        <f t="shared" ca="1" si="190"/>
        <v>#N/A</v>
      </c>
      <c r="CF316" s="3" t="e">
        <f t="shared" ca="1" si="191"/>
        <v>#N/A</v>
      </c>
      <c r="CG316" s="3" t="e">
        <f t="shared" ca="1" si="192"/>
        <v>#N/A</v>
      </c>
      <c r="CH316" s="3" t="e">
        <f t="shared" ca="1" si="193"/>
        <v>#N/A</v>
      </c>
      <c r="CI316" s="3" t="e">
        <f t="shared" ca="1" si="194"/>
        <v>#N/A</v>
      </c>
      <c r="CJ316" s="3" t="e">
        <f t="shared" ca="1" si="195"/>
        <v>#N/A</v>
      </c>
      <c r="CK316" s="3" t="e">
        <f t="shared" ca="1" si="196"/>
        <v>#N/A</v>
      </c>
    </row>
    <row r="317" spans="10:89" x14ac:dyDescent="0.2">
      <c r="J317" s="152">
        <f t="shared" si="180"/>
        <v>268</v>
      </c>
      <c r="K317" s="94" t="str">
        <f t="shared" ca="1" si="181"/>
        <v/>
      </c>
      <c r="L317" s="82" t="str">
        <f t="shared" ca="1" si="182"/>
        <v/>
      </c>
      <c r="M317" s="88" t="str">
        <f t="shared" ca="1" si="183"/>
        <v/>
      </c>
      <c r="N317" s="87" t="str">
        <f t="shared" ca="1" si="184"/>
        <v/>
      </c>
      <c r="O317" s="83" t="str">
        <f t="shared" ca="1" si="185"/>
        <v/>
      </c>
      <c r="P317" s="84" t="str">
        <f t="shared" ca="1" si="186"/>
        <v/>
      </c>
      <c r="T317">
        <f>PV_Data_Calc!CY310</f>
        <v>295</v>
      </c>
      <c r="U317" s="10" t="e">
        <f ca="1">PV_Data_Calc!CZ310</f>
        <v>#N/A</v>
      </c>
      <c r="V317" s="16" t="e">
        <f ca="1">PV_Data_Calc!DB310</f>
        <v>#N/A</v>
      </c>
      <c r="W317" s="16" t="e">
        <f ca="1">PV_Data_Calc!DC310</f>
        <v>#N/A</v>
      </c>
      <c r="X317" s="17" t="e">
        <f ca="1">PV_Data_Calc!DD310</f>
        <v>#N/A</v>
      </c>
      <c r="Y317" s="17" t="e">
        <f ca="1">PV_Data_Calc!DE310</f>
        <v>#N/A</v>
      </c>
      <c r="AA317" s="9">
        <f>PV_Data_Calc!CQ310</f>
        <v>295</v>
      </c>
      <c r="AB317" s="9" t="e">
        <f ca="1">PV_Data_Calc!CR310</f>
        <v>#N/A</v>
      </c>
      <c r="AC317" s="19" t="e">
        <f ca="1">PV_Data_Calc!CT310</f>
        <v>#N/A</v>
      </c>
      <c r="AD317" s="19" t="e">
        <f ca="1">PV_Data_Calc!CU310</f>
        <v>#N/A</v>
      </c>
      <c r="AE317" s="20" t="e">
        <f ca="1">PV_Data_Calc!CV310</f>
        <v>#N/A</v>
      </c>
      <c r="AF317" s="20" t="e">
        <f ca="1">PV_Data_Calc!CW310</f>
        <v>#N/A</v>
      </c>
      <c r="AJ317" t="e">
        <f t="shared" ca="1" si="204"/>
        <v>#N/A</v>
      </c>
      <c r="AK317" s="4" t="e">
        <f t="shared" ca="1" si="205"/>
        <v>#N/A</v>
      </c>
      <c r="AL317" s="8" t="e">
        <f t="shared" ca="1" si="206"/>
        <v>#N/A</v>
      </c>
      <c r="AM317" s="3" t="e">
        <f t="shared" ca="1" si="207"/>
        <v>#N/A</v>
      </c>
      <c r="AN317" s="4" t="e">
        <f t="shared" ca="1" si="208"/>
        <v>#N/A</v>
      </c>
      <c r="AO317" s="4" t="e">
        <f t="shared" ca="1" si="209"/>
        <v>#N/A</v>
      </c>
      <c r="AP317" s="3" t="e">
        <f t="shared" ca="1" si="210"/>
        <v>#N/A</v>
      </c>
      <c r="AS317">
        <f t="shared" si="198"/>
        <v>148</v>
      </c>
      <c r="AT317" t="e">
        <f t="shared" ca="1" si="199"/>
        <v>#N/A</v>
      </c>
      <c r="AU317" s="3" t="e">
        <f t="shared" ca="1" si="200"/>
        <v>#N/A</v>
      </c>
      <c r="AV317" s="3" t="e">
        <f t="shared" ca="1" si="197"/>
        <v>#N/A</v>
      </c>
      <c r="AW317" s="4" t="e">
        <f t="shared" ca="1" si="197"/>
        <v>#N/A</v>
      </c>
      <c r="AX317" s="4" t="e">
        <f t="shared" ca="1" si="197"/>
        <v>#N/A</v>
      </c>
      <c r="AZ317" s="8" t="e">
        <f t="shared" ca="1" si="201"/>
        <v>#N/A</v>
      </c>
      <c r="BA317" s="3" t="e">
        <f t="shared" ca="1" si="220"/>
        <v>#N/A</v>
      </c>
      <c r="BB317" s="3" t="e">
        <f t="shared" ca="1" si="220"/>
        <v>#N/A</v>
      </c>
      <c r="BC317" s="3" t="e">
        <f t="shared" ca="1" si="220"/>
        <v>#N/A</v>
      </c>
      <c r="BD317" s="3" t="e">
        <f t="shared" ca="1" si="219"/>
        <v>#N/A</v>
      </c>
      <c r="BE317" s="3" t="e">
        <f t="shared" ca="1" si="219"/>
        <v>#N/A</v>
      </c>
      <c r="BF317" s="3" t="e">
        <f t="shared" ca="1" si="219"/>
        <v>#N/A</v>
      </c>
      <c r="BG317" s="3" t="e">
        <f t="shared" ca="1" si="203"/>
        <v>#N/A</v>
      </c>
      <c r="BH317" s="3" t="e">
        <f t="shared" ca="1" si="203"/>
        <v>#N/A</v>
      </c>
      <c r="BI317" s="3" t="e">
        <f t="shared" ca="1" si="203"/>
        <v>#N/A</v>
      </c>
      <c r="BL317" t="e">
        <f t="shared" ca="1" si="211"/>
        <v>#N/A</v>
      </c>
      <c r="BM317" s="4" t="e">
        <f t="shared" ca="1" si="212"/>
        <v>#N/A</v>
      </c>
      <c r="BN317" s="8" t="e">
        <f t="shared" ca="1" si="213"/>
        <v>#N/A</v>
      </c>
      <c r="BO317" s="3" t="e">
        <f t="shared" ca="1" si="214"/>
        <v>#N/A</v>
      </c>
      <c r="BP317" s="4" t="e">
        <f t="shared" ca="1" si="215"/>
        <v>#N/A</v>
      </c>
      <c r="BQ317" s="4" t="e">
        <f t="shared" ca="1" si="216"/>
        <v>#N/A</v>
      </c>
      <c r="BR317" s="3" t="e">
        <f t="shared" ca="1" si="217"/>
        <v>#N/A</v>
      </c>
      <c r="BU317">
        <f t="shared" si="202"/>
        <v>148</v>
      </c>
      <c r="BV317" t="e">
        <f t="shared" ca="1" si="218"/>
        <v>#N/A</v>
      </c>
      <c r="BW317" s="3" t="e">
        <f t="shared" ca="1" si="218"/>
        <v>#N/A</v>
      </c>
      <c r="BX317" s="3" t="e">
        <f t="shared" ca="1" si="218"/>
        <v>#N/A</v>
      </c>
      <c r="BY317" s="4" t="e">
        <f t="shared" ca="1" si="218"/>
        <v>#N/A</v>
      </c>
      <c r="BZ317" s="4" t="e">
        <f t="shared" ca="1" si="218"/>
        <v>#N/A</v>
      </c>
      <c r="CB317" s="8" t="e">
        <f t="shared" ca="1" si="187"/>
        <v>#N/A</v>
      </c>
      <c r="CC317" s="3" t="e">
        <f t="shared" ca="1" si="188"/>
        <v>#N/A</v>
      </c>
      <c r="CD317" s="3" t="e">
        <f t="shared" ca="1" si="189"/>
        <v>#N/A</v>
      </c>
      <c r="CE317" s="3" t="e">
        <f t="shared" ca="1" si="190"/>
        <v>#N/A</v>
      </c>
      <c r="CF317" s="3" t="e">
        <f t="shared" ca="1" si="191"/>
        <v>#N/A</v>
      </c>
      <c r="CG317" s="3" t="e">
        <f t="shared" ca="1" si="192"/>
        <v>#N/A</v>
      </c>
      <c r="CH317" s="3" t="e">
        <f t="shared" ca="1" si="193"/>
        <v>#N/A</v>
      </c>
      <c r="CI317" s="3" t="e">
        <f t="shared" ca="1" si="194"/>
        <v>#N/A</v>
      </c>
      <c r="CJ317" s="3" t="e">
        <f t="shared" ca="1" si="195"/>
        <v>#N/A</v>
      </c>
      <c r="CK317" s="3" t="e">
        <f t="shared" ca="1" si="196"/>
        <v>#N/A</v>
      </c>
    </row>
    <row r="318" spans="10:89" x14ac:dyDescent="0.2">
      <c r="J318" s="152">
        <f t="shared" si="180"/>
        <v>269</v>
      </c>
      <c r="K318" s="94" t="str">
        <f t="shared" ca="1" si="181"/>
        <v/>
      </c>
      <c r="L318" s="82" t="str">
        <f t="shared" ca="1" si="182"/>
        <v/>
      </c>
      <c r="M318" s="88" t="str">
        <f t="shared" ca="1" si="183"/>
        <v/>
      </c>
      <c r="N318" s="87" t="str">
        <f t="shared" ca="1" si="184"/>
        <v/>
      </c>
      <c r="O318" s="83" t="str">
        <f t="shared" ca="1" si="185"/>
        <v/>
      </c>
      <c r="P318" s="84" t="str">
        <f t="shared" ca="1" si="186"/>
        <v/>
      </c>
      <c r="T318">
        <f>PV_Data_Calc!CY311</f>
        <v>296</v>
      </c>
      <c r="U318" s="10" t="e">
        <f ca="1">PV_Data_Calc!CZ311</f>
        <v>#N/A</v>
      </c>
      <c r="V318" s="16" t="e">
        <f ca="1">PV_Data_Calc!DB311</f>
        <v>#N/A</v>
      </c>
      <c r="W318" s="16" t="e">
        <f ca="1">PV_Data_Calc!DC311</f>
        <v>#N/A</v>
      </c>
      <c r="X318" s="17" t="e">
        <f ca="1">PV_Data_Calc!DD311</f>
        <v>#N/A</v>
      </c>
      <c r="Y318" s="17" t="e">
        <f ca="1">PV_Data_Calc!DE311</f>
        <v>#N/A</v>
      </c>
      <c r="AA318" s="9">
        <f>PV_Data_Calc!CQ311</f>
        <v>296</v>
      </c>
      <c r="AB318" s="9" t="e">
        <f ca="1">PV_Data_Calc!CR311</f>
        <v>#N/A</v>
      </c>
      <c r="AC318" s="19" t="e">
        <f ca="1">PV_Data_Calc!CT311</f>
        <v>#N/A</v>
      </c>
      <c r="AD318" s="19" t="e">
        <f ca="1">PV_Data_Calc!CU311</f>
        <v>#N/A</v>
      </c>
      <c r="AE318" s="20" t="e">
        <f ca="1">PV_Data_Calc!CV311</f>
        <v>#N/A</v>
      </c>
      <c r="AF318" s="20" t="e">
        <f ca="1">PV_Data_Calc!CW311</f>
        <v>#N/A</v>
      </c>
      <c r="AJ318" t="e">
        <f t="shared" ca="1" si="204"/>
        <v>#N/A</v>
      </c>
      <c r="AK318" s="4" t="e">
        <f t="shared" ca="1" si="205"/>
        <v>#N/A</v>
      </c>
      <c r="AL318" s="8" t="e">
        <f t="shared" ca="1" si="206"/>
        <v>#N/A</v>
      </c>
      <c r="AM318" s="3" t="e">
        <f t="shared" ca="1" si="207"/>
        <v>#N/A</v>
      </c>
      <c r="AN318" s="4" t="e">
        <f t="shared" ca="1" si="208"/>
        <v>#N/A</v>
      </c>
      <c r="AO318" s="4" t="e">
        <f t="shared" ca="1" si="209"/>
        <v>#N/A</v>
      </c>
      <c r="AP318" s="3" t="e">
        <f t="shared" ca="1" si="210"/>
        <v>#N/A</v>
      </c>
      <c r="AS318">
        <f t="shared" si="198"/>
        <v>148</v>
      </c>
      <c r="AT318" t="e">
        <f t="shared" ca="1" si="199"/>
        <v>#N/A</v>
      </c>
      <c r="AU318" s="3" t="e">
        <f t="shared" ca="1" si="200"/>
        <v>#N/A</v>
      </c>
      <c r="AV318" s="3" t="e">
        <f t="shared" ca="1" si="197"/>
        <v>#N/A</v>
      </c>
      <c r="AW318" s="4" t="e">
        <f t="shared" ca="1" si="197"/>
        <v>#N/A</v>
      </c>
      <c r="AX318" s="4" t="e">
        <f t="shared" ca="1" si="197"/>
        <v>#N/A</v>
      </c>
      <c r="AZ318" s="8" t="e">
        <f t="shared" ca="1" si="201"/>
        <v>#N/A</v>
      </c>
      <c r="BA318" s="3" t="e">
        <f t="shared" ca="1" si="220"/>
        <v>#N/A</v>
      </c>
      <c r="BB318" s="3" t="e">
        <f t="shared" ca="1" si="220"/>
        <v>#N/A</v>
      </c>
      <c r="BC318" s="3" t="e">
        <f t="shared" ca="1" si="220"/>
        <v>#N/A</v>
      </c>
      <c r="BD318" s="3" t="e">
        <f t="shared" ca="1" si="219"/>
        <v>#N/A</v>
      </c>
      <c r="BE318" s="3" t="e">
        <f t="shared" ca="1" si="219"/>
        <v>#N/A</v>
      </c>
      <c r="BF318" s="3" t="e">
        <f t="shared" ca="1" si="219"/>
        <v>#N/A</v>
      </c>
      <c r="BG318" s="3" t="e">
        <f t="shared" ca="1" si="203"/>
        <v>#N/A</v>
      </c>
      <c r="BH318" s="3" t="e">
        <f t="shared" ca="1" si="203"/>
        <v>#N/A</v>
      </c>
      <c r="BI318" s="3" t="e">
        <f t="shared" ca="1" si="203"/>
        <v>#N/A</v>
      </c>
      <c r="BL318" t="e">
        <f t="shared" ca="1" si="211"/>
        <v>#N/A</v>
      </c>
      <c r="BM318" s="4" t="e">
        <f t="shared" ca="1" si="212"/>
        <v>#N/A</v>
      </c>
      <c r="BN318" s="8" t="e">
        <f t="shared" ca="1" si="213"/>
        <v>#N/A</v>
      </c>
      <c r="BO318" s="3" t="e">
        <f t="shared" ca="1" si="214"/>
        <v>#N/A</v>
      </c>
      <c r="BP318" s="4" t="e">
        <f t="shared" ca="1" si="215"/>
        <v>#N/A</v>
      </c>
      <c r="BQ318" s="4" t="e">
        <f t="shared" ca="1" si="216"/>
        <v>#N/A</v>
      </c>
      <c r="BR318" s="3" t="e">
        <f t="shared" ca="1" si="217"/>
        <v>#N/A</v>
      </c>
      <c r="BU318">
        <f t="shared" si="202"/>
        <v>148</v>
      </c>
      <c r="BV318" t="e">
        <f t="shared" ca="1" si="218"/>
        <v>#N/A</v>
      </c>
      <c r="BW318" s="3" t="e">
        <f t="shared" ca="1" si="218"/>
        <v>#N/A</v>
      </c>
      <c r="BX318" s="3" t="e">
        <f t="shared" ca="1" si="218"/>
        <v>#N/A</v>
      </c>
      <c r="BY318" s="4" t="e">
        <f t="shared" ca="1" si="218"/>
        <v>#N/A</v>
      </c>
      <c r="BZ318" s="4" t="e">
        <f t="shared" ca="1" si="218"/>
        <v>#N/A</v>
      </c>
      <c r="CB318" s="8" t="e">
        <f t="shared" ca="1" si="187"/>
        <v>#N/A</v>
      </c>
      <c r="CC318" s="3" t="e">
        <f t="shared" ca="1" si="188"/>
        <v>#N/A</v>
      </c>
      <c r="CD318" s="3" t="e">
        <f t="shared" ca="1" si="189"/>
        <v>#N/A</v>
      </c>
      <c r="CE318" s="3" t="e">
        <f t="shared" ca="1" si="190"/>
        <v>#N/A</v>
      </c>
      <c r="CF318" s="3" t="e">
        <f t="shared" ca="1" si="191"/>
        <v>#N/A</v>
      </c>
      <c r="CG318" s="3" t="e">
        <f t="shared" ca="1" si="192"/>
        <v>#N/A</v>
      </c>
      <c r="CH318" s="3" t="e">
        <f t="shared" ca="1" si="193"/>
        <v>#N/A</v>
      </c>
      <c r="CI318" s="3" t="e">
        <f t="shared" ca="1" si="194"/>
        <v>#N/A</v>
      </c>
      <c r="CJ318" s="3" t="e">
        <f t="shared" ca="1" si="195"/>
        <v>#N/A</v>
      </c>
      <c r="CK318" s="3" t="e">
        <f t="shared" ca="1" si="196"/>
        <v>#N/A</v>
      </c>
    </row>
    <row r="319" spans="10:89" x14ac:dyDescent="0.2">
      <c r="J319" s="152">
        <f t="shared" si="180"/>
        <v>270</v>
      </c>
      <c r="K319" s="94" t="str">
        <f t="shared" ca="1" si="181"/>
        <v/>
      </c>
      <c r="L319" s="82" t="str">
        <f t="shared" ca="1" si="182"/>
        <v/>
      </c>
      <c r="M319" s="88" t="str">
        <f t="shared" ca="1" si="183"/>
        <v/>
      </c>
      <c r="N319" s="87" t="str">
        <f t="shared" ca="1" si="184"/>
        <v/>
      </c>
      <c r="O319" s="83" t="str">
        <f t="shared" ca="1" si="185"/>
        <v/>
      </c>
      <c r="P319" s="84" t="str">
        <f t="shared" ca="1" si="186"/>
        <v/>
      </c>
      <c r="T319">
        <f>PV_Data_Calc!CY312</f>
        <v>297</v>
      </c>
      <c r="U319" s="10" t="e">
        <f ca="1">PV_Data_Calc!CZ312</f>
        <v>#N/A</v>
      </c>
      <c r="V319" s="16" t="e">
        <f ca="1">PV_Data_Calc!DB312</f>
        <v>#N/A</v>
      </c>
      <c r="W319" s="16" t="e">
        <f ca="1">PV_Data_Calc!DC312</f>
        <v>#N/A</v>
      </c>
      <c r="X319" s="17" t="e">
        <f ca="1">PV_Data_Calc!DD312</f>
        <v>#N/A</v>
      </c>
      <c r="Y319" s="17" t="e">
        <f ca="1">PV_Data_Calc!DE312</f>
        <v>#N/A</v>
      </c>
      <c r="AA319" s="9">
        <f>PV_Data_Calc!CQ312</f>
        <v>297</v>
      </c>
      <c r="AB319" s="9" t="e">
        <f ca="1">PV_Data_Calc!CR312</f>
        <v>#N/A</v>
      </c>
      <c r="AC319" s="19" t="e">
        <f ca="1">PV_Data_Calc!CT312</f>
        <v>#N/A</v>
      </c>
      <c r="AD319" s="19" t="e">
        <f ca="1">PV_Data_Calc!CU312</f>
        <v>#N/A</v>
      </c>
      <c r="AE319" s="20" t="e">
        <f ca="1">PV_Data_Calc!CV312</f>
        <v>#N/A</v>
      </c>
      <c r="AF319" s="20" t="e">
        <f ca="1">PV_Data_Calc!CW312</f>
        <v>#N/A</v>
      </c>
      <c r="AJ319" t="e">
        <f t="shared" ca="1" si="204"/>
        <v>#N/A</v>
      </c>
      <c r="AK319" s="4" t="e">
        <f t="shared" ca="1" si="205"/>
        <v>#N/A</v>
      </c>
      <c r="AL319" s="8" t="e">
        <f t="shared" ca="1" si="206"/>
        <v>#N/A</v>
      </c>
      <c r="AM319" s="3" t="e">
        <f t="shared" ca="1" si="207"/>
        <v>#N/A</v>
      </c>
      <c r="AN319" s="4" t="e">
        <f t="shared" ca="1" si="208"/>
        <v>#N/A</v>
      </c>
      <c r="AO319" s="4" t="e">
        <f t="shared" ca="1" si="209"/>
        <v>#N/A</v>
      </c>
      <c r="AP319" s="3" t="e">
        <f t="shared" ca="1" si="210"/>
        <v>#N/A</v>
      </c>
      <c r="AS319">
        <f t="shared" si="198"/>
        <v>149</v>
      </c>
      <c r="AT319" t="e">
        <f t="shared" ca="1" si="199"/>
        <v>#N/A</v>
      </c>
      <c r="AU319" s="3" t="e">
        <f t="shared" ca="1" si="200"/>
        <v>#N/A</v>
      </c>
      <c r="AV319" s="3" t="e">
        <f t="shared" ca="1" si="197"/>
        <v>#N/A</v>
      </c>
      <c r="AW319" s="4" t="e">
        <f t="shared" ca="1" si="197"/>
        <v>#N/A</v>
      </c>
      <c r="AX319" s="4" t="e">
        <f t="shared" ca="1" si="197"/>
        <v>#N/A</v>
      </c>
      <c r="AZ319" s="8" t="e">
        <f t="shared" ca="1" si="201"/>
        <v>#N/A</v>
      </c>
      <c r="BA319" s="3" t="e">
        <f t="shared" ca="1" si="220"/>
        <v>#N/A</v>
      </c>
      <c r="BB319" s="3" t="e">
        <f t="shared" ca="1" si="220"/>
        <v>#N/A</v>
      </c>
      <c r="BC319" s="3" t="e">
        <f t="shared" ca="1" si="220"/>
        <v>#N/A</v>
      </c>
      <c r="BD319" s="3" t="e">
        <f t="shared" ca="1" si="219"/>
        <v>#N/A</v>
      </c>
      <c r="BE319" s="3" t="e">
        <f t="shared" ca="1" si="219"/>
        <v>#N/A</v>
      </c>
      <c r="BF319" s="3" t="e">
        <f t="shared" ca="1" si="219"/>
        <v>#N/A</v>
      </c>
      <c r="BG319" s="3" t="e">
        <f t="shared" ca="1" si="203"/>
        <v>#N/A</v>
      </c>
      <c r="BH319" s="3" t="e">
        <f t="shared" ca="1" si="203"/>
        <v>#N/A</v>
      </c>
      <c r="BI319" s="3" t="e">
        <f t="shared" ca="1" si="203"/>
        <v>#N/A</v>
      </c>
      <c r="BL319" t="e">
        <f t="shared" ca="1" si="211"/>
        <v>#N/A</v>
      </c>
      <c r="BM319" s="4" t="e">
        <f t="shared" ca="1" si="212"/>
        <v>#N/A</v>
      </c>
      <c r="BN319" s="8" t="e">
        <f t="shared" ca="1" si="213"/>
        <v>#N/A</v>
      </c>
      <c r="BO319" s="3" t="e">
        <f t="shared" ca="1" si="214"/>
        <v>#N/A</v>
      </c>
      <c r="BP319" s="4" t="e">
        <f t="shared" ca="1" si="215"/>
        <v>#N/A</v>
      </c>
      <c r="BQ319" s="4" t="e">
        <f t="shared" ca="1" si="216"/>
        <v>#N/A</v>
      </c>
      <c r="BR319" s="3" t="e">
        <f t="shared" ca="1" si="217"/>
        <v>#N/A</v>
      </c>
      <c r="BU319">
        <f t="shared" si="202"/>
        <v>149</v>
      </c>
      <c r="BV319" t="e">
        <f t="shared" ca="1" si="218"/>
        <v>#N/A</v>
      </c>
      <c r="BW319" s="3" t="e">
        <f t="shared" ca="1" si="218"/>
        <v>#N/A</v>
      </c>
      <c r="BX319" s="3" t="e">
        <f t="shared" ca="1" si="218"/>
        <v>#N/A</v>
      </c>
      <c r="BY319" s="4" t="e">
        <f t="shared" ca="1" si="218"/>
        <v>#N/A</v>
      </c>
      <c r="BZ319" s="4" t="e">
        <f t="shared" ca="1" si="218"/>
        <v>#N/A</v>
      </c>
      <c r="CB319" s="8" t="e">
        <f t="shared" ca="1" si="187"/>
        <v>#N/A</v>
      </c>
      <c r="CC319" s="3" t="e">
        <f t="shared" ca="1" si="188"/>
        <v>#N/A</v>
      </c>
      <c r="CD319" s="3" t="e">
        <f t="shared" ca="1" si="189"/>
        <v>#N/A</v>
      </c>
      <c r="CE319" s="3" t="e">
        <f t="shared" ca="1" si="190"/>
        <v>#N/A</v>
      </c>
      <c r="CF319" s="3" t="e">
        <f t="shared" ca="1" si="191"/>
        <v>#N/A</v>
      </c>
      <c r="CG319" s="3" t="e">
        <f t="shared" ca="1" si="192"/>
        <v>#N/A</v>
      </c>
      <c r="CH319" s="3" t="e">
        <f t="shared" ca="1" si="193"/>
        <v>#N/A</v>
      </c>
      <c r="CI319" s="3" t="e">
        <f t="shared" ca="1" si="194"/>
        <v>#N/A</v>
      </c>
      <c r="CJ319" s="3" t="e">
        <f t="shared" ca="1" si="195"/>
        <v>#N/A</v>
      </c>
      <c r="CK319" s="3" t="e">
        <f t="shared" ca="1" si="196"/>
        <v>#N/A</v>
      </c>
    </row>
    <row r="320" spans="10:89" x14ac:dyDescent="0.2">
      <c r="J320" s="152">
        <f t="shared" si="180"/>
        <v>271</v>
      </c>
      <c r="K320" s="94" t="str">
        <f t="shared" ca="1" si="181"/>
        <v/>
      </c>
      <c r="L320" s="82" t="str">
        <f t="shared" ca="1" si="182"/>
        <v/>
      </c>
      <c r="M320" s="88" t="str">
        <f t="shared" ca="1" si="183"/>
        <v/>
      </c>
      <c r="N320" s="87" t="str">
        <f t="shared" ca="1" si="184"/>
        <v/>
      </c>
      <c r="O320" s="83" t="str">
        <f t="shared" ca="1" si="185"/>
        <v/>
      </c>
      <c r="P320" s="84" t="str">
        <f t="shared" ca="1" si="186"/>
        <v/>
      </c>
      <c r="T320">
        <f>PV_Data_Calc!CY313</f>
        <v>298</v>
      </c>
      <c r="U320" s="10" t="e">
        <f ca="1">PV_Data_Calc!CZ313</f>
        <v>#N/A</v>
      </c>
      <c r="V320" s="16" t="e">
        <f ca="1">PV_Data_Calc!DB313</f>
        <v>#N/A</v>
      </c>
      <c r="W320" s="16" t="e">
        <f ca="1">PV_Data_Calc!DC313</f>
        <v>#N/A</v>
      </c>
      <c r="X320" s="17" t="e">
        <f ca="1">PV_Data_Calc!DD313</f>
        <v>#N/A</v>
      </c>
      <c r="Y320" s="17" t="e">
        <f ca="1">PV_Data_Calc!DE313</f>
        <v>#N/A</v>
      </c>
      <c r="AA320" s="9">
        <f>PV_Data_Calc!CQ313</f>
        <v>298</v>
      </c>
      <c r="AB320" s="9" t="e">
        <f ca="1">PV_Data_Calc!CR313</f>
        <v>#N/A</v>
      </c>
      <c r="AC320" s="19" t="e">
        <f ca="1">PV_Data_Calc!CT313</f>
        <v>#N/A</v>
      </c>
      <c r="AD320" s="19" t="e">
        <f ca="1">PV_Data_Calc!CU313</f>
        <v>#N/A</v>
      </c>
      <c r="AE320" s="20" t="e">
        <f ca="1">PV_Data_Calc!CV313</f>
        <v>#N/A</v>
      </c>
      <c r="AF320" s="20" t="e">
        <f ca="1">PV_Data_Calc!CW313</f>
        <v>#N/A</v>
      </c>
      <c r="AJ320" t="e">
        <f t="shared" ca="1" si="204"/>
        <v>#N/A</v>
      </c>
      <c r="AK320" s="4" t="e">
        <f t="shared" ca="1" si="205"/>
        <v>#N/A</v>
      </c>
      <c r="AL320" s="8" t="e">
        <f t="shared" ca="1" si="206"/>
        <v>#N/A</v>
      </c>
      <c r="AM320" s="3" t="e">
        <f t="shared" ca="1" si="207"/>
        <v>#N/A</v>
      </c>
      <c r="AN320" s="4" t="e">
        <f t="shared" ca="1" si="208"/>
        <v>#N/A</v>
      </c>
      <c r="AO320" s="4" t="e">
        <f t="shared" ca="1" si="209"/>
        <v>#N/A</v>
      </c>
      <c r="AP320" s="3" t="e">
        <f t="shared" ca="1" si="210"/>
        <v>#N/A</v>
      </c>
      <c r="AS320">
        <f t="shared" si="198"/>
        <v>149</v>
      </c>
      <c r="AT320" t="e">
        <f t="shared" ca="1" si="199"/>
        <v>#N/A</v>
      </c>
      <c r="AU320" s="3" t="e">
        <f t="shared" ca="1" si="200"/>
        <v>#N/A</v>
      </c>
      <c r="AV320" s="3" t="e">
        <f t="shared" ca="1" si="197"/>
        <v>#N/A</v>
      </c>
      <c r="AW320" s="4" t="e">
        <f t="shared" ca="1" si="197"/>
        <v>#N/A</v>
      </c>
      <c r="AX320" s="4" t="e">
        <f t="shared" ca="1" si="197"/>
        <v>#N/A</v>
      </c>
      <c r="AZ320" s="8" t="e">
        <f t="shared" ca="1" si="201"/>
        <v>#N/A</v>
      </c>
      <c r="BA320" s="3" t="e">
        <f t="shared" ca="1" si="220"/>
        <v>#N/A</v>
      </c>
      <c r="BB320" s="3" t="e">
        <f t="shared" ca="1" si="220"/>
        <v>#N/A</v>
      </c>
      <c r="BC320" s="3" t="e">
        <f t="shared" ca="1" si="220"/>
        <v>#N/A</v>
      </c>
      <c r="BD320" s="3" t="e">
        <f t="shared" ca="1" si="219"/>
        <v>#N/A</v>
      </c>
      <c r="BE320" s="3" t="e">
        <f t="shared" ca="1" si="219"/>
        <v>#N/A</v>
      </c>
      <c r="BF320" s="3" t="e">
        <f t="shared" ca="1" si="219"/>
        <v>#N/A</v>
      </c>
      <c r="BG320" s="3" t="e">
        <f t="shared" ca="1" si="203"/>
        <v>#N/A</v>
      </c>
      <c r="BH320" s="3" t="e">
        <f t="shared" ca="1" si="203"/>
        <v>#N/A</v>
      </c>
      <c r="BI320" s="3" t="e">
        <f t="shared" ca="1" si="203"/>
        <v>#N/A</v>
      </c>
      <c r="BL320" t="e">
        <f t="shared" ca="1" si="211"/>
        <v>#N/A</v>
      </c>
      <c r="BM320" s="4" t="e">
        <f t="shared" ca="1" si="212"/>
        <v>#N/A</v>
      </c>
      <c r="BN320" s="8" t="e">
        <f t="shared" ca="1" si="213"/>
        <v>#N/A</v>
      </c>
      <c r="BO320" s="3" t="e">
        <f t="shared" ca="1" si="214"/>
        <v>#N/A</v>
      </c>
      <c r="BP320" s="4" t="e">
        <f t="shared" ca="1" si="215"/>
        <v>#N/A</v>
      </c>
      <c r="BQ320" s="4" t="e">
        <f t="shared" ca="1" si="216"/>
        <v>#N/A</v>
      </c>
      <c r="BR320" s="3" t="e">
        <f t="shared" ca="1" si="217"/>
        <v>#N/A</v>
      </c>
      <c r="BU320">
        <f t="shared" si="202"/>
        <v>149</v>
      </c>
      <c r="BV320" t="e">
        <f t="shared" ca="1" si="218"/>
        <v>#N/A</v>
      </c>
      <c r="BW320" s="3" t="e">
        <f t="shared" ca="1" si="218"/>
        <v>#N/A</v>
      </c>
      <c r="BX320" s="3" t="e">
        <f t="shared" ca="1" si="218"/>
        <v>#N/A</v>
      </c>
      <c r="BY320" s="4" t="e">
        <f t="shared" ca="1" si="218"/>
        <v>#N/A</v>
      </c>
      <c r="BZ320" s="4" t="e">
        <f t="shared" ca="1" si="218"/>
        <v>#N/A</v>
      </c>
      <c r="CB320" s="8" t="e">
        <f t="shared" ca="1" si="187"/>
        <v>#N/A</v>
      </c>
      <c r="CC320" s="3" t="e">
        <f t="shared" ca="1" si="188"/>
        <v>#N/A</v>
      </c>
      <c r="CD320" s="3" t="e">
        <f t="shared" ca="1" si="189"/>
        <v>#N/A</v>
      </c>
      <c r="CE320" s="3" t="e">
        <f t="shared" ca="1" si="190"/>
        <v>#N/A</v>
      </c>
      <c r="CF320" s="3" t="e">
        <f t="shared" ca="1" si="191"/>
        <v>#N/A</v>
      </c>
      <c r="CG320" s="3" t="e">
        <f t="shared" ca="1" si="192"/>
        <v>#N/A</v>
      </c>
      <c r="CH320" s="3" t="e">
        <f t="shared" ca="1" si="193"/>
        <v>#N/A</v>
      </c>
      <c r="CI320" s="3" t="e">
        <f t="shared" ca="1" si="194"/>
        <v>#N/A</v>
      </c>
      <c r="CJ320" s="3" t="e">
        <f t="shared" ca="1" si="195"/>
        <v>#N/A</v>
      </c>
      <c r="CK320" s="3" t="e">
        <f t="shared" ca="1" si="196"/>
        <v>#N/A</v>
      </c>
    </row>
    <row r="321" spans="10:89" x14ac:dyDescent="0.2">
      <c r="J321" s="152">
        <f t="shared" si="180"/>
        <v>272</v>
      </c>
      <c r="K321" s="94" t="str">
        <f t="shared" ca="1" si="181"/>
        <v/>
      </c>
      <c r="L321" s="82" t="str">
        <f t="shared" ca="1" si="182"/>
        <v/>
      </c>
      <c r="M321" s="88" t="str">
        <f t="shared" ca="1" si="183"/>
        <v/>
      </c>
      <c r="N321" s="87" t="str">
        <f t="shared" ca="1" si="184"/>
        <v/>
      </c>
      <c r="O321" s="83" t="str">
        <f t="shared" ca="1" si="185"/>
        <v/>
      </c>
      <c r="P321" s="84" t="str">
        <f t="shared" ca="1" si="186"/>
        <v/>
      </c>
      <c r="T321">
        <f>PV_Data_Calc!CY314</f>
        <v>299</v>
      </c>
      <c r="U321" s="10" t="e">
        <f ca="1">PV_Data_Calc!CZ314</f>
        <v>#N/A</v>
      </c>
      <c r="V321" s="16" t="e">
        <f ca="1">PV_Data_Calc!DB314</f>
        <v>#N/A</v>
      </c>
      <c r="W321" s="16" t="e">
        <f ca="1">PV_Data_Calc!DC314</f>
        <v>#N/A</v>
      </c>
      <c r="X321" s="17" t="e">
        <f ca="1">PV_Data_Calc!DD314</f>
        <v>#N/A</v>
      </c>
      <c r="Y321" s="17" t="e">
        <f ca="1">PV_Data_Calc!DE314</f>
        <v>#N/A</v>
      </c>
      <c r="AA321" s="9">
        <f>PV_Data_Calc!CQ314</f>
        <v>299</v>
      </c>
      <c r="AB321" s="9" t="e">
        <f ca="1">PV_Data_Calc!CR314</f>
        <v>#N/A</v>
      </c>
      <c r="AC321" s="19" t="e">
        <f ca="1">PV_Data_Calc!CT314</f>
        <v>#N/A</v>
      </c>
      <c r="AD321" s="19" t="e">
        <f ca="1">PV_Data_Calc!CU314</f>
        <v>#N/A</v>
      </c>
      <c r="AE321" s="20" t="e">
        <f ca="1">PV_Data_Calc!CV314</f>
        <v>#N/A</v>
      </c>
      <c r="AF321" s="20" t="e">
        <f ca="1">PV_Data_Calc!CW314</f>
        <v>#N/A</v>
      </c>
      <c r="AJ321" t="e">
        <f t="shared" ca="1" si="204"/>
        <v>#N/A</v>
      </c>
      <c r="AK321" s="4" t="e">
        <f t="shared" ca="1" si="205"/>
        <v>#N/A</v>
      </c>
      <c r="AL321" s="8" t="e">
        <f t="shared" ca="1" si="206"/>
        <v>#N/A</v>
      </c>
      <c r="AM321" s="3" t="e">
        <f t="shared" ca="1" si="207"/>
        <v>#N/A</v>
      </c>
      <c r="AN321" s="4" t="e">
        <f t="shared" ca="1" si="208"/>
        <v>#N/A</v>
      </c>
      <c r="AO321" s="4" t="e">
        <f t="shared" ca="1" si="209"/>
        <v>#N/A</v>
      </c>
      <c r="AP321" s="3" t="e">
        <f t="shared" ca="1" si="210"/>
        <v>#N/A</v>
      </c>
      <c r="AS321">
        <f t="shared" si="198"/>
        <v>150</v>
      </c>
      <c r="AT321" t="e">
        <f t="shared" ca="1" si="199"/>
        <v>#N/A</v>
      </c>
      <c r="AU321" s="3" t="e">
        <f t="shared" ca="1" si="200"/>
        <v>#N/A</v>
      </c>
      <c r="AV321" s="3" t="e">
        <f t="shared" ca="1" si="197"/>
        <v>#N/A</v>
      </c>
      <c r="AW321" s="4" t="e">
        <f t="shared" ca="1" si="197"/>
        <v>#N/A</v>
      </c>
      <c r="AX321" s="4" t="e">
        <f t="shared" ca="1" si="197"/>
        <v>#N/A</v>
      </c>
      <c r="AZ321" s="8" t="e">
        <f t="shared" ca="1" si="201"/>
        <v>#N/A</v>
      </c>
      <c r="BA321" s="3" t="e">
        <f t="shared" ca="1" si="220"/>
        <v>#N/A</v>
      </c>
      <c r="BB321" s="3" t="e">
        <f t="shared" ca="1" si="220"/>
        <v>#N/A</v>
      </c>
      <c r="BC321" s="3" t="e">
        <f t="shared" ca="1" si="220"/>
        <v>#N/A</v>
      </c>
      <c r="BD321" s="3" t="e">
        <f t="shared" ca="1" si="219"/>
        <v>#N/A</v>
      </c>
      <c r="BE321" s="3" t="e">
        <f t="shared" ca="1" si="219"/>
        <v>#N/A</v>
      </c>
      <c r="BF321" s="3" t="e">
        <f t="shared" ca="1" si="219"/>
        <v>#N/A</v>
      </c>
      <c r="BG321" s="3" t="e">
        <f t="shared" ca="1" si="203"/>
        <v>#N/A</v>
      </c>
      <c r="BH321" s="3" t="e">
        <f t="shared" ca="1" si="203"/>
        <v>#N/A</v>
      </c>
      <c r="BI321" s="3" t="e">
        <f t="shared" ca="1" si="203"/>
        <v>#N/A</v>
      </c>
      <c r="BL321" t="e">
        <f t="shared" ca="1" si="211"/>
        <v>#N/A</v>
      </c>
      <c r="BM321" s="4" t="e">
        <f t="shared" ca="1" si="212"/>
        <v>#N/A</v>
      </c>
      <c r="BN321" s="8" t="e">
        <f t="shared" ca="1" si="213"/>
        <v>#N/A</v>
      </c>
      <c r="BO321" s="3" t="e">
        <f t="shared" ca="1" si="214"/>
        <v>#N/A</v>
      </c>
      <c r="BP321" s="4" t="e">
        <f t="shared" ca="1" si="215"/>
        <v>#N/A</v>
      </c>
      <c r="BQ321" s="4" t="e">
        <f t="shared" ca="1" si="216"/>
        <v>#N/A</v>
      </c>
      <c r="BR321" s="3" t="e">
        <f t="shared" ca="1" si="217"/>
        <v>#N/A</v>
      </c>
      <c r="BU321">
        <f t="shared" si="202"/>
        <v>150</v>
      </c>
      <c r="BV321" t="e">
        <f t="shared" ca="1" si="218"/>
        <v>#N/A</v>
      </c>
      <c r="BW321" s="3" t="e">
        <f t="shared" ca="1" si="218"/>
        <v>#N/A</v>
      </c>
      <c r="BX321" s="3" t="e">
        <f t="shared" ca="1" si="218"/>
        <v>#N/A</v>
      </c>
      <c r="BY321" s="4" t="e">
        <f t="shared" ca="1" si="218"/>
        <v>#N/A</v>
      </c>
      <c r="BZ321" s="4" t="e">
        <f t="shared" ca="1" si="218"/>
        <v>#N/A</v>
      </c>
      <c r="CB321" s="8" t="e">
        <f t="shared" ca="1" si="187"/>
        <v>#N/A</v>
      </c>
      <c r="CC321" s="3" t="e">
        <f t="shared" ca="1" si="188"/>
        <v>#N/A</v>
      </c>
      <c r="CD321" s="3" t="e">
        <f t="shared" ca="1" si="189"/>
        <v>#N/A</v>
      </c>
      <c r="CE321" s="3" t="e">
        <f t="shared" ca="1" si="190"/>
        <v>#N/A</v>
      </c>
      <c r="CF321" s="3" t="e">
        <f t="shared" ca="1" si="191"/>
        <v>#N/A</v>
      </c>
      <c r="CG321" s="3" t="e">
        <f t="shared" ca="1" si="192"/>
        <v>#N/A</v>
      </c>
      <c r="CH321" s="3" t="e">
        <f t="shared" ca="1" si="193"/>
        <v>#N/A</v>
      </c>
      <c r="CI321" s="3" t="e">
        <f t="shared" ca="1" si="194"/>
        <v>#N/A</v>
      </c>
      <c r="CJ321" s="3" t="e">
        <f t="shared" ca="1" si="195"/>
        <v>#N/A</v>
      </c>
      <c r="CK321" s="3" t="e">
        <f t="shared" ca="1" si="196"/>
        <v>#N/A</v>
      </c>
    </row>
    <row r="322" spans="10:89" x14ac:dyDescent="0.2">
      <c r="J322" s="152">
        <f t="shared" si="180"/>
        <v>273</v>
      </c>
      <c r="K322" s="94" t="str">
        <f t="shared" ca="1" si="181"/>
        <v/>
      </c>
      <c r="L322" s="82" t="str">
        <f t="shared" ca="1" si="182"/>
        <v/>
      </c>
      <c r="M322" s="88" t="str">
        <f t="shared" ca="1" si="183"/>
        <v/>
      </c>
      <c r="N322" s="87" t="str">
        <f t="shared" ca="1" si="184"/>
        <v/>
      </c>
      <c r="O322" s="83" t="str">
        <f t="shared" ca="1" si="185"/>
        <v/>
      </c>
      <c r="P322" s="84" t="str">
        <f t="shared" ca="1" si="186"/>
        <v/>
      </c>
      <c r="T322">
        <f>PV_Data_Calc!CY315</f>
        <v>300</v>
      </c>
      <c r="U322" s="10" t="e">
        <f ca="1">PV_Data_Calc!CZ315</f>
        <v>#N/A</v>
      </c>
      <c r="V322" s="16" t="e">
        <f ca="1">PV_Data_Calc!DB315</f>
        <v>#N/A</v>
      </c>
      <c r="W322" s="16" t="e">
        <f ca="1">PV_Data_Calc!DC315</f>
        <v>#N/A</v>
      </c>
      <c r="X322" s="17" t="e">
        <f ca="1">PV_Data_Calc!DD315</f>
        <v>#N/A</v>
      </c>
      <c r="Y322" s="17" t="e">
        <f ca="1">PV_Data_Calc!DE315</f>
        <v>#N/A</v>
      </c>
      <c r="AA322" s="9">
        <f>PV_Data_Calc!CQ315</f>
        <v>300</v>
      </c>
      <c r="AB322" s="9" t="e">
        <f ca="1">PV_Data_Calc!CR315</f>
        <v>#N/A</v>
      </c>
      <c r="AC322" s="19" t="e">
        <f ca="1">PV_Data_Calc!CT315</f>
        <v>#N/A</v>
      </c>
      <c r="AD322" s="19" t="e">
        <f ca="1">PV_Data_Calc!CU315</f>
        <v>#N/A</v>
      </c>
      <c r="AE322" s="20" t="e">
        <f ca="1">PV_Data_Calc!CV315</f>
        <v>#N/A</v>
      </c>
      <c r="AF322" s="20" t="e">
        <f ca="1">PV_Data_Calc!CW315</f>
        <v>#N/A</v>
      </c>
      <c r="AJ322" t="e">
        <f t="shared" ca="1" si="204"/>
        <v>#N/A</v>
      </c>
      <c r="AK322" s="4" t="e">
        <f t="shared" ca="1" si="205"/>
        <v>#N/A</v>
      </c>
      <c r="AL322" s="8" t="e">
        <f t="shared" ca="1" si="206"/>
        <v>#N/A</v>
      </c>
      <c r="AM322" s="3" t="e">
        <f t="shared" ca="1" si="207"/>
        <v>#N/A</v>
      </c>
      <c r="AN322" s="4" t="e">
        <f t="shared" ca="1" si="208"/>
        <v>#N/A</v>
      </c>
      <c r="AO322" s="4" t="e">
        <f t="shared" ca="1" si="209"/>
        <v>#N/A</v>
      </c>
      <c r="AP322" s="3" t="e">
        <f t="shared" ca="1" si="210"/>
        <v>#N/A</v>
      </c>
      <c r="AS322">
        <f t="shared" si="198"/>
        <v>150</v>
      </c>
      <c r="AT322" t="e">
        <f t="shared" ca="1" si="199"/>
        <v>#N/A</v>
      </c>
      <c r="AU322" s="3" t="e">
        <f t="shared" ca="1" si="200"/>
        <v>#N/A</v>
      </c>
      <c r="AV322" s="3" t="e">
        <f t="shared" ca="1" si="197"/>
        <v>#N/A</v>
      </c>
      <c r="AW322" s="4" t="e">
        <f t="shared" ca="1" si="197"/>
        <v>#N/A</v>
      </c>
      <c r="AX322" s="4" t="e">
        <f t="shared" ca="1" si="197"/>
        <v>#N/A</v>
      </c>
      <c r="AZ322" s="8" t="e">
        <f t="shared" ca="1" si="201"/>
        <v>#N/A</v>
      </c>
      <c r="BA322" s="3" t="e">
        <f t="shared" ca="1" si="220"/>
        <v>#N/A</v>
      </c>
      <c r="BB322" s="3" t="e">
        <f t="shared" ca="1" si="220"/>
        <v>#N/A</v>
      </c>
      <c r="BC322" s="3" t="e">
        <f t="shared" ca="1" si="220"/>
        <v>#N/A</v>
      </c>
      <c r="BD322" s="3" t="e">
        <f t="shared" ca="1" si="219"/>
        <v>#N/A</v>
      </c>
      <c r="BE322" s="3" t="e">
        <f t="shared" ca="1" si="219"/>
        <v>#N/A</v>
      </c>
      <c r="BF322" s="3" t="e">
        <f t="shared" ca="1" si="219"/>
        <v>#N/A</v>
      </c>
      <c r="BG322" s="3" t="e">
        <f t="shared" ca="1" si="203"/>
        <v>#N/A</v>
      </c>
      <c r="BH322" s="3" t="e">
        <f t="shared" ca="1" si="203"/>
        <v>#N/A</v>
      </c>
      <c r="BI322" s="3" t="e">
        <f t="shared" ca="1" si="203"/>
        <v>#N/A</v>
      </c>
      <c r="BL322" t="e">
        <f t="shared" ca="1" si="211"/>
        <v>#N/A</v>
      </c>
      <c r="BM322" s="4" t="e">
        <f t="shared" ca="1" si="212"/>
        <v>#N/A</v>
      </c>
      <c r="BN322" s="8" t="e">
        <f t="shared" ca="1" si="213"/>
        <v>#N/A</v>
      </c>
      <c r="BO322" s="3" t="e">
        <f t="shared" ca="1" si="214"/>
        <v>#N/A</v>
      </c>
      <c r="BP322" s="4" t="e">
        <f t="shared" ca="1" si="215"/>
        <v>#N/A</v>
      </c>
      <c r="BQ322" s="4" t="e">
        <f t="shared" ca="1" si="216"/>
        <v>#N/A</v>
      </c>
      <c r="BR322" s="3" t="e">
        <f t="shared" ca="1" si="217"/>
        <v>#N/A</v>
      </c>
      <c r="BU322">
        <f t="shared" si="202"/>
        <v>150</v>
      </c>
      <c r="BV322" t="e">
        <f t="shared" ca="1" si="218"/>
        <v>#N/A</v>
      </c>
      <c r="BW322" s="3" t="e">
        <f t="shared" ca="1" si="218"/>
        <v>#N/A</v>
      </c>
      <c r="BX322" s="3" t="e">
        <f t="shared" ca="1" si="218"/>
        <v>#N/A</v>
      </c>
      <c r="BY322" s="4" t="e">
        <f t="shared" ca="1" si="218"/>
        <v>#N/A</v>
      </c>
      <c r="BZ322" s="4" t="e">
        <f t="shared" ca="1" si="218"/>
        <v>#N/A</v>
      </c>
      <c r="CB322" s="8" t="e">
        <f t="shared" ca="1" si="187"/>
        <v>#N/A</v>
      </c>
      <c r="CC322" s="3" t="e">
        <f t="shared" ca="1" si="188"/>
        <v>#N/A</v>
      </c>
      <c r="CD322" s="3" t="e">
        <f t="shared" ca="1" si="189"/>
        <v>#N/A</v>
      </c>
      <c r="CE322" s="3" t="e">
        <f t="shared" ca="1" si="190"/>
        <v>#N/A</v>
      </c>
      <c r="CF322" s="3" t="e">
        <f t="shared" ca="1" si="191"/>
        <v>#N/A</v>
      </c>
      <c r="CG322" s="3" t="e">
        <f t="shared" ca="1" si="192"/>
        <v>#N/A</v>
      </c>
      <c r="CH322" s="3" t="e">
        <f t="shared" ca="1" si="193"/>
        <v>#N/A</v>
      </c>
      <c r="CI322" s="3" t="e">
        <f t="shared" ca="1" si="194"/>
        <v>#N/A</v>
      </c>
      <c r="CJ322" s="3" t="e">
        <f t="shared" ca="1" si="195"/>
        <v>#N/A</v>
      </c>
      <c r="CK322" s="3" t="e">
        <f t="shared" ca="1" si="196"/>
        <v>#N/A</v>
      </c>
    </row>
    <row r="323" spans="10:89" x14ac:dyDescent="0.2">
      <c r="J323" s="152">
        <f t="shared" si="180"/>
        <v>274</v>
      </c>
      <c r="K323" s="94" t="str">
        <f t="shared" ca="1" si="181"/>
        <v/>
      </c>
      <c r="L323" s="82" t="str">
        <f t="shared" ca="1" si="182"/>
        <v/>
      </c>
      <c r="M323" s="88" t="str">
        <f t="shared" ca="1" si="183"/>
        <v/>
      </c>
      <c r="N323" s="87" t="str">
        <f t="shared" ca="1" si="184"/>
        <v/>
      </c>
      <c r="O323" s="83" t="str">
        <f t="shared" ca="1" si="185"/>
        <v/>
      </c>
      <c r="P323" s="84" t="str">
        <f t="shared" ca="1" si="186"/>
        <v/>
      </c>
      <c r="T323">
        <f>PV_Data_Calc!CY316</f>
        <v>301</v>
      </c>
      <c r="U323" s="10" t="e">
        <f ca="1">PV_Data_Calc!CZ316</f>
        <v>#N/A</v>
      </c>
      <c r="V323" s="16" t="e">
        <f ca="1">PV_Data_Calc!DB316</f>
        <v>#N/A</v>
      </c>
      <c r="W323" s="16" t="e">
        <f ca="1">PV_Data_Calc!DC316</f>
        <v>#N/A</v>
      </c>
      <c r="X323" s="17" t="e">
        <f ca="1">PV_Data_Calc!DD316</f>
        <v>#N/A</v>
      </c>
      <c r="Y323" s="17" t="e">
        <f ca="1">PV_Data_Calc!DE316</f>
        <v>#N/A</v>
      </c>
      <c r="AA323" s="9">
        <f>PV_Data_Calc!CQ316</f>
        <v>301</v>
      </c>
      <c r="AB323" s="9" t="e">
        <f ca="1">PV_Data_Calc!CR316</f>
        <v>#N/A</v>
      </c>
      <c r="AC323" s="19" t="e">
        <f ca="1">PV_Data_Calc!CT316</f>
        <v>#N/A</v>
      </c>
      <c r="AD323" s="19" t="e">
        <f ca="1">PV_Data_Calc!CU316</f>
        <v>#N/A</v>
      </c>
      <c r="AE323" s="20" t="e">
        <f ca="1">PV_Data_Calc!CV316</f>
        <v>#N/A</v>
      </c>
      <c r="AF323" s="20" t="e">
        <f ca="1">PV_Data_Calc!CW316</f>
        <v>#N/A</v>
      </c>
      <c r="AJ323" t="e">
        <f t="shared" ca="1" si="204"/>
        <v>#N/A</v>
      </c>
      <c r="AK323" s="4" t="e">
        <f t="shared" ca="1" si="205"/>
        <v>#N/A</v>
      </c>
      <c r="AL323" s="8" t="e">
        <f t="shared" ca="1" si="206"/>
        <v>#N/A</v>
      </c>
      <c r="AM323" s="3" t="e">
        <f t="shared" ca="1" si="207"/>
        <v>#N/A</v>
      </c>
      <c r="AN323" s="4" t="e">
        <f t="shared" ca="1" si="208"/>
        <v>#N/A</v>
      </c>
      <c r="AO323" s="4" t="e">
        <f t="shared" ca="1" si="209"/>
        <v>#N/A</v>
      </c>
      <c r="AP323" s="3" t="e">
        <f t="shared" ca="1" si="210"/>
        <v>#N/A</v>
      </c>
      <c r="AS323">
        <f t="shared" si="198"/>
        <v>151</v>
      </c>
      <c r="AT323" t="e">
        <f t="shared" ca="1" si="199"/>
        <v>#N/A</v>
      </c>
      <c r="AU323" s="3" t="e">
        <f t="shared" ca="1" si="200"/>
        <v>#N/A</v>
      </c>
      <c r="AV323" s="3" t="e">
        <f t="shared" ca="1" si="197"/>
        <v>#N/A</v>
      </c>
      <c r="AW323" s="4" t="e">
        <f t="shared" ca="1" si="197"/>
        <v>#N/A</v>
      </c>
      <c r="AX323" s="4" t="e">
        <f t="shared" ca="1" si="197"/>
        <v>#N/A</v>
      </c>
      <c r="AZ323" s="8" t="e">
        <f t="shared" ca="1" si="201"/>
        <v>#N/A</v>
      </c>
      <c r="BA323" s="3" t="e">
        <f t="shared" ca="1" si="220"/>
        <v>#N/A</v>
      </c>
      <c r="BB323" s="3" t="e">
        <f t="shared" ca="1" si="220"/>
        <v>#N/A</v>
      </c>
      <c r="BC323" s="3" t="e">
        <f t="shared" ca="1" si="220"/>
        <v>#N/A</v>
      </c>
      <c r="BD323" s="3" t="e">
        <f t="shared" ca="1" si="219"/>
        <v>#N/A</v>
      </c>
      <c r="BE323" s="3" t="e">
        <f t="shared" ca="1" si="219"/>
        <v>#N/A</v>
      </c>
      <c r="BF323" s="3" t="e">
        <f t="shared" ca="1" si="219"/>
        <v>#N/A</v>
      </c>
      <c r="BG323" s="3" t="e">
        <f t="shared" ca="1" si="203"/>
        <v>#N/A</v>
      </c>
      <c r="BH323" s="3" t="e">
        <f t="shared" ca="1" si="203"/>
        <v>#N/A</v>
      </c>
      <c r="BI323" s="3" t="e">
        <f t="shared" ca="1" si="203"/>
        <v>#N/A</v>
      </c>
      <c r="BL323" t="e">
        <f t="shared" ca="1" si="211"/>
        <v>#N/A</v>
      </c>
      <c r="BM323" s="4" t="e">
        <f t="shared" ca="1" si="212"/>
        <v>#N/A</v>
      </c>
      <c r="BN323" s="8" t="e">
        <f t="shared" ca="1" si="213"/>
        <v>#N/A</v>
      </c>
      <c r="BO323" s="3" t="e">
        <f t="shared" ca="1" si="214"/>
        <v>#N/A</v>
      </c>
      <c r="BP323" s="4" t="e">
        <f t="shared" ca="1" si="215"/>
        <v>#N/A</v>
      </c>
      <c r="BQ323" s="4" t="e">
        <f t="shared" ca="1" si="216"/>
        <v>#N/A</v>
      </c>
      <c r="BR323" s="3" t="e">
        <f t="shared" ca="1" si="217"/>
        <v>#N/A</v>
      </c>
      <c r="BU323">
        <f t="shared" si="202"/>
        <v>151</v>
      </c>
      <c r="BV323" t="e">
        <f t="shared" ca="1" si="218"/>
        <v>#N/A</v>
      </c>
      <c r="BW323" s="3" t="e">
        <f t="shared" ca="1" si="218"/>
        <v>#N/A</v>
      </c>
      <c r="BX323" s="3" t="e">
        <f t="shared" ca="1" si="218"/>
        <v>#N/A</v>
      </c>
      <c r="BY323" s="4" t="e">
        <f t="shared" ca="1" si="218"/>
        <v>#N/A</v>
      </c>
      <c r="BZ323" s="4" t="e">
        <f t="shared" ca="1" si="218"/>
        <v>#N/A</v>
      </c>
      <c r="CB323" s="8" t="e">
        <f t="shared" ca="1" si="187"/>
        <v>#N/A</v>
      </c>
      <c r="CC323" s="3" t="e">
        <f t="shared" ca="1" si="188"/>
        <v>#N/A</v>
      </c>
      <c r="CD323" s="3" t="e">
        <f t="shared" ca="1" si="189"/>
        <v>#N/A</v>
      </c>
      <c r="CE323" s="3" t="e">
        <f t="shared" ca="1" si="190"/>
        <v>#N/A</v>
      </c>
      <c r="CF323" s="3" t="e">
        <f t="shared" ca="1" si="191"/>
        <v>#N/A</v>
      </c>
      <c r="CG323" s="3" t="e">
        <f t="shared" ca="1" si="192"/>
        <v>#N/A</v>
      </c>
      <c r="CH323" s="3" t="e">
        <f t="shared" ca="1" si="193"/>
        <v>#N/A</v>
      </c>
      <c r="CI323" s="3" t="e">
        <f t="shared" ca="1" si="194"/>
        <v>#N/A</v>
      </c>
      <c r="CJ323" s="3" t="e">
        <f t="shared" ca="1" si="195"/>
        <v>#N/A</v>
      </c>
      <c r="CK323" s="3" t="e">
        <f t="shared" ca="1" si="196"/>
        <v>#N/A</v>
      </c>
    </row>
    <row r="324" spans="10:89" x14ac:dyDescent="0.2">
      <c r="J324" s="152">
        <f t="shared" si="180"/>
        <v>275</v>
      </c>
      <c r="K324" s="94" t="str">
        <f t="shared" ca="1" si="181"/>
        <v/>
      </c>
      <c r="L324" s="82" t="str">
        <f t="shared" ca="1" si="182"/>
        <v/>
      </c>
      <c r="M324" s="88" t="str">
        <f t="shared" ca="1" si="183"/>
        <v/>
      </c>
      <c r="N324" s="87" t="str">
        <f t="shared" ca="1" si="184"/>
        <v/>
      </c>
      <c r="O324" s="83" t="str">
        <f t="shared" ca="1" si="185"/>
        <v/>
      </c>
      <c r="P324" s="84" t="str">
        <f t="shared" ca="1" si="186"/>
        <v/>
      </c>
      <c r="T324">
        <f>PV_Data_Calc!CY317</f>
        <v>302</v>
      </c>
      <c r="U324" s="10" t="e">
        <f ca="1">PV_Data_Calc!CZ317</f>
        <v>#N/A</v>
      </c>
      <c r="V324" s="16" t="e">
        <f ca="1">PV_Data_Calc!DB317</f>
        <v>#N/A</v>
      </c>
      <c r="W324" s="16" t="e">
        <f ca="1">PV_Data_Calc!DC317</f>
        <v>#N/A</v>
      </c>
      <c r="X324" s="17" t="e">
        <f ca="1">PV_Data_Calc!DD317</f>
        <v>#N/A</v>
      </c>
      <c r="Y324" s="17" t="e">
        <f ca="1">PV_Data_Calc!DE317</f>
        <v>#N/A</v>
      </c>
      <c r="AA324" s="9">
        <f>PV_Data_Calc!CQ317</f>
        <v>302</v>
      </c>
      <c r="AB324" s="9" t="e">
        <f ca="1">PV_Data_Calc!CR317</f>
        <v>#N/A</v>
      </c>
      <c r="AC324" s="19" t="e">
        <f ca="1">PV_Data_Calc!CT317</f>
        <v>#N/A</v>
      </c>
      <c r="AD324" s="19" t="e">
        <f ca="1">PV_Data_Calc!CU317</f>
        <v>#N/A</v>
      </c>
      <c r="AE324" s="20" t="e">
        <f ca="1">PV_Data_Calc!CV317</f>
        <v>#N/A</v>
      </c>
      <c r="AF324" s="20" t="e">
        <f ca="1">PV_Data_Calc!CW317</f>
        <v>#N/A</v>
      </c>
      <c r="AJ324" t="e">
        <f t="shared" ca="1" si="204"/>
        <v>#N/A</v>
      </c>
      <c r="AK324" s="4" t="e">
        <f t="shared" ca="1" si="205"/>
        <v>#N/A</v>
      </c>
      <c r="AL324" s="8" t="e">
        <f t="shared" ca="1" si="206"/>
        <v>#N/A</v>
      </c>
      <c r="AM324" s="3" t="e">
        <f t="shared" ca="1" si="207"/>
        <v>#N/A</v>
      </c>
      <c r="AN324" s="4" t="e">
        <f t="shared" ca="1" si="208"/>
        <v>#N/A</v>
      </c>
      <c r="AO324" s="4" t="e">
        <f t="shared" ca="1" si="209"/>
        <v>#N/A</v>
      </c>
      <c r="AP324" s="3" t="e">
        <f t="shared" ca="1" si="210"/>
        <v>#N/A</v>
      </c>
      <c r="AS324">
        <f t="shared" si="198"/>
        <v>151</v>
      </c>
      <c r="AT324" t="e">
        <f t="shared" ca="1" si="199"/>
        <v>#N/A</v>
      </c>
      <c r="AU324" s="3" t="e">
        <f t="shared" ca="1" si="200"/>
        <v>#N/A</v>
      </c>
      <c r="AV324" s="3" t="e">
        <f t="shared" ca="1" si="197"/>
        <v>#N/A</v>
      </c>
      <c r="AW324" s="4" t="e">
        <f t="shared" ca="1" si="197"/>
        <v>#N/A</v>
      </c>
      <c r="AX324" s="4" t="e">
        <f t="shared" ca="1" si="197"/>
        <v>#N/A</v>
      </c>
      <c r="AZ324" s="8" t="e">
        <f t="shared" ca="1" si="201"/>
        <v>#N/A</v>
      </c>
      <c r="BA324" s="3" t="e">
        <f t="shared" ca="1" si="220"/>
        <v>#N/A</v>
      </c>
      <c r="BB324" s="3" t="e">
        <f t="shared" ca="1" si="220"/>
        <v>#N/A</v>
      </c>
      <c r="BC324" s="3" t="e">
        <f t="shared" ca="1" si="220"/>
        <v>#N/A</v>
      </c>
      <c r="BD324" s="3" t="e">
        <f t="shared" ca="1" si="219"/>
        <v>#N/A</v>
      </c>
      <c r="BE324" s="3" t="e">
        <f t="shared" ca="1" si="219"/>
        <v>#N/A</v>
      </c>
      <c r="BF324" s="3" t="e">
        <f t="shared" ca="1" si="219"/>
        <v>#N/A</v>
      </c>
      <c r="BG324" s="3" t="e">
        <f t="shared" ca="1" si="203"/>
        <v>#N/A</v>
      </c>
      <c r="BH324" s="3" t="e">
        <f t="shared" ca="1" si="203"/>
        <v>#N/A</v>
      </c>
      <c r="BI324" s="3" t="e">
        <f t="shared" ca="1" si="203"/>
        <v>#N/A</v>
      </c>
      <c r="BL324" t="e">
        <f t="shared" ca="1" si="211"/>
        <v>#N/A</v>
      </c>
      <c r="BM324" s="4" t="e">
        <f t="shared" ca="1" si="212"/>
        <v>#N/A</v>
      </c>
      <c r="BN324" s="8" t="e">
        <f t="shared" ca="1" si="213"/>
        <v>#N/A</v>
      </c>
      <c r="BO324" s="3" t="e">
        <f t="shared" ca="1" si="214"/>
        <v>#N/A</v>
      </c>
      <c r="BP324" s="4" t="e">
        <f t="shared" ca="1" si="215"/>
        <v>#N/A</v>
      </c>
      <c r="BQ324" s="4" t="e">
        <f t="shared" ca="1" si="216"/>
        <v>#N/A</v>
      </c>
      <c r="BR324" s="3" t="e">
        <f t="shared" ca="1" si="217"/>
        <v>#N/A</v>
      </c>
      <c r="BU324">
        <f t="shared" si="202"/>
        <v>151</v>
      </c>
      <c r="BV324" t="e">
        <f t="shared" ca="1" si="218"/>
        <v>#N/A</v>
      </c>
      <c r="BW324" s="3" t="e">
        <f t="shared" ca="1" si="218"/>
        <v>#N/A</v>
      </c>
      <c r="BX324" s="3" t="e">
        <f t="shared" ca="1" si="218"/>
        <v>#N/A</v>
      </c>
      <c r="BY324" s="4" t="e">
        <f t="shared" ca="1" si="218"/>
        <v>#N/A</v>
      </c>
      <c r="BZ324" s="4" t="e">
        <f t="shared" ca="1" si="218"/>
        <v>#N/A</v>
      </c>
      <c r="CB324" s="8" t="e">
        <f t="shared" ca="1" si="187"/>
        <v>#N/A</v>
      </c>
      <c r="CC324" s="3" t="e">
        <f t="shared" ca="1" si="188"/>
        <v>#N/A</v>
      </c>
      <c r="CD324" s="3" t="e">
        <f t="shared" ca="1" si="189"/>
        <v>#N/A</v>
      </c>
      <c r="CE324" s="3" t="e">
        <f t="shared" ca="1" si="190"/>
        <v>#N/A</v>
      </c>
      <c r="CF324" s="3" t="e">
        <f t="shared" ca="1" si="191"/>
        <v>#N/A</v>
      </c>
      <c r="CG324" s="3" t="e">
        <f t="shared" ca="1" si="192"/>
        <v>#N/A</v>
      </c>
      <c r="CH324" s="3" t="e">
        <f t="shared" ca="1" si="193"/>
        <v>#N/A</v>
      </c>
      <c r="CI324" s="3" t="e">
        <f t="shared" ca="1" si="194"/>
        <v>#N/A</v>
      </c>
      <c r="CJ324" s="3" t="e">
        <f t="shared" ca="1" si="195"/>
        <v>#N/A</v>
      </c>
      <c r="CK324" s="3" t="e">
        <f t="shared" ca="1" si="196"/>
        <v>#N/A</v>
      </c>
    </row>
    <row r="325" spans="10:89" x14ac:dyDescent="0.2">
      <c r="J325" s="152">
        <f t="shared" si="180"/>
        <v>276</v>
      </c>
      <c r="K325" s="94" t="str">
        <f t="shared" ca="1" si="181"/>
        <v/>
      </c>
      <c r="L325" s="82" t="str">
        <f t="shared" ca="1" si="182"/>
        <v/>
      </c>
      <c r="M325" s="88" t="str">
        <f t="shared" ca="1" si="183"/>
        <v/>
      </c>
      <c r="N325" s="87" t="str">
        <f t="shared" ca="1" si="184"/>
        <v/>
      </c>
      <c r="O325" s="83" t="str">
        <f t="shared" ca="1" si="185"/>
        <v/>
      </c>
      <c r="P325" s="84" t="str">
        <f t="shared" ca="1" si="186"/>
        <v/>
      </c>
      <c r="T325">
        <f>PV_Data_Calc!CY318</f>
        <v>303</v>
      </c>
      <c r="U325" s="10" t="e">
        <f ca="1">PV_Data_Calc!CZ318</f>
        <v>#N/A</v>
      </c>
      <c r="V325" s="16" t="e">
        <f ca="1">PV_Data_Calc!DB318</f>
        <v>#N/A</v>
      </c>
      <c r="W325" s="16" t="e">
        <f ca="1">PV_Data_Calc!DC318</f>
        <v>#N/A</v>
      </c>
      <c r="X325" s="17" t="e">
        <f ca="1">PV_Data_Calc!DD318</f>
        <v>#N/A</v>
      </c>
      <c r="Y325" s="17" t="e">
        <f ca="1">PV_Data_Calc!DE318</f>
        <v>#N/A</v>
      </c>
      <c r="AA325" s="9">
        <f>PV_Data_Calc!CQ318</f>
        <v>303</v>
      </c>
      <c r="AB325" s="9" t="e">
        <f ca="1">PV_Data_Calc!CR318</f>
        <v>#N/A</v>
      </c>
      <c r="AC325" s="19" t="e">
        <f ca="1">PV_Data_Calc!CT318</f>
        <v>#N/A</v>
      </c>
      <c r="AD325" s="19" t="e">
        <f ca="1">PV_Data_Calc!CU318</f>
        <v>#N/A</v>
      </c>
      <c r="AE325" s="20" t="e">
        <f ca="1">PV_Data_Calc!CV318</f>
        <v>#N/A</v>
      </c>
      <c r="AF325" s="20" t="e">
        <f ca="1">PV_Data_Calc!CW318</f>
        <v>#N/A</v>
      </c>
      <c r="AJ325" t="e">
        <f t="shared" ca="1" si="204"/>
        <v>#N/A</v>
      </c>
      <c r="AK325" s="4" t="e">
        <f t="shared" ca="1" si="205"/>
        <v>#N/A</v>
      </c>
      <c r="AL325" s="8" t="e">
        <f t="shared" ca="1" si="206"/>
        <v>#N/A</v>
      </c>
      <c r="AM325" s="3" t="e">
        <f t="shared" ca="1" si="207"/>
        <v>#N/A</v>
      </c>
      <c r="AN325" s="4" t="e">
        <f t="shared" ca="1" si="208"/>
        <v>#N/A</v>
      </c>
      <c r="AO325" s="4" t="e">
        <f t="shared" ca="1" si="209"/>
        <v>#N/A</v>
      </c>
      <c r="AP325" s="3" t="e">
        <f t="shared" ca="1" si="210"/>
        <v>#N/A</v>
      </c>
      <c r="AS325">
        <f t="shared" si="198"/>
        <v>152</v>
      </c>
      <c r="AT325" t="e">
        <f t="shared" ca="1" si="199"/>
        <v>#N/A</v>
      </c>
      <c r="AU325" s="3" t="e">
        <f t="shared" ca="1" si="200"/>
        <v>#N/A</v>
      </c>
      <c r="AV325" s="3" t="e">
        <f t="shared" ca="1" si="197"/>
        <v>#N/A</v>
      </c>
      <c r="AW325" s="4" t="e">
        <f t="shared" ca="1" si="197"/>
        <v>#N/A</v>
      </c>
      <c r="AX325" s="4" t="e">
        <f t="shared" ca="1" si="197"/>
        <v>#N/A</v>
      </c>
      <c r="AZ325" s="8" t="e">
        <f t="shared" ca="1" si="201"/>
        <v>#N/A</v>
      </c>
      <c r="BA325" s="3" t="e">
        <f t="shared" ca="1" si="220"/>
        <v>#N/A</v>
      </c>
      <c r="BB325" s="3" t="e">
        <f t="shared" ca="1" si="220"/>
        <v>#N/A</v>
      </c>
      <c r="BC325" s="3" t="e">
        <f t="shared" ca="1" si="220"/>
        <v>#N/A</v>
      </c>
      <c r="BD325" s="3" t="e">
        <f t="shared" ca="1" si="219"/>
        <v>#N/A</v>
      </c>
      <c r="BE325" s="3" t="e">
        <f t="shared" ca="1" si="219"/>
        <v>#N/A</v>
      </c>
      <c r="BF325" s="3" t="e">
        <f t="shared" ca="1" si="219"/>
        <v>#N/A</v>
      </c>
      <c r="BG325" s="3" t="e">
        <f t="shared" ca="1" si="203"/>
        <v>#N/A</v>
      </c>
      <c r="BH325" s="3" t="e">
        <f t="shared" ca="1" si="203"/>
        <v>#N/A</v>
      </c>
      <c r="BI325" s="3" t="e">
        <f t="shared" ca="1" si="203"/>
        <v>#N/A</v>
      </c>
      <c r="BL325" t="e">
        <f t="shared" ca="1" si="211"/>
        <v>#N/A</v>
      </c>
      <c r="BM325" s="4" t="e">
        <f t="shared" ca="1" si="212"/>
        <v>#N/A</v>
      </c>
      <c r="BN325" s="8" t="e">
        <f t="shared" ca="1" si="213"/>
        <v>#N/A</v>
      </c>
      <c r="BO325" s="3" t="e">
        <f t="shared" ca="1" si="214"/>
        <v>#N/A</v>
      </c>
      <c r="BP325" s="4" t="e">
        <f t="shared" ca="1" si="215"/>
        <v>#N/A</v>
      </c>
      <c r="BQ325" s="4" t="e">
        <f t="shared" ca="1" si="216"/>
        <v>#N/A</v>
      </c>
      <c r="BR325" s="3" t="e">
        <f t="shared" ca="1" si="217"/>
        <v>#N/A</v>
      </c>
      <c r="BU325">
        <f t="shared" si="202"/>
        <v>152</v>
      </c>
      <c r="BV325" t="e">
        <f t="shared" ca="1" si="218"/>
        <v>#N/A</v>
      </c>
      <c r="BW325" s="3" t="e">
        <f t="shared" ca="1" si="218"/>
        <v>#N/A</v>
      </c>
      <c r="BX325" s="3" t="e">
        <f t="shared" ca="1" si="218"/>
        <v>#N/A</v>
      </c>
      <c r="BY325" s="4" t="e">
        <f t="shared" ca="1" si="218"/>
        <v>#N/A</v>
      </c>
      <c r="BZ325" s="4" t="e">
        <f t="shared" ca="1" si="218"/>
        <v>#N/A</v>
      </c>
      <c r="CB325" s="8" t="e">
        <f t="shared" ca="1" si="187"/>
        <v>#N/A</v>
      </c>
      <c r="CC325" s="3" t="e">
        <f t="shared" ca="1" si="188"/>
        <v>#N/A</v>
      </c>
      <c r="CD325" s="3" t="e">
        <f t="shared" ca="1" si="189"/>
        <v>#N/A</v>
      </c>
      <c r="CE325" s="3" t="e">
        <f t="shared" ca="1" si="190"/>
        <v>#N/A</v>
      </c>
      <c r="CF325" s="3" t="e">
        <f t="shared" ca="1" si="191"/>
        <v>#N/A</v>
      </c>
      <c r="CG325" s="3" t="e">
        <f t="shared" ca="1" si="192"/>
        <v>#N/A</v>
      </c>
      <c r="CH325" s="3" t="e">
        <f t="shared" ca="1" si="193"/>
        <v>#N/A</v>
      </c>
      <c r="CI325" s="3" t="e">
        <f t="shared" ca="1" si="194"/>
        <v>#N/A</v>
      </c>
      <c r="CJ325" s="3" t="e">
        <f t="shared" ca="1" si="195"/>
        <v>#N/A</v>
      </c>
      <c r="CK325" s="3" t="e">
        <f t="shared" ca="1" si="196"/>
        <v>#N/A</v>
      </c>
    </row>
    <row r="326" spans="10:89" x14ac:dyDescent="0.2">
      <c r="J326" s="152">
        <f t="shared" si="180"/>
        <v>277</v>
      </c>
      <c r="K326" s="94" t="str">
        <f t="shared" ca="1" si="181"/>
        <v/>
      </c>
      <c r="L326" s="82" t="str">
        <f t="shared" ca="1" si="182"/>
        <v/>
      </c>
      <c r="M326" s="88" t="str">
        <f t="shared" ca="1" si="183"/>
        <v/>
      </c>
      <c r="N326" s="87" t="str">
        <f t="shared" ca="1" si="184"/>
        <v/>
      </c>
      <c r="O326" s="83" t="str">
        <f t="shared" ca="1" si="185"/>
        <v/>
      </c>
      <c r="P326" s="84" t="str">
        <f t="shared" ca="1" si="186"/>
        <v/>
      </c>
      <c r="T326">
        <f>PV_Data_Calc!CY319</f>
        <v>304</v>
      </c>
      <c r="U326" s="10" t="e">
        <f ca="1">PV_Data_Calc!CZ319</f>
        <v>#N/A</v>
      </c>
      <c r="V326" s="16" t="e">
        <f ca="1">PV_Data_Calc!DB319</f>
        <v>#N/A</v>
      </c>
      <c r="W326" s="16" t="e">
        <f ca="1">PV_Data_Calc!DC319</f>
        <v>#N/A</v>
      </c>
      <c r="X326" s="17" t="e">
        <f ca="1">PV_Data_Calc!DD319</f>
        <v>#N/A</v>
      </c>
      <c r="Y326" s="17" t="e">
        <f ca="1">PV_Data_Calc!DE319</f>
        <v>#N/A</v>
      </c>
      <c r="AA326" s="9">
        <f>PV_Data_Calc!CQ319</f>
        <v>304</v>
      </c>
      <c r="AB326" s="9" t="e">
        <f ca="1">PV_Data_Calc!CR319</f>
        <v>#N/A</v>
      </c>
      <c r="AC326" s="19" t="e">
        <f ca="1">PV_Data_Calc!CT319</f>
        <v>#N/A</v>
      </c>
      <c r="AD326" s="19" t="e">
        <f ca="1">PV_Data_Calc!CU319</f>
        <v>#N/A</v>
      </c>
      <c r="AE326" s="20" t="e">
        <f ca="1">PV_Data_Calc!CV319</f>
        <v>#N/A</v>
      </c>
      <c r="AF326" s="20" t="e">
        <f ca="1">PV_Data_Calc!CW319</f>
        <v>#N/A</v>
      </c>
      <c r="AJ326" t="e">
        <f t="shared" ca="1" si="204"/>
        <v>#N/A</v>
      </c>
      <c r="AK326" s="4" t="e">
        <f t="shared" ca="1" si="205"/>
        <v>#N/A</v>
      </c>
      <c r="AL326" s="8" t="e">
        <f t="shared" ca="1" si="206"/>
        <v>#N/A</v>
      </c>
      <c r="AM326" s="3" t="e">
        <f t="shared" ca="1" si="207"/>
        <v>#N/A</v>
      </c>
      <c r="AN326" s="4" t="e">
        <f t="shared" ca="1" si="208"/>
        <v>#N/A</v>
      </c>
      <c r="AO326" s="4" t="e">
        <f t="shared" ca="1" si="209"/>
        <v>#N/A</v>
      </c>
      <c r="AP326" s="3" t="e">
        <f t="shared" ca="1" si="210"/>
        <v>#N/A</v>
      </c>
      <c r="AS326">
        <f t="shared" si="198"/>
        <v>152</v>
      </c>
      <c r="AT326" t="e">
        <f t="shared" ca="1" si="199"/>
        <v>#N/A</v>
      </c>
      <c r="AU326" s="3" t="e">
        <f t="shared" ca="1" si="200"/>
        <v>#N/A</v>
      </c>
      <c r="AV326" s="3" t="e">
        <f t="shared" ca="1" si="197"/>
        <v>#N/A</v>
      </c>
      <c r="AW326" s="4" t="e">
        <f t="shared" ca="1" si="197"/>
        <v>#N/A</v>
      </c>
      <c r="AX326" s="4" t="e">
        <f t="shared" ca="1" si="197"/>
        <v>#N/A</v>
      </c>
      <c r="AZ326" s="8" t="e">
        <f t="shared" ca="1" si="201"/>
        <v>#N/A</v>
      </c>
      <c r="BA326" s="3" t="e">
        <f t="shared" ca="1" si="220"/>
        <v>#N/A</v>
      </c>
      <c r="BB326" s="3" t="e">
        <f t="shared" ca="1" si="220"/>
        <v>#N/A</v>
      </c>
      <c r="BC326" s="3" t="e">
        <f t="shared" ca="1" si="220"/>
        <v>#N/A</v>
      </c>
      <c r="BD326" s="3" t="e">
        <f t="shared" ca="1" si="219"/>
        <v>#N/A</v>
      </c>
      <c r="BE326" s="3" t="e">
        <f t="shared" ca="1" si="219"/>
        <v>#N/A</v>
      </c>
      <c r="BF326" s="3" t="e">
        <f t="shared" ca="1" si="219"/>
        <v>#N/A</v>
      </c>
      <c r="BG326" s="3" t="e">
        <f t="shared" ca="1" si="203"/>
        <v>#N/A</v>
      </c>
      <c r="BH326" s="3" t="e">
        <f t="shared" ca="1" si="203"/>
        <v>#N/A</v>
      </c>
      <c r="BI326" s="3" t="e">
        <f t="shared" ca="1" si="203"/>
        <v>#N/A</v>
      </c>
      <c r="BL326" t="e">
        <f t="shared" ca="1" si="211"/>
        <v>#N/A</v>
      </c>
      <c r="BM326" s="4" t="e">
        <f t="shared" ca="1" si="212"/>
        <v>#N/A</v>
      </c>
      <c r="BN326" s="8" t="e">
        <f t="shared" ca="1" si="213"/>
        <v>#N/A</v>
      </c>
      <c r="BO326" s="3" t="e">
        <f t="shared" ca="1" si="214"/>
        <v>#N/A</v>
      </c>
      <c r="BP326" s="4" t="e">
        <f t="shared" ca="1" si="215"/>
        <v>#N/A</v>
      </c>
      <c r="BQ326" s="4" t="e">
        <f t="shared" ca="1" si="216"/>
        <v>#N/A</v>
      </c>
      <c r="BR326" s="3" t="e">
        <f t="shared" ca="1" si="217"/>
        <v>#N/A</v>
      </c>
      <c r="BU326">
        <f t="shared" si="202"/>
        <v>152</v>
      </c>
      <c r="BV326" t="e">
        <f t="shared" ca="1" si="218"/>
        <v>#N/A</v>
      </c>
      <c r="BW326" s="3" t="e">
        <f t="shared" ca="1" si="218"/>
        <v>#N/A</v>
      </c>
      <c r="BX326" s="3" t="e">
        <f t="shared" ca="1" si="218"/>
        <v>#N/A</v>
      </c>
      <c r="BY326" s="4" t="e">
        <f t="shared" ca="1" si="218"/>
        <v>#N/A</v>
      </c>
      <c r="BZ326" s="4" t="e">
        <f t="shared" ca="1" si="218"/>
        <v>#N/A</v>
      </c>
      <c r="CB326" s="8" t="e">
        <f t="shared" ca="1" si="187"/>
        <v>#N/A</v>
      </c>
      <c r="CC326" s="3" t="e">
        <f t="shared" ca="1" si="188"/>
        <v>#N/A</v>
      </c>
      <c r="CD326" s="3" t="e">
        <f t="shared" ca="1" si="189"/>
        <v>#N/A</v>
      </c>
      <c r="CE326" s="3" t="e">
        <f t="shared" ca="1" si="190"/>
        <v>#N/A</v>
      </c>
      <c r="CF326" s="3" t="e">
        <f t="shared" ca="1" si="191"/>
        <v>#N/A</v>
      </c>
      <c r="CG326" s="3" t="e">
        <f t="shared" ca="1" si="192"/>
        <v>#N/A</v>
      </c>
      <c r="CH326" s="3" t="e">
        <f t="shared" ca="1" si="193"/>
        <v>#N/A</v>
      </c>
      <c r="CI326" s="3" t="e">
        <f t="shared" ca="1" si="194"/>
        <v>#N/A</v>
      </c>
      <c r="CJ326" s="3" t="e">
        <f t="shared" ca="1" si="195"/>
        <v>#N/A</v>
      </c>
      <c r="CK326" s="3" t="e">
        <f t="shared" ca="1" si="196"/>
        <v>#N/A</v>
      </c>
    </row>
    <row r="327" spans="10:89" x14ac:dyDescent="0.2">
      <c r="J327" s="152">
        <f t="shared" si="180"/>
        <v>278</v>
      </c>
      <c r="K327" s="94" t="str">
        <f t="shared" ca="1" si="181"/>
        <v/>
      </c>
      <c r="L327" s="82" t="str">
        <f t="shared" ca="1" si="182"/>
        <v/>
      </c>
      <c r="M327" s="88" t="str">
        <f t="shared" ca="1" si="183"/>
        <v/>
      </c>
      <c r="N327" s="87" t="str">
        <f t="shared" ca="1" si="184"/>
        <v/>
      </c>
      <c r="O327" s="83" t="str">
        <f t="shared" ca="1" si="185"/>
        <v/>
      </c>
      <c r="P327" s="84" t="str">
        <f t="shared" ca="1" si="186"/>
        <v/>
      </c>
      <c r="T327">
        <f>PV_Data_Calc!CY320</f>
        <v>305</v>
      </c>
      <c r="U327" s="10" t="e">
        <f ca="1">PV_Data_Calc!CZ320</f>
        <v>#N/A</v>
      </c>
      <c r="V327" s="16" t="e">
        <f ca="1">PV_Data_Calc!DB320</f>
        <v>#N/A</v>
      </c>
      <c r="W327" s="16" t="e">
        <f ca="1">PV_Data_Calc!DC320</f>
        <v>#N/A</v>
      </c>
      <c r="X327" s="17" t="e">
        <f ca="1">PV_Data_Calc!DD320</f>
        <v>#N/A</v>
      </c>
      <c r="Y327" s="17" t="e">
        <f ca="1">PV_Data_Calc!DE320</f>
        <v>#N/A</v>
      </c>
      <c r="AA327" s="9">
        <f>PV_Data_Calc!CQ320</f>
        <v>305</v>
      </c>
      <c r="AB327" s="9" t="e">
        <f ca="1">PV_Data_Calc!CR320</f>
        <v>#N/A</v>
      </c>
      <c r="AC327" s="19" t="e">
        <f ca="1">PV_Data_Calc!CT320</f>
        <v>#N/A</v>
      </c>
      <c r="AD327" s="19" t="e">
        <f ca="1">PV_Data_Calc!CU320</f>
        <v>#N/A</v>
      </c>
      <c r="AE327" s="20" t="e">
        <f ca="1">PV_Data_Calc!CV320</f>
        <v>#N/A</v>
      </c>
      <c r="AF327" s="20" t="e">
        <f ca="1">PV_Data_Calc!CW320</f>
        <v>#N/A</v>
      </c>
      <c r="AJ327" t="e">
        <f t="shared" ca="1" si="204"/>
        <v>#N/A</v>
      </c>
      <c r="AK327" s="4" t="e">
        <f t="shared" ca="1" si="205"/>
        <v>#N/A</v>
      </c>
      <c r="AL327" s="8" t="e">
        <f t="shared" ca="1" si="206"/>
        <v>#N/A</v>
      </c>
      <c r="AM327" s="3" t="e">
        <f t="shared" ca="1" si="207"/>
        <v>#N/A</v>
      </c>
      <c r="AN327" s="4" t="e">
        <f t="shared" ca="1" si="208"/>
        <v>#N/A</v>
      </c>
      <c r="AO327" s="4" t="e">
        <f t="shared" ca="1" si="209"/>
        <v>#N/A</v>
      </c>
      <c r="AP327" s="3" t="e">
        <f t="shared" ca="1" si="210"/>
        <v>#N/A</v>
      </c>
      <c r="AS327">
        <f t="shared" si="198"/>
        <v>153</v>
      </c>
      <c r="AT327" t="e">
        <f t="shared" ca="1" si="199"/>
        <v>#N/A</v>
      </c>
      <c r="AU327" s="3" t="e">
        <f t="shared" ca="1" si="200"/>
        <v>#N/A</v>
      </c>
      <c r="AV327" s="3" t="e">
        <f t="shared" ca="1" si="197"/>
        <v>#N/A</v>
      </c>
      <c r="AW327" s="4" t="e">
        <f t="shared" ca="1" si="197"/>
        <v>#N/A</v>
      </c>
      <c r="AX327" s="4" t="e">
        <f t="shared" ca="1" si="197"/>
        <v>#N/A</v>
      </c>
      <c r="AZ327" s="8" t="e">
        <f t="shared" ca="1" si="201"/>
        <v>#N/A</v>
      </c>
      <c r="BA327" s="3" t="e">
        <f t="shared" ca="1" si="220"/>
        <v>#N/A</v>
      </c>
      <c r="BB327" s="3" t="e">
        <f t="shared" ca="1" si="220"/>
        <v>#N/A</v>
      </c>
      <c r="BC327" s="3" t="e">
        <f t="shared" ca="1" si="220"/>
        <v>#N/A</v>
      </c>
      <c r="BD327" s="3" t="e">
        <f t="shared" ca="1" si="219"/>
        <v>#N/A</v>
      </c>
      <c r="BE327" s="3" t="e">
        <f t="shared" ca="1" si="219"/>
        <v>#N/A</v>
      </c>
      <c r="BF327" s="3" t="e">
        <f t="shared" ca="1" si="219"/>
        <v>#N/A</v>
      </c>
      <c r="BG327" s="3" t="e">
        <f t="shared" ca="1" si="203"/>
        <v>#N/A</v>
      </c>
      <c r="BH327" s="3" t="e">
        <f t="shared" ca="1" si="203"/>
        <v>#N/A</v>
      </c>
      <c r="BI327" s="3" t="e">
        <f t="shared" ca="1" si="203"/>
        <v>#N/A</v>
      </c>
      <c r="BL327" t="e">
        <f t="shared" ca="1" si="211"/>
        <v>#N/A</v>
      </c>
      <c r="BM327" s="4" t="e">
        <f t="shared" ca="1" si="212"/>
        <v>#N/A</v>
      </c>
      <c r="BN327" s="8" t="e">
        <f t="shared" ca="1" si="213"/>
        <v>#N/A</v>
      </c>
      <c r="BO327" s="3" t="e">
        <f t="shared" ca="1" si="214"/>
        <v>#N/A</v>
      </c>
      <c r="BP327" s="4" t="e">
        <f t="shared" ca="1" si="215"/>
        <v>#N/A</v>
      </c>
      <c r="BQ327" s="4" t="e">
        <f t="shared" ca="1" si="216"/>
        <v>#N/A</v>
      </c>
      <c r="BR327" s="3" t="e">
        <f t="shared" ca="1" si="217"/>
        <v>#N/A</v>
      </c>
      <c r="BU327">
        <f t="shared" si="202"/>
        <v>153</v>
      </c>
      <c r="BV327" t="e">
        <f t="shared" ca="1" si="218"/>
        <v>#N/A</v>
      </c>
      <c r="BW327" s="3" t="e">
        <f t="shared" ca="1" si="218"/>
        <v>#N/A</v>
      </c>
      <c r="BX327" s="3" t="e">
        <f t="shared" ca="1" si="218"/>
        <v>#N/A</v>
      </c>
      <c r="BY327" s="4" t="e">
        <f t="shared" ca="1" si="218"/>
        <v>#N/A</v>
      </c>
      <c r="BZ327" s="4" t="e">
        <f t="shared" ca="1" si="218"/>
        <v>#N/A</v>
      </c>
      <c r="CB327" s="8" t="e">
        <f t="shared" ca="1" si="187"/>
        <v>#N/A</v>
      </c>
      <c r="CC327" s="3" t="e">
        <f t="shared" ca="1" si="188"/>
        <v>#N/A</v>
      </c>
      <c r="CD327" s="3" t="e">
        <f t="shared" ca="1" si="189"/>
        <v>#N/A</v>
      </c>
      <c r="CE327" s="3" t="e">
        <f t="shared" ca="1" si="190"/>
        <v>#N/A</v>
      </c>
      <c r="CF327" s="3" t="e">
        <f t="shared" ca="1" si="191"/>
        <v>#N/A</v>
      </c>
      <c r="CG327" s="3" t="e">
        <f t="shared" ca="1" si="192"/>
        <v>#N/A</v>
      </c>
      <c r="CH327" s="3" t="e">
        <f t="shared" ca="1" si="193"/>
        <v>#N/A</v>
      </c>
      <c r="CI327" s="3" t="e">
        <f t="shared" ca="1" si="194"/>
        <v>#N/A</v>
      </c>
      <c r="CJ327" s="3" t="e">
        <f t="shared" ca="1" si="195"/>
        <v>#N/A</v>
      </c>
      <c r="CK327" s="3" t="e">
        <f t="shared" ca="1" si="196"/>
        <v>#N/A</v>
      </c>
    </row>
    <row r="328" spans="10:89" x14ac:dyDescent="0.2">
      <c r="J328" s="152">
        <f t="shared" si="180"/>
        <v>279</v>
      </c>
      <c r="K328" s="94" t="str">
        <f t="shared" ca="1" si="181"/>
        <v/>
      </c>
      <c r="L328" s="82" t="str">
        <f t="shared" ca="1" si="182"/>
        <v/>
      </c>
      <c r="M328" s="88" t="str">
        <f t="shared" ca="1" si="183"/>
        <v/>
      </c>
      <c r="N328" s="87" t="str">
        <f t="shared" ca="1" si="184"/>
        <v/>
      </c>
      <c r="O328" s="83" t="str">
        <f t="shared" ca="1" si="185"/>
        <v/>
      </c>
      <c r="P328" s="84" t="str">
        <f t="shared" ca="1" si="186"/>
        <v/>
      </c>
      <c r="T328">
        <f>PV_Data_Calc!CY321</f>
        <v>306</v>
      </c>
      <c r="U328" s="10" t="e">
        <f ca="1">PV_Data_Calc!CZ321</f>
        <v>#N/A</v>
      </c>
      <c r="V328" s="16" t="e">
        <f ca="1">PV_Data_Calc!DB321</f>
        <v>#N/A</v>
      </c>
      <c r="W328" s="16" t="e">
        <f ca="1">PV_Data_Calc!DC321</f>
        <v>#N/A</v>
      </c>
      <c r="X328" s="17" t="e">
        <f ca="1">PV_Data_Calc!DD321</f>
        <v>#N/A</v>
      </c>
      <c r="Y328" s="17" t="e">
        <f ca="1">PV_Data_Calc!DE321</f>
        <v>#N/A</v>
      </c>
      <c r="AA328" s="9">
        <f>PV_Data_Calc!CQ321</f>
        <v>306</v>
      </c>
      <c r="AB328" s="9" t="e">
        <f ca="1">PV_Data_Calc!CR321</f>
        <v>#N/A</v>
      </c>
      <c r="AC328" s="19" t="e">
        <f ca="1">PV_Data_Calc!CT321</f>
        <v>#N/A</v>
      </c>
      <c r="AD328" s="19" t="e">
        <f ca="1">PV_Data_Calc!CU321</f>
        <v>#N/A</v>
      </c>
      <c r="AE328" s="20" t="e">
        <f ca="1">PV_Data_Calc!CV321</f>
        <v>#N/A</v>
      </c>
      <c r="AF328" s="20" t="e">
        <f ca="1">PV_Data_Calc!CW321</f>
        <v>#N/A</v>
      </c>
      <c r="AJ328" t="e">
        <f t="shared" ca="1" si="204"/>
        <v>#N/A</v>
      </c>
      <c r="AK328" s="4" t="e">
        <f t="shared" ca="1" si="205"/>
        <v>#N/A</v>
      </c>
      <c r="AL328" s="8" t="e">
        <f t="shared" ca="1" si="206"/>
        <v>#N/A</v>
      </c>
      <c r="AM328" s="3" t="e">
        <f t="shared" ca="1" si="207"/>
        <v>#N/A</v>
      </c>
      <c r="AN328" s="4" t="e">
        <f t="shared" ca="1" si="208"/>
        <v>#N/A</v>
      </c>
      <c r="AO328" s="4" t="e">
        <f t="shared" ca="1" si="209"/>
        <v>#N/A</v>
      </c>
      <c r="AP328" s="3" t="e">
        <f t="shared" ca="1" si="210"/>
        <v>#N/A</v>
      </c>
      <c r="AS328">
        <f t="shared" si="198"/>
        <v>153</v>
      </c>
      <c r="AT328" t="e">
        <f t="shared" ca="1" si="199"/>
        <v>#N/A</v>
      </c>
      <c r="AU328" s="3" t="e">
        <f t="shared" ca="1" si="200"/>
        <v>#N/A</v>
      </c>
      <c r="AV328" s="3" t="e">
        <f t="shared" ca="1" si="197"/>
        <v>#N/A</v>
      </c>
      <c r="AW328" s="4" t="e">
        <f t="shared" ca="1" si="197"/>
        <v>#N/A</v>
      </c>
      <c r="AX328" s="4" t="e">
        <f t="shared" ca="1" si="197"/>
        <v>#N/A</v>
      </c>
      <c r="AZ328" s="8" t="e">
        <f t="shared" ca="1" si="201"/>
        <v>#N/A</v>
      </c>
      <c r="BA328" s="3" t="e">
        <f t="shared" ca="1" si="220"/>
        <v>#N/A</v>
      </c>
      <c r="BB328" s="3" t="e">
        <f t="shared" ca="1" si="220"/>
        <v>#N/A</v>
      </c>
      <c r="BC328" s="3" t="e">
        <f t="shared" ca="1" si="220"/>
        <v>#N/A</v>
      </c>
      <c r="BD328" s="3" t="e">
        <f t="shared" ca="1" si="219"/>
        <v>#N/A</v>
      </c>
      <c r="BE328" s="3" t="e">
        <f t="shared" ca="1" si="219"/>
        <v>#N/A</v>
      </c>
      <c r="BF328" s="3" t="e">
        <f t="shared" ca="1" si="219"/>
        <v>#N/A</v>
      </c>
      <c r="BG328" s="3" t="e">
        <f t="shared" ca="1" si="203"/>
        <v>#N/A</v>
      </c>
      <c r="BH328" s="3" t="e">
        <f t="shared" ca="1" si="203"/>
        <v>#N/A</v>
      </c>
      <c r="BI328" s="3" t="e">
        <f t="shared" ca="1" si="203"/>
        <v>#N/A</v>
      </c>
      <c r="BL328" t="e">
        <f t="shared" ca="1" si="211"/>
        <v>#N/A</v>
      </c>
      <c r="BM328" s="4" t="e">
        <f t="shared" ca="1" si="212"/>
        <v>#N/A</v>
      </c>
      <c r="BN328" s="8" t="e">
        <f t="shared" ca="1" si="213"/>
        <v>#N/A</v>
      </c>
      <c r="BO328" s="3" t="e">
        <f t="shared" ca="1" si="214"/>
        <v>#N/A</v>
      </c>
      <c r="BP328" s="4" t="e">
        <f t="shared" ca="1" si="215"/>
        <v>#N/A</v>
      </c>
      <c r="BQ328" s="4" t="e">
        <f t="shared" ca="1" si="216"/>
        <v>#N/A</v>
      </c>
      <c r="BR328" s="3" t="e">
        <f t="shared" ca="1" si="217"/>
        <v>#N/A</v>
      </c>
      <c r="BU328">
        <f t="shared" si="202"/>
        <v>153</v>
      </c>
      <c r="BV328" t="e">
        <f t="shared" ca="1" si="218"/>
        <v>#N/A</v>
      </c>
      <c r="BW328" s="3" t="e">
        <f t="shared" ca="1" si="218"/>
        <v>#N/A</v>
      </c>
      <c r="BX328" s="3" t="e">
        <f t="shared" ca="1" si="218"/>
        <v>#N/A</v>
      </c>
      <c r="BY328" s="4" t="e">
        <f t="shared" ca="1" si="218"/>
        <v>#N/A</v>
      </c>
      <c r="BZ328" s="4" t="e">
        <f t="shared" ca="1" si="218"/>
        <v>#N/A</v>
      </c>
      <c r="CB328" s="8" t="e">
        <f t="shared" ca="1" si="187"/>
        <v>#N/A</v>
      </c>
      <c r="CC328" s="3" t="e">
        <f t="shared" ca="1" si="188"/>
        <v>#N/A</v>
      </c>
      <c r="CD328" s="3" t="e">
        <f t="shared" ca="1" si="189"/>
        <v>#N/A</v>
      </c>
      <c r="CE328" s="3" t="e">
        <f t="shared" ca="1" si="190"/>
        <v>#N/A</v>
      </c>
      <c r="CF328" s="3" t="e">
        <f t="shared" ca="1" si="191"/>
        <v>#N/A</v>
      </c>
      <c r="CG328" s="3" t="e">
        <f t="shared" ca="1" si="192"/>
        <v>#N/A</v>
      </c>
      <c r="CH328" s="3" t="e">
        <f t="shared" ca="1" si="193"/>
        <v>#N/A</v>
      </c>
      <c r="CI328" s="3" t="e">
        <f t="shared" ca="1" si="194"/>
        <v>#N/A</v>
      </c>
      <c r="CJ328" s="3" t="e">
        <f t="shared" ca="1" si="195"/>
        <v>#N/A</v>
      </c>
      <c r="CK328" s="3" t="e">
        <f t="shared" ca="1" si="196"/>
        <v>#N/A</v>
      </c>
    </row>
    <row r="329" spans="10:89" x14ac:dyDescent="0.2">
      <c r="J329" s="152">
        <f t="shared" si="180"/>
        <v>280</v>
      </c>
      <c r="K329" s="94" t="str">
        <f t="shared" ca="1" si="181"/>
        <v/>
      </c>
      <c r="L329" s="82" t="str">
        <f t="shared" ca="1" si="182"/>
        <v/>
      </c>
      <c r="M329" s="88" t="str">
        <f t="shared" ca="1" si="183"/>
        <v/>
      </c>
      <c r="N329" s="87" t="str">
        <f t="shared" ca="1" si="184"/>
        <v/>
      </c>
      <c r="O329" s="83" t="str">
        <f t="shared" ca="1" si="185"/>
        <v/>
      </c>
      <c r="P329" s="84" t="str">
        <f t="shared" ca="1" si="186"/>
        <v/>
      </c>
      <c r="T329">
        <f>PV_Data_Calc!CY322</f>
        <v>307</v>
      </c>
      <c r="U329" s="10" t="e">
        <f ca="1">PV_Data_Calc!CZ322</f>
        <v>#N/A</v>
      </c>
      <c r="V329" s="16" t="e">
        <f ca="1">PV_Data_Calc!DB322</f>
        <v>#N/A</v>
      </c>
      <c r="W329" s="16" t="e">
        <f ca="1">PV_Data_Calc!DC322</f>
        <v>#N/A</v>
      </c>
      <c r="X329" s="17" t="e">
        <f ca="1">PV_Data_Calc!DD322</f>
        <v>#N/A</v>
      </c>
      <c r="Y329" s="17" t="e">
        <f ca="1">PV_Data_Calc!DE322</f>
        <v>#N/A</v>
      </c>
      <c r="AA329" s="9">
        <f>PV_Data_Calc!CQ322</f>
        <v>307</v>
      </c>
      <c r="AB329" s="9" t="e">
        <f ca="1">PV_Data_Calc!CR322</f>
        <v>#N/A</v>
      </c>
      <c r="AC329" s="19" t="e">
        <f ca="1">PV_Data_Calc!CT322</f>
        <v>#N/A</v>
      </c>
      <c r="AD329" s="19" t="e">
        <f ca="1">PV_Data_Calc!CU322</f>
        <v>#N/A</v>
      </c>
      <c r="AE329" s="20" t="e">
        <f ca="1">PV_Data_Calc!CV322</f>
        <v>#N/A</v>
      </c>
      <c r="AF329" s="20" t="e">
        <f ca="1">PV_Data_Calc!CW322</f>
        <v>#N/A</v>
      </c>
      <c r="AJ329" t="e">
        <f t="shared" ca="1" si="204"/>
        <v>#N/A</v>
      </c>
      <c r="AK329" s="4" t="e">
        <f t="shared" ca="1" si="205"/>
        <v>#N/A</v>
      </c>
      <c r="AL329" s="8" t="e">
        <f t="shared" ca="1" si="206"/>
        <v>#N/A</v>
      </c>
      <c r="AM329" s="3" t="e">
        <f t="shared" ca="1" si="207"/>
        <v>#N/A</v>
      </c>
      <c r="AN329" s="4" t="e">
        <f t="shared" ca="1" si="208"/>
        <v>#N/A</v>
      </c>
      <c r="AO329" s="4" t="e">
        <f t="shared" ca="1" si="209"/>
        <v>#N/A</v>
      </c>
      <c r="AP329" s="3" t="e">
        <f t="shared" ca="1" si="210"/>
        <v>#N/A</v>
      </c>
      <c r="AS329">
        <f t="shared" si="198"/>
        <v>154</v>
      </c>
      <c r="AT329" t="e">
        <f t="shared" ca="1" si="199"/>
        <v>#N/A</v>
      </c>
      <c r="AU329" s="3" t="e">
        <f t="shared" ca="1" si="200"/>
        <v>#N/A</v>
      </c>
      <c r="AV329" s="3" t="e">
        <f t="shared" ca="1" si="197"/>
        <v>#N/A</v>
      </c>
      <c r="AW329" s="4" t="e">
        <f t="shared" ca="1" si="197"/>
        <v>#N/A</v>
      </c>
      <c r="AX329" s="4" t="e">
        <f t="shared" ca="1" si="197"/>
        <v>#N/A</v>
      </c>
      <c r="AZ329" s="8" t="e">
        <f t="shared" ca="1" si="201"/>
        <v>#N/A</v>
      </c>
      <c r="BA329" s="3" t="e">
        <f t="shared" ca="1" si="220"/>
        <v>#N/A</v>
      </c>
      <c r="BB329" s="3" t="e">
        <f t="shared" ca="1" si="220"/>
        <v>#N/A</v>
      </c>
      <c r="BC329" s="3" t="e">
        <f t="shared" ca="1" si="220"/>
        <v>#N/A</v>
      </c>
      <c r="BD329" s="3" t="e">
        <f t="shared" ca="1" si="219"/>
        <v>#N/A</v>
      </c>
      <c r="BE329" s="3" t="e">
        <f t="shared" ca="1" si="219"/>
        <v>#N/A</v>
      </c>
      <c r="BF329" s="3" t="e">
        <f t="shared" ca="1" si="219"/>
        <v>#N/A</v>
      </c>
      <c r="BG329" s="3" t="e">
        <f t="shared" ca="1" si="203"/>
        <v>#N/A</v>
      </c>
      <c r="BH329" s="3" t="e">
        <f t="shared" ca="1" si="203"/>
        <v>#N/A</v>
      </c>
      <c r="BI329" s="3" t="e">
        <f t="shared" ca="1" si="203"/>
        <v>#N/A</v>
      </c>
      <c r="BL329" t="e">
        <f t="shared" ca="1" si="211"/>
        <v>#N/A</v>
      </c>
      <c r="BM329" s="4" t="e">
        <f t="shared" ca="1" si="212"/>
        <v>#N/A</v>
      </c>
      <c r="BN329" s="8" t="e">
        <f t="shared" ca="1" si="213"/>
        <v>#N/A</v>
      </c>
      <c r="BO329" s="3" t="e">
        <f t="shared" ca="1" si="214"/>
        <v>#N/A</v>
      </c>
      <c r="BP329" s="4" t="e">
        <f t="shared" ca="1" si="215"/>
        <v>#N/A</v>
      </c>
      <c r="BQ329" s="4" t="e">
        <f t="shared" ca="1" si="216"/>
        <v>#N/A</v>
      </c>
      <c r="BR329" s="3" t="e">
        <f t="shared" ca="1" si="217"/>
        <v>#N/A</v>
      </c>
      <c r="BU329">
        <f t="shared" si="202"/>
        <v>154</v>
      </c>
      <c r="BV329" t="e">
        <f t="shared" ca="1" si="218"/>
        <v>#N/A</v>
      </c>
      <c r="BW329" s="3" t="e">
        <f t="shared" ca="1" si="218"/>
        <v>#N/A</v>
      </c>
      <c r="BX329" s="3" t="e">
        <f t="shared" ca="1" si="218"/>
        <v>#N/A</v>
      </c>
      <c r="BY329" s="4" t="e">
        <f t="shared" ca="1" si="218"/>
        <v>#N/A</v>
      </c>
      <c r="BZ329" s="4" t="e">
        <f t="shared" ca="1" si="218"/>
        <v>#N/A</v>
      </c>
      <c r="CB329" s="8" t="e">
        <f t="shared" ca="1" si="187"/>
        <v>#N/A</v>
      </c>
      <c r="CC329" s="3" t="e">
        <f t="shared" ca="1" si="188"/>
        <v>#N/A</v>
      </c>
      <c r="CD329" s="3" t="e">
        <f t="shared" ca="1" si="189"/>
        <v>#N/A</v>
      </c>
      <c r="CE329" s="3" t="e">
        <f t="shared" ca="1" si="190"/>
        <v>#N/A</v>
      </c>
      <c r="CF329" s="3" t="e">
        <f t="shared" ca="1" si="191"/>
        <v>#N/A</v>
      </c>
      <c r="CG329" s="3" t="e">
        <f t="shared" ca="1" si="192"/>
        <v>#N/A</v>
      </c>
      <c r="CH329" s="3" t="e">
        <f t="shared" ca="1" si="193"/>
        <v>#N/A</v>
      </c>
      <c r="CI329" s="3" t="e">
        <f t="shared" ca="1" si="194"/>
        <v>#N/A</v>
      </c>
      <c r="CJ329" s="3" t="e">
        <f t="shared" ca="1" si="195"/>
        <v>#N/A</v>
      </c>
      <c r="CK329" s="3" t="e">
        <f t="shared" ca="1" si="196"/>
        <v>#N/A</v>
      </c>
    </row>
    <row r="330" spans="10:89" x14ac:dyDescent="0.2">
      <c r="J330" s="152">
        <f t="shared" ref="J330:J379" si="221">T303</f>
        <v>281</v>
      </c>
      <c r="K330" s="94" t="str">
        <f t="shared" ref="K330:K379" ca="1" si="222">IF(ISNA(U303),"",U303)</f>
        <v/>
      </c>
      <c r="L330" s="82" t="str">
        <f t="shared" ref="L330:L379" ca="1" si="223">IF(ISNA(W303),"",W303)</f>
        <v/>
      </c>
      <c r="M330" s="88" t="str">
        <f t="shared" ref="M330:M379" ca="1" si="224">IF(ISNA(X303),"",X303/1000)</f>
        <v/>
      </c>
      <c r="N330" s="87" t="str">
        <f t="shared" ref="N330:N379" ca="1" si="225">IF(ISNA(AB303),"",AB303)</f>
        <v/>
      </c>
      <c r="O330" s="83" t="str">
        <f t="shared" ref="O330:O379" ca="1" si="226">IF(ISNA(AC303),"",AC303)</f>
        <v/>
      </c>
      <c r="P330" s="84" t="str">
        <f t="shared" ref="P330:P379" ca="1" si="227">IF(ISNA(AE303),"",AE303/1000)</f>
        <v/>
      </c>
      <c r="T330">
        <f>PV_Data_Calc!CY323</f>
        <v>308</v>
      </c>
      <c r="U330" s="10" t="e">
        <f ca="1">PV_Data_Calc!CZ323</f>
        <v>#N/A</v>
      </c>
      <c r="V330" s="16" t="e">
        <f ca="1">PV_Data_Calc!DB323</f>
        <v>#N/A</v>
      </c>
      <c r="W330" s="16" t="e">
        <f ca="1">PV_Data_Calc!DC323</f>
        <v>#N/A</v>
      </c>
      <c r="X330" s="17" t="e">
        <f ca="1">PV_Data_Calc!DD323</f>
        <v>#N/A</v>
      </c>
      <c r="Y330" s="17" t="e">
        <f ca="1">PV_Data_Calc!DE323</f>
        <v>#N/A</v>
      </c>
      <c r="AA330" s="9">
        <f>PV_Data_Calc!CQ323</f>
        <v>308</v>
      </c>
      <c r="AB330" s="9" t="e">
        <f ca="1">PV_Data_Calc!CR323</f>
        <v>#N/A</v>
      </c>
      <c r="AC330" s="19" t="e">
        <f ca="1">PV_Data_Calc!CT323</f>
        <v>#N/A</v>
      </c>
      <c r="AD330" s="19" t="e">
        <f ca="1">PV_Data_Calc!CU323</f>
        <v>#N/A</v>
      </c>
      <c r="AE330" s="20" t="e">
        <f ca="1">PV_Data_Calc!CV323</f>
        <v>#N/A</v>
      </c>
      <c r="AF330" s="20" t="e">
        <f ca="1">PV_Data_Calc!CW323</f>
        <v>#N/A</v>
      </c>
      <c r="AJ330" t="e">
        <f t="shared" ca="1" si="204"/>
        <v>#N/A</v>
      </c>
      <c r="AK330" s="4" t="e">
        <f t="shared" ca="1" si="205"/>
        <v>#N/A</v>
      </c>
      <c r="AL330" s="8" t="e">
        <f t="shared" ca="1" si="206"/>
        <v>#N/A</v>
      </c>
      <c r="AM330" s="3" t="e">
        <f t="shared" ca="1" si="207"/>
        <v>#N/A</v>
      </c>
      <c r="AN330" s="4" t="e">
        <f t="shared" ca="1" si="208"/>
        <v>#N/A</v>
      </c>
      <c r="AO330" s="4" t="e">
        <f t="shared" ca="1" si="209"/>
        <v>#N/A</v>
      </c>
      <c r="AP330" s="3" t="e">
        <f t="shared" ca="1" si="210"/>
        <v>#N/A</v>
      </c>
      <c r="AS330">
        <f t="shared" si="198"/>
        <v>154</v>
      </c>
      <c r="AT330" t="e">
        <f t="shared" ca="1" si="199"/>
        <v>#N/A</v>
      </c>
      <c r="AU330" s="3" t="e">
        <f t="shared" ca="1" si="200"/>
        <v>#N/A</v>
      </c>
      <c r="AV330" s="3" t="e">
        <f t="shared" ca="1" si="197"/>
        <v>#N/A</v>
      </c>
      <c r="AW330" s="4" t="e">
        <f t="shared" ca="1" si="197"/>
        <v>#N/A</v>
      </c>
      <c r="AX330" s="4" t="e">
        <f t="shared" ca="1" si="197"/>
        <v>#N/A</v>
      </c>
      <c r="AZ330" s="8" t="e">
        <f t="shared" ca="1" si="201"/>
        <v>#N/A</v>
      </c>
      <c r="BA330" s="3" t="e">
        <f t="shared" ca="1" si="220"/>
        <v>#N/A</v>
      </c>
      <c r="BB330" s="3" t="e">
        <f t="shared" ca="1" si="220"/>
        <v>#N/A</v>
      </c>
      <c r="BC330" s="3" t="e">
        <f t="shared" ca="1" si="220"/>
        <v>#N/A</v>
      </c>
      <c r="BD330" s="3" t="e">
        <f t="shared" ca="1" si="219"/>
        <v>#N/A</v>
      </c>
      <c r="BE330" s="3" t="e">
        <f t="shared" ca="1" si="219"/>
        <v>#N/A</v>
      </c>
      <c r="BF330" s="3" t="e">
        <f t="shared" ca="1" si="219"/>
        <v>#N/A</v>
      </c>
      <c r="BG330" s="3" t="e">
        <f t="shared" ca="1" si="203"/>
        <v>#N/A</v>
      </c>
      <c r="BH330" s="3" t="e">
        <f t="shared" ca="1" si="203"/>
        <v>#N/A</v>
      </c>
      <c r="BI330" s="3" t="e">
        <f t="shared" ca="1" si="203"/>
        <v>#N/A</v>
      </c>
      <c r="BL330" t="e">
        <f t="shared" ca="1" si="211"/>
        <v>#N/A</v>
      </c>
      <c r="BM330" s="4" t="e">
        <f t="shared" ca="1" si="212"/>
        <v>#N/A</v>
      </c>
      <c r="BN330" s="8" t="e">
        <f t="shared" ca="1" si="213"/>
        <v>#N/A</v>
      </c>
      <c r="BO330" s="3" t="e">
        <f t="shared" ca="1" si="214"/>
        <v>#N/A</v>
      </c>
      <c r="BP330" s="4" t="e">
        <f t="shared" ca="1" si="215"/>
        <v>#N/A</v>
      </c>
      <c r="BQ330" s="4" t="e">
        <f t="shared" ca="1" si="216"/>
        <v>#N/A</v>
      </c>
      <c r="BR330" s="3" t="e">
        <f t="shared" ca="1" si="217"/>
        <v>#N/A</v>
      </c>
      <c r="BU330">
        <f t="shared" si="202"/>
        <v>154</v>
      </c>
      <c r="BV330" t="e">
        <f t="shared" ca="1" si="218"/>
        <v>#N/A</v>
      </c>
      <c r="BW330" s="3" t="e">
        <f t="shared" ca="1" si="218"/>
        <v>#N/A</v>
      </c>
      <c r="BX330" s="3" t="e">
        <f t="shared" ca="1" si="218"/>
        <v>#N/A</v>
      </c>
      <c r="BY330" s="4" t="e">
        <f t="shared" ca="1" si="218"/>
        <v>#N/A</v>
      </c>
      <c r="BZ330" s="4" t="e">
        <f t="shared" ca="1" si="218"/>
        <v>#N/A</v>
      </c>
      <c r="CB330" s="8" t="e">
        <f t="shared" ca="1" si="187"/>
        <v>#N/A</v>
      </c>
      <c r="CC330" s="3" t="e">
        <f t="shared" ca="1" si="188"/>
        <v>#N/A</v>
      </c>
      <c r="CD330" s="3" t="e">
        <f t="shared" ca="1" si="189"/>
        <v>#N/A</v>
      </c>
      <c r="CE330" s="3" t="e">
        <f t="shared" ca="1" si="190"/>
        <v>#N/A</v>
      </c>
      <c r="CF330" s="3" t="e">
        <f t="shared" ca="1" si="191"/>
        <v>#N/A</v>
      </c>
      <c r="CG330" s="3" t="e">
        <f t="shared" ca="1" si="192"/>
        <v>#N/A</v>
      </c>
      <c r="CH330" s="3" t="e">
        <f t="shared" ca="1" si="193"/>
        <v>#N/A</v>
      </c>
      <c r="CI330" s="3" t="e">
        <f t="shared" ca="1" si="194"/>
        <v>#N/A</v>
      </c>
      <c r="CJ330" s="3" t="e">
        <f t="shared" ca="1" si="195"/>
        <v>#N/A</v>
      </c>
      <c r="CK330" s="3" t="e">
        <f t="shared" ca="1" si="196"/>
        <v>#N/A</v>
      </c>
    </row>
    <row r="331" spans="10:89" x14ac:dyDescent="0.2">
      <c r="J331" s="152">
        <f t="shared" si="221"/>
        <v>282</v>
      </c>
      <c r="K331" s="94" t="str">
        <f t="shared" ca="1" si="222"/>
        <v/>
      </c>
      <c r="L331" s="82" t="str">
        <f t="shared" ca="1" si="223"/>
        <v/>
      </c>
      <c r="M331" s="88" t="str">
        <f t="shared" ca="1" si="224"/>
        <v/>
      </c>
      <c r="N331" s="87" t="str">
        <f t="shared" ca="1" si="225"/>
        <v/>
      </c>
      <c r="O331" s="83" t="str">
        <f t="shared" ca="1" si="226"/>
        <v/>
      </c>
      <c r="P331" s="84" t="str">
        <f t="shared" ca="1" si="227"/>
        <v/>
      </c>
      <c r="T331">
        <f>PV_Data_Calc!CY324</f>
        <v>309</v>
      </c>
      <c r="U331" s="10" t="e">
        <f ca="1">PV_Data_Calc!CZ324</f>
        <v>#N/A</v>
      </c>
      <c r="V331" s="16" t="e">
        <f ca="1">PV_Data_Calc!DB324</f>
        <v>#N/A</v>
      </c>
      <c r="W331" s="16" t="e">
        <f ca="1">PV_Data_Calc!DC324</f>
        <v>#N/A</v>
      </c>
      <c r="X331" s="17" t="e">
        <f ca="1">PV_Data_Calc!DD324</f>
        <v>#N/A</v>
      </c>
      <c r="Y331" s="17" t="e">
        <f ca="1">PV_Data_Calc!DE324</f>
        <v>#N/A</v>
      </c>
      <c r="AA331" s="9">
        <f>PV_Data_Calc!CQ324</f>
        <v>309</v>
      </c>
      <c r="AB331" s="9" t="e">
        <f ca="1">PV_Data_Calc!CR324</f>
        <v>#N/A</v>
      </c>
      <c r="AC331" s="19" t="e">
        <f ca="1">PV_Data_Calc!CT324</f>
        <v>#N/A</v>
      </c>
      <c r="AD331" s="19" t="e">
        <f ca="1">PV_Data_Calc!CU324</f>
        <v>#N/A</v>
      </c>
      <c r="AE331" s="20" t="e">
        <f ca="1">PV_Data_Calc!CV324</f>
        <v>#N/A</v>
      </c>
      <c r="AF331" s="20" t="e">
        <f ca="1">PV_Data_Calc!CW324</f>
        <v>#N/A</v>
      </c>
      <c r="AJ331" t="e">
        <f t="shared" ca="1" si="204"/>
        <v>#N/A</v>
      </c>
      <c r="AK331" s="4" t="e">
        <f t="shared" ca="1" si="205"/>
        <v>#N/A</v>
      </c>
      <c r="AL331" s="8" t="e">
        <f t="shared" ca="1" si="206"/>
        <v>#N/A</v>
      </c>
      <c r="AM331" s="3" t="e">
        <f t="shared" ca="1" si="207"/>
        <v>#N/A</v>
      </c>
      <c r="AN331" s="4" t="e">
        <f t="shared" ca="1" si="208"/>
        <v>#N/A</v>
      </c>
      <c r="AO331" s="4" t="e">
        <f t="shared" ca="1" si="209"/>
        <v>#N/A</v>
      </c>
      <c r="AP331" s="3" t="e">
        <f t="shared" ca="1" si="210"/>
        <v>#N/A</v>
      </c>
      <c r="AS331">
        <f t="shared" si="198"/>
        <v>155</v>
      </c>
      <c r="AT331" t="e">
        <f t="shared" ca="1" si="199"/>
        <v>#N/A</v>
      </c>
      <c r="AU331" s="3" t="e">
        <f t="shared" ca="1" si="200"/>
        <v>#N/A</v>
      </c>
      <c r="AV331" s="3" t="e">
        <f t="shared" ca="1" si="197"/>
        <v>#N/A</v>
      </c>
      <c r="AW331" s="4" t="e">
        <f t="shared" ca="1" si="197"/>
        <v>#N/A</v>
      </c>
      <c r="AX331" s="4" t="e">
        <f t="shared" ca="1" si="197"/>
        <v>#N/A</v>
      </c>
      <c r="AZ331" s="8" t="e">
        <f t="shared" ca="1" si="201"/>
        <v>#N/A</v>
      </c>
      <c r="BA331" s="3" t="e">
        <f t="shared" ca="1" si="220"/>
        <v>#N/A</v>
      </c>
      <c r="BB331" s="3" t="e">
        <f t="shared" ca="1" si="220"/>
        <v>#N/A</v>
      </c>
      <c r="BC331" s="3" t="e">
        <f t="shared" ca="1" si="220"/>
        <v>#N/A</v>
      </c>
      <c r="BD331" s="3" t="e">
        <f t="shared" ca="1" si="219"/>
        <v>#N/A</v>
      </c>
      <c r="BE331" s="3" t="e">
        <f t="shared" ca="1" si="219"/>
        <v>#N/A</v>
      </c>
      <c r="BF331" s="3" t="e">
        <f t="shared" ca="1" si="219"/>
        <v>#N/A</v>
      </c>
      <c r="BG331" s="3" t="e">
        <f t="shared" ca="1" si="203"/>
        <v>#N/A</v>
      </c>
      <c r="BH331" s="3" t="e">
        <f t="shared" ca="1" si="203"/>
        <v>#N/A</v>
      </c>
      <c r="BI331" s="3" t="e">
        <f t="shared" ca="1" si="203"/>
        <v>#N/A</v>
      </c>
      <c r="BL331" t="e">
        <f t="shared" ca="1" si="211"/>
        <v>#N/A</v>
      </c>
      <c r="BM331" s="4" t="e">
        <f t="shared" ca="1" si="212"/>
        <v>#N/A</v>
      </c>
      <c r="BN331" s="8" t="e">
        <f t="shared" ca="1" si="213"/>
        <v>#N/A</v>
      </c>
      <c r="BO331" s="3" t="e">
        <f t="shared" ca="1" si="214"/>
        <v>#N/A</v>
      </c>
      <c r="BP331" s="4" t="e">
        <f t="shared" ca="1" si="215"/>
        <v>#N/A</v>
      </c>
      <c r="BQ331" s="4" t="e">
        <f t="shared" ca="1" si="216"/>
        <v>#N/A</v>
      </c>
      <c r="BR331" s="3" t="e">
        <f t="shared" ca="1" si="217"/>
        <v>#N/A</v>
      </c>
      <c r="BU331">
        <f t="shared" si="202"/>
        <v>155</v>
      </c>
      <c r="BV331" t="e">
        <f t="shared" ca="1" si="218"/>
        <v>#N/A</v>
      </c>
      <c r="BW331" s="3" t="e">
        <f t="shared" ca="1" si="218"/>
        <v>#N/A</v>
      </c>
      <c r="BX331" s="3" t="e">
        <f t="shared" ca="1" si="218"/>
        <v>#N/A</v>
      </c>
      <c r="BY331" s="4" t="e">
        <f t="shared" ca="1" si="218"/>
        <v>#N/A</v>
      </c>
      <c r="BZ331" s="4" t="e">
        <f t="shared" ca="1" si="218"/>
        <v>#N/A</v>
      </c>
      <c r="CB331" s="8" t="e">
        <f t="shared" ref="CB331:CB394" ca="1" si="228">IF(AND($C$13&lt;&gt;0,BZ331&gt;$C$13),NA(),BZ331)</f>
        <v>#N/A</v>
      </c>
      <c r="CC331" s="3" t="e">
        <f t="shared" ref="CC331:CC394" ca="1" si="229">IF(ISNA($CB331),NA(),IF(AND($BW331&gt;CD$21,$BW331&lt;=CC$21),$BX331,0))</f>
        <v>#N/A</v>
      </c>
      <c r="CD331" s="3" t="e">
        <f t="shared" ref="CD331:CD394" ca="1" si="230">IF(ISNA($CB331),NA(),IF(AND($BW331&gt;CE$21,$BW331&lt;=CD$21),$BX331,0))</f>
        <v>#N/A</v>
      </c>
      <c r="CE331" s="3" t="e">
        <f t="shared" ref="CE331:CE394" ca="1" si="231">IF(ISNA($CB331),NA(),IF(AND($BW331&gt;CF$21,$BW331&lt;=CE$21),$BX331,0))</f>
        <v>#N/A</v>
      </c>
      <c r="CF331" s="3" t="e">
        <f t="shared" ref="CF331:CF394" ca="1" si="232">IF(ISNA($CB331),NA(),IF(AND($BW331&gt;CG$21,$BW331&lt;=CF$21),$BX331,0))</f>
        <v>#N/A</v>
      </c>
      <c r="CG331" s="3" t="e">
        <f t="shared" ref="CG331:CG394" ca="1" si="233">IF(ISNA($CB331),NA(),IF(AND($BW331&gt;CH$21,$BW331&lt;=CG$21),$BX331,0))</f>
        <v>#N/A</v>
      </c>
      <c r="CH331" s="3" t="e">
        <f t="shared" ref="CH331:CH394" ca="1" si="234">IF(ISNA($CB331),NA(),IF(AND($BW331&gt;CI$21,$BW331&lt;=CH$21),$BX331,0))</f>
        <v>#N/A</v>
      </c>
      <c r="CI331" s="3" t="e">
        <f t="shared" ref="CI331:CI394" ca="1" si="235">IF(ISNA($CB331),NA(),IF(AND($BW331&gt;CJ$21,$BW331&lt;=CI$21),$BX331,0))</f>
        <v>#N/A</v>
      </c>
      <c r="CJ331" s="3" t="e">
        <f t="shared" ref="CJ331:CJ394" ca="1" si="236">IF(ISNA($CB331),NA(),IF(AND($BW331&gt;CK$21,$BW331&lt;=CJ$21),$BX331,0))</f>
        <v>#N/A</v>
      </c>
      <c r="CK331" s="3" t="e">
        <f t="shared" ref="CK331:CK394" ca="1" si="237">IF(ISNA($CB331),NA(),IF(AND($BW331&gt;CL$21,$BW331&lt;=CK$21),$BX331,0))</f>
        <v>#N/A</v>
      </c>
    </row>
    <row r="332" spans="10:89" x14ac:dyDescent="0.2">
      <c r="J332" s="152">
        <f t="shared" si="221"/>
        <v>283</v>
      </c>
      <c r="K332" s="94" t="str">
        <f t="shared" ca="1" si="222"/>
        <v/>
      </c>
      <c r="L332" s="82" t="str">
        <f t="shared" ca="1" si="223"/>
        <v/>
      </c>
      <c r="M332" s="88" t="str">
        <f t="shared" ca="1" si="224"/>
        <v/>
      </c>
      <c r="N332" s="87" t="str">
        <f t="shared" ca="1" si="225"/>
        <v/>
      </c>
      <c r="O332" s="83" t="str">
        <f t="shared" ca="1" si="226"/>
        <v/>
      </c>
      <c r="P332" s="84" t="str">
        <f t="shared" ca="1" si="227"/>
        <v/>
      </c>
      <c r="T332">
        <f>PV_Data_Calc!CY325</f>
        <v>310</v>
      </c>
      <c r="U332" s="10" t="e">
        <f ca="1">PV_Data_Calc!CZ325</f>
        <v>#N/A</v>
      </c>
      <c r="V332" s="16" t="e">
        <f ca="1">PV_Data_Calc!DB325</f>
        <v>#N/A</v>
      </c>
      <c r="W332" s="16" t="e">
        <f ca="1">PV_Data_Calc!DC325</f>
        <v>#N/A</v>
      </c>
      <c r="X332" s="17" t="e">
        <f ca="1">PV_Data_Calc!DD325</f>
        <v>#N/A</v>
      </c>
      <c r="Y332" s="17" t="e">
        <f ca="1">PV_Data_Calc!DE325</f>
        <v>#N/A</v>
      </c>
      <c r="AA332" s="9">
        <f>PV_Data_Calc!CQ325</f>
        <v>310</v>
      </c>
      <c r="AB332" s="9" t="e">
        <f ca="1">PV_Data_Calc!CR325</f>
        <v>#N/A</v>
      </c>
      <c r="AC332" s="19" t="e">
        <f ca="1">PV_Data_Calc!CT325</f>
        <v>#N/A</v>
      </c>
      <c r="AD332" s="19" t="e">
        <f ca="1">PV_Data_Calc!CU325</f>
        <v>#N/A</v>
      </c>
      <c r="AE332" s="20" t="e">
        <f ca="1">PV_Data_Calc!CV325</f>
        <v>#N/A</v>
      </c>
      <c r="AF332" s="20" t="e">
        <f ca="1">PV_Data_Calc!CW325</f>
        <v>#N/A</v>
      </c>
      <c r="AJ332" t="e">
        <f t="shared" ca="1" si="204"/>
        <v>#N/A</v>
      </c>
      <c r="AK332" s="4" t="e">
        <f t="shared" ca="1" si="205"/>
        <v>#N/A</v>
      </c>
      <c r="AL332" s="8" t="e">
        <f t="shared" ca="1" si="206"/>
        <v>#N/A</v>
      </c>
      <c r="AM332" s="3" t="e">
        <f t="shared" ca="1" si="207"/>
        <v>#N/A</v>
      </c>
      <c r="AN332" s="4" t="e">
        <f t="shared" ca="1" si="208"/>
        <v>#N/A</v>
      </c>
      <c r="AO332" s="4" t="e">
        <f t="shared" ca="1" si="209"/>
        <v>#N/A</v>
      </c>
      <c r="AP332" s="3" t="e">
        <f t="shared" ca="1" si="210"/>
        <v>#N/A</v>
      </c>
      <c r="AS332">
        <f t="shared" si="198"/>
        <v>155</v>
      </c>
      <c r="AT332" t="e">
        <f t="shared" ca="1" si="199"/>
        <v>#N/A</v>
      </c>
      <c r="AU332" s="3" t="e">
        <f t="shared" ca="1" si="200"/>
        <v>#N/A</v>
      </c>
      <c r="AV332" s="3" t="e">
        <f t="shared" ca="1" si="197"/>
        <v>#N/A</v>
      </c>
      <c r="AW332" s="4" t="e">
        <f t="shared" ca="1" si="197"/>
        <v>#N/A</v>
      </c>
      <c r="AX332" s="4" t="e">
        <f t="shared" ca="1" si="197"/>
        <v>#N/A</v>
      </c>
      <c r="AZ332" s="8" t="e">
        <f t="shared" ca="1" si="201"/>
        <v>#N/A</v>
      </c>
      <c r="BA332" s="3" t="e">
        <f t="shared" ca="1" si="220"/>
        <v>#N/A</v>
      </c>
      <c r="BB332" s="3" t="e">
        <f t="shared" ca="1" si="220"/>
        <v>#N/A</v>
      </c>
      <c r="BC332" s="3" t="e">
        <f t="shared" ca="1" si="220"/>
        <v>#N/A</v>
      </c>
      <c r="BD332" s="3" t="e">
        <f t="shared" ca="1" si="219"/>
        <v>#N/A</v>
      </c>
      <c r="BE332" s="3" t="e">
        <f t="shared" ca="1" si="219"/>
        <v>#N/A</v>
      </c>
      <c r="BF332" s="3" t="e">
        <f t="shared" ca="1" si="219"/>
        <v>#N/A</v>
      </c>
      <c r="BG332" s="3" t="e">
        <f t="shared" ca="1" si="203"/>
        <v>#N/A</v>
      </c>
      <c r="BH332" s="3" t="e">
        <f t="shared" ca="1" si="203"/>
        <v>#N/A</v>
      </c>
      <c r="BI332" s="3" t="e">
        <f t="shared" ca="1" si="203"/>
        <v>#N/A</v>
      </c>
      <c r="BL332" t="e">
        <f t="shared" ca="1" si="211"/>
        <v>#N/A</v>
      </c>
      <c r="BM332" s="4" t="e">
        <f t="shared" ca="1" si="212"/>
        <v>#N/A</v>
      </c>
      <c r="BN332" s="8" t="e">
        <f t="shared" ca="1" si="213"/>
        <v>#N/A</v>
      </c>
      <c r="BO332" s="3" t="e">
        <f t="shared" ca="1" si="214"/>
        <v>#N/A</v>
      </c>
      <c r="BP332" s="4" t="e">
        <f t="shared" ca="1" si="215"/>
        <v>#N/A</v>
      </c>
      <c r="BQ332" s="4" t="e">
        <f t="shared" ca="1" si="216"/>
        <v>#N/A</v>
      </c>
      <c r="BR332" s="3" t="e">
        <f t="shared" ca="1" si="217"/>
        <v>#N/A</v>
      </c>
      <c r="BU332">
        <f t="shared" si="202"/>
        <v>155</v>
      </c>
      <c r="BV332" t="e">
        <f t="shared" ca="1" si="218"/>
        <v>#N/A</v>
      </c>
      <c r="BW332" s="3" t="e">
        <f t="shared" ca="1" si="218"/>
        <v>#N/A</v>
      </c>
      <c r="BX332" s="3" t="e">
        <f t="shared" ca="1" si="218"/>
        <v>#N/A</v>
      </c>
      <c r="BY332" s="4" t="e">
        <f t="shared" ca="1" si="218"/>
        <v>#N/A</v>
      </c>
      <c r="BZ332" s="4" t="e">
        <f t="shared" ca="1" si="218"/>
        <v>#N/A</v>
      </c>
      <c r="CB332" s="8" t="e">
        <f t="shared" ca="1" si="228"/>
        <v>#N/A</v>
      </c>
      <c r="CC332" s="3" t="e">
        <f t="shared" ca="1" si="229"/>
        <v>#N/A</v>
      </c>
      <c r="CD332" s="3" t="e">
        <f t="shared" ca="1" si="230"/>
        <v>#N/A</v>
      </c>
      <c r="CE332" s="3" t="e">
        <f t="shared" ca="1" si="231"/>
        <v>#N/A</v>
      </c>
      <c r="CF332" s="3" t="e">
        <f t="shared" ca="1" si="232"/>
        <v>#N/A</v>
      </c>
      <c r="CG332" s="3" t="e">
        <f t="shared" ca="1" si="233"/>
        <v>#N/A</v>
      </c>
      <c r="CH332" s="3" t="e">
        <f t="shared" ca="1" si="234"/>
        <v>#N/A</v>
      </c>
      <c r="CI332" s="3" t="e">
        <f t="shared" ca="1" si="235"/>
        <v>#N/A</v>
      </c>
      <c r="CJ332" s="3" t="e">
        <f t="shared" ca="1" si="236"/>
        <v>#N/A</v>
      </c>
      <c r="CK332" s="3" t="e">
        <f t="shared" ca="1" si="237"/>
        <v>#N/A</v>
      </c>
    </row>
    <row r="333" spans="10:89" x14ac:dyDescent="0.2">
      <c r="J333" s="152">
        <f t="shared" si="221"/>
        <v>284</v>
      </c>
      <c r="K333" s="94" t="str">
        <f t="shared" ca="1" si="222"/>
        <v/>
      </c>
      <c r="L333" s="82" t="str">
        <f t="shared" ca="1" si="223"/>
        <v/>
      </c>
      <c r="M333" s="88" t="str">
        <f t="shared" ca="1" si="224"/>
        <v/>
      </c>
      <c r="N333" s="87" t="str">
        <f t="shared" ca="1" si="225"/>
        <v/>
      </c>
      <c r="O333" s="83" t="str">
        <f t="shared" ca="1" si="226"/>
        <v/>
      </c>
      <c r="P333" s="84" t="str">
        <f t="shared" ca="1" si="227"/>
        <v/>
      </c>
      <c r="T333">
        <f>PV_Data_Calc!CY326</f>
        <v>311</v>
      </c>
      <c r="U333" s="10" t="e">
        <f ca="1">PV_Data_Calc!CZ326</f>
        <v>#N/A</v>
      </c>
      <c r="V333" s="16" t="e">
        <f ca="1">PV_Data_Calc!DB326</f>
        <v>#N/A</v>
      </c>
      <c r="W333" s="16" t="e">
        <f ca="1">PV_Data_Calc!DC326</f>
        <v>#N/A</v>
      </c>
      <c r="X333" s="17" t="e">
        <f ca="1">PV_Data_Calc!DD326</f>
        <v>#N/A</v>
      </c>
      <c r="Y333" s="17" t="e">
        <f ca="1">PV_Data_Calc!DE326</f>
        <v>#N/A</v>
      </c>
      <c r="AA333" s="9">
        <f>PV_Data_Calc!CQ326</f>
        <v>311</v>
      </c>
      <c r="AB333" s="9" t="e">
        <f ca="1">PV_Data_Calc!CR326</f>
        <v>#N/A</v>
      </c>
      <c r="AC333" s="19" t="e">
        <f ca="1">PV_Data_Calc!CT326</f>
        <v>#N/A</v>
      </c>
      <c r="AD333" s="19" t="e">
        <f ca="1">PV_Data_Calc!CU326</f>
        <v>#N/A</v>
      </c>
      <c r="AE333" s="20" t="e">
        <f ca="1">PV_Data_Calc!CV326</f>
        <v>#N/A</v>
      </c>
      <c r="AF333" s="20" t="e">
        <f ca="1">PV_Data_Calc!CW326</f>
        <v>#N/A</v>
      </c>
      <c r="AJ333" t="e">
        <f t="shared" ca="1" si="204"/>
        <v>#N/A</v>
      </c>
      <c r="AK333" s="4" t="e">
        <f t="shared" ca="1" si="205"/>
        <v>#N/A</v>
      </c>
      <c r="AL333" s="8" t="e">
        <f t="shared" ca="1" si="206"/>
        <v>#N/A</v>
      </c>
      <c r="AM333" s="3" t="e">
        <f t="shared" ca="1" si="207"/>
        <v>#N/A</v>
      </c>
      <c r="AN333" s="4" t="e">
        <f t="shared" ca="1" si="208"/>
        <v>#N/A</v>
      </c>
      <c r="AO333" s="4" t="e">
        <f t="shared" ca="1" si="209"/>
        <v>#N/A</v>
      </c>
      <c r="AP333" s="3" t="e">
        <f t="shared" ca="1" si="210"/>
        <v>#N/A</v>
      </c>
      <c r="AS333">
        <f t="shared" si="198"/>
        <v>156</v>
      </c>
      <c r="AT333" t="e">
        <f t="shared" ca="1" si="199"/>
        <v>#N/A</v>
      </c>
      <c r="AU333" s="3" t="e">
        <f t="shared" ca="1" si="200"/>
        <v>#N/A</v>
      </c>
      <c r="AV333" s="3" t="e">
        <f t="shared" ca="1" si="197"/>
        <v>#N/A</v>
      </c>
      <c r="AW333" s="4" t="e">
        <f t="shared" ca="1" si="197"/>
        <v>#N/A</v>
      </c>
      <c r="AX333" s="4" t="e">
        <f t="shared" ca="1" si="197"/>
        <v>#N/A</v>
      </c>
      <c r="AZ333" s="8" t="e">
        <f t="shared" ca="1" si="201"/>
        <v>#N/A</v>
      </c>
      <c r="BA333" s="3" t="e">
        <f t="shared" ca="1" si="220"/>
        <v>#N/A</v>
      </c>
      <c r="BB333" s="3" t="e">
        <f t="shared" ca="1" si="220"/>
        <v>#N/A</v>
      </c>
      <c r="BC333" s="3" t="e">
        <f t="shared" ca="1" si="220"/>
        <v>#N/A</v>
      </c>
      <c r="BD333" s="3" t="e">
        <f t="shared" ca="1" si="219"/>
        <v>#N/A</v>
      </c>
      <c r="BE333" s="3" t="e">
        <f t="shared" ca="1" si="219"/>
        <v>#N/A</v>
      </c>
      <c r="BF333" s="3" t="e">
        <f t="shared" ca="1" si="219"/>
        <v>#N/A</v>
      </c>
      <c r="BG333" s="3" t="e">
        <f t="shared" ca="1" si="203"/>
        <v>#N/A</v>
      </c>
      <c r="BH333" s="3" t="e">
        <f t="shared" ca="1" si="203"/>
        <v>#N/A</v>
      </c>
      <c r="BI333" s="3" t="e">
        <f t="shared" ca="1" si="203"/>
        <v>#N/A</v>
      </c>
      <c r="BL333" t="e">
        <f t="shared" ca="1" si="211"/>
        <v>#N/A</v>
      </c>
      <c r="BM333" s="4" t="e">
        <f t="shared" ca="1" si="212"/>
        <v>#N/A</v>
      </c>
      <c r="BN333" s="8" t="e">
        <f t="shared" ca="1" si="213"/>
        <v>#N/A</v>
      </c>
      <c r="BO333" s="3" t="e">
        <f t="shared" ca="1" si="214"/>
        <v>#N/A</v>
      </c>
      <c r="BP333" s="4" t="e">
        <f t="shared" ca="1" si="215"/>
        <v>#N/A</v>
      </c>
      <c r="BQ333" s="4" t="e">
        <f t="shared" ca="1" si="216"/>
        <v>#N/A</v>
      </c>
      <c r="BR333" s="3" t="e">
        <f t="shared" ca="1" si="217"/>
        <v>#N/A</v>
      </c>
      <c r="BU333">
        <f t="shared" si="202"/>
        <v>156</v>
      </c>
      <c r="BV333" t="e">
        <f t="shared" ca="1" si="218"/>
        <v>#N/A</v>
      </c>
      <c r="BW333" s="3" t="e">
        <f t="shared" ca="1" si="218"/>
        <v>#N/A</v>
      </c>
      <c r="BX333" s="3" t="e">
        <f t="shared" ca="1" si="218"/>
        <v>#N/A</v>
      </c>
      <c r="BY333" s="4" t="e">
        <f t="shared" ca="1" si="218"/>
        <v>#N/A</v>
      </c>
      <c r="BZ333" s="4" t="e">
        <f t="shared" ca="1" si="218"/>
        <v>#N/A</v>
      </c>
      <c r="CB333" s="8" t="e">
        <f t="shared" ca="1" si="228"/>
        <v>#N/A</v>
      </c>
      <c r="CC333" s="3" t="e">
        <f t="shared" ca="1" si="229"/>
        <v>#N/A</v>
      </c>
      <c r="CD333" s="3" t="e">
        <f t="shared" ca="1" si="230"/>
        <v>#N/A</v>
      </c>
      <c r="CE333" s="3" t="e">
        <f t="shared" ca="1" si="231"/>
        <v>#N/A</v>
      </c>
      <c r="CF333" s="3" t="e">
        <f t="shared" ca="1" si="232"/>
        <v>#N/A</v>
      </c>
      <c r="CG333" s="3" t="e">
        <f t="shared" ca="1" si="233"/>
        <v>#N/A</v>
      </c>
      <c r="CH333" s="3" t="e">
        <f t="shared" ca="1" si="234"/>
        <v>#N/A</v>
      </c>
      <c r="CI333" s="3" t="e">
        <f t="shared" ca="1" si="235"/>
        <v>#N/A</v>
      </c>
      <c r="CJ333" s="3" t="e">
        <f t="shared" ca="1" si="236"/>
        <v>#N/A</v>
      </c>
      <c r="CK333" s="3" t="e">
        <f t="shared" ca="1" si="237"/>
        <v>#N/A</v>
      </c>
    </row>
    <row r="334" spans="10:89" x14ac:dyDescent="0.2">
      <c r="J334" s="152">
        <f t="shared" si="221"/>
        <v>285</v>
      </c>
      <c r="K334" s="94" t="str">
        <f t="shared" ca="1" si="222"/>
        <v/>
      </c>
      <c r="L334" s="82" t="str">
        <f t="shared" ca="1" si="223"/>
        <v/>
      </c>
      <c r="M334" s="88" t="str">
        <f t="shared" ca="1" si="224"/>
        <v/>
      </c>
      <c r="N334" s="87" t="str">
        <f t="shared" ca="1" si="225"/>
        <v/>
      </c>
      <c r="O334" s="83" t="str">
        <f t="shared" ca="1" si="226"/>
        <v/>
      </c>
      <c r="P334" s="84" t="str">
        <f t="shared" ca="1" si="227"/>
        <v/>
      </c>
      <c r="T334">
        <f>PV_Data_Calc!CY327</f>
        <v>312</v>
      </c>
      <c r="U334" s="10" t="e">
        <f ca="1">PV_Data_Calc!CZ327</f>
        <v>#N/A</v>
      </c>
      <c r="V334" s="16" t="e">
        <f ca="1">PV_Data_Calc!DB327</f>
        <v>#N/A</v>
      </c>
      <c r="W334" s="16" t="e">
        <f ca="1">PV_Data_Calc!DC327</f>
        <v>#N/A</v>
      </c>
      <c r="X334" s="17" t="e">
        <f ca="1">PV_Data_Calc!DD327</f>
        <v>#N/A</v>
      </c>
      <c r="Y334" s="17" t="e">
        <f ca="1">PV_Data_Calc!DE327</f>
        <v>#N/A</v>
      </c>
      <c r="AA334" s="9">
        <f>PV_Data_Calc!CQ327</f>
        <v>312</v>
      </c>
      <c r="AB334" s="9" t="e">
        <f ca="1">PV_Data_Calc!CR327</f>
        <v>#N/A</v>
      </c>
      <c r="AC334" s="19" t="e">
        <f ca="1">PV_Data_Calc!CT327</f>
        <v>#N/A</v>
      </c>
      <c r="AD334" s="19" t="e">
        <f ca="1">PV_Data_Calc!CU327</f>
        <v>#N/A</v>
      </c>
      <c r="AE334" s="20" t="e">
        <f ca="1">PV_Data_Calc!CV327</f>
        <v>#N/A</v>
      </c>
      <c r="AF334" s="20" t="e">
        <f ca="1">PV_Data_Calc!CW327</f>
        <v>#N/A</v>
      </c>
      <c r="AJ334" t="e">
        <f t="shared" ca="1" si="204"/>
        <v>#N/A</v>
      </c>
      <c r="AK334" s="4" t="e">
        <f t="shared" ca="1" si="205"/>
        <v>#N/A</v>
      </c>
      <c r="AL334" s="8" t="e">
        <f t="shared" ca="1" si="206"/>
        <v>#N/A</v>
      </c>
      <c r="AM334" s="3" t="e">
        <f t="shared" ca="1" si="207"/>
        <v>#N/A</v>
      </c>
      <c r="AN334" s="4" t="e">
        <f t="shared" ca="1" si="208"/>
        <v>#N/A</v>
      </c>
      <c r="AO334" s="4" t="e">
        <f t="shared" ca="1" si="209"/>
        <v>#N/A</v>
      </c>
      <c r="AP334" s="3" t="e">
        <f t="shared" ca="1" si="210"/>
        <v>#N/A</v>
      </c>
      <c r="AS334">
        <f t="shared" si="198"/>
        <v>156</v>
      </c>
      <c r="AT334" t="e">
        <f t="shared" ca="1" si="199"/>
        <v>#N/A</v>
      </c>
      <c r="AU334" s="3" t="e">
        <f t="shared" ca="1" si="200"/>
        <v>#N/A</v>
      </c>
      <c r="AV334" s="3" t="e">
        <f t="shared" ref="AV334:AX387" ca="1" si="238">INDEX($T$23:$Y$204,MATCH($AS334,$T$23:$T$204,0),MATCH(AV$22,$T$22:$Y$22,0))</f>
        <v>#N/A</v>
      </c>
      <c r="AW334" s="4" t="e">
        <f t="shared" ca="1" si="238"/>
        <v>#N/A</v>
      </c>
      <c r="AX334" s="4" t="e">
        <f t="shared" ca="1" si="238"/>
        <v>#N/A</v>
      </c>
      <c r="AZ334" s="8" t="e">
        <f t="shared" ca="1" si="201"/>
        <v>#N/A</v>
      </c>
      <c r="BA334" s="3" t="e">
        <f t="shared" ca="1" si="220"/>
        <v>#N/A</v>
      </c>
      <c r="BB334" s="3" t="e">
        <f t="shared" ca="1" si="220"/>
        <v>#N/A</v>
      </c>
      <c r="BC334" s="3" t="e">
        <f t="shared" ca="1" si="220"/>
        <v>#N/A</v>
      </c>
      <c r="BD334" s="3" t="e">
        <f t="shared" ca="1" si="219"/>
        <v>#N/A</v>
      </c>
      <c r="BE334" s="3" t="e">
        <f t="shared" ca="1" si="219"/>
        <v>#N/A</v>
      </c>
      <c r="BF334" s="3" t="e">
        <f t="shared" ca="1" si="219"/>
        <v>#N/A</v>
      </c>
      <c r="BG334" s="3" t="e">
        <f t="shared" ca="1" si="203"/>
        <v>#N/A</v>
      </c>
      <c r="BH334" s="3" t="e">
        <f t="shared" ca="1" si="203"/>
        <v>#N/A</v>
      </c>
      <c r="BI334" s="3" t="e">
        <f t="shared" ca="1" si="203"/>
        <v>#N/A</v>
      </c>
      <c r="BL334" t="e">
        <f t="shared" ca="1" si="211"/>
        <v>#N/A</v>
      </c>
      <c r="BM334" s="4" t="e">
        <f t="shared" ca="1" si="212"/>
        <v>#N/A</v>
      </c>
      <c r="BN334" s="8" t="e">
        <f t="shared" ca="1" si="213"/>
        <v>#N/A</v>
      </c>
      <c r="BO334" s="3" t="e">
        <f t="shared" ca="1" si="214"/>
        <v>#N/A</v>
      </c>
      <c r="BP334" s="4" t="e">
        <f t="shared" ca="1" si="215"/>
        <v>#N/A</v>
      </c>
      <c r="BQ334" s="4" t="e">
        <f t="shared" ca="1" si="216"/>
        <v>#N/A</v>
      </c>
      <c r="BR334" s="3" t="e">
        <f t="shared" ca="1" si="217"/>
        <v>#N/A</v>
      </c>
      <c r="BU334">
        <f t="shared" si="202"/>
        <v>156</v>
      </c>
      <c r="BV334" t="e">
        <f t="shared" ca="1" si="218"/>
        <v>#N/A</v>
      </c>
      <c r="BW334" s="3" t="e">
        <f t="shared" ca="1" si="218"/>
        <v>#N/A</v>
      </c>
      <c r="BX334" s="3" t="e">
        <f t="shared" ca="1" si="218"/>
        <v>#N/A</v>
      </c>
      <c r="BY334" s="4" t="e">
        <f t="shared" ca="1" si="218"/>
        <v>#N/A</v>
      </c>
      <c r="BZ334" s="4" t="e">
        <f t="shared" ca="1" si="218"/>
        <v>#N/A</v>
      </c>
      <c r="CB334" s="8" t="e">
        <f t="shared" ca="1" si="228"/>
        <v>#N/A</v>
      </c>
      <c r="CC334" s="3" t="e">
        <f t="shared" ca="1" si="229"/>
        <v>#N/A</v>
      </c>
      <c r="CD334" s="3" t="e">
        <f t="shared" ca="1" si="230"/>
        <v>#N/A</v>
      </c>
      <c r="CE334" s="3" t="e">
        <f t="shared" ca="1" si="231"/>
        <v>#N/A</v>
      </c>
      <c r="CF334" s="3" t="e">
        <f t="shared" ca="1" si="232"/>
        <v>#N/A</v>
      </c>
      <c r="CG334" s="3" t="e">
        <f t="shared" ca="1" si="233"/>
        <v>#N/A</v>
      </c>
      <c r="CH334" s="3" t="e">
        <f t="shared" ca="1" si="234"/>
        <v>#N/A</v>
      </c>
      <c r="CI334" s="3" t="e">
        <f t="shared" ca="1" si="235"/>
        <v>#N/A</v>
      </c>
      <c r="CJ334" s="3" t="e">
        <f t="shared" ca="1" si="236"/>
        <v>#N/A</v>
      </c>
      <c r="CK334" s="3" t="e">
        <f t="shared" ca="1" si="237"/>
        <v>#N/A</v>
      </c>
    </row>
    <row r="335" spans="10:89" x14ac:dyDescent="0.2">
      <c r="J335" s="152">
        <f t="shared" si="221"/>
        <v>286</v>
      </c>
      <c r="K335" s="94" t="str">
        <f t="shared" ca="1" si="222"/>
        <v/>
      </c>
      <c r="L335" s="82" t="str">
        <f t="shared" ca="1" si="223"/>
        <v/>
      </c>
      <c r="M335" s="88" t="str">
        <f t="shared" ca="1" si="224"/>
        <v/>
      </c>
      <c r="N335" s="87" t="str">
        <f t="shared" ca="1" si="225"/>
        <v/>
      </c>
      <c r="O335" s="83" t="str">
        <f t="shared" ca="1" si="226"/>
        <v/>
      </c>
      <c r="P335" s="84" t="str">
        <f t="shared" ca="1" si="227"/>
        <v/>
      </c>
      <c r="T335">
        <f>PV_Data_Calc!CY328</f>
        <v>313</v>
      </c>
      <c r="U335" s="10" t="e">
        <f ca="1">PV_Data_Calc!CZ328</f>
        <v>#N/A</v>
      </c>
      <c r="V335" s="16" t="e">
        <f ca="1">PV_Data_Calc!DB328</f>
        <v>#N/A</v>
      </c>
      <c r="W335" s="16" t="e">
        <f ca="1">PV_Data_Calc!DC328</f>
        <v>#N/A</v>
      </c>
      <c r="X335" s="17" t="e">
        <f ca="1">PV_Data_Calc!DD328</f>
        <v>#N/A</v>
      </c>
      <c r="Y335" s="17" t="e">
        <f ca="1">PV_Data_Calc!DE328</f>
        <v>#N/A</v>
      </c>
      <c r="AA335" s="9">
        <f>PV_Data_Calc!CQ328</f>
        <v>313</v>
      </c>
      <c r="AB335" s="9" t="e">
        <f ca="1">PV_Data_Calc!CR328</f>
        <v>#N/A</v>
      </c>
      <c r="AC335" s="19" t="e">
        <f ca="1">PV_Data_Calc!CT328</f>
        <v>#N/A</v>
      </c>
      <c r="AD335" s="19" t="e">
        <f ca="1">PV_Data_Calc!CU328</f>
        <v>#N/A</v>
      </c>
      <c r="AE335" s="20" t="e">
        <f ca="1">PV_Data_Calc!CV328</f>
        <v>#N/A</v>
      </c>
      <c r="AF335" s="20" t="e">
        <f ca="1">PV_Data_Calc!CW328</f>
        <v>#N/A</v>
      </c>
      <c r="AJ335" t="e">
        <f t="shared" ca="1" si="204"/>
        <v>#N/A</v>
      </c>
      <c r="AK335" s="4" t="e">
        <f t="shared" ca="1" si="205"/>
        <v>#N/A</v>
      </c>
      <c r="AL335" s="8" t="e">
        <f t="shared" ca="1" si="206"/>
        <v>#N/A</v>
      </c>
      <c r="AM335" s="3" t="e">
        <f t="shared" ca="1" si="207"/>
        <v>#N/A</v>
      </c>
      <c r="AN335" s="4" t="e">
        <f t="shared" ca="1" si="208"/>
        <v>#N/A</v>
      </c>
      <c r="AO335" s="4" t="e">
        <f t="shared" ca="1" si="209"/>
        <v>#N/A</v>
      </c>
      <c r="AP335" s="3" t="e">
        <f t="shared" ca="1" si="210"/>
        <v>#N/A</v>
      </c>
      <c r="AS335">
        <f t="shared" ref="AS335:AS398" si="239">AS333+1</f>
        <v>157</v>
      </c>
      <c r="AT335" t="e">
        <f t="shared" ca="1" si="199"/>
        <v>#N/A</v>
      </c>
      <c r="AU335" s="3" t="e">
        <f t="shared" ca="1" si="200"/>
        <v>#N/A</v>
      </c>
      <c r="AV335" s="3" t="e">
        <f t="shared" ca="1" si="238"/>
        <v>#N/A</v>
      </c>
      <c r="AW335" s="4" t="e">
        <f t="shared" ca="1" si="238"/>
        <v>#N/A</v>
      </c>
      <c r="AX335" s="4" t="e">
        <f t="shared" ca="1" si="238"/>
        <v>#N/A</v>
      </c>
      <c r="AZ335" s="8" t="e">
        <f t="shared" ca="1" si="201"/>
        <v>#N/A</v>
      </c>
      <c r="BA335" s="3" t="e">
        <f t="shared" ca="1" si="220"/>
        <v>#N/A</v>
      </c>
      <c r="BB335" s="3" t="e">
        <f t="shared" ca="1" si="220"/>
        <v>#N/A</v>
      </c>
      <c r="BC335" s="3" t="e">
        <f t="shared" ca="1" si="220"/>
        <v>#N/A</v>
      </c>
      <c r="BD335" s="3" t="e">
        <f t="shared" ca="1" si="219"/>
        <v>#N/A</v>
      </c>
      <c r="BE335" s="3" t="e">
        <f t="shared" ca="1" si="219"/>
        <v>#N/A</v>
      </c>
      <c r="BF335" s="3" t="e">
        <f t="shared" ca="1" si="219"/>
        <v>#N/A</v>
      </c>
      <c r="BG335" s="3" t="e">
        <f t="shared" ca="1" si="203"/>
        <v>#N/A</v>
      </c>
      <c r="BH335" s="3" t="e">
        <f t="shared" ca="1" si="203"/>
        <v>#N/A</v>
      </c>
      <c r="BI335" s="3" t="e">
        <f t="shared" ca="1" si="203"/>
        <v>#N/A</v>
      </c>
      <c r="BL335" t="e">
        <f t="shared" ca="1" si="211"/>
        <v>#N/A</v>
      </c>
      <c r="BM335" s="4" t="e">
        <f t="shared" ca="1" si="212"/>
        <v>#N/A</v>
      </c>
      <c r="BN335" s="8" t="e">
        <f t="shared" ca="1" si="213"/>
        <v>#N/A</v>
      </c>
      <c r="BO335" s="3" t="e">
        <f t="shared" ca="1" si="214"/>
        <v>#N/A</v>
      </c>
      <c r="BP335" s="4" t="e">
        <f t="shared" ca="1" si="215"/>
        <v>#N/A</v>
      </c>
      <c r="BQ335" s="4" t="e">
        <f t="shared" ca="1" si="216"/>
        <v>#N/A</v>
      </c>
      <c r="BR335" s="3" t="e">
        <f t="shared" ca="1" si="217"/>
        <v>#N/A</v>
      </c>
      <c r="BU335">
        <f t="shared" si="202"/>
        <v>157</v>
      </c>
      <c r="BV335" t="e">
        <f t="shared" ca="1" si="218"/>
        <v>#N/A</v>
      </c>
      <c r="BW335" s="3" t="e">
        <f t="shared" ca="1" si="218"/>
        <v>#N/A</v>
      </c>
      <c r="BX335" s="3" t="e">
        <f t="shared" ca="1" si="218"/>
        <v>#N/A</v>
      </c>
      <c r="BY335" s="4" t="e">
        <f t="shared" ca="1" si="218"/>
        <v>#N/A</v>
      </c>
      <c r="BZ335" s="4" t="e">
        <f t="shared" ca="1" si="218"/>
        <v>#N/A</v>
      </c>
      <c r="CB335" s="8" t="e">
        <f t="shared" ca="1" si="228"/>
        <v>#N/A</v>
      </c>
      <c r="CC335" s="3" t="e">
        <f t="shared" ca="1" si="229"/>
        <v>#N/A</v>
      </c>
      <c r="CD335" s="3" t="e">
        <f t="shared" ca="1" si="230"/>
        <v>#N/A</v>
      </c>
      <c r="CE335" s="3" t="e">
        <f t="shared" ca="1" si="231"/>
        <v>#N/A</v>
      </c>
      <c r="CF335" s="3" t="e">
        <f t="shared" ca="1" si="232"/>
        <v>#N/A</v>
      </c>
      <c r="CG335" s="3" t="e">
        <f t="shared" ca="1" si="233"/>
        <v>#N/A</v>
      </c>
      <c r="CH335" s="3" t="e">
        <f t="shared" ca="1" si="234"/>
        <v>#N/A</v>
      </c>
      <c r="CI335" s="3" t="e">
        <f t="shared" ca="1" si="235"/>
        <v>#N/A</v>
      </c>
      <c r="CJ335" s="3" t="e">
        <f t="shared" ca="1" si="236"/>
        <v>#N/A</v>
      </c>
      <c r="CK335" s="3" t="e">
        <f t="shared" ca="1" si="237"/>
        <v>#N/A</v>
      </c>
    </row>
    <row r="336" spans="10:89" x14ac:dyDescent="0.2">
      <c r="J336" s="152">
        <f t="shared" si="221"/>
        <v>287</v>
      </c>
      <c r="K336" s="94" t="str">
        <f t="shared" ca="1" si="222"/>
        <v/>
      </c>
      <c r="L336" s="82" t="str">
        <f t="shared" ca="1" si="223"/>
        <v/>
      </c>
      <c r="M336" s="88" t="str">
        <f t="shared" ca="1" si="224"/>
        <v/>
      </c>
      <c r="N336" s="87" t="str">
        <f t="shared" ca="1" si="225"/>
        <v/>
      </c>
      <c r="O336" s="83" t="str">
        <f t="shared" ca="1" si="226"/>
        <v/>
      </c>
      <c r="P336" s="84" t="str">
        <f t="shared" ca="1" si="227"/>
        <v/>
      </c>
      <c r="T336">
        <f>PV_Data_Calc!CY329</f>
        <v>314</v>
      </c>
      <c r="U336" s="10" t="e">
        <f ca="1">PV_Data_Calc!CZ329</f>
        <v>#N/A</v>
      </c>
      <c r="V336" s="16" t="e">
        <f ca="1">PV_Data_Calc!DB329</f>
        <v>#N/A</v>
      </c>
      <c r="W336" s="16" t="e">
        <f ca="1">PV_Data_Calc!DC329</f>
        <v>#N/A</v>
      </c>
      <c r="X336" s="17" t="e">
        <f ca="1">PV_Data_Calc!DD329</f>
        <v>#N/A</v>
      </c>
      <c r="Y336" s="17" t="e">
        <f ca="1">PV_Data_Calc!DE329</f>
        <v>#N/A</v>
      </c>
      <c r="AA336" s="9">
        <f>PV_Data_Calc!CQ329</f>
        <v>314</v>
      </c>
      <c r="AB336" s="9" t="e">
        <f ca="1">PV_Data_Calc!CR329</f>
        <v>#N/A</v>
      </c>
      <c r="AC336" s="19" t="e">
        <f ca="1">PV_Data_Calc!CT329</f>
        <v>#N/A</v>
      </c>
      <c r="AD336" s="19" t="e">
        <f ca="1">PV_Data_Calc!CU329</f>
        <v>#N/A</v>
      </c>
      <c r="AE336" s="20" t="e">
        <f ca="1">PV_Data_Calc!CV329</f>
        <v>#N/A</v>
      </c>
      <c r="AF336" s="20" t="e">
        <f ca="1">PV_Data_Calc!CW329</f>
        <v>#N/A</v>
      </c>
      <c r="AJ336" t="e">
        <f t="shared" ca="1" si="204"/>
        <v>#N/A</v>
      </c>
      <c r="AK336" s="4" t="e">
        <f t="shared" ca="1" si="205"/>
        <v>#N/A</v>
      </c>
      <c r="AL336" s="8" t="e">
        <f t="shared" ca="1" si="206"/>
        <v>#N/A</v>
      </c>
      <c r="AM336" s="3" t="e">
        <f t="shared" ca="1" si="207"/>
        <v>#N/A</v>
      </c>
      <c r="AN336" s="4" t="e">
        <f t="shared" ca="1" si="208"/>
        <v>#N/A</v>
      </c>
      <c r="AO336" s="4" t="e">
        <f t="shared" ca="1" si="209"/>
        <v>#N/A</v>
      </c>
      <c r="AP336" s="3" t="e">
        <f t="shared" ca="1" si="210"/>
        <v>#N/A</v>
      </c>
      <c r="AS336">
        <f t="shared" si="239"/>
        <v>157</v>
      </c>
      <c r="AT336" t="e">
        <f t="shared" ca="1" si="199"/>
        <v>#N/A</v>
      </c>
      <c r="AU336" s="3" t="e">
        <f t="shared" ca="1" si="200"/>
        <v>#N/A</v>
      </c>
      <c r="AV336" s="3" t="e">
        <f t="shared" ca="1" si="238"/>
        <v>#N/A</v>
      </c>
      <c r="AW336" s="4" t="e">
        <f t="shared" ca="1" si="238"/>
        <v>#N/A</v>
      </c>
      <c r="AX336" s="4" t="e">
        <f t="shared" ca="1" si="238"/>
        <v>#N/A</v>
      </c>
      <c r="AZ336" s="8" t="e">
        <f t="shared" ca="1" si="201"/>
        <v>#N/A</v>
      </c>
      <c r="BA336" s="3" t="e">
        <f t="shared" ca="1" si="220"/>
        <v>#N/A</v>
      </c>
      <c r="BB336" s="3" t="e">
        <f t="shared" ca="1" si="220"/>
        <v>#N/A</v>
      </c>
      <c r="BC336" s="3" t="e">
        <f t="shared" ca="1" si="220"/>
        <v>#N/A</v>
      </c>
      <c r="BD336" s="3" t="e">
        <f t="shared" ca="1" si="219"/>
        <v>#N/A</v>
      </c>
      <c r="BE336" s="3" t="e">
        <f t="shared" ca="1" si="219"/>
        <v>#N/A</v>
      </c>
      <c r="BF336" s="3" t="e">
        <f t="shared" ca="1" si="219"/>
        <v>#N/A</v>
      </c>
      <c r="BG336" s="3" t="e">
        <f t="shared" ca="1" si="203"/>
        <v>#N/A</v>
      </c>
      <c r="BH336" s="3" t="e">
        <f t="shared" ca="1" si="203"/>
        <v>#N/A</v>
      </c>
      <c r="BI336" s="3" t="e">
        <f t="shared" ca="1" si="203"/>
        <v>#N/A</v>
      </c>
      <c r="BL336" t="e">
        <f t="shared" ca="1" si="211"/>
        <v>#N/A</v>
      </c>
      <c r="BM336" s="4" t="e">
        <f t="shared" ca="1" si="212"/>
        <v>#N/A</v>
      </c>
      <c r="BN336" s="8" t="e">
        <f t="shared" ca="1" si="213"/>
        <v>#N/A</v>
      </c>
      <c r="BO336" s="3" t="e">
        <f t="shared" ca="1" si="214"/>
        <v>#N/A</v>
      </c>
      <c r="BP336" s="4" t="e">
        <f t="shared" ca="1" si="215"/>
        <v>#N/A</v>
      </c>
      <c r="BQ336" s="4" t="e">
        <f t="shared" ca="1" si="216"/>
        <v>#N/A</v>
      </c>
      <c r="BR336" s="3" t="e">
        <f t="shared" ca="1" si="217"/>
        <v>#N/A</v>
      </c>
      <c r="BU336">
        <f t="shared" si="202"/>
        <v>157</v>
      </c>
      <c r="BV336" t="e">
        <f t="shared" ca="1" si="218"/>
        <v>#N/A</v>
      </c>
      <c r="BW336" s="3" t="e">
        <f t="shared" ca="1" si="218"/>
        <v>#N/A</v>
      </c>
      <c r="BX336" s="3" t="e">
        <f t="shared" ca="1" si="218"/>
        <v>#N/A</v>
      </c>
      <c r="BY336" s="4" t="e">
        <f t="shared" ca="1" si="218"/>
        <v>#N/A</v>
      </c>
      <c r="BZ336" s="4" t="e">
        <f t="shared" ca="1" si="218"/>
        <v>#N/A</v>
      </c>
      <c r="CB336" s="8" t="e">
        <f t="shared" ca="1" si="228"/>
        <v>#N/A</v>
      </c>
      <c r="CC336" s="3" t="e">
        <f t="shared" ca="1" si="229"/>
        <v>#N/A</v>
      </c>
      <c r="CD336" s="3" t="e">
        <f t="shared" ca="1" si="230"/>
        <v>#N/A</v>
      </c>
      <c r="CE336" s="3" t="e">
        <f t="shared" ca="1" si="231"/>
        <v>#N/A</v>
      </c>
      <c r="CF336" s="3" t="e">
        <f t="shared" ca="1" si="232"/>
        <v>#N/A</v>
      </c>
      <c r="CG336" s="3" t="e">
        <f t="shared" ca="1" si="233"/>
        <v>#N/A</v>
      </c>
      <c r="CH336" s="3" t="e">
        <f t="shared" ca="1" si="234"/>
        <v>#N/A</v>
      </c>
      <c r="CI336" s="3" t="e">
        <f t="shared" ca="1" si="235"/>
        <v>#N/A</v>
      </c>
      <c r="CJ336" s="3" t="e">
        <f t="shared" ca="1" si="236"/>
        <v>#N/A</v>
      </c>
      <c r="CK336" s="3" t="e">
        <f t="shared" ca="1" si="237"/>
        <v>#N/A</v>
      </c>
    </row>
    <row r="337" spans="10:89" x14ac:dyDescent="0.2">
      <c r="J337" s="152">
        <f t="shared" si="221"/>
        <v>288</v>
      </c>
      <c r="K337" s="94" t="str">
        <f t="shared" ca="1" si="222"/>
        <v/>
      </c>
      <c r="L337" s="82" t="str">
        <f t="shared" ca="1" si="223"/>
        <v/>
      </c>
      <c r="M337" s="88" t="str">
        <f t="shared" ca="1" si="224"/>
        <v/>
      </c>
      <c r="N337" s="87" t="str">
        <f t="shared" ca="1" si="225"/>
        <v/>
      </c>
      <c r="O337" s="83" t="str">
        <f t="shared" ca="1" si="226"/>
        <v/>
      </c>
      <c r="P337" s="84" t="str">
        <f t="shared" ca="1" si="227"/>
        <v/>
      </c>
      <c r="T337">
        <f>PV_Data_Calc!CY330</f>
        <v>315</v>
      </c>
      <c r="U337" s="10" t="e">
        <f ca="1">PV_Data_Calc!CZ330</f>
        <v>#N/A</v>
      </c>
      <c r="V337" s="16" t="e">
        <f ca="1">PV_Data_Calc!DB330</f>
        <v>#N/A</v>
      </c>
      <c r="W337" s="16" t="e">
        <f ca="1">PV_Data_Calc!DC330</f>
        <v>#N/A</v>
      </c>
      <c r="X337" s="17" t="e">
        <f ca="1">PV_Data_Calc!DD330</f>
        <v>#N/A</v>
      </c>
      <c r="Y337" s="17" t="e">
        <f ca="1">PV_Data_Calc!DE330</f>
        <v>#N/A</v>
      </c>
      <c r="AA337" s="9">
        <f>PV_Data_Calc!CQ330</f>
        <v>315</v>
      </c>
      <c r="AB337" s="9" t="e">
        <f ca="1">PV_Data_Calc!CR330</f>
        <v>#N/A</v>
      </c>
      <c r="AC337" s="19" t="e">
        <f ca="1">PV_Data_Calc!CT330</f>
        <v>#N/A</v>
      </c>
      <c r="AD337" s="19" t="e">
        <f ca="1">PV_Data_Calc!CU330</f>
        <v>#N/A</v>
      </c>
      <c r="AE337" s="20" t="e">
        <f ca="1">PV_Data_Calc!CV330</f>
        <v>#N/A</v>
      </c>
      <c r="AF337" s="20" t="e">
        <f ca="1">PV_Data_Calc!CW330</f>
        <v>#N/A</v>
      </c>
      <c r="AJ337" t="e">
        <f t="shared" ca="1" si="204"/>
        <v>#N/A</v>
      </c>
      <c r="AK337" s="4" t="e">
        <f t="shared" ca="1" si="205"/>
        <v>#N/A</v>
      </c>
      <c r="AL337" s="8" t="e">
        <f t="shared" ca="1" si="206"/>
        <v>#N/A</v>
      </c>
      <c r="AM337" s="3" t="e">
        <f t="shared" ca="1" si="207"/>
        <v>#N/A</v>
      </c>
      <c r="AN337" s="4" t="e">
        <f t="shared" ca="1" si="208"/>
        <v>#N/A</v>
      </c>
      <c r="AO337" s="4" t="e">
        <f t="shared" ca="1" si="209"/>
        <v>#N/A</v>
      </c>
      <c r="AP337" s="3" t="e">
        <f t="shared" ca="1" si="210"/>
        <v>#N/A</v>
      </c>
      <c r="AS337">
        <f t="shared" si="239"/>
        <v>158</v>
      </c>
      <c r="AT337" t="e">
        <f t="shared" ca="1" si="199"/>
        <v>#N/A</v>
      </c>
      <c r="AU337" s="3" t="e">
        <f t="shared" ca="1" si="200"/>
        <v>#N/A</v>
      </c>
      <c r="AV337" s="3" t="e">
        <f t="shared" ca="1" si="238"/>
        <v>#N/A</v>
      </c>
      <c r="AW337" s="4" t="e">
        <f t="shared" ca="1" si="238"/>
        <v>#N/A</v>
      </c>
      <c r="AX337" s="4" t="e">
        <f t="shared" ca="1" si="238"/>
        <v>#N/A</v>
      </c>
      <c r="AZ337" s="8" t="e">
        <f t="shared" ca="1" si="201"/>
        <v>#N/A</v>
      </c>
      <c r="BA337" s="3" t="e">
        <f t="shared" ca="1" si="220"/>
        <v>#N/A</v>
      </c>
      <c r="BB337" s="3" t="e">
        <f t="shared" ca="1" si="220"/>
        <v>#N/A</v>
      </c>
      <c r="BC337" s="3" t="e">
        <f t="shared" ca="1" si="220"/>
        <v>#N/A</v>
      </c>
      <c r="BD337" s="3" t="e">
        <f t="shared" ca="1" si="219"/>
        <v>#N/A</v>
      </c>
      <c r="BE337" s="3" t="e">
        <f t="shared" ca="1" si="219"/>
        <v>#N/A</v>
      </c>
      <c r="BF337" s="3" t="e">
        <f t="shared" ca="1" si="219"/>
        <v>#N/A</v>
      </c>
      <c r="BG337" s="3" t="e">
        <f t="shared" ca="1" si="203"/>
        <v>#N/A</v>
      </c>
      <c r="BH337" s="3" t="e">
        <f t="shared" ca="1" si="203"/>
        <v>#N/A</v>
      </c>
      <c r="BI337" s="3" t="e">
        <f t="shared" ca="1" si="203"/>
        <v>#N/A</v>
      </c>
      <c r="BL337" t="e">
        <f t="shared" ca="1" si="211"/>
        <v>#N/A</v>
      </c>
      <c r="BM337" s="4" t="e">
        <f t="shared" ca="1" si="212"/>
        <v>#N/A</v>
      </c>
      <c r="BN337" s="8" t="e">
        <f t="shared" ca="1" si="213"/>
        <v>#N/A</v>
      </c>
      <c r="BO337" s="3" t="e">
        <f t="shared" ca="1" si="214"/>
        <v>#N/A</v>
      </c>
      <c r="BP337" s="4" t="e">
        <f t="shared" ca="1" si="215"/>
        <v>#N/A</v>
      </c>
      <c r="BQ337" s="4" t="e">
        <f t="shared" ca="1" si="216"/>
        <v>#N/A</v>
      </c>
      <c r="BR337" s="3" t="e">
        <f t="shared" ca="1" si="217"/>
        <v>#N/A</v>
      </c>
      <c r="BU337">
        <f t="shared" si="202"/>
        <v>158</v>
      </c>
      <c r="BV337" t="e">
        <f t="shared" ca="1" si="218"/>
        <v>#N/A</v>
      </c>
      <c r="BW337" s="3" t="e">
        <f t="shared" ca="1" si="218"/>
        <v>#N/A</v>
      </c>
      <c r="BX337" s="3" t="e">
        <f t="shared" ca="1" si="218"/>
        <v>#N/A</v>
      </c>
      <c r="BY337" s="4" t="e">
        <f t="shared" ca="1" si="218"/>
        <v>#N/A</v>
      </c>
      <c r="BZ337" s="4" t="e">
        <f t="shared" ca="1" si="218"/>
        <v>#N/A</v>
      </c>
      <c r="CB337" s="8" t="e">
        <f t="shared" ca="1" si="228"/>
        <v>#N/A</v>
      </c>
      <c r="CC337" s="3" t="e">
        <f t="shared" ca="1" si="229"/>
        <v>#N/A</v>
      </c>
      <c r="CD337" s="3" t="e">
        <f t="shared" ca="1" si="230"/>
        <v>#N/A</v>
      </c>
      <c r="CE337" s="3" t="e">
        <f t="shared" ca="1" si="231"/>
        <v>#N/A</v>
      </c>
      <c r="CF337" s="3" t="e">
        <f t="shared" ca="1" si="232"/>
        <v>#N/A</v>
      </c>
      <c r="CG337" s="3" t="e">
        <f t="shared" ca="1" si="233"/>
        <v>#N/A</v>
      </c>
      <c r="CH337" s="3" t="e">
        <f t="shared" ca="1" si="234"/>
        <v>#N/A</v>
      </c>
      <c r="CI337" s="3" t="e">
        <f t="shared" ca="1" si="235"/>
        <v>#N/A</v>
      </c>
      <c r="CJ337" s="3" t="e">
        <f t="shared" ca="1" si="236"/>
        <v>#N/A</v>
      </c>
      <c r="CK337" s="3" t="e">
        <f t="shared" ca="1" si="237"/>
        <v>#N/A</v>
      </c>
    </row>
    <row r="338" spans="10:89" x14ac:dyDescent="0.2">
      <c r="J338" s="152">
        <f t="shared" si="221"/>
        <v>289</v>
      </c>
      <c r="K338" s="94" t="str">
        <f t="shared" ca="1" si="222"/>
        <v/>
      </c>
      <c r="L338" s="82" t="str">
        <f t="shared" ca="1" si="223"/>
        <v/>
      </c>
      <c r="M338" s="88" t="str">
        <f t="shared" ca="1" si="224"/>
        <v/>
      </c>
      <c r="N338" s="87" t="str">
        <f t="shared" ca="1" si="225"/>
        <v/>
      </c>
      <c r="O338" s="83" t="str">
        <f t="shared" ca="1" si="226"/>
        <v/>
      </c>
      <c r="P338" s="84" t="str">
        <f t="shared" ca="1" si="227"/>
        <v/>
      </c>
      <c r="T338">
        <f>PV_Data_Calc!CY331</f>
        <v>316</v>
      </c>
      <c r="U338" s="10" t="e">
        <f ca="1">PV_Data_Calc!CZ331</f>
        <v>#N/A</v>
      </c>
      <c r="V338" s="16" t="e">
        <f ca="1">PV_Data_Calc!DB331</f>
        <v>#N/A</v>
      </c>
      <c r="W338" s="16" t="e">
        <f ca="1">PV_Data_Calc!DC331</f>
        <v>#N/A</v>
      </c>
      <c r="X338" s="17" t="e">
        <f ca="1">PV_Data_Calc!DD331</f>
        <v>#N/A</v>
      </c>
      <c r="Y338" s="17" t="e">
        <f ca="1">PV_Data_Calc!DE331</f>
        <v>#N/A</v>
      </c>
      <c r="AA338" s="9">
        <f>PV_Data_Calc!CQ331</f>
        <v>316</v>
      </c>
      <c r="AB338" s="9" t="e">
        <f ca="1">PV_Data_Calc!CR331</f>
        <v>#N/A</v>
      </c>
      <c r="AC338" s="19" t="e">
        <f ca="1">PV_Data_Calc!CT331</f>
        <v>#N/A</v>
      </c>
      <c r="AD338" s="19" t="e">
        <f ca="1">PV_Data_Calc!CU331</f>
        <v>#N/A</v>
      </c>
      <c r="AE338" s="20" t="e">
        <f ca="1">PV_Data_Calc!CV331</f>
        <v>#N/A</v>
      </c>
      <c r="AF338" s="20" t="e">
        <f ca="1">PV_Data_Calc!CW331</f>
        <v>#N/A</v>
      </c>
      <c r="AJ338" t="e">
        <f t="shared" ca="1" si="204"/>
        <v>#N/A</v>
      </c>
      <c r="AK338" s="4" t="e">
        <f t="shared" ca="1" si="205"/>
        <v>#N/A</v>
      </c>
      <c r="AL338" s="8" t="e">
        <f t="shared" ca="1" si="206"/>
        <v>#N/A</v>
      </c>
      <c r="AM338" s="3" t="e">
        <f t="shared" ca="1" si="207"/>
        <v>#N/A</v>
      </c>
      <c r="AN338" s="4" t="e">
        <f t="shared" ca="1" si="208"/>
        <v>#N/A</v>
      </c>
      <c r="AO338" s="4" t="e">
        <f t="shared" ca="1" si="209"/>
        <v>#N/A</v>
      </c>
      <c r="AP338" s="3" t="e">
        <f t="shared" ca="1" si="210"/>
        <v>#N/A</v>
      </c>
      <c r="AS338">
        <f t="shared" si="239"/>
        <v>158</v>
      </c>
      <c r="AT338" t="e">
        <f t="shared" ca="1" si="199"/>
        <v>#N/A</v>
      </c>
      <c r="AU338" s="3" t="e">
        <f t="shared" ca="1" si="200"/>
        <v>#N/A</v>
      </c>
      <c r="AV338" s="3" t="e">
        <f t="shared" ca="1" si="238"/>
        <v>#N/A</v>
      </c>
      <c r="AW338" s="4" t="e">
        <f t="shared" ca="1" si="238"/>
        <v>#N/A</v>
      </c>
      <c r="AX338" s="4" t="e">
        <f t="shared" ca="1" si="238"/>
        <v>#N/A</v>
      </c>
      <c r="AZ338" s="8" t="e">
        <f t="shared" ca="1" si="201"/>
        <v>#N/A</v>
      </c>
      <c r="BA338" s="3" t="e">
        <f t="shared" ca="1" si="220"/>
        <v>#N/A</v>
      </c>
      <c r="BB338" s="3" t="e">
        <f t="shared" ca="1" si="220"/>
        <v>#N/A</v>
      </c>
      <c r="BC338" s="3" t="e">
        <f t="shared" ca="1" si="220"/>
        <v>#N/A</v>
      </c>
      <c r="BD338" s="3" t="e">
        <f t="shared" ca="1" si="219"/>
        <v>#N/A</v>
      </c>
      <c r="BE338" s="3" t="e">
        <f t="shared" ca="1" si="219"/>
        <v>#N/A</v>
      </c>
      <c r="BF338" s="3" t="e">
        <f t="shared" ca="1" si="219"/>
        <v>#N/A</v>
      </c>
      <c r="BG338" s="3" t="e">
        <f t="shared" ca="1" si="203"/>
        <v>#N/A</v>
      </c>
      <c r="BH338" s="3" t="e">
        <f t="shared" ca="1" si="203"/>
        <v>#N/A</v>
      </c>
      <c r="BI338" s="3" t="e">
        <f t="shared" ca="1" si="203"/>
        <v>#N/A</v>
      </c>
      <c r="BL338" t="e">
        <f t="shared" ca="1" si="211"/>
        <v>#N/A</v>
      </c>
      <c r="BM338" s="4" t="e">
        <f t="shared" ca="1" si="212"/>
        <v>#N/A</v>
      </c>
      <c r="BN338" s="8" t="e">
        <f t="shared" ca="1" si="213"/>
        <v>#N/A</v>
      </c>
      <c r="BO338" s="3" t="e">
        <f t="shared" ca="1" si="214"/>
        <v>#N/A</v>
      </c>
      <c r="BP338" s="4" t="e">
        <f t="shared" ca="1" si="215"/>
        <v>#N/A</v>
      </c>
      <c r="BQ338" s="4" t="e">
        <f t="shared" ca="1" si="216"/>
        <v>#N/A</v>
      </c>
      <c r="BR338" s="3" t="e">
        <f t="shared" ca="1" si="217"/>
        <v>#N/A</v>
      </c>
      <c r="BU338">
        <f t="shared" si="202"/>
        <v>158</v>
      </c>
      <c r="BV338" t="e">
        <f t="shared" ca="1" si="218"/>
        <v>#N/A</v>
      </c>
      <c r="BW338" s="3" t="e">
        <f t="shared" ca="1" si="218"/>
        <v>#N/A</v>
      </c>
      <c r="BX338" s="3" t="e">
        <f t="shared" ca="1" si="218"/>
        <v>#N/A</v>
      </c>
      <c r="BY338" s="4" t="e">
        <f t="shared" ca="1" si="218"/>
        <v>#N/A</v>
      </c>
      <c r="BZ338" s="4" t="e">
        <f t="shared" ca="1" si="218"/>
        <v>#N/A</v>
      </c>
      <c r="CB338" s="8" t="e">
        <f t="shared" ca="1" si="228"/>
        <v>#N/A</v>
      </c>
      <c r="CC338" s="3" t="e">
        <f t="shared" ca="1" si="229"/>
        <v>#N/A</v>
      </c>
      <c r="CD338" s="3" t="e">
        <f t="shared" ca="1" si="230"/>
        <v>#N/A</v>
      </c>
      <c r="CE338" s="3" t="e">
        <f t="shared" ca="1" si="231"/>
        <v>#N/A</v>
      </c>
      <c r="CF338" s="3" t="e">
        <f t="shared" ca="1" si="232"/>
        <v>#N/A</v>
      </c>
      <c r="CG338" s="3" t="e">
        <f t="shared" ca="1" si="233"/>
        <v>#N/A</v>
      </c>
      <c r="CH338" s="3" t="e">
        <f t="shared" ca="1" si="234"/>
        <v>#N/A</v>
      </c>
      <c r="CI338" s="3" t="e">
        <f t="shared" ca="1" si="235"/>
        <v>#N/A</v>
      </c>
      <c r="CJ338" s="3" t="e">
        <f t="shared" ca="1" si="236"/>
        <v>#N/A</v>
      </c>
      <c r="CK338" s="3" t="e">
        <f t="shared" ca="1" si="237"/>
        <v>#N/A</v>
      </c>
    </row>
    <row r="339" spans="10:89" x14ac:dyDescent="0.2">
      <c r="J339" s="152">
        <f t="shared" si="221"/>
        <v>290</v>
      </c>
      <c r="K339" s="94" t="str">
        <f t="shared" ca="1" si="222"/>
        <v/>
      </c>
      <c r="L339" s="82" t="str">
        <f t="shared" ca="1" si="223"/>
        <v/>
      </c>
      <c r="M339" s="88" t="str">
        <f t="shared" ca="1" si="224"/>
        <v/>
      </c>
      <c r="N339" s="87" t="str">
        <f t="shared" ca="1" si="225"/>
        <v/>
      </c>
      <c r="O339" s="83" t="str">
        <f t="shared" ca="1" si="226"/>
        <v/>
      </c>
      <c r="P339" s="84" t="str">
        <f t="shared" ca="1" si="227"/>
        <v/>
      </c>
      <c r="T339">
        <f>PV_Data_Calc!CY332</f>
        <v>317</v>
      </c>
      <c r="U339" s="10" t="e">
        <f ca="1">PV_Data_Calc!CZ332</f>
        <v>#N/A</v>
      </c>
      <c r="V339" s="16" t="e">
        <f ca="1">PV_Data_Calc!DB332</f>
        <v>#N/A</v>
      </c>
      <c r="W339" s="16" t="e">
        <f ca="1">PV_Data_Calc!DC332</f>
        <v>#N/A</v>
      </c>
      <c r="X339" s="17" t="e">
        <f ca="1">PV_Data_Calc!DD332</f>
        <v>#N/A</v>
      </c>
      <c r="Y339" s="17" t="e">
        <f ca="1">PV_Data_Calc!DE332</f>
        <v>#N/A</v>
      </c>
      <c r="AA339" s="9">
        <f>PV_Data_Calc!CQ332</f>
        <v>317</v>
      </c>
      <c r="AB339" s="9" t="e">
        <f ca="1">PV_Data_Calc!CR332</f>
        <v>#N/A</v>
      </c>
      <c r="AC339" s="19" t="e">
        <f ca="1">PV_Data_Calc!CT332</f>
        <v>#N/A</v>
      </c>
      <c r="AD339" s="19" t="e">
        <f ca="1">PV_Data_Calc!CU332</f>
        <v>#N/A</v>
      </c>
      <c r="AE339" s="20" t="e">
        <f ca="1">PV_Data_Calc!CV332</f>
        <v>#N/A</v>
      </c>
      <c r="AF339" s="20" t="e">
        <f ca="1">PV_Data_Calc!CW332</f>
        <v>#N/A</v>
      </c>
      <c r="AJ339" t="e">
        <f t="shared" ca="1" si="204"/>
        <v>#N/A</v>
      </c>
      <c r="AK339" s="4" t="e">
        <f t="shared" ca="1" si="205"/>
        <v>#N/A</v>
      </c>
      <c r="AL339" s="8" t="e">
        <f t="shared" ca="1" si="206"/>
        <v>#N/A</v>
      </c>
      <c r="AM339" s="3" t="e">
        <f t="shared" ca="1" si="207"/>
        <v>#N/A</v>
      </c>
      <c r="AN339" s="4" t="e">
        <f t="shared" ca="1" si="208"/>
        <v>#N/A</v>
      </c>
      <c r="AO339" s="4" t="e">
        <f t="shared" ca="1" si="209"/>
        <v>#N/A</v>
      </c>
      <c r="AP339" s="3" t="e">
        <f t="shared" ca="1" si="210"/>
        <v>#N/A</v>
      </c>
      <c r="AS339">
        <f t="shared" si="239"/>
        <v>159</v>
      </c>
      <c r="AT339" t="e">
        <f t="shared" ca="1" si="199"/>
        <v>#N/A</v>
      </c>
      <c r="AU339" s="3" t="e">
        <f t="shared" ca="1" si="200"/>
        <v>#N/A</v>
      </c>
      <c r="AV339" s="3" t="e">
        <f t="shared" ca="1" si="238"/>
        <v>#N/A</v>
      </c>
      <c r="AW339" s="4" t="e">
        <f t="shared" ca="1" si="238"/>
        <v>#N/A</v>
      </c>
      <c r="AX339" s="4" t="e">
        <f t="shared" ca="1" si="238"/>
        <v>#N/A</v>
      </c>
      <c r="AZ339" s="8" t="e">
        <f t="shared" ca="1" si="201"/>
        <v>#N/A</v>
      </c>
      <c r="BA339" s="3" t="e">
        <f t="shared" ca="1" si="220"/>
        <v>#N/A</v>
      </c>
      <c r="BB339" s="3" t="e">
        <f t="shared" ca="1" si="220"/>
        <v>#N/A</v>
      </c>
      <c r="BC339" s="3" t="e">
        <f t="shared" ca="1" si="220"/>
        <v>#N/A</v>
      </c>
      <c r="BD339" s="3" t="e">
        <f t="shared" ca="1" si="219"/>
        <v>#N/A</v>
      </c>
      <c r="BE339" s="3" t="e">
        <f t="shared" ca="1" si="219"/>
        <v>#N/A</v>
      </c>
      <c r="BF339" s="3" t="e">
        <f t="shared" ca="1" si="219"/>
        <v>#N/A</v>
      </c>
      <c r="BG339" s="3" t="e">
        <f t="shared" ca="1" si="203"/>
        <v>#N/A</v>
      </c>
      <c r="BH339" s="3" t="e">
        <f t="shared" ca="1" si="203"/>
        <v>#N/A</v>
      </c>
      <c r="BI339" s="3" t="e">
        <f t="shared" ca="1" si="203"/>
        <v>#N/A</v>
      </c>
      <c r="BL339" t="e">
        <f t="shared" ca="1" si="211"/>
        <v>#N/A</v>
      </c>
      <c r="BM339" s="4" t="e">
        <f t="shared" ca="1" si="212"/>
        <v>#N/A</v>
      </c>
      <c r="BN339" s="8" t="e">
        <f t="shared" ca="1" si="213"/>
        <v>#N/A</v>
      </c>
      <c r="BO339" s="3" t="e">
        <f t="shared" ca="1" si="214"/>
        <v>#N/A</v>
      </c>
      <c r="BP339" s="4" t="e">
        <f t="shared" ca="1" si="215"/>
        <v>#N/A</v>
      </c>
      <c r="BQ339" s="4" t="e">
        <f t="shared" ca="1" si="216"/>
        <v>#N/A</v>
      </c>
      <c r="BR339" s="3" t="e">
        <f t="shared" ca="1" si="217"/>
        <v>#N/A</v>
      </c>
      <c r="BU339">
        <f t="shared" si="202"/>
        <v>159</v>
      </c>
      <c r="BV339" t="e">
        <f t="shared" ca="1" si="218"/>
        <v>#N/A</v>
      </c>
      <c r="BW339" s="3" t="e">
        <f t="shared" ca="1" si="218"/>
        <v>#N/A</v>
      </c>
      <c r="BX339" s="3" t="e">
        <f t="shared" ca="1" si="218"/>
        <v>#N/A</v>
      </c>
      <c r="BY339" s="4" t="e">
        <f t="shared" ca="1" si="218"/>
        <v>#N/A</v>
      </c>
      <c r="BZ339" s="4" t="e">
        <f t="shared" ca="1" si="218"/>
        <v>#N/A</v>
      </c>
      <c r="CB339" s="8" t="e">
        <f t="shared" ca="1" si="228"/>
        <v>#N/A</v>
      </c>
      <c r="CC339" s="3" t="e">
        <f t="shared" ca="1" si="229"/>
        <v>#N/A</v>
      </c>
      <c r="CD339" s="3" t="e">
        <f t="shared" ca="1" si="230"/>
        <v>#N/A</v>
      </c>
      <c r="CE339" s="3" t="e">
        <f t="shared" ca="1" si="231"/>
        <v>#N/A</v>
      </c>
      <c r="CF339" s="3" t="e">
        <f t="shared" ca="1" si="232"/>
        <v>#N/A</v>
      </c>
      <c r="CG339" s="3" t="e">
        <f t="shared" ca="1" si="233"/>
        <v>#N/A</v>
      </c>
      <c r="CH339" s="3" t="e">
        <f t="shared" ca="1" si="234"/>
        <v>#N/A</v>
      </c>
      <c r="CI339" s="3" t="e">
        <f t="shared" ca="1" si="235"/>
        <v>#N/A</v>
      </c>
      <c r="CJ339" s="3" t="e">
        <f t="shared" ca="1" si="236"/>
        <v>#N/A</v>
      </c>
      <c r="CK339" s="3" t="e">
        <f t="shared" ca="1" si="237"/>
        <v>#N/A</v>
      </c>
    </row>
    <row r="340" spans="10:89" x14ac:dyDescent="0.2">
      <c r="J340" s="152">
        <f t="shared" si="221"/>
        <v>291</v>
      </c>
      <c r="K340" s="94" t="str">
        <f t="shared" ca="1" si="222"/>
        <v/>
      </c>
      <c r="L340" s="82" t="str">
        <f t="shared" ca="1" si="223"/>
        <v/>
      </c>
      <c r="M340" s="88" t="str">
        <f t="shared" ca="1" si="224"/>
        <v/>
      </c>
      <c r="N340" s="87" t="str">
        <f t="shared" ca="1" si="225"/>
        <v/>
      </c>
      <c r="O340" s="83" t="str">
        <f t="shared" ca="1" si="226"/>
        <v/>
      </c>
      <c r="P340" s="84" t="str">
        <f t="shared" ca="1" si="227"/>
        <v/>
      </c>
      <c r="T340">
        <f>PV_Data_Calc!CY333</f>
        <v>318</v>
      </c>
      <c r="U340" s="10" t="e">
        <f ca="1">PV_Data_Calc!CZ333</f>
        <v>#N/A</v>
      </c>
      <c r="V340" s="16" t="e">
        <f ca="1">PV_Data_Calc!DB333</f>
        <v>#N/A</v>
      </c>
      <c r="W340" s="16" t="e">
        <f ca="1">PV_Data_Calc!DC333</f>
        <v>#N/A</v>
      </c>
      <c r="X340" s="17" t="e">
        <f ca="1">PV_Data_Calc!DD333</f>
        <v>#N/A</v>
      </c>
      <c r="Y340" s="17" t="e">
        <f ca="1">PV_Data_Calc!DE333</f>
        <v>#N/A</v>
      </c>
      <c r="AA340" s="9">
        <f>PV_Data_Calc!CQ333</f>
        <v>318</v>
      </c>
      <c r="AB340" s="9" t="e">
        <f ca="1">PV_Data_Calc!CR333</f>
        <v>#N/A</v>
      </c>
      <c r="AC340" s="19" t="e">
        <f ca="1">PV_Data_Calc!CT333</f>
        <v>#N/A</v>
      </c>
      <c r="AD340" s="19" t="e">
        <f ca="1">PV_Data_Calc!CU333</f>
        <v>#N/A</v>
      </c>
      <c r="AE340" s="20" t="e">
        <f ca="1">PV_Data_Calc!CV333</f>
        <v>#N/A</v>
      </c>
      <c r="AF340" s="20" t="e">
        <f ca="1">PV_Data_Calc!CW333</f>
        <v>#N/A</v>
      </c>
      <c r="AJ340" t="e">
        <f t="shared" ca="1" si="204"/>
        <v>#N/A</v>
      </c>
      <c r="AK340" s="4" t="e">
        <f t="shared" ca="1" si="205"/>
        <v>#N/A</v>
      </c>
      <c r="AL340" s="8" t="e">
        <f t="shared" ca="1" si="206"/>
        <v>#N/A</v>
      </c>
      <c r="AM340" s="3" t="e">
        <f t="shared" ca="1" si="207"/>
        <v>#N/A</v>
      </c>
      <c r="AN340" s="4" t="e">
        <f t="shared" ca="1" si="208"/>
        <v>#N/A</v>
      </c>
      <c r="AO340" s="4" t="e">
        <f t="shared" ca="1" si="209"/>
        <v>#N/A</v>
      </c>
      <c r="AP340" s="3" t="e">
        <f t="shared" ca="1" si="210"/>
        <v>#N/A</v>
      </c>
      <c r="AS340">
        <f t="shared" si="239"/>
        <v>159</v>
      </c>
      <c r="AT340" t="e">
        <f t="shared" ca="1" si="199"/>
        <v>#N/A</v>
      </c>
      <c r="AU340" s="3" t="e">
        <f t="shared" ca="1" si="200"/>
        <v>#N/A</v>
      </c>
      <c r="AV340" s="3" t="e">
        <f t="shared" ca="1" si="238"/>
        <v>#N/A</v>
      </c>
      <c r="AW340" s="4" t="e">
        <f t="shared" ca="1" si="238"/>
        <v>#N/A</v>
      </c>
      <c r="AX340" s="4" t="e">
        <f t="shared" ca="1" si="238"/>
        <v>#N/A</v>
      </c>
      <c r="AZ340" s="8" t="e">
        <f t="shared" ca="1" si="201"/>
        <v>#N/A</v>
      </c>
      <c r="BA340" s="3" t="e">
        <f t="shared" ca="1" si="220"/>
        <v>#N/A</v>
      </c>
      <c r="BB340" s="3" t="e">
        <f t="shared" ca="1" si="220"/>
        <v>#N/A</v>
      </c>
      <c r="BC340" s="3" t="e">
        <f t="shared" ca="1" si="220"/>
        <v>#N/A</v>
      </c>
      <c r="BD340" s="3" t="e">
        <f t="shared" ca="1" si="219"/>
        <v>#N/A</v>
      </c>
      <c r="BE340" s="3" t="e">
        <f t="shared" ca="1" si="219"/>
        <v>#N/A</v>
      </c>
      <c r="BF340" s="3" t="e">
        <f t="shared" ca="1" si="219"/>
        <v>#N/A</v>
      </c>
      <c r="BG340" s="3" t="e">
        <f t="shared" ca="1" si="203"/>
        <v>#N/A</v>
      </c>
      <c r="BH340" s="3" t="e">
        <f t="shared" ca="1" si="203"/>
        <v>#N/A</v>
      </c>
      <c r="BI340" s="3" t="e">
        <f t="shared" ca="1" si="203"/>
        <v>#N/A</v>
      </c>
      <c r="BL340" t="e">
        <f t="shared" ca="1" si="211"/>
        <v>#N/A</v>
      </c>
      <c r="BM340" s="4" t="e">
        <f t="shared" ca="1" si="212"/>
        <v>#N/A</v>
      </c>
      <c r="BN340" s="8" t="e">
        <f t="shared" ca="1" si="213"/>
        <v>#N/A</v>
      </c>
      <c r="BO340" s="3" t="e">
        <f t="shared" ca="1" si="214"/>
        <v>#N/A</v>
      </c>
      <c r="BP340" s="4" t="e">
        <f t="shared" ca="1" si="215"/>
        <v>#N/A</v>
      </c>
      <c r="BQ340" s="4" t="e">
        <f t="shared" ca="1" si="216"/>
        <v>#N/A</v>
      </c>
      <c r="BR340" s="3" t="e">
        <f t="shared" ca="1" si="217"/>
        <v>#N/A</v>
      </c>
      <c r="BU340">
        <f t="shared" si="202"/>
        <v>159</v>
      </c>
      <c r="BV340" t="e">
        <f t="shared" ca="1" si="218"/>
        <v>#N/A</v>
      </c>
      <c r="BW340" s="3" t="e">
        <f t="shared" ca="1" si="218"/>
        <v>#N/A</v>
      </c>
      <c r="BX340" s="3" t="e">
        <f t="shared" ca="1" si="218"/>
        <v>#N/A</v>
      </c>
      <c r="BY340" s="4" t="e">
        <f t="shared" ca="1" si="218"/>
        <v>#N/A</v>
      </c>
      <c r="BZ340" s="4" t="e">
        <f t="shared" ca="1" si="218"/>
        <v>#N/A</v>
      </c>
      <c r="CB340" s="8" t="e">
        <f t="shared" ca="1" si="228"/>
        <v>#N/A</v>
      </c>
      <c r="CC340" s="3" t="e">
        <f t="shared" ca="1" si="229"/>
        <v>#N/A</v>
      </c>
      <c r="CD340" s="3" t="e">
        <f t="shared" ca="1" si="230"/>
        <v>#N/A</v>
      </c>
      <c r="CE340" s="3" t="e">
        <f t="shared" ca="1" si="231"/>
        <v>#N/A</v>
      </c>
      <c r="CF340" s="3" t="e">
        <f t="shared" ca="1" si="232"/>
        <v>#N/A</v>
      </c>
      <c r="CG340" s="3" t="e">
        <f t="shared" ca="1" si="233"/>
        <v>#N/A</v>
      </c>
      <c r="CH340" s="3" t="e">
        <f t="shared" ca="1" si="234"/>
        <v>#N/A</v>
      </c>
      <c r="CI340" s="3" t="e">
        <f t="shared" ca="1" si="235"/>
        <v>#N/A</v>
      </c>
      <c r="CJ340" s="3" t="e">
        <f t="shared" ca="1" si="236"/>
        <v>#N/A</v>
      </c>
      <c r="CK340" s="3" t="e">
        <f t="shared" ca="1" si="237"/>
        <v>#N/A</v>
      </c>
    </row>
    <row r="341" spans="10:89" x14ac:dyDescent="0.2">
      <c r="J341" s="152">
        <f t="shared" si="221"/>
        <v>292</v>
      </c>
      <c r="K341" s="94" t="str">
        <f t="shared" ca="1" si="222"/>
        <v/>
      </c>
      <c r="L341" s="82" t="str">
        <f t="shared" ca="1" si="223"/>
        <v/>
      </c>
      <c r="M341" s="88" t="str">
        <f t="shared" ca="1" si="224"/>
        <v/>
      </c>
      <c r="N341" s="87" t="str">
        <f t="shared" ca="1" si="225"/>
        <v/>
      </c>
      <c r="O341" s="83" t="str">
        <f t="shared" ca="1" si="226"/>
        <v/>
      </c>
      <c r="P341" s="84" t="str">
        <f t="shared" ca="1" si="227"/>
        <v/>
      </c>
      <c r="T341">
        <f>PV_Data_Calc!CY334</f>
        <v>319</v>
      </c>
      <c r="U341" s="10" t="e">
        <f ca="1">PV_Data_Calc!CZ334</f>
        <v>#N/A</v>
      </c>
      <c r="V341" s="16" t="e">
        <f ca="1">PV_Data_Calc!DB334</f>
        <v>#N/A</v>
      </c>
      <c r="W341" s="16" t="e">
        <f ca="1">PV_Data_Calc!DC334</f>
        <v>#N/A</v>
      </c>
      <c r="X341" s="17" t="e">
        <f ca="1">PV_Data_Calc!DD334</f>
        <v>#N/A</v>
      </c>
      <c r="Y341" s="17" t="e">
        <f ca="1">PV_Data_Calc!DE334</f>
        <v>#N/A</v>
      </c>
      <c r="AA341" s="9">
        <f>PV_Data_Calc!CQ334</f>
        <v>319</v>
      </c>
      <c r="AB341" s="9" t="e">
        <f ca="1">PV_Data_Calc!CR334</f>
        <v>#N/A</v>
      </c>
      <c r="AC341" s="19" t="e">
        <f ca="1">PV_Data_Calc!CT334</f>
        <v>#N/A</v>
      </c>
      <c r="AD341" s="19" t="e">
        <f ca="1">PV_Data_Calc!CU334</f>
        <v>#N/A</v>
      </c>
      <c r="AE341" s="20" t="e">
        <f ca="1">PV_Data_Calc!CV334</f>
        <v>#N/A</v>
      </c>
      <c r="AF341" s="20" t="e">
        <f ca="1">PV_Data_Calc!CW334</f>
        <v>#N/A</v>
      </c>
      <c r="AJ341" t="e">
        <f t="shared" ca="1" si="204"/>
        <v>#N/A</v>
      </c>
      <c r="AK341" s="4" t="e">
        <f t="shared" ca="1" si="205"/>
        <v>#N/A</v>
      </c>
      <c r="AL341" s="8" t="e">
        <f t="shared" ca="1" si="206"/>
        <v>#N/A</v>
      </c>
      <c r="AM341" s="3" t="e">
        <f t="shared" ca="1" si="207"/>
        <v>#N/A</v>
      </c>
      <c r="AN341" s="4" t="e">
        <f t="shared" ca="1" si="208"/>
        <v>#N/A</v>
      </c>
      <c r="AO341" s="4" t="e">
        <f t="shared" ca="1" si="209"/>
        <v>#N/A</v>
      </c>
      <c r="AP341" s="3" t="e">
        <f t="shared" ca="1" si="210"/>
        <v>#N/A</v>
      </c>
      <c r="AS341">
        <f t="shared" si="239"/>
        <v>160</v>
      </c>
      <c r="AT341" t="e">
        <f t="shared" ca="1" si="199"/>
        <v>#N/A</v>
      </c>
      <c r="AU341" s="3" t="e">
        <f t="shared" ca="1" si="200"/>
        <v>#N/A</v>
      </c>
      <c r="AV341" s="3" t="e">
        <f t="shared" ca="1" si="238"/>
        <v>#N/A</v>
      </c>
      <c r="AW341" s="4" t="e">
        <f t="shared" ca="1" si="238"/>
        <v>#N/A</v>
      </c>
      <c r="AX341" s="4" t="e">
        <f t="shared" ca="1" si="238"/>
        <v>#N/A</v>
      </c>
      <c r="AZ341" s="8" t="e">
        <f t="shared" ca="1" si="201"/>
        <v>#N/A</v>
      </c>
      <c r="BA341" s="3" t="e">
        <f t="shared" ca="1" si="220"/>
        <v>#N/A</v>
      </c>
      <c r="BB341" s="3" t="e">
        <f t="shared" ca="1" si="220"/>
        <v>#N/A</v>
      </c>
      <c r="BC341" s="3" t="e">
        <f t="shared" ca="1" si="220"/>
        <v>#N/A</v>
      </c>
      <c r="BD341" s="3" t="e">
        <f t="shared" ca="1" si="219"/>
        <v>#N/A</v>
      </c>
      <c r="BE341" s="3" t="e">
        <f t="shared" ca="1" si="219"/>
        <v>#N/A</v>
      </c>
      <c r="BF341" s="3" t="e">
        <f t="shared" ca="1" si="219"/>
        <v>#N/A</v>
      </c>
      <c r="BG341" s="3" t="e">
        <f t="shared" ca="1" si="203"/>
        <v>#N/A</v>
      </c>
      <c r="BH341" s="3" t="e">
        <f t="shared" ca="1" si="203"/>
        <v>#N/A</v>
      </c>
      <c r="BI341" s="3" t="e">
        <f t="shared" ca="1" si="203"/>
        <v>#N/A</v>
      </c>
      <c r="BL341" t="e">
        <f t="shared" ca="1" si="211"/>
        <v>#N/A</v>
      </c>
      <c r="BM341" s="4" t="e">
        <f t="shared" ca="1" si="212"/>
        <v>#N/A</v>
      </c>
      <c r="BN341" s="8" t="e">
        <f t="shared" ca="1" si="213"/>
        <v>#N/A</v>
      </c>
      <c r="BO341" s="3" t="e">
        <f t="shared" ca="1" si="214"/>
        <v>#N/A</v>
      </c>
      <c r="BP341" s="4" t="e">
        <f t="shared" ca="1" si="215"/>
        <v>#N/A</v>
      </c>
      <c r="BQ341" s="4" t="e">
        <f t="shared" ca="1" si="216"/>
        <v>#N/A</v>
      </c>
      <c r="BR341" s="3" t="e">
        <f t="shared" ca="1" si="217"/>
        <v>#N/A</v>
      </c>
      <c r="BU341">
        <f t="shared" si="202"/>
        <v>160</v>
      </c>
      <c r="BV341" t="e">
        <f t="shared" ca="1" si="218"/>
        <v>#N/A</v>
      </c>
      <c r="BW341" s="3" t="e">
        <f t="shared" ca="1" si="218"/>
        <v>#N/A</v>
      </c>
      <c r="BX341" s="3" t="e">
        <f t="shared" ca="1" si="218"/>
        <v>#N/A</v>
      </c>
      <c r="BY341" s="4" t="e">
        <f t="shared" ca="1" si="218"/>
        <v>#N/A</v>
      </c>
      <c r="BZ341" s="4" t="e">
        <f t="shared" ca="1" si="218"/>
        <v>#N/A</v>
      </c>
      <c r="CB341" s="8" t="e">
        <f t="shared" ca="1" si="228"/>
        <v>#N/A</v>
      </c>
      <c r="CC341" s="3" t="e">
        <f t="shared" ca="1" si="229"/>
        <v>#N/A</v>
      </c>
      <c r="CD341" s="3" t="e">
        <f t="shared" ca="1" si="230"/>
        <v>#N/A</v>
      </c>
      <c r="CE341" s="3" t="e">
        <f t="shared" ca="1" si="231"/>
        <v>#N/A</v>
      </c>
      <c r="CF341" s="3" t="e">
        <f t="shared" ca="1" si="232"/>
        <v>#N/A</v>
      </c>
      <c r="CG341" s="3" t="e">
        <f t="shared" ca="1" si="233"/>
        <v>#N/A</v>
      </c>
      <c r="CH341" s="3" t="e">
        <f t="shared" ca="1" si="234"/>
        <v>#N/A</v>
      </c>
      <c r="CI341" s="3" t="e">
        <f t="shared" ca="1" si="235"/>
        <v>#N/A</v>
      </c>
      <c r="CJ341" s="3" t="e">
        <f t="shared" ca="1" si="236"/>
        <v>#N/A</v>
      </c>
      <c r="CK341" s="3" t="e">
        <f t="shared" ca="1" si="237"/>
        <v>#N/A</v>
      </c>
    </row>
    <row r="342" spans="10:89" x14ac:dyDescent="0.2">
      <c r="J342" s="152">
        <f t="shared" si="221"/>
        <v>293</v>
      </c>
      <c r="K342" s="94" t="str">
        <f t="shared" ca="1" si="222"/>
        <v/>
      </c>
      <c r="L342" s="82" t="str">
        <f t="shared" ca="1" si="223"/>
        <v/>
      </c>
      <c r="M342" s="88" t="str">
        <f t="shared" ca="1" si="224"/>
        <v/>
      </c>
      <c r="N342" s="87" t="str">
        <f t="shared" ca="1" si="225"/>
        <v/>
      </c>
      <c r="O342" s="83" t="str">
        <f t="shared" ca="1" si="226"/>
        <v/>
      </c>
      <c r="P342" s="84" t="str">
        <f t="shared" ca="1" si="227"/>
        <v/>
      </c>
      <c r="T342">
        <f>PV_Data_Calc!CY335</f>
        <v>320</v>
      </c>
      <c r="U342" s="10" t="e">
        <f ca="1">PV_Data_Calc!CZ335</f>
        <v>#N/A</v>
      </c>
      <c r="V342" s="16" t="e">
        <f ca="1">PV_Data_Calc!DB335</f>
        <v>#N/A</v>
      </c>
      <c r="W342" s="16" t="e">
        <f ca="1">PV_Data_Calc!DC335</f>
        <v>#N/A</v>
      </c>
      <c r="X342" s="17" t="e">
        <f ca="1">PV_Data_Calc!DD335</f>
        <v>#N/A</v>
      </c>
      <c r="Y342" s="17" t="e">
        <f ca="1">PV_Data_Calc!DE335</f>
        <v>#N/A</v>
      </c>
      <c r="AA342" s="9">
        <f>PV_Data_Calc!CQ335</f>
        <v>320</v>
      </c>
      <c r="AB342" s="9" t="e">
        <f ca="1">PV_Data_Calc!CR335</f>
        <v>#N/A</v>
      </c>
      <c r="AC342" s="19" t="e">
        <f ca="1">PV_Data_Calc!CT335</f>
        <v>#N/A</v>
      </c>
      <c r="AD342" s="19" t="e">
        <f ca="1">PV_Data_Calc!CU335</f>
        <v>#N/A</v>
      </c>
      <c r="AE342" s="20" t="e">
        <f ca="1">PV_Data_Calc!CV335</f>
        <v>#N/A</v>
      </c>
      <c r="AF342" s="20" t="e">
        <f ca="1">PV_Data_Calc!CW335</f>
        <v>#N/A</v>
      </c>
      <c r="AJ342" t="e">
        <f t="shared" ca="1" si="204"/>
        <v>#N/A</v>
      </c>
      <c r="AK342" s="4" t="e">
        <f t="shared" ca="1" si="205"/>
        <v>#N/A</v>
      </c>
      <c r="AL342" s="8" t="e">
        <f t="shared" ca="1" si="206"/>
        <v>#N/A</v>
      </c>
      <c r="AM342" s="3" t="e">
        <f t="shared" ca="1" si="207"/>
        <v>#N/A</v>
      </c>
      <c r="AN342" s="4" t="e">
        <f t="shared" ca="1" si="208"/>
        <v>#N/A</v>
      </c>
      <c r="AO342" s="4" t="e">
        <f t="shared" ca="1" si="209"/>
        <v>#N/A</v>
      </c>
      <c r="AP342" s="3" t="e">
        <f t="shared" ca="1" si="210"/>
        <v>#N/A</v>
      </c>
      <c r="AS342">
        <f t="shared" si="239"/>
        <v>160</v>
      </c>
      <c r="AT342" t="e">
        <f t="shared" ca="1" si="199"/>
        <v>#N/A</v>
      </c>
      <c r="AU342" s="3" t="e">
        <f t="shared" ca="1" si="200"/>
        <v>#N/A</v>
      </c>
      <c r="AV342" s="3" t="e">
        <f t="shared" ca="1" si="238"/>
        <v>#N/A</v>
      </c>
      <c r="AW342" s="4" t="e">
        <f t="shared" ca="1" si="238"/>
        <v>#N/A</v>
      </c>
      <c r="AX342" s="4" t="e">
        <f t="shared" ca="1" si="238"/>
        <v>#N/A</v>
      </c>
      <c r="AZ342" s="8" t="e">
        <f t="shared" ca="1" si="201"/>
        <v>#N/A</v>
      </c>
      <c r="BA342" s="3" t="e">
        <f t="shared" ca="1" si="220"/>
        <v>#N/A</v>
      </c>
      <c r="BB342" s="3" t="e">
        <f t="shared" ca="1" si="220"/>
        <v>#N/A</v>
      </c>
      <c r="BC342" s="3" t="e">
        <f t="shared" ca="1" si="220"/>
        <v>#N/A</v>
      </c>
      <c r="BD342" s="3" t="e">
        <f t="shared" ca="1" si="219"/>
        <v>#N/A</v>
      </c>
      <c r="BE342" s="3" t="e">
        <f t="shared" ca="1" si="219"/>
        <v>#N/A</v>
      </c>
      <c r="BF342" s="3" t="e">
        <f t="shared" ca="1" si="219"/>
        <v>#N/A</v>
      </c>
      <c r="BG342" s="3" t="e">
        <f t="shared" ca="1" si="203"/>
        <v>#N/A</v>
      </c>
      <c r="BH342" s="3" t="e">
        <f t="shared" ca="1" si="203"/>
        <v>#N/A</v>
      </c>
      <c r="BI342" s="3" t="e">
        <f t="shared" ca="1" si="203"/>
        <v>#N/A</v>
      </c>
      <c r="BL342" t="e">
        <f t="shared" ca="1" si="211"/>
        <v>#N/A</v>
      </c>
      <c r="BM342" s="4" t="e">
        <f t="shared" ca="1" si="212"/>
        <v>#N/A</v>
      </c>
      <c r="BN342" s="8" t="e">
        <f t="shared" ca="1" si="213"/>
        <v>#N/A</v>
      </c>
      <c r="BO342" s="3" t="e">
        <f t="shared" ca="1" si="214"/>
        <v>#N/A</v>
      </c>
      <c r="BP342" s="4" t="e">
        <f t="shared" ca="1" si="215"/>
        <v>#N/A</v>
      </c>
      <c r="BQ342" s="4" t="e">
        <f t="shared" ca="1" si="216"/>
        <v>#N/A</v>
      </c>
      <c r="BR342" s="3" t="e">
        <f t="shared" ca="1" si="217"/>
        <v>#N/A</v>
      </c>
      <c r="BU342">
        <f t="shared" si="202"/>
        <v>160</v>
      </c>
      <c r="BV342" t="e">
        <f t="shared" ca="1" si="218"/>
        <v>#N/A</v>
      </c>
      <c r="BW342" s="3" t="e">
        <f t="shared" ca="1" si="218"/>
        <v>#N/A</v>
      </c>
      <c r="BX342" s="3" t="e">
        <f t="shared" ca="1" si="218"/>
        <v>#N/A</v>
      </c>
      <c r="BY342" s="4" t="e">
        <f t="shared" ca="1" si="218"/>
        <v>#N/A</v>
      </c>
      <c r="BZ342" s="4" t="e">
        <f t="shared" ca="1" si="218"/>
        <v>#N/A</v>
      </c>
      <c r="CB342" s="8" t="e">
        <f t="shared" ca="1" si="228"/>
        <v>#N/A</v>
      </c>
      <c r="CC342" s="3" t="e">
        <f t="shared" ca="1" si="229"/>
        <v>#N/A</v>
      </c>
      <c r="CD342" s="3" t="e">
        <f t="shared" ca="1" si="230"/>
        <v>#N/A</v>
      </c>
      <c r="CE342" s="3" t="e">
        <f t="shared" ca="1" si="231"/>
        <v>#N/A</v>
      </c>
      <c r="CF342" s="3" t="e">
        <f t="shared" ca="1" si="232"/>
        <v>#N/A</v>
      </c>
      <c r="CG342" s="3" t="e">
        <f t="shared" ca="1" si="233"/>
        <v>#N/A</v>
      </c>
      <c r="CH342" s="3" t="e">
        <f t="shared" ca="1" si="234"/>
        <v>#N/A</v>
      </c>
      <c r="CI342" s="3" t="e">
        <f t="shared" ca="1" si="235"/>
        <v>#N/A</v>
      </c>
      <c r="CJ342" s="3" t="e">
        <f t="shared" ca="1" si="236"/>
        <v>#N/A</v>
      </c>
      <c r="CK342" s="3" t="e">
        <f t="shared" ca="1" si="237"/>
        <v>#N/A</v>
      </c>
    </row>
    <row r="343" spans="10:89" x14ac:dyDescent="0.2">
      <c r="J343" s="152">
        <f t="shared" si="221"/>
        <v>294</v>
      </c>
      <c r="K343" s="94" t="str">
        <f t="shared" ca="1" si="222"/>
        <v/>
      </c>
      <c r="L343" s="82" t="str">
        <f t="shared" ca="1" si="223"/>
        <v/>
      </c>
      <c r="M343" s="88" t="str">
        <f t="shared" ca="1" si="224"/>
        <v/>
      </c>
      <c r="N343" s="87" t="str">
        <f t="shared" ca="1" si="225"/>
        <v/>
      </c>
      <c r="O343" s="83" t="str">
        <f t="shared" ca="1" si="226"/>
        <v/>
      </c>
      <c r="P343" s="84" t="str">
        <f t="shared" ca="1" si="227"/>
        <v/>
      </c>
      <c r="T343">
        <f>PV_Data_Calc!CY336</f>
        <v>321</v>
      </c>
      <c r="U343" s="10" t="e">
        <f ca="1">PV_Data_Calc!CZ336</f>
        <v>#N/A</v>
      </c>
      <c r="V343" s="16" t="e">
        <f ca="1">PV_Data_Calc!DB336</f>
        <v>#N/A</v>
      </c>
      <c r="W343" s="16" t="e">
        <f ca="1">PV_Data_Calc!DC336</f>
        <v>#N/A</v>
      </c>
      <c r="X343" s="17" t="e">
        <f ca="1">PV_Data_Calc!DD336</f>
        <v>#N/A</v>
      </c>
      <c r="Y343" s="17" t="e">
        <f ca="1">PV_Data_Calc!DE336</f>
        <v>#N/A</v>
      </c>
      <c r="AA343" s="9">
        <f>PV_Data_Calc!CQ336</f>
        <v>321</v>
      </c>
      <c r="AB343" s="9" t="e">
        <f ca="1">PV_Data_Calc!CR336</f>
        <v>#N/A</v>
      </c>
      <c r="AC343" s="19" t="e">
        <f ca="1">PV_Data_Calc!CT336</f>
        <v>#N/A</v>
      </c>
      <c r="AD343" s="19" t="e">
        <f ca="1">PV_Data_Calc!CU336</f>
        <v>#N/A</v>
      </c>
      <c r="AE343" s="20" t="e">
        <f ca="1">PV_Data_Calc!CV336</f>
        <v>#N/A</v>
      </c>
      <c r="AF343" s="20" t="e">
        <f ca="1">PV_Data_Calc!CW336</f>
        <v>#N/A</v>
      </c>
      <c r="AJ343" t="e">
        <f t="shared" ca="1" si="204"/>
        <v>#N/A</v>
      </c>
      <c r="AK343" s="4" t="e">
        <f t="shared" ca="1" si="205"/>
        <v>#N/A</v>
      </c>
      <c r="AL343" s="8" t="e">
        <f t="shared" ca="1" si="206"/>
        <v>#N/A</v>
      </c>
      <c r="AM343" s="3" t="e">
        <f t="shared" ca="1" si="207"/>
        <v>#N/A</v>
      </c>
      <c r="AN343" s="4" t="e">
        <f t="shared" ca="1" si="208"/>
        <v>#N/A</v>
      </c>
      <c r="AO343" s="4" t="e">
        <f t="shared" ca="1" si="209"/>
        <v>#N/A</v>
      </c>
      <c r="AP343" s="3" t="e">
        <f t="shared" ca="1" si="210"/>
        <v>#N/A</v>
      </c>
      <c r="AS343">
        <f t="shared" si="239"/>
        <v>161</v>
      </c>
      <c r="AT343" t="e">
        <f t="shared" ca="1" si="199"/>
        <v>#N/A</v>
      </c>
      <c r="AU343" s="3" t="e">
        <f t="shared" ca="1" si="200"/>
        <v>#N/A</v>
      </c>
      <c r="AV343" s="3" t="e">
        <f t="shared" ca="1" si="238"/>
        <v>#N/A</v>
      </c>
      <c r="AW343" s="4" t="e">
        <f t="shared" ca="1" si="238"/>
        <v>#N/A</v>
      </c>
      <c r="AX343" s="4" t="e">
        <f t="shared" ca="1" si="238"/>
        <v>#N/A</v>
      </c>
      <c r="AZ343" s="8" t="e">
        <f t="shared" ca="1" si="201"/>
        <v>#N/A</v>
      </c>
      <c r="BA343" s="3" t="e">
        <f t="shared" ca="1" si="220"/>
        <v>#N/A</v>
      </c>
      <c r="BB343" s="3" t="e">
        <f t="shared" ca="1" si="220"/>
        <v>#N/A</v>
      </c>
      <c r="BC343" s="3" t="e">
        <f t="shared" ca="1" si="220"/>
        <v>#N/A</v>
      </c>
      <c r="BD343" s="3" t="e">
        <f t="shared" ca="1" si="219"/>
        <v>#N/A</v>
      </c>
      <c r="BE343" s="3" t="e">
        <f t="shared" ca="1" si="219"/>
        <v>#N/A</v>
      </c>
      <c r="BF343" s="3" t="e">
        <f t="shared" ca="1" si="219"/>
        <v>#N/A</v>
      </c>
      <c r="BG343" s="3" t="e">
        <f t="shared" ca="1" si="203"/>
        <v>#N/A</v>
      </c>
      <c r="BH343" s="3" t="e">
        <f t="shared" ca="1" si="203"/>
        <v>#N/A</v>
      </c>
      <c r="BI343" s="3" t="e">
        <f t="shared" ca="1" si="203"/>
        <v>#N/A</v>
      </c>
      <c r="BL343" t="e">
        <f t="shared" ca="1" si="211"/>
        <v>#N/A</v>
      </c>
      <c r="BM343" s="4" t="e">
        <f t="shared" ca="1" si="212"/>
        <v>#N/A</v>
      </c>
      <c r="BN343" s="8" t="e">
        <f t="shared" ca="1" si="213"/>
        <v>#N/A</v>
      </c>
      <c r="BO343" s="3" t="e">
        <f t="shared" ca="1" si="214"/>
        <v>#N/A</v>
      </c>
      <c r="BP343" s="4" t="e">
        <f t="shared" ca="1" si="215"/>
        <v>#N/A</v>
      </c>
      <c r="BQ343" s="4" t="e">
        <f t="shared" ca="1" si="216"/>
        <v>#N/A</v>
      </c>
      <c r="BR343" s="3" t="e">
        <f t="shared" ca="1" si="217"/>
        <v>#N/A</v>
      </c>
      <c r="BU343">
        <f t="shared" si="202"/>
        <v>161</v>
      </c>
      <c r="BV343" t="e">
        <f t="shared" ca="1" si="218"/>
        <v>#N/A</v>
      </c>
      <c r="BW343" s="3" t="e">
        <f t="shared" ca="1" si="218"/>
        <v>#N/A</v>
      </c>
      <c r="BX343" s="3" t="e">
        <f t="shared" ca="1" si="218"/>
        <v>#N/A</v>
      </c>
      <c r="BY343" s="4" t="e">
        <f t="shared" ca="1" si="218"/>
        <v>#N/A</v>
      </c>
      <c r="BZ343" s="4" t="e">
        <f t="shared" ca="1" si="218"/>
        <v>#N/A</v>
      </c>
      <c r="CB343" s="8" t="e">
        <f t="shared" ca="1" si="228"/>
        <v>#N/A</v>
      </c>
      <c r="CC343" s="3" t="e">
        <f t="shared" ca="1" si="229"/>
        <v>#N/A</v>
      </c>
      <c r="CD343" s="3" t="e">
        <f t="shared" ca="1" si="230"/>
        <v>#N/A</v>
      </c>
      <c r="CE343" s="3" t="e">
        <f t="shared" ca="1" si="231"/>
        <v>#N/A</v>
      </c>
      <c r="CF343" s="3" t="e">
        <f t="shared" ca="1" si="232"/>
        <v>#N/A</v>
      </c>
      <c r="CG343" s="3" t="e">
        <f t="shared" ca="1" si="233"/>
        <v>#N/A</v>
      </c>
      <c r="CH343" s="3" t="e">
        <f t="shared" ca="1" si="234"/>
        <v>#N/A</v>
      </c>
      <c r="CI343" s="3" t="e">
        <f t="shared" ca="1" si="235"/>
        <v>#N/A</v>
      </c>
      <c r="CJ343" s="3" t="e">
        <f t="shared" ca="1" si="236"/>
        <v>#N/A</v>
      </c>
      <c r="CK343" s="3" t="e">
        <f t="shared" ca="1" si="237"/>
        <v>#N/A</v>
      </c>
    </row>
    <row r="344" spans="10:89" x14ac:dyDescent="0.2">
      <c r="J344" s="152">
        <f t="shared" si="221"/>
        <v>295</v>
      </c>
      <c r="K344" s="94" t="str">
        <f t="shared" ca="1" si="222"/>
        <v/>
      </c>
      <c r="L344" s="82" t="str">
        <f t="shared" ca="1" si="223"/>
        <v/>
      </c>
      <c r="M344" s="88" t="str">
        <f t="shared" ca="1" si="224"/>
        <v/>
      </c>
      <c r="N344" s="87" t="str">
        <f t="shared" ca="1" si="225"/>
        <v/>
      </c>
      <c r="O344" s="83" t="str">
        <f t="shared" ca="1" si="226"/>
        <v/>
      </c>
      <c r="P344" s="84" t="str">
        <f t="shared" ca="1" si="227"/>
        <v/>
      </c>
      <c r="T344">
        <f>PV_Data_Calc!CY337</f>
        <v>322</v>
      </c>
      <c r="U344" s="10" t="e">
        <f ca="1">PV_Data_Calc!CZ337</f>
        <v>#N/A</v>
      </c>
      <c r="V344" s="16" t="e">
        <f ca="1">PV_Data_Calc!DB337</f>
        <v>#N/A</v>
      </c>
      <c r="W344" s="16" t="e">
        <f ca="1">PV_Data_Calc!DC337</f>
        <v>#N/A</v>
      </c>
      <c r="X344" s="17" t="e">
        <f ca="1">PV_Data_Calc!DD337</f>
        <v>#N/A</v>
      </c>
      <c r="Y344" s="17" t="e">
        <f ca="1">PV_Data_Calc!DE337</f>
        <v>#N/A</v>
      </c>
      <c r="AA344" s="9">
        <f>PV_Data_Calc!CQ337</f>
        <v>322</v>
      </c>
      <c r="AB344" s="9" t="e">
        <f ca="1">PV_Data_Calc!CR337</f>
        <v>#N/A</v>
      </c>
      <c r="AC344" s="19" t="e">
        <f ca="1">PV_Data_Calc!CT337</f>
        <v>#N/A</v>
      </c>
      <c r="AD344" s="19" t="e">
        <f ca="1">PV_Data_Calc!CU337</f>
        <v>#N/A</v>
      </c>
      <c r="AE344" s="20" t="e">
        <f ca="1">PV_Data_Calc!CV337</f>
        <v>#N/A</v>
      </c>
      <c r="AF344" s="20" t="e">
        <f ca="1">PV_Data_Calc!CW337</f>
        <v>#N/A</v>
      </c>
      <c r="AJ344" t="e">
        <f t="shared" ca="1" si="204"/>
        <v>#N/A</v>
      </c>
      <c r="AK344" s="4" t="e">
        <f t="shared" ca="1" si="205"/>
        <v>#N/A</v>
      </c>
      <c r="AL344" s="8" t="e">
        <f t="shared" ca="1" si="206"/>
        <v>#N/A</v>
      </c>
      <c r="AM344" s="3" t="e">
        <f t="shared" ca="1" si="207"/>
        <v>#N/A</v>
      </c>
      <c r="AN344" s="4" t="e">
        <f t="shared" ca="1" si="208"/>
        <v>#N/A</v>
      </c>
      <c r="AO344" s="4" t="e">
        <f t="shared" ca="1" si="209"/>
        <v>#N/A</v>
      </c>
      <c r="AP344" s="3" t="e">
        <f t="shared" ca="1" si="210"/>
        <v>#N/A</v>
      </c>
      <c r="AS344">
        <f t="shared" si="239"/>
        <v>161</v>
      </c>
      <c r="AT344" t="e">
        <f t="shared" ref="AT344:AT407" ca="1" si="240">INDEX($T$23:$Y$204,MATCH($AS344,$T$23:$T$204,0),MATCH(AT$22,$T$22:$Y$22,0))</f>
        <v>#N/A</v>
      </c>
      <c r="AU344" s="3" t="e">
        <f t="shared" ref="AU344:AU386" ca="1" si="241">INDEX($T$23:$Y$204,MATCH(AS344,$T$23:$T$204,0),MATCH($AU$22,$T$22:$Y$22,0))</f>
        <v>#N/A</v>
      </c>
      <c r="AV344" s="3" t="e">
        <f t="shared" ca="1" si="238"/>
        <v>#N/A</v>
      </c>
      <c r="AW344" s="4" t="e">
        <f t="shared" ca="1" si="238"/>
        <v>#N/A</v>
      </c>
      <c r="AX344" s="4" t="e">
        <f t="shared" ca="1" si="238"/>
        <v>#N/A</v>
      </c>
      <c r="AZ344" s="8" t="e">
        <f t="shared" ref="AZ344:AZ386" ca="1" si="242">IF(AND($C$13&lt;&gt;0,AX344&gt;$C$13),NA(),AX344)</f>
        <v>#N/A</v>
      </c>
      <c r="BA344" s="3" t="e">
        <f t="shared" ca="1" si="220"/>
        <v>#N/A</v>
      </c>
      <c r="BB344" s="3" t="e">
        <f t="shared" ca="1" si="220"/>
        <v>#N/A</v>
      </c>
      <c r="BC344" s="3" t="e">
        <f t="shared" ca="1" si="220"/>
        <v>#N/A</v>
      </c>
      <c r="BD344" s="3" t="e">
        <f t="shared" ca="1" si="219"/>
        <v>#N/A</v>
      </c>
      <c r="BE344" s="3" t="e">
        <f t="shared" ca="1" si="219"/>
        <v>#N/A</v>
      </c>
      <c r="BF344" s="3" t="e">
        <f t="shared" ca="1" si="219"/>
        <v>#N/A</v>
      </c>
      <c r="BG344" s="3" t="e">
        <f t="shared" ca="1" si="203"/>
        <v>#N/A</v>
      </c>
      <c r="BH344" s="3" t="e">
        <f t="shared" ca="1" si="203"/>
        <v>#N/A</v>
      </c>
      <c r="BI344" s="3" t="e">
        <f t="shared" ca="1" si="203"/>
        <v>#N/A</v>
      </c>
      <c r="BL344" t="e">
        <f t="shared" ca="1" si="211"/>
        <v>#N/A</v>
      </c>
      <c r="BM344" s="4" t="e">
        <f t="shared" ca="1" si="212"/>
        <v>#N/A</v>
      </c>
      <c r="BN344" s="8" t="e">
        <f t="shared" ca="1" si="213"/>
        <v>#N/A</v>
      </c>
      <c r="BO344" s="3" t="e">
        <f t="shared" ca="1" si="214"/>
        <v>#N/A</v>
      </c>
      <c r="BP344" s="4" t="e">
        <f t="shared" ca="1" si="215"/>
        <v>#N/A</v>
      </c>
      <c r="BQ344" s="4" t="e">
        <f t="shared" ca="1" si="216"/>
        <v>#N/A</v>
      </c>
      <c r="BR344" s="3" t="e">
        <f t="shared" ca="1" si="217"/>
        <v>#N/A</v>
      </c>
      <c r="BU344">
        <f t="shared" si="202"/>
        <v>161</v>
      </c>
      <c r="BV344" t="e">
        <f t="shared" ca="1" si="218"/>
        <v>#N/A</v>
      </c>
      <c r="BW344" s="3" t="e">
        <f t="shared" ca="1" si="218"/>
        <v>#N/A</v>
      </c>
      <c r="BX344" s="3" t="e">
        <f t="shared" ca="1" si="218"/>
        <v>#N/A</v>
      </c>
      <c r="BY344" s="4" t="e">
        <f t="shared" ca="1" si="218"/>
        <v>#N/A</v>
      </c>
      <c r="BZ344" s="4" t="e">
        <f t="shared" ca="1" si="218"/>
        <v>#N/A</v>
      </c>
      <c r="CB344" s="8" t="e">
        <f t="shared" ca="1" si="228"/>
        <v>#N/A</v>
      </c>
      <c r="CC344" s="3" t="e">
        <f t="shared" ca="1" si="229"/>
        <v>#N/A</v>
      </c>
      <c r="CD344" s="3" t="e">
        <f t="shared" ca="1" si="230"/>
        <v>#N/A</v>
      </c>
      <c r="CE344" s="3" t="e">
        <f t="shared" ca="1" si="231"/>
        <v>#N/A</v>
      </c>
      <c r="CF344" s="3" t="e">
        <f t="shared" ca="1" si="232"/>
        <v>#N/A</v>
      </c>
      <c r="CG344" s="3" t="e">
        <f t="shared" ca="1" si="233"/>
        <v>#N/A</v>
      </c>
      <c r="CH344" s="3" t="e">
        <f t="shared" ca="1" si="234"/>
        <v>#N/A</v>
      </c>
      <c r="CI344" s="3" t="e">
        <f t="shared" ca="1" si="235"/>
        <v>#N/A</v>
      </c>
      <c r="CJ344" s="3" t="e">
        <f t="shared" ca="1" si="236"/>
        <v>#N/A</v>
      </c>
      <c r="CK344" s="3" t="e">
        <f t="shared" ca="1" si="237"/>
        <v>#N/A</v>
      </c>
    </row>
    <row r="345" spans="10:89" x14ac:dyDescent="0.2">
      <c r="J345" s="152">
        <f t="shared" si="221"/>
        <v>296</v>
      </c>
      <c r="K345" s="94" t="str">
        <f t="shared" ca="1" si="222"/>
        <v/>
      </c>
      <c r="L345" s="82" t="str">
        <f t="shared" ca="1" si="223"/>
        <v/>
      </c>
      <c r="M345" s="88" t="str">
        <f t="shared" ca="1" si="224"/>
        <v/>
      </c>
      <c r="N345" s="87" t="str">
        <f t="shared" ca="1" si="225"/>
        <v/>
      </c>
      <c r="O345" s="83" t="str">
        <f t="shared" ca="1" si="226"/>
        <v/>
      </c>
      <c r="P345" s="84" t="str">
        <f t="shared" ca="1" si="227"/>
        <v/>
      </c>
      <c r="T345">
        <f>PV_Data_Calc!CY338</f>
        <v>323</v>
      </c>
      <c r="U345" s="10" t="e">
        <f ca="1">PV_Data_Calc!CZ338</f>
        <v>#N/A</v>
      </c>
      <c r="V345" s="16" t="e">
        <f ca="1">PV_Data_Calc!DB338</f>
        <v>#N/A</v>
      </c>
      <c r="W345" s="16" t="e">
        <f ca="1">PV_Data_Calc!DC338</f>
        <v>#N/A</v>
      </c>
      <c r="X345" s="17" t="e">
        <f ca="1">PV_Data_Calc!DD338</f>
        <v>#N/A</v>
      </c>
      <c r="Y345" s="17" t="e">
        <f ca="1">PV_Data_Calc!DE338</f>
        <v>#N/A</v>
      </c>
      <c r="AA345" s="9">
        <f>PV_Data_Calc!CQ338</f>
        <v>323</v>
      </c>
      <c r="AB345" s="9" t="e">
        <f ca="1">PV_Data_Calc!CR338</f>
        <v>#N/A</v>
      </c>
      <c r="AC345" s="19" t="e">
        <f ca="1">PV_Data_Calc!CT338</f>
        <v>#N/A</v>
      </c>
      <c r="AD345" s="19" t="e">
        <f ca="1">PV_Data_Calc!CU338</f>
        <v>#N/A</v>
      </c>
      <c r="AE345" s="20" t="e">
        <f ca="1">PV_Data_Calc!CV338</f>
        <v>#N/A</v>
      </c>
      <c r="AF345" s="20" t="e">
        <f ca="1">PV_Data_Calc!CW338</f>
        <v>#N/A</v>
      </c>
      <c r="AJ345" t="e">
        <f t="shared" ca="1" si="204"/>
        <v>#N/A</v>
      </c>
      <c r="AK345" s="4" t="e">
        <f t="shared" ca="1" si="205"/>
        <v>#N/A</v>
      </c>
      <c r="AL345" s="8" t="e">
        <f t="shared" ca="1" si="206"/>
        <v>#N/A</v>
      </c>
      <c r="AM345" s="3" t="e">
        <f t="shared" ca="1" si="207"/>
        <v>#N/A</v>
      </c>
      <c r="AN345" s="4" t="e">
        <f t="shared" ca="1" si="208"/>
        <v>#N/A</v>
      </c>
      <c r="AO345" s="4" t="e">
        <f t="shared" ca="1" si="209"/>
        <v>#N/A</v>
      </c>
      <c r="AP345" s="3" t="e">
        <f t="shared" ca="1" si="210"/>
        <v>#N/A</v>
      </c>
      <c r="AS345">
        <f t="shared" si="239"/>
        <v>162</v>
      </c>
      <c r="AT345" t="e">
        <f t="shared" ca="1" si="240"/>
        <v>#N/A</v>
      </c>
      <c r="AU345" s="3" t="e">
        <f t="shared" ca="1" si="241"/>
        <v>#N/A</v>
      </c>
      <c r="AV345" s="3" t="e">
        <f t="shared" ca="1" si="238"/>
        <v>#N/A</v>
      </c>
      <c r="AW345" s="4" t="e">
        <f t="shared" ca="1" si="238"/>
        <v>#N/A</v>
      </c>
      <c r="AX345" s="4" t="e">
        <f t="shared" ca="1" si="238"/>
        <v>#N/A</v>
      </c>
      <c r="AZ345" s="8" t="e">
        <f t="shared" ca="1" si="242"/>
        <v>#N/A</v>
      </c>
      <c r="BA345" s="3" t="e">
        <f t="shared" ca="1" si="220"/>
        <v>#N/A</v>
      </c>
      <c r="BB345" s="3" t="e">
        <f t="shared" ca="1" si="220"/>
        <v>#N/A</v>
      </c>
      <c r="BC345" s="3" t="e">
        <f t="shared" ca="1" si="220"/>
        <v>#N/A</v>
      </c>
      <c r="BD345" s="3" t="e">
        <f t="shared" ca="1" si="219"/>
        <v>#N/A</v>
      </c>
      <c r="BE345" s="3" t="e">
        <f t="shared" ca="1" si="219"/>
        <v>#N/A</v>
      </c>
      <c r="BF345" s="3" t="e">
        <f t="shared" ca="1" si="219"/>
        <v>#N/A</v>
      </c>
      <c r="BG345" s="3" t="e">
        <f t="shared" ca="1" si="203"/>
        <v>#N/A</v>
      </c>
      <c r="BH345" s="3" t="e">
        <f t="shared" ca="1" si="203"/>
        <v>#N/A</v>
      </c>
      <c r="BI345" s="3" t="e">
        <f t="shared" ca="1" si="203"/>
        <v>#N/A</v>
      </c>
      <c r="BL345" t="e">
        <f t="shared" ca="1" si="211"/>
        <v>#N/A</v>
      </c>
      <c r="BM345" s="4" t="e">
        <f t="shared" ca="1" si="212"/>
        <v>#N/A</v>
      </c>
      <c r="BN345" s="8" t="e">
        <f t="shared" ca="1" si="213"/>
        <v>#N/A</v>
      </c>
      <c r="BO345" s="3" t="e">
        <f t="shared" ca="1" si="214"/>
        <v>#N/A</v>
      </c>
      <c r="BP345" s="4" t="e">
        <f t="shared" ca="1" si="215"/>
        <v>#N/A</v>
      </c>
      <c r="BQ345" s="4" t="e">
        <f t="shared" ca="1" si="216"/>
        <v>#N/A</v>
      </c>
      <c r="BR345" s="3" t="e">
        <f t="shared" ca="1" si="217"/>
        <v>#N/A</v>
      </c>
      <c r="BU345">
        <f t="shared" si="202"/>
        <v>162</v>
      </c>
      <c r="BV345" t="e">
        <f t="shared" ca="1" si="218"/>
        <v>#N/A</v>
      </c>
      <c r="BW345" s="3" t="e">
        <f t="shared" ca="1" si="218"/>
        <v>#N/A</v>
      </c>
      <c r="BX345" s="3" t="e">
        <f t="shared" ca="1" si="218"/>
        <v>#N/A</v>
      </c>
      <c r="BY345" s="4" t="e">
        <f t="shared" ca="1" si="218"/>
        <v>#N/A</v>
      </c>
      <c r="BZ345" s="4" t="e">
        <f t="shared" ca="1" si="218"/>
        <v>#N/A</v>
      </c>
      <c r="CB345" s="8" t="e">
        <f t="shared" ca="1" si="228"/>
        <v>#N/A</v>
      </c>
      <c r="CC345" s="3" t="e">
        <f t="shared" ca="1" si="229"/>
        <v>#N/A</v>
      </c>
      <c r="CD345" s="3" t="e">
        <f t="shared" ca="1" si="230"/>
        <v>#N/A</v>
      </c>
      <c r="CE345" s="3" t="e">
        <f t="shared" ca="1" si="231"/>
        <v>#N/A</v>
      </c>
      <c r="CF345" s="3" t="e">
        <f t="shared" ca="1" si="232"/>
        <v>#N/A</v>
      </c>
      <c r="CG345" s="3" t="e">
        <f t="shared" ca="1" si="233"/>
        <v>#N/A</v>
      </c>
      <c r="CH345" s="3" t="e">
        <f t="shared" ca="1" si="234"/>
        <v>#N/A</v>
      </c>
      <c r="CI345" s="3" t="e">
        <f t="shared" ca="1" si="235"/>
        <v>#N/A</v>
      </c>
      <c r="CJ345" s="3" t="e">
        <f t="shared" ca="1" si="236"/>
        <v>#N/A</v>
      </c>
      <c r="CK345" s="3" t="e">
        <f t="shared" ca="1" si="237"/>
        <v>#N/A</v>
      </c>
    </row>
    <row r="346" spans="10:89" x14ac:dyDescent="0.2">
      <c r="J346" s="152">
        <f t="shared" si="221"/>
        <v>297</v>
      </c>
      <c r="K346" s="94" t="str">
        <f t="shared" ca="1" si="222"/>
        <v/>
      </c>
      <c r="L346" s="82" t="str">
        <f t="shared" ca="1" si="223"/>
        <v/>
      </c>
      <c r="M346" s="88" t="str">
        <f t="shared" ca="1" si="224"/>
        <v/>
      </c>
      <c r="N346" s="87" t="str">
        <f t="shared" ca="1" si="225"/>
        <v/>
      </c>
      <c r="O346" s="83" t="str">
        <f t="shared" ca="1" si="226"/>
        <v/>
      </c>
      <c r="P346" s="84" t="str">
        <f t="shared" ca="1" si="227"/>
        <v/>
      </c>
      <c r="T346">
        <f>PV_Data_Calc!CY339</f>
        <v>324</v>
      </c>
      <c r="U346" s="10" t="e">
        <f ca="1">PV_Data_Calc!CZ339</f>
        <v>#N/A</v>
      </c>
      <c r="V346" s="16" t="e">
        <f ca="1">PV_Data_Calc!DB339</f>
        <v>#N/A</v>
      </c>
      <c r="W346" s="16" t="e">
        <f ca="1">PV_Data_Calc!DC339</f>
        <v>#N/A</v>
      </c>
      <c r="X346" s="17" t="e">
        <f ca="1">PV_Data_Calc!DD339</f>
        <v>#N/A</v>
      </c>
      <c r="Y346" s="17" t="e">
        <f ca="1">PV_Data_Calc!DE339</f>
        <v>#N/A</v>
      </c>
      <c r="AA346" s="9">
        <f>PV_Data_Calc!CQ339</f>
        <v>324</v>
      </c>
      <c r="AB346" s="9" t="e">
        <f ca="1">PV_Data_Calc!CR339</f>
        <v>#N/A</v>
      </c>
      <c r="AC346" s="19" t="e">
        <f ca="1">PV_Data_Calc!CT339</f>
        <v>#N/A</v>
      </c>
      <c r="AD346" s="19" t="e">
        <f ca="1">PV_Data_Calc!CU339</f>
        <v>#N/A</v>
      </c>
      <c r="AE346" s="20" t="e">
        <f ca="1">PV_Data_Calc!CV339</f>
        <v>#N/A</v>
      </c>
      <c r="AF346" s="20" t="e">
        <f ca="1">PV_Data_Calc!CW339</f>
        <v>#N/A</v>
      </c>
      <c r="AJ346" t="e">
        <f t="shared" ca="1" si="204"/>
        <v>#N/A</v>
      </c>
      <c r="AK346" s="4" t="e">
        <f t="shared" ca="1" si="205"/>
        <v>#N/A</v>
      </c>
      <c r="AL346" s="8" t="e">
        <f t="shared" ca="1" si="206"/>
        <v>#N/A</v>
      </c>
      <c r="AM346" s="3" t="e">
        <f t="shared" ca="1" si="207"/>
        <v>#N/A</v>
      </c>
      <c r="AN346" s="4" t="e">
        <f t="shared" ca="1" si="208"/>
        <v>#N/A</v>
      </c>
      <c r="AO346" s="4" t="e">
        <f t="shared" ca="1" si="209"/>
        <v>#N/A</v>
      </c>
      <c r="AP346" s="3" t="e">
        <f t="shared" ca="1" si="210"/>
        <v>#N/A</v>
      </c>
      <c r="AS346">
        <f t="shared" si="239"/>
        <v>162</v>
      </c>
      <c r="AT346" t="e">
        <f t="shared" ca="1" si="240"/>
        <v>#N/A</v>
      </c>
      <c r="AU346" s="3" t="e">
        <f t="shared" ca="1" si="241"/>
        <v>#N/A</v>
      </c>
      <c r="AV346" s="3" t="e">
        <f t="shared" ca="1" si="238"/>
        <v>#N/A</v>
      </c>
      <c r="AW346" s="4" t="e">
        <f t="shared" ca="1" si="238"/>
        <v>#N/A</v>
      </c>
      <c r="AX346" s="4" t="e">
        <f t="shared" ca="1" si="238"/>
        <v>#N/A</v>
      </c>
      <c r="AZ346" s="8" t="e">
        <f t="shared" ca="1" si="242"/>
        <v>#N/A</v>
      </c>
      <c r="BA346" s="3" t="e">
        <f t="shared" ca="1" si="220"/>
        <v>#N/A</v>
      </c>
      <c r="BB346" s="3" t="e">
        <f t="shared" ca="1" si="220"/>
        <v>#N/A</v>
      </c>
      <c r="BC346" s="3" t="e">
        <f t="shared" ca="1" si="220"/>
        <v>#N/A</v>
      </c>
      <c r="BD346" s="3" t="e">
        <f t="shared" ca="1" si="219"/>
        <v>#N/A</v>
      </c>
      <c r="BE346" s="3" t="e">
        <f t="shared" ca="1" si="219"/>
        <v>#N/A</v>
      </c>
      <c r="BF346" s="3" t="e">
        <f t="shared" ca="1" si="219"/>
        <v>#N/A</v>
      </c>
      <c r="BG346" s="3" t="e">
        <f t="shared" ca="1" si="203"/>
        <v>#N/A</v>
      </c>
      <c r="BH346" s="3" t="e">
        <f t="shared" ca="1" si="203"/>
        <v>#N/A</v>
      </c>
      <c r="BI346" s="3" t="e">
        <f t="shared" ca="1" si="203"/>
        <v>#N/A</v>
      </c>
      <c r="BL346" t="e">
        <f t="shared" ca="1" si="211"/>
        <v>#N/A</v>
      </c>
      <c r="BM346" s="4" t="e">
        <f t="shared" ca="1" si="212"/>
        <v>#N/A</v>
      </c>
      <c r="BN346" s="8" t="e">
        <f t="shared" ca="1" si="213"/>
        <v>#N/A</v>
      </c>
      <c r="BO346" s="3" t="e">
        <f t="shared" ca="1" si="214"/>
        <v>#N/A</v>
      </c>
      <c r="BP346" s="4" t="e">
        <f t="shared" ca="1" si="215"/>
        <v>#N/A</v>
      </c>
      <c r="BQ346" s="4" t="e">
        <f t="shared" ca="1" si="216"/>
        <v>#N/A</v>
      </c>
      <c r="BR346" s="3" t="e">
        <f t="shared" ca="1" si="217"/>
        <v>#N/A</v>
      </c>
      <c r="BU346">
        <f t="shared" ref="BU346:BU409" si="243">BU344+1</f>
        <v>162</v>
      </c>
      <c r="BV346" t="e">
        <f t="shared" ca="1" si="218"/>
        <v>#N/A</v>
      </c>
      <c r="BW346" s="3" t="e">
        <f t="shared" ca="1" si="218"/>
        <v>#N/A</v>
      </c>
      <c r="BX346" s="3" t="e">
        <f t="shared" ca="1" si="218"/>
        <v>#N/A</v>
      </c>
      <c r="BY346" s="4" t="e">
        <f t="shared" ca="1" si="218"/>
        <v>#N/A</v>
      </c>
      <c r="BZ346" s="4" t="e">
        <f t="shared" ca="1" si="218"/>
        <v>#N/A</v>
      </c>
      <c r="CB346" s="8" t="e">
        <f t="shared" ca="1" si="228"/>
        <v>#N/A</v>
      </c>
      <c r="CC346" s="3" t="e">
        <f t="shared" ca="1" si="229"/>
        <v>#N/A</v>
      </c>
      <c r="CD346" s="3" t="e">
        <f t="shared" ca="1" si="230"/>
        <v>#N/A</v>
      </c>
      <c r="CE346" s="3" t="e">
        <f t="shared" ca="1" si="231"/>
        <v>#N/A</v>
      </c>
      <c r="CF346" s="3" t="e">
        <f t="shared" ca="1" si="232"/>
        <v>#N/A</v>
      </c>
      <c r="CG346" s="3" t="e">
        <f t="shared" ca="1" si="233"/>
        <v>#N/A</v>
      </c>
      <c r="CH346" s="3" t="e">
        <f t="shared" ca="1" si="234"/>
        <v>#N/A</v>
      </c>
      <c r="CI346" s="3" t="e">
        <f t="shared" ca="1" si="235"/>
        <v>#N/A</v>
      </c>
      <c r="CJ346" s="3" t="e">
        <f t="shared" ca="1" si="236"/>
        <v>#N/A</v>
      </c>
      <c r="CK346" s="3" t="e">
        <f t="shared" ca="1" si="237"/>
        <v>#N/A</v>
      </c>
    </row>
    <row r="347" spans="10:89" x14ac:dyDescent="0.2">
      <c r="J347" s="152">
        <f t="shared" si="221"/>
        <v>298</v>
      </c>
      <c r="K347" s="94" t="str">
        <f t="shared" ca="1" si="222"/>
        <v/>
      </c>
      <c r="L347" s="82" t="str">
        <f t="shared" ca="1" si="223"/>
        <v/>
      </c>
      <c r="M347" s="88" t="str">
        <f t="shared" ca="1" si="224"/>
        <v/>
      </c>
      <c r="N347" s="87" t="str">
        <f t="shared" ca="1" si="225"/>
        <v/>
      </c>
      <c r="O347" s="83" t="str">
        <f t="shared" ca="1" si="226"/>
        <v/>
      </c>
      <c r="P347" s="84" t="str">
        <f t="shared" ca="1" si="227"/>
        <v/>
      </c>
      <c r="T347">
        <f>PV_Data_Calc!CY340</f>
        <v>325</v>
      </c>
      <c r="U347" s="10" t="e">
        <f ca="1">PV_Data_Calc!CZ340</f>
        <v>#N/A</v>
      </c>
      <c r="V347" s="16" t="e">
        <f ca="1">PV_Data_Calc!DB340</f>
        <v>#N/A</v>
      </c>
      <c r="W347" s="16" t="e">
        <f ca="1">PV_Data_Calc!DC340</f>
        <v>#N/A</v>
      </c>
      <c r="X347" s="17" t="e">
        <f ca="1">PV_Data_Calc!DD340</f>
        <v>#N/A</v>
      </c>
      <c r="Y347" s="17" t="e">
        <f ca="1">PV_Data_Calc!DE340</f>
        <v>#N/A</v>
      </c>
      <c r="AA347" s="9">
        <f>PV_Data_Calc!CQ340</f>
        <v>325</v>
      </c>
      <c r="AB347" s="9" t="e">
        <f ca="1">PV_Data_Calc!CR340</f>
        <v>#N/A</v>
      </c>
      <c r="AC347" s="19" t="e">
        <f ca="1">PV_Data_Calc!CT340</f>
        <v>#N/A</v>
      </c>
      <c r="AD347" s="19" t="e">
        <f ca="1">PV_Data_Calc!CU340</f>
        <v>#N/A</v>
      </c>
      <c r="AE347" s="20" t="e">
        <f ca="1">PV_Data_Calc!CV340</f>
        <v>#N/A</v>
      </c>
      <c r="AF347" s="20" t="e">
        <f ca="1">PV_Data_Calc!CW340</f>
        <v>#N/A</v>
      </c>
      <c r="AJ347" t="e">
        <f t="shared" ca="1" si="204"/>
        <v>#N/A</v>
      </c>
      <c r="AK347" s="4" t="e">
        <f t="shared" ca="1" si="205"/>
        <v>#N/A</v>
      </c>
      <c r="AL347" s="8" t="e">
        <f t="shared" ca="1" si="206"/>
        <v>#N/A</v>
      </c>
      <c r="AM347" s="3" t="e">
        <f t="shared" ca="1" si="207"/>
        <v>#N/A</v>
      </c>
      <c r="AN347" s="4" t="e">
        <f t="shared" ca="1" si="208"/>
        <v>#N/A</v>
      </c>
      <c r="AO347" s="4" t="e">
        <f t="shared" ca="1" si="209"/>
        <v>#N/A</v>
      </c>
      <c r="AP347" s="3" t="e">
        <f t="shared" ca="1" si="210"/>
        <v>#N/A</v>
      </c>
      <c r="AS347">
        <f t="shared" si="239"/>
        <v>163</v>
      </c>
      <c r="AT347" t="e">
        <f t="shared" ca="1" si="240"/>
        <v>#N/A</v>
      </c>
      <c r="AU347" s="3" t="e">
        <f t="shared" ca="1" si="241"/>
        <v>#N/A</v>
      </c>
      <c r="AV347" s="3" t="e">
        <f t="shared" ca="1" si="238"/>
        <v>#N/A</v>
      </c>
      <c r="AW347" s="4" t="e">
        <f t="shared" ca="1" si="238"/>
        <v>#N/A</v>
      </c>
      <c r="AX347" s="4" t="e">
        <f t="shared" ca="1" si="238"/>
        <v>#N/A</v>
      </c>
      <c r="AZ347" s="8" t="e">
        <f t="shared" ca="1" si="242"/>
        <v>#N/A</v>
      </c>
      <c r="BA347" s="3" t="e">
        <f t="shared" ca="1" si="220"/>
        <v>#N/A</v>
      </c>
      <c r="BB347" s="3" t="e">
        <f t="shared" ca="1" si="220"/>
        <v>#N/A</v>
      </c>
      <c r="BC347" s="3" t="e">
        <f t="shared" ca="1" si="220"/>
        <v>#N/A</v>
      </c>
      <c r="BD347" s="3" t="e">
        <f t="shared" ca="1" si="219"/>
        <v>#N/A</v>
      </c>
      <c r="BE347" s="3" t="e">
        <f t="shared" ca="1" si="219"/>
        <v>#N/A</v>
      </c>
      <c r="BF347" s="3" t="e">
        <f t="shared" ca="1" si="219"/>
        <v>#N/A</v>
      </c>
      <c r="BG347" s="3" t="e">
        <f t="shared" ca="1" si="203"/>
        <v>#N/A</v>
      </c>
      <c r="BH347" s="3" t="e">
        <f t="shared" ca="1" si="203"/>
        <v>#N/A</v>
      </c>
      <c r="BI347" s="3" t="e">
        <f t="shared" ca="1" si="203"/>
        <v>#N/A</v>
      </c>
      <c r="BL347" t="e">
        <f t="shared" ca="1" si="211"/>
        <v>#N/A</v>
      </c>
      <c r="BM347" s="4" t="e">
        <f t="shared" ca="1" si="212"/>
        <v>#N/A</v>
      </c>
      <c r="BN347" s="8" t="e">
        <f t="shared" ca="1" si="213"/>
        <v>#N/A</v>
      </c>
      <c r="BO347" s="3" t="e">
        <f t="shared" ca="1" si="214"/>
        <v>#N/A</v>
      </c>
      <c r="BP347" s="4" t="e">
        <f t="shared" ca="1" si="215"/>
        <v>#N/A</v>
      </c>
      <c r="BQ347" s="4" t="e">
        <f t="shared" ca="1" si="216"/>
        <v>#N/A</v>
      </c>
      <c r="BR347" s="3" t="e">
        <f t="shared" ca="1" si="217"/>
        <v>#N/A</v>
      </c>
      <c r="BU347">
        <f t="shared" si="243"/>
        <v>163</v>
      </c>
      <c r="BV347" t="e">
        <f t="shared" ca="1" si="218"/>
        <v>#N/A</v>
      </c>
      <c r="BW347" s="3" t="e">
        <f t="shared" ca="1" si="218"/>
        <v>#N/A</v>
      </c>
      <c r="BX347" s="3" t="e">
        <f t="shared" ca="1" si="218"/>
        <v>#N/A</v>
      </c>
      <c r="BY347" s="4" t="e">
        <f t="shared" ca="1" si="218"/>
        <v>#N/A</v>
      </c>
      <c r="BZ347" s="4" t="e">
        <f t="shared" ca="1" si="218"/>
        <v>#N/A</v>
      </c>
      <c r="CB347" s="8" t="e">
        <f t="shared" ca="1" si="228"/>
        <v>#N/A</v>
      </c>
      <c r="CC347" s="3" t="e">
        <f t="shared" ca="1" si="229"/>
        <v>#N/A</v>
      </c>
      <c r="CD347" s="3" t="e">
        <f t="shared" ca="1" si="230"/>
        <v>#N/A</v>
      </c>
      <c r="CE347" s="3" t="e">
        <f t="shared" ca="1" si="231"/>
        <v>#N/A</v>
      </c>
      <c r="CF347" s="3" t="e">
        <f t="shared" ca="1" si="232"/>
        <v>#N/A</v>
      </c>
      <c r="CG347" s="3" t="e">
        <f t="shared" ca="1" si="233"/>
        <v>#N/A</v>
      </c>
      <c r="CH347" s="3" t="e">
        <f t="shared" ca="1" si="234"/>
        <v>#N/A</v>
      </c>
      <c r="CI347" s="3" t="e">
        <f t="shared" ca="1" si="235"/>
        <v>#N/A</v>
      </c>
      <c r="CJ347" s="3" t="e">
        <f t="shared" ca="1" si="236"/>
        <v>#N/A</v>
      </c>
      <c r="CK347" s="3" t="e">
        <f t="shared" ca="1" si="237"/>
        <v>#N/A</v>
      </c>
    </row>
    <row r="348" spans="10:89" x14ac:dyDescent="0.2">
      <c r="J348" s="152">
        <f t="shared" si="221"/>
        <v>299</v>
      </c>
      <c r="K348" s="94" t="str">
        <f t="shared" ca="1" si="222"/>
        <v/>
      </c>
      <c r="L348" s="82" t="str">
        <f t="shared" ca="1" si="223"/>
        <v/>
      </c>
      <c r="M348" s="88" t="str">
        <f t="shared" ca="1" si="224"/>
        <v/>
      </c>
      <c r="N348" s="87" t="str">
        <f t="shared" ca="1" si="225"/>
        <v/>
      </c>
      <c r="O348" s="83" t="str">
        <f t="shared" ca="1" si="226"/>
        <v/>
      </c>
      <c r="P348" s="84" t="str">
        <f t="shared" ca="1" si="227"/>
        <v/>
      </c>
      <c r="T348">
        <f>PV_Data_Calc!CY341</f>
        <v>326</v>
      </c>
      <c r="U348" s="10" t="e">
        <f ca="1">PV_Data_Calc!CZ341</f>
        <v>#N/A</v>
      </c>
      <c r="V348" s="16" t="e">
        <f ca="1">PV_Data_Calc!DB341</f>
        <v>#N/A</v>
      </c>
      <c r="W348" s="16" t="e">
        <f ca="1">PV_Data_Calc!DC341</f>
        <v>#N/A</v>
      </c>
      <c r="X348" s="17" t="e">
        <f ca="1">PV_Data_Calc!DD341</f>
        <v>#N/A</v>
      </c>
      <c r="Y348" s="17" t="e">
        <f ca="1">PV_Data_Calc!DE341</f>
        <v>#N/A</v>
      </c>
      <c r="AA348" s="9">
        <f>PV_Data_Calc!CQ341</f>
        <v>326</v>
      </c>
      <c r="AB348" s="9" t="e">
        <f ca="1">PV_Data_Calc!CR341</f>
        <v>#N/A</v>
      </c>
      <c r="AC348" s="19" t="e">
        <f ca="1">PV_Data_Calc!CT341</f>
        <v>#N/A</v>
      </c>
      <c r="AD348" s="19" t="e">
        <f ca="1">PV_Data_Calc!CU341</f>
        <v>#N/A</v>
      </c>
      <c r="AE348" s="20" t="e">
        <f ca="1">PV_Data_Calc!CV341</f>
        <v>#N/A</v>
      </c>
      <c r="AF348" s="20" t="e">
        <f ca="1">PV_Data_Calc!CW341</f>
        <v>#N/A</v>
      </c>
      <c r="AJ348" t="e">
        <f t="shared" ca="1" si="204"/>
        <v>#N/A</v>
      </c>
      <c r="AK348" s="4" t="e">
        <f t="shared" ca="1" si="205"/>
        <v>#N/A</v>
      </c>
      <c r="AL348" s="8" t="e">
        <f t="shared" ca="1" si="206"/>
        <v>#N/A</v>
      </c>
      <c r="AM348" s="3" t="e">
        <f t="shared" ca="1" si="207"/>
        <v>#N/A</v>
      </c>
      <c r="AN348" s="4" t="e">
        <f t="shared" ca="1" si="208"/>
        <v>#N/A</v>
      </c>
      <c r="AO348" s="4" t="e">
        <f t="shared" ca="1" si="209"/>
        <v>#N/A</v>
      </c>
      <c r="AP348" s="3" t="e">
        <f t="shared" ca="1" si="210"/>
        <v>#N/A</v>
      </c>
      <c r="AS348">
        <f t="shared" si="239"/>
        <v>163</v>
      </c>
      <c r="AT348" t="e">
        <f t="shared" ca="1" si="240"/>
        <v>#N/A</v>
      </c>
      <c r="AU348" s="3" t="e">
        <f t="shared" ca="1" si="241"/>
        <v>#N/A</v>
      </c>
      <c r="AV348" s="3" t="e">
        <f t="shared" ca="1" si="238"/>
        <v>#N/A</v>
      </c>
      <c r="AW348" s="4" t="e">
        <f t="shared" ca="1" si="238"/>
        <v>#N/A</v>
      </c>
      <c r="AX348" s="4" t="e">
        <f t="shared" ca="1" si="238"/>
        <v>#N/A</v>
      </c>
      <c r="AZ348" s="8" t="e">
        <f t="shared" ca="1" si="242"/>
        <v>#N/A</v>
      </c>
      <c r="BA348" s="3" t="e">
        <f t="shared" ca="1" si="220"/>
        <v>#N/A</v>
      </c>
      <c r="BB348" s="3" t="e">
        <f t="shared" ca="1" si="220"/>
        <v>#N/A</v>
      </c>
      <c r="BC348" s="3" t="e">
        <f t="shared" ca="1" si="220"/>
        <v>#N/A</v>
      </c>
      <c r="BD348" s="3" t="e">
        <f t="shared" ca="1" si="219"/>
        <v>#N/A</v>
      </c>
      <c r="BE348" s="3" t="e">
        <f t="shared" ca="1" si="219"/>
        <v>#N/A</v>
      </c>
      <c r="BF348" s="3" t="e">
        <f t="shared" ca="1" si="219"/>
        <v>#N/A</v>
      </c>
      <c r="BG348" s="3" t="e">
        <f t="shared" ca="1" si="203"/>
        <v>#N/A</v>
      </c>
      <c r="BH348" s="3" t="e">
        <f t="shared" ca="1" si="203"/>
        <v>#N/A</v>
      </c>
      <c r="BI348" s="3" t="e">
        <f t="shared" ca="1" si="203"/>
        <v>#N/A</v>
      </c>
      <c r="BL348" t="e">
        <f t="shared" ca="1" si="211"/>
        <v>#N/A</v>
      </c>
      <c r="BM348" s="4" t="e">
        <f t="shared" ca="1" si="212"/>
        <v>#N/A</v>
      </c>
      <c r="BN348" s="8" t="e">
        <f t="shared" ca="1" si="213"/>
        <v>#N/A</v>
      </c>
      <c r="BO348" s="3" t="e">
        <f t="shared" ca="1" si="214"/>
        <v>#N/A</v>
      </c>
      <c r="BP348" s="4" t="e">
        <f t="shared" ca="1" si="215"/>
        <v>#N/A</v>
      </c>
      <c r="BQ348" s="4" t="e">
        <f t="shared" ca="1" si="216"/>
        <v>#N/A</v>
      </c>
      <c r="BR348" s="3" t="e">
        <f t="shared" ca="1" si="217"/>
        <v>#N/A</v>
      </c>
      <c r="BU348">
        <f t="shared" si="243"/>
        <v>163</v>
      </c>
      <c r="BV348" t="e">
        <f t="shared" ca="1" si="218"/>
        <v>#N/A</v>
      </c>
      <c r="BW348" s="3" t="e">
        <f t="shared" ca="1" si="218"/>
        <v>#N/A</v>
      </c>
      <c r="BX348" s="3" t="e">
        <f t="shared" ca="1" si="218"/>
        <v>#N/A</v>
      </c>
      <c r="BY348" s="4" t="e">
        <f t="shared" ca="1" si="218"/>
        <v>#N/A</v>
      </c>
      <c r="BZ348" s="4" t="e">
        <f t="shared" ca="1" si="218"/>
        <v>#N/A</v>
      </c>
      <c r="CB348" s="8" t="e">
        <f t="shared" ca="1" si="228"/>
        <v>#N/A</v>
      </c>
      <c r="CC348" s="3" t="e">
        <f t="shared" ca="1" si="229"/>
        <v>#N/A</v>
      </c>
      <c r="CD348" s="3" t="e">
        <f t="shared" ca="1" si="230"/>
        <v>#N/A</v>
      </c>
      <c r="CE348" s="3" t="e">
        <f t="shared" ca="1" si="231"/>
        <v>#N/A</v>
      </c>
      <c r="CF348" s="3" t="e">
        <f t="shared" ca="1" si="232"/>
        <v>#N/A</v>
      </c>
      <c r="CG348" s="3" t="e">
        <f t="shared" ca="1" si="233"/>
        <v>#N/A</v>
      </c>
      <c r="CH348" s="3" t="e">
        <f t="shared" ca="1" si="234"/>
        <v>#N/A</v>
      </c>
      <c r="CI348" s="3" t="e">
        <f t="shared" ca="1" si="235"/>
        <v>#N/A</v>
      </c>
      <c r="CJ348" s="3" t="e">
        <f t="shared" ca="1" si="236"/>
        <v>#N/A</v>
      </c>
      <c r="CK348" s="3" t="e">
        <f t="shared" ca="1" si="237"/>
        <v>#N/A</v>
      </c>
    </row>
    <row r="349" spans="10:89" x14ac:dyDescent="0.2">
      <c r="J349" s="152">
        <f t="shared" si="221"/>
        <v>300</v>
      </c>
      <c r="K349" s="94" t="str">
        <f t="shared" ca="1" si="222"/>
        <v/>
      </c>
      <c r="L349" s="82" t="str">
        <f t="shared" ca="1" si="223"/>
        <v/>
      </c>
      <c r="M349" s="88" t="str">
        <f t="shared" ca="1" si="224"/>
        <v/>
      </c>
      <c r="N349" s="87" t="str">
        <f t="shared" ca="1" si="225"/>
        <v/>
      </c>
      <c r="O349" s="83" t="str">
        <f t="shared" ca="1" si="226"/>
        <v/>
      </c>
      <c r="P349" s="84" t="str">
        <f t="shared" ca="1" si="227"/>
        <v/>
      </c>
      <c r="T349">
        <f>PV_Data_Calc!CY342</f>
        <v>327</v>
      </c>
      <c r="U349" s="10" t="e">
        <f ca="1">PV_Data_Calc!CZ342</f>
        <v>#N/A</v>
      </c>
      <c r="V349" s="16" t="e">
        <f ca="1">PV_Data_Calc!DB342</f>
        <v>#N/A</v>
      </c>
      <c r="W349" s="16" t="e">
        <f ca="1">PV_Data_Calc!DC342</f>
        <v>#N/A</v>
      </c>
      <c r="X349" s="17" t="e">
        <f ca="1">PV_Data_Calc!DD342</f>
        <v>#N/A</v>
      </c>
      <c r="Y349" s="17" t="e">
        <f ca="1">PV_Data_Calc!DE342</f>
        <v>#N/A</v>
      </c>
      <c r="AA349" s="9">
        <f>PV_Data_Calc!CQ342</f>
        <v>327</v>
      </c>
      <c r="AB349" s="9" t="e">
        <f ca="1">PV_Data_Calc!CR342</f>
        <v>#N/A</v>
      </c>
      <c r="AC349" s="19" t="e">
        <f ca="1">PV_Data_Calc!CT342</f>
        <v>#N/A</v>
      </c>
      <c r="AD349" s="19" t="e">
        <f ca="1">PV_Data_Calc!CU342</f>
        <v>#N/A</v>
      </c>
      <c r="AE349" s="20" t="e">
        <f ca="1">PV_Data_Calc!CV342</f>
        <v>#N/A</v>
      </c>
      <c r="AF349" s="20" t="e">
        <f ca="1">PV_Data_Calc!CW342</f>
        <v>#N/A</v>
      </c>
      <c r="AJ349" t="e">
        <f t="shared" ca="1" si="204"/>
        <v>#N/A</v>
      </c>
      <c r="AK349" s="4" t="e">
        <f t="shared" ca="1" si="205"/>
        <v>#N/A</v>
      </c>
      <c r="AL349" s="8" t="e">
        <f t="shared" ca="1" si="206"/>
        <v>#N/A</v>
      </c>
      <c r="AM349" s="3" t="e">
        <f t="shared" ca="1" si="207"/>
        <v>#N/A</v>
      </c>
      <c r="AN349" s="4" t="e">
        <f t="shared" ca="1" si="208"/>
        <v>#N/A</v>
      </c>
      <c r="AO349" s="4" t="e">
        <f t="shared" ca="1" si="209"/>
        <v>#N/A</v>
      </c>
      <c r="AP349" s="3" t="e">
        <f t="shared" ca="1" si="210"/>
        <v>#N/A</v>
      </c>
      <c r="AS349">
        <f t="shared" si="239"/>
        <v>164</v>
      </c>
      <c r="AT349" t="e">
        <f t="shared" ca="1" si="240"/>
        <v>#N/A</v>
      </c>
      <c r="AU349" s="3" t="e">
        <f t="shared" ca="1" si="241"/>
        <v>#N/A</v>
      </c>
      <c r="AV349" s="3" t="e">
        <f t="shared" ca="1" si="238"/>
        <v>#N/A</v>
      </c>
      <c r="AW349" s="4" t="e">
        <f t="shared" ca="1" si="238"/>
        <v>#N/A</v>
      </c>
      <c r="AX349" s="4" t="e">
        <f t="shared" ca="1" si="238"/>
        <v>#N/A</v>
      </c>
      <c r="AZ349" s="8" t="e">
        <f t="shared" ca="1" si="242"/>
        <v>#N/A</v>
      </c>
      <c r="BA349" s="3" t="e">
        <f t="shared" ca="1" si="220"/>
        <v>#N/A</v>
      </c>
      <c r="BB349" s="3" t="e">
        <f t="shared" ca="1" si="220"/>
        <v>#N/A</v>
      </c>
      <c r="BC349" s="3" t="e">
        <f t="shared" ca="1" si="220"/>
        <v>#N/A</v>
      </c>
      <c r="BD349" s="3" t="e">
        <f t="shared" ca="1" si="219"/>
        <v>#N/A</v>
      </c>
      <c r="BE349" s="3" t="e">
        <f t="shared" ca="1" si="219"/>
        <v>#N/A</v>
      </c>
      <c r="BF349" s="3" t="e">
        <f t="shared" ca="1" si="219"/>
        <v>#N/A</v>
      </c>
      <c r="BG349" s="3" t="e">
        <f t="shared" ca="1" si="203"/>
        <v>#N/A</v>
      </c>
      <c r="BH349" s="3" t="e">
        <f t="shared" ca="1" si="203"/>
        <v>#N/A</v>
      </c>
      <c r="BI349" s="3" t="e">
        <f t="shared" ca="1" si="203"/>
        <v>#N/A</v>
      </c>
      <c r="BL349" t="e">
        <f t="shared" ca="1" si="211"/>
        <v>#N/A</v>
      </c>
      <c r="BM349" s="4" t="e">
        <f t="shared" ca="1" si="212"/>
        <v>#N/A</v>
      </c>
      <c r="BN349" s="8" t="e">
        <f t="shared" ca="1" si="213"/>
        <v>#N/A</v>
      </c>
      <c r="BO349" s="3" t="e">
        <f t="shared" ca="1" si="214"/>
        <v>#N/A</v>
      </c>
      <c r="BP349" s="4" t="e">
        <f t="shared" ca="1" si="215"/>
        <v>#N/A</v>
      </c>
      <c r="BQ349" s="4" t="e">
        <f t="shared" ca="1" si="216"/>
        <v>#N/A</v>
      </c>
      <c r="BR349" s="3" t="e">
        <f t="shared" ca="1" si="217"/>
        <v>#N/A</v>
      </c>
      <c r="BU349">
        <f t="shared" si="243"/>
        <v>164</v>
      </c>
      <c r="BV349" t="e">
        <f t="shared" ca="1" si="218"/>
        <v>#N/A</v>
      </c>
      <c r="BW349" s="3" t="e">
        <f t="shared" ca="1" si="218"/>
        <v>#N/A</v>
      </c>
      <c r="BX349" s="3" t="e">
        <f t="shared" ca="1" si="218"/>
        <v>#N/A</v>
      </c>
      <c r="BY349" s="4" t="e">
        <f t="shared" ca="1" si="218"/>
        <v>#N/A</v>
      </c>
      <c r="BZ349" s="4" t="e">
        <f t="shared" ca="1" si="218"/>
        <v>#N/A</v>
      </c>
      <c r="CB349" s="8" t="e">
        <f t="shared" ca="1" si="228"/>
        <v>#N/A</v>
      </c>
      <c r="CC349" s="3" t="e">
        <f t="shared" ca="1" si="229"/>
        <v>#N/A</v>
      </c>
      <c r="CD349" s="3" t="e">
        <f t="shared" ca="1" si="230"/>
        <v>#N/A</v>
      </c>
      <c r="CE349" s="3" t="e">
        <f t="shared" ca="1" si="231"/>
        <v>#N/A</v>
      </c>
      <c r="CF349" s="3" t="e">
        <f t="shared" ca="1" si="232"/>
        <v>#N/A</v>
      </c>
      <c r="CG349" s="3" t="e">
        <f t="shared" ca="1" si="233"/>
        <v>#N/A</v>
      </c>
      <c r="CH349" s="3" t="e">
        <f t="shared" ca="1" si="234"/>
        <v>#N/A</v>
      </c>
      <c r="CI349" s="3" t="e">
        <f t="shared" ca="1" si="235"/>
        <v>#N/A</v>
      </c>
      <c r="CJ349" s="3" t="e">
        <f t="shared" ca="1" si="236"/>
        <v>#N/A</v>
      </c>
      <c r="CK349" s="3" t="e">
        <f t="shared" ca="1" si="237"/>
        <v>#N/A</v>
      </c>
    </row>
    <row r="350" spans="10:89" x14ac:dyDescent="0.2">
      <c r="J350" s="152">
        <f t="shared" si="221"/>
        <v>301</v>
      </c>
      <c r="K350" s="94" t="str">
        <f t="shared" ca="1" si="222"/>
        <v/>
      </c>
      <c r="L350" s="82" t="str">
        <f t="shared" ca="1" si="223"/>
        <v/>
      </c>
      <c r="M350" s="88" t="str">
        <f t="shared" ca="1" si="224"/>
        <v/>
      </c>
      <c r="N350" s="87" t="str">
        <f t="shared" ca="1" si="225"/>
        <v/>
      </c>
      <c r="O350" s="83" t="str">
        <f t="shared" ca="1" si="226"/>
        <v/>
      </c>
      <c r="P350" s="84" t="str">
        <f t="shared" ca="1" si="227"/>
        <v/>
      </c>
      <c r="T350">
        <f>PV_Data_Calc!CY343</f>
        <v>328</v>
      </c>
      <c r="U350" s="10" t="e">
        <f ca="1">PV_Data_Calc!CZ343</f>
        <v>#N/A</v>
      </c>
      <c r="V350" s="16" t="e">
        <f ca="1">PV_Data_Calc!DB343</f>
        <v>#N/A</v>
      </c>
      <c r="W350" s="16" t="e">
        <f ca="1">PV_Data_Calc!DC343</f>
        <v>#N/A</v>
      </c>
      <c r="X350" s="17" t="e">
        <f ca="1">PV_Data_Calc!DD343</f>
        <v>#N/A</v>
      </c>
      <c r="Y350" s="17" t="e">
        <f ca="1">PV_Data_Calc!DE343</f>
        <v>#N/A</v>
      </c>
      <c r="AA350" s="9">
        <f>PV_Data_Calc!CQ343</f>
        <v>328</v>
      </c>
      <c r="AB350" s="9" t="e">
        <f ca="1">PV_Data_Calc!CR343</f>
        <v>#N/A</v>
      </c>
      <c r="AC350" s="19" t="e">
        <f ca="1">PV_Data_Calc!CT343</f>
        <v>#N/A</v>
      </c>
      <c r="AD350" s="19" t="e">
        <f ca="1">PV_Data_Calc!CU343</f>
        <v>#N/A</v>
      </c>
      <c r="AE350" s="20" t="e">
        <f ca="1">PV_Data_Calc!CV343</f>
        <v>#N/A</v>
      </c>
      <c r="AF350" s="20" t="e">
        <f ca="1">PV_Data_Calc!CW343</f>
        <v>#N/A</v>
      </c>
      <c r="AJ350" t="e">
        <f t="shared" ca="1" si="204"/>
        <v>#N/A</v>
      </c>
      <c r="AK350" s="4" t="e">
        <f t="shared" ca="1" si="205"/>
        <v>#N/A</v>
      </c>
      <c r="AL350" s="8" t="e">
        <f t="shared" ca="1" si="206"/>
        <v>#N/A</v>
      </c>
      <c r="AM350" s="3" t="e">
        <f t="shared" ca="1" si="207"/>
        <v>#N/A</v>
      </c>
      <c r="AN350" s="4" t="e">
        <f t="shared" ca="1" si="208"/>
        <v>#N/A</v>
      </c>
      <c r="AO350" s="4" t="e">
        <f t="shared" ca="1" si="209"/>
        <v>#N/A</v>
      </c>
      <c r="AP350" s="3" t="e">
        <f t="shared" ca="1" si="210"/>
        <v>#N/A</v>
      </c>
      <c r="AS350">
        <f t="shared" si="239"/>
        <v>164</v>
      </c>
      <c r="AT350" t="e">
        <f t="shared" ca="1" si="240"/>
        <v>#N/A</v>
      </c>
      <c r="AU350" s="3" t="e">
        <f t="shared" ca="1" si="241"/>
        <v>#N/A</v>
      </c>
      <c r="AV350" s="3" t="e">
        <f t="shared" ca="1" si="238"/>
        <v>#N/A</v>
      </c>
      <c r="AW350" s="4" t="e">
        <f t="shared" ca="1" si="238"/>
        <v>#N/A</v>
      </c>
      <c r="AX350" s="4" t="e">
        <f t="shared" ca="1" si="238"/>
        <v>#N/A</v>
      </c>
      <c r="AZ350" s="8" t="e">
        <f t="shared" ca="1" si="242"/>
        <v>#N/A</v>
      </c>
      <c r="BA350" s="3" t="e">
        <f t="shared" ca="1" si="220"/>
        <v>#N/A</v>
      </c>
      <c r="BB350" s="3" t="e">
        <f t="shared" ca="1" si="220"/>
        <v>#N/A</v>
      </c>
      <c r="BC350" s="3" t="e">
        <f t="shared" ca="1" si="220"/>
        <v>#N/A</v>
      </c>
      <c r="BD350" s="3" t="e">
        <f t="shared" ca="1" si="219"/>
        <v>#N/A</v>
      </c>
      <c r="BE350" s="3" t="e">
        <f t="shared" ca="1" si="219"/>
        <v>#N/A</v>
      </c>
      <c r="BF350" s="3" t="e">
        <f t="shared" ca="1" si="219"/>
        <v>#N/A</v>
      </c>
      <c r="BG350" s="3" t="e">
        <f t="shared" ca="1" si="219"/>
        <v>#N/A</v>
      </c>
      <c r="BH350" s="3" t="e">
        <f t="shared" ca="1" si="219"/>
        <v>#N/A</v>
      </c>
      <c r="BI350" s="3" t="e">
        <f t="shared" ca="1" si="219"/>
        <v>#N/A</v>
      </c>
      <c r="BL350" t="e">
        <f t="shared" ca="1" si="211"/>
        <v>#N/A</v>
      </c>
      <c r="BM350" s="4" t="e">
        <f t="shared" ca="1" si="212"/>
        <v>#N/A</v>
      </c>
      <c r="BN350" s="8" t="e">
        <f t="shared" ca="1" si="213"/>
        <v>#N/A</v>
      </c>
      <c r="BO350" s="3" t="e">
        <f t="shared" ca="1" si="214"/>
        <v>#N/A</v>
      </c>
      <c r="BP350" s="4" t="e">
        <f t="shared" ca="1" si="215"/>
        <v>#N/A</v>
      </c>
      <c r="BQ350" s="4" t="e">
        <f t="shared" ca="1" si="216"/>
        <v>#N/A</v>
      </c>
      <c r="BR350" s="3" t="e">
        <f t="shared" ca="1" si="217"/>
        <v>#N/A</v>
      </c>
      <c r="BU350">
        <f t="shared" si="243"/>
        <v>164</v>
      </c>
      <c r="BV350" t="e">
        <f t="shared" ca="1" si="218"/>
        <v>#N/A</v>
      </c>
      <c r="BW350" s="3" t="e">
        <f t="shared" ca="1" si="218"/>
        <v>#N/A</v>
      </c>
      <c r="BX350" s="3" t="e">
        <f t="shared" ca="1" si="218"/>
        <v>#N/A</v>
      </c>
      <c r="BY350" s="4" t="e">
        <f t="shared" ca="1" si="218"/>
        <v>#N/A</v>
      </c>
      <c r="BZ350" s="4" t="e">
        <f t="shared" ca="1" si="218"/>
        <v>#N/A</v>
      </c>
      <c r="CB350" s="8" t="e">
        <f t="shared" ca="1" si="228"/>
        <v>#N/A</v>
      </c>
      <c r="CC350" s="3" t="e">
        <f t="shared" ca="1" si="229"/>
        <v>#N/A</v>
      </c>
      <c r="CD350" s="3" t="e">
        <f t="shared" ca="1" si="230"/>
        <v>#N/A</v>
      </c>
      <c r="CE350" s="3" t="e">
        <f t="shared" ca="1" si="231"/>
        <v>#N/A</v>
      </c>
      <c r="CF350" s="3" t="e">
        <f t="shared" ca="1" si="232"/>
        <v>#N/A</v>
      </c>
      <c r="CG350" s="3" t="e">
        <f t="shared" ca="1" si="233"/>
        <v>#N/A</v>
      </c>
      <c r="CH350" s="3" t="e">
        <f t="shared" ca="1" si="234"/>
        <v>#N/A</v>
      </c>
      <c r="CI350" s="3" t="e">
        <f t="shared" ca="1" si="235"/>
        <v>#N/A</v>
      </c>
      <c r="CJ350" s="3" t="e">
        <f t="shared" ca="1" si="236"/>
        <v>#N/A</v>
      </c>
      <c r="CK350" s="3" t="e">
        <f t="shared" ca="1" si="237"/>
        <v>#N/A</v>
      </c>
    </row>
    <row r="351" spans="10:89" x14ac:dyDescent="0.2">
      <c r="J351" s="152">
        <f t="shared" si="221"/>
        <v>302</v>
      </c>
      <c r="K351" s="94" t="str">
        <f t="shared" ca="1" si="222"/>
        <v/>
      </c>
      <c r="L351" s="82" t="str">
        <f t="shared" ca="1" si="223"/>
        <v/>
      </c>
      <c r="M351" s="88" t="str">
        <f t="shared" ca="1" si="224"/>
        <v/>
      </c>
      <c r="N351" s="87" t="str">
        <f t="shared" ca="1" si="225"/>
        <v/>
      </c>
      <c r="O351" s="83" t="str">
        <f t="shared" ca="1" si="226"/>
        <v/>
      </c>
      <c r="P351" s="84" t="str">
        <f t="shared" ca="1" si="227"/>
        <v/>
      </c>
      <c r="T351">
        <f>PV_Data_Calc!CY344</f>
        <v>329</v>
      </c>
      <c r="U351" s="10" t="e">
        <f ca="1">PV_Data_Calc!CZ344</f>
        <v>#N/A</v>
      </c>
      <c r="V351" s="16" t="e">
        <f ca="1">PV_Data_Calc!DB344</f>
        <v>#N/A</v>
      </c>
      <c r="W351" s="16" t="e">
        <f ca="1">PV_Data_Calc!DC344</f>
        <v>#N/A</v>
      </c>
      <c r="X351" s="17" t="e">
        <f ca="1">PV_Data_Calc!DD344</f>
        <v>#N/A</v>
      </c>
      <c r="Y351" s="17" t="e">
        <f ca="1">PV_Data_Calc!DE344</f>
        <v>#N/A</v>
      </c>
      <c r="AA351" s="9">
        <f>PV_Data_Calc!CQ344</f>
        <v>329</v>
      </c>
      <c r="AB351" s="9" t="e">
        <f ca="1">PV_Data_Calc!CR344</f>
        <v>#N/A</v>
      </c>
      <c r="AC351" s="19" t="e">
        <f ca="1">PV_Data_Calc!CT344</f>
        <v>#N/A</v>
      </c>
      <c r="AD351" s="19" t="e">
        <f ca="1">PV_Data_Calc!CU344</f>
        <v>#N/A</v>
      </c>
      <c r="AE351" s="20" t="e">
        <f ca="1">PV_Data_Calc!CV344</f>
        <v>#N/A</v>
      </c>
      <c r="AF351" s="20" t="e">
        <f ca="1">PV_Data_Calc!CW344</f>
        <v>#N/A</v>
      </c>
      <c r="AJ351" t="e">
        <f t="shared" ca="1" si="204"/>
        <v>#N/A</v>
      </c>
      <c r="AK351" s="4" t="e">
        <f t="shared" ca="1" si="205"/>
        <v>#N/A</v>
      </c>
      <c r="AL351" s="8" t="e">
        <f t="shared" ca="1" si="206"/>
        <v>#N/A</v>
      </c>
      <c r="AM351" s="3" t="e">
        <f t="shared" ca="1" si="207"/>
        <v>#N/A</v>
      </c>
      <c r="AN351" s="4" t="e">
        <f t="shared" ca="1" si="208"/>
        <v>#N/A</v>
      </c>
      <c r="AO351" s="4" t="e">
        <f t="shared" ca="1" si="209"/>
        <v>#N/A</v>
      </c>
      <c r="AP351" s="3" t="e">
        <f t="shared" ca="1" si="210"/>
        <v>#N/A</v>
      </c>
      <c r="AS351">
        <f t="shared" si="239"/>
        <v>165</v>
      </c>
      <c r="AT351" t="e">
        <f t="shared" ca="1" si="240"/>
        <v>#N/A</v>
      </c>
      <c r="AU351" s="3" t="e">
        <f t="shared" ca="1" si="241"/>
        <v>#N/A</v>
      </c>
      <c r="AV351" s="3" t="e">
        <f t="shared" ca="1" si="238"/>
        <v>#N/A</v>
      </c>
      <c r="AW351" s="4" t="e">
        <f t="shared" ca="1" si="238"/>
        <v>#N/A</v>
      </c>
      <c r="AX351" s="4" t="e">
        <f t="shared" ca="1" si="238"/>
        <v>#N/A</v>
      </c>
      <c r="AZ351" s="8" t="e">
        <f t="shared" ca="1" si="242"/>
        <v>#N/A</v>
      </c>
      <c r="BA351" s="3" t="e">
        <f t="shared" ca="1" si="220"/>
        <v>#N/A</v>
      </c>
      <c r="BB351" s="3" t="e">
        <f t="shared" ca="1" si="220"/>
        <v>#N/A</v>
      </c>
      <c r="BC351" s="3" t="e">
        <f t="shared" ca="1" si="220"/>
        <v>#N/A</v>
      </c>
      <c r="BD351" s="3" t="e">
        <f t="shared" ca="1" si="219"/>
        <v>#N/A</v>
      </c>
      <c r="BE351" s="3" t="e">
        <f t="shared" ca="1" si="219"/>
        <v>#N/A</v>
      </c>
      <c r="BF351" s="3" t="e">
        <f t="shared" ca="1" si="219"/>
        <v>#N/A</v>
      </c>
      <c r="BG351" s="3" t="e">
        <f t="shared" ca="1" si="219"/>
        <v>#N/A</v>
      </c>
      <c r="BH351" s="3" t="e">
        <f t="shared" ca="1" si="219"/>
        <v>#N/A</v>
      </c>
      <c r="BI351" s="3" t="e">
        <f t="shared" ca="1" si="219"/>
        <v>#N/A</v>
      </c>
      <c r="BL351" t="e">
        <f t="shared" ca="1" si="211"/>
        <v>#N/A</v>
      </c>
      <c r="BM351" s="4" t="e">
        <f t="shared" ca="1" si="212"/>
        <v>#N/A</v>
      </c>
      <c r="BN351" s="8" t="e">
        <f t="shared" ca="1" si="213"/>
        <v>#N/A</v>
      </c>
      <c r="BO351" s="3" t="e">
        <f t="shared" ca="1" si="214"/>
        <v>#N/A</v>
      </c>
      <c r="BP351" s="4" t="e">
        <f t="shared" ca="1" si="215"/>
        <v>#N/A</v>
      </c>
      <c r="BQ351" s="4" t="e">
        <f t="shared" ca="1" si="216"/>
        <v>#N/A</v>
      </c>
      <c r="BR351" s="3" t="e">
        <f t="shared" ca="1" si="217"/>
        <v>#N/A</v>
      </c>
      <c r="BU351">
        <f t="shared" si="243"/>
        <v>165</v>
      </c>
      <c r="BV351" t="e">
        <f t="shared" ca="1" si="218"/>
        <v>#N/A</v>
      </c>
      <c r="BW351" s="3" t="e">
        <f t="shared" ca="1" si="218"/>
        <v>#N/A</v>
      </c>
      <c r="BX351" s="3" t="e">
        <f t="shared" ca="1" si="218"/>
        <v>#N/A</v>
      </c>
      <c r="BY351" s="4" t="e">
        <f t="shared" ca="1" si="218"/>
        <v>#N/A</v>
      </c>
      <c r="BZ351" s="4" t="e">
        <f t="shared" ca="1" si="218"/>
        <v>#N/A</v>
      </c>
      <c r="CB351" s="8" t="e">
        <f t="shared" ca="1" si="228"/>
        <v>#N/A</v>
      </c>
      <c r="CC351" s="3" t="e">
        <f t="shared" ca="1" si="229"/>
        <v>#N/A</v>
      </c>
      <c r="CD351" s="3" t="e">
        <f t="shared" ca="1" si="230"/>
        <v>#N/A</v>
      </c>
      <c r="CE351" s="3" t="e">
        <f t="shared" ca="1" si="231"/>
        <v>#N/A</v>
      </c>
      <c r="CF351" s="3" t="e">
        <f t="shared" ca="1" si="232"/>
        <v>#N/A</v>
      </c>
      <c r="CG351" s="3" t="e">
        <f t="shared" ca="1" si="233"/>
        <v>#N/A</v>
      </c>
      <c r="CH351" s="3" t="e">
        <f t="shared" ca="1" si="234"/>
        <v>#N/A</v>
      </c>
      <c r="CI351" s="3" t="e">
        <f t="shared" ca="1" si="235"/>
        <v>#N/A</v>
      </c>
      <c r="CJ351" s="3" t="e">
        <f t="shared" ca="1" si="236"/>
        <v>#N/A</v>
      </c>
      <c r="CK351" s="3" t="e">
        <f t="shared" ca="1" si="237"/>
        <v>#N/A</v>
      </c>
    </row>
    <row r="352" spans="10:89" x14ac:dyDescent="0.2">
      <c r="J352" s="152">
        <f t="shared" si="221"/>
        <v>303</v>
      </c>
      <c r="K352" s="94" t="str">
        <f t="shared" ca="1" si="222"/>
        <v/>
      </c>
      <c r="L352" s="82" t="str">
        <f t="shared" ca="1" si="223"/>
        <v/>
      </c>
      <c r="M352" s="88" t="str">
        <f t="shared" ca="1" si="224"/>
        <v/>
      </c>
      <c r="N352" s="87" t="str">
        <f t="shared" ca="1" si="225"/>
        <v/>
      </c>
      <c r="O352" s="83" t="str">
        <f t="shared" ca="1" si="226"/>
        <v/>
      </c>
      <c r="P352" s="84" t="str">
        <f t="shared" ca="1" si="227"/>
        <v/>
      </c>
      <c r="T352">
        <f>PV_Data_Calc!CY345</f>
        <v>330</v>
      </c>
      <c r="U352" s="10" t="e">
        <f ca="1">PV_Data_Calc!CZ345</f>
        <v>#N/A</v>
      </c>
      <c r="V352" s="16" t="e">
        <f ca="1">PV_Data_Calc!DB345</f>
        <v>#N/A</v>
      </c>
      <c r="W352" s="16" t="e">
        <f ca="1">PV_Data_Calc!DC345</f>
        <v>#N/A</v>
      </c>
      <c r="X352" s="17" t="e">
        <f ca="1">PV_Data_Calc!DD345</f>
        <v>#N/A</v>
      </c>
      <c r="Y352" s="17" t="e">
        <f ca="1">PV_Data_Calc!DE345</f>
        <v>#N/A</v>
      </c>
      <c r="AA352" s="9">
        <f>PV_Data_Calc!CQ345</f>
        <v>330</v>
      </c>
      <c r="AB352" s="9" t="e">
        <f ca="1">PV_Data_Calc!CR345</f>
        <v>#N/A</v>
      </c>
      <c r="AC352" s="19" t="e">
        <f ca="1">PV_Data_Calc!CT345</f>
        <v>#N/A</v>
      </c>
      <c r="AD352" s="19" t="e">
        <f ca="1">PV_Data_Calc!CU345</f>
        <v>#N/A</v>
      </c>
      <c r="AE352" s="20" t="e">
        <f ca="1">PV_Data_Calc!CV345</f>
        <v>#N/A</v>
      </c>
      <c r="AF352" s="20" t="e">
        <f ca="1">PV_Data_Calc!CW345</f>
        <v>#N/A</v>
      </c>
      <c r="AJ352" t="e">
        <f t="shared" ca="1" si="204"/>
        <v>#N/A</v>
      </c>
      <c r="AK352" s="4" t="e">
        <f t="shared" ca="1" si="205"/>
        <v>#N/A</v>
      </c>
      <c r="AL352" s="8" t="e">
        <f t="shared" ca="1" si="206"/>
        <v>#N/A</v>
      </c>
      <c r="AM352" s="3" t="e">
        <f t="shared" ca="1" si="207"/>
        <v>#N/A</v>
      </c>
      <c r="AN352" s="4" t="e">
        <f t="shared" ca="1" si="208"/>
        <v>#N/A</v>
      </c>
      <c r="AO352" s="4" t="e">
        <f t="shared" ca="1" si="209"/>
        <v>#N/A</v>
      </c>
      <c r="AP352" s="3" t="e">
        <f t="shared" ca="1" si="210"/>
        <v>#N/A</v>
      </c>
      <c r="AS352">
        <f t="shared" si="239"/>
        <v>165</v>
      </c>
      <c r="AT352" t="e">
        <f t="shared" ca="1" si="240"/>
        <v>#N/A</v>
      </c>
      <c r="AU352" s="3" t="e">
        <f t="shared" ca="1" si="241"/>
        <v>#N/A</v>
      </c>
      <c r="AV352" s="3" t="e">
        <f t="shared" ca="1" si="238"/>
        <v>#N/A</v>
      </c>
      <c r="AW352" s="4" t="e">
        <f t="shared" ca="1" si="238"/>
        <v>#N/A</v>
      </c>
      <c r="AX352" s="4" t="e">
        <f t="shared" ca="1" si="238"/>
        <v>#N/A</v>
      </c>
      <c r="AZ352" s="8" t="e">
        <f t="shared" ca="1" si="242"/>
        <v>#N/A</v>
      </c>
      <c r="BA352" s="3" t="e">
        <f t="shared" ca="1" si="220"/>
        <v>#N/A</v>
      </c>
      <c r="BB352" s="3" t="e">
        <f t="shared" ca="1" si="220"/>
        <v>#N/A</v>
      </c>
      <c r="BC352" s="3" t="e">
        <f t="shared" ca="1" si="220"/>
        <v>#N/A</v>
      </c>
      <c r="BD352" s="3" t="e">
        <f t="shared" ca="1" si="219"/>
        <v>#N/A</v>
      </c>
      <c r="BE352" s="3" t="e">
        <f t="shared" ca="1" si="219"/>
        <v>#N/A</v>
      </c>
      <c r="BF352" s="3" t="e">
        <f t="shared" ca="1" si="219"/>
        <v>#N/A</v>
      </c>
      <c r="BG352" s="3" t="e">
        <f t="shared" ca="1" si="219"/>
        <v>#N/A</v>
      </c>
      <c r="BH352" s="3" t="e">
        <f t="shared" ca="1" si="219"/>
        <v>#N/A</v>
      </c>
      <c r="BI352" s="3" t="e">
        <f t="shared" ca="1" si="219"/>
        <v>#N/A</v>
      </c>
      <c r="BL352" t="e">
        <f t="shared" ca="1" si="211"/>
        <v>#N/A</v>
      </c>
      <c r="BM352" s="4" t="e">
        <f t="shared" ca="1" si="212"/>
        <v>#N/A</v>
      </c>
      <c r="BN352" s="8" t="e">
        <f t="shared" ca="1" si="213"/>
        <v>#N/A</v>
      </c>
      <c r="BO352" s="3" t="e">
        <f t="shared" ca="1" si="214"/>
        <v>#N/A</v>
      </c>
      <c r="BP352" s="4" t="e">
        <f t="shared" ca="1" si="215"/>
        <v>#N/A</v>
      </c>
      <c r="BQ352" s="4" t="e">
        <f t="shared" ca="1" si="216"/>
        <v>#N/A</v>
      </c>
      <c r="BR352" s="3" t="e">
        <f t="shared" ca="1" si="217"/>
        <v>#N/A</v>
      </c>
      <c r="BU352">
        <f t="shared" si="243"/>
        <v>165</v>
      </c>
      <c r="BV352" t="e">
        <f t="shared" ca="1" si="218"/>
        <v>#N/A</v>
      </c>
      <c r="BW352" s="3" t="e">
        <f t="shared" ca="1" si="218"/>
        <v>#N/A</v>
      </c>
      <c r="BX352" s="3" t="e">
        <f t="shared" ca="1" si="218"/>
        <v>#N/A</v>
      </c>
      <c r="BY352" s="4" t="e">
        <f t="shared" ca="1" si="218"/>
        <v>#N/A</v>
      </c>
      <c r="BZ352" s="4" t="e">
        <f t="shared" ca="1" si="218"/>
        <v>#N/A</v>
      </c>
      <c r="CB352" s="8" t="e">
        <f t="shared" ca="1" si="228"/>
        <v>#N/A</v>
      </c>
      <c r="CC352" s="3" t="e">
        <f t="shared" ca="1" si="229"/>
        <v>#N/A</v>
      </c>
      <c r="CD352" s="3" t="e">
        <f t="shared" ca="1" si="230"/>
        <v>#N/A</v>
      </c>
      <c r="CE352" s="3" t="e">
        <f t="shared" ca="1" si="231"/>
        <v>#N/A</v>
      </c>
      <c r="CF352" s="3" t="e">
        <f t="shared" ca="1" si="232"/>
        <v>#N/A</v>
      </c>
      <c r="CG352" s="3" t="e">
        <f t="shared" ca="1" si="233"/>
        <v>#N/A</v>
      </c>
      <c r="CH352" s="3" t="e">
        <f t="shared" ca="1" si="234"/>
        <v>#N/A</v>
      </c>
      <c r="CI352" s="3" t="e">
        <f t="shared" ca="1" si="235"/>
        <v>#N/A</v>
      </c>
      <c r="CJ352" s="3" t="e">
        <f t="shared" ca="1" si="236"/>
        <v>#N/A</v>
      </c>
      <c r="CK352" s="3" t="e">
        <f t="shared" ca="1" si="237"/>
        <v>#N/A</v>
      </c>
    </row>
    <row r="353" spans="10:89" x14ac:dyDescent="0.2">
      <c r="J353" s="152">
        <f t="shared" si="221"/>
        <v>304</v>
      </c>
      <c r="K353" s="94" t="str">
        <f t="shared" ca="1" si="222"/>
        <v/>
      </c>
      <c r="L353" s="82" t="str">
        <f t="shared" ca="1" si="223"/>
        <v/>
      </c>
      <c r="M353" s="88" t="str">
        <f t="shared" ca="1" si="224"/>
        <v/>
      </c>
      <c r="N353" s="87" t="str">
        <f t="shared" ca="1" si="225"/>
        <v/>
      </c>
      <c r="O353" s="83" t="str">
        <f t="shared" ca="1" si="226"/>
        <v/>
      </c>
      <c r="P353" s="84" t="str">
        <f t="shared" ca="1" si="227"/>
        <v/>
      </c>
      <c r="AS353">
        <f t="shared" si="239"/>
        <v>166</v>
      </c>
      <c r="AT353" t="e">
        <f t="shared" ca="1" si="240"/>
        <v>#N/A</v>
      </c>
      <c r="AU353" s="3" t="e">
        <f t="shared" ca="1" si="241"/>
        <v>#N/A</v>
      </c>
      <c r="AV353" s="3" t="e">
        <f t="shared" ca="1" si="238"/>
        <v>#N/A</v>
      </c>
      <c r="AW353" s="4" t="e">
        <f t="shared" ca="1" si="238"/>
        <v>#N/A</v>
      </c>
      <c r="AX353" s="4" t="e">
        <f t="shared" ca="1" si="238"/>
        <v>#N/A</v>
      </c>
      <c r="AZ353" s="8" t="e">
        <f t="shared" ca="1" si="242"/>
        <v>#N/A</v>
      </c>
      <c r="BA353" s="3" t="e">
        <f t="shared" ca="1" si="220"/>
        <v>#N/A</v>
      </c>
      <c r="BB353" s="3" t="e">
        <f t="shared" ca="1" si="220"/>
        <v>#N/A</v>
      </c>
      <c r="BC353" s="3" t="e">
        <f t="shared" ca="1" si="220"/>
        <v>#N/A</v>
      </c>
      <c r="BD353" s="3" t="e">
        <f t="shared" ca="1" si="219"/>
        <v>#N/A</v>
      </c>
      <c r="BE353" s="3" t="e">
        <f t="shared" ca="1" si="219"/>
        <v>#N/A</v>
      </c>
      <c r="BF353" s="3" t="e">
        <f t="shared" ca="1" si="219"/>
        <v>#N/A</v>
      </c>
      <c r="BG353" s="3" t="e">
        <f t="shared" ca="1" si="219"/>
        <v>#N/A</v>
      </c>
      <c r="BH353" s="3" t="e">
        <f t="shared" ca="1" si="219"/>
        <v>#N/A</v>
      </c>
      <c r="BI353" s="3" t="e">
        <f t="shared" ca="1" si="219"/>
        <v>#N/A</v>
      </c>
      <c r="BL353" t="e">
        <f t="shared" ca="1" si="211"/>
        <v>#N/A</v>
      </c>
      <c r="BM353" s="4" t="e">
        <f t="shared" ca="1" si="212"/>
        <v>#N/A</v>
      </c>
      <c r="BN353" s="8" t="e">
        <f t="shared" ca="1" si="213"/>
        <v>#N/A</v>
      </c>
      <c r="BO353" s="3">
        <f t="shared" si="214"/>
        <v>0</v>
      </c>
      <c r="BP353" s="4" t="e">
        <f t="shared" ca="1" si="215"/>
        <v>#N/A</v>
      </c>
      <c r="BQ353" s="4" t="e">
        <f t="shared" ca="1" si="216"/>
        <v>#N/A</v>
      </c>
      <c r="BR353" s="3" t="e">
        <f t="shared" ca="1" si="217"/>
        <v>#N/A</v>
      </c>
      <c r="BU353">
        <f t="shared" si="243"/>
        <v>166</v>
      </c>
      <c r="BV353" t="e">
        <f t="shared" ca="1" si="218"/>
        <v>#N/A</v>
      </c>
      <c r="BW353" s="3" t="e">
        <f t="shared" ca="1" si="218"/>
        <v>#N/A</v>
      </c>
      <c r="BX353" s="3" t="e">
        <f t="shared" ca="1" si="218"/>
        <v>#N/A</v>
      </c>
      <c r="BY353" s="4" t="e">
        <f t="shared" ca="1" si="218"/>
        <v>#N/A</v>
      </c>
      <c r="BZ353" s="4" t="e">
        <f t="shared" ca="1" si="218"/>
        <v>#N/A</v>
      </c>
      <c r="CB353" s="8" t="e">
        <f t="shared" ca="1" si="228"/>
        <v>#N/A</v>
      </c>
      <c r="CC353" s="3" t="e">
        <f t="shared" ca="1" si="229"/>
        <v>#N/A</v>
      </c>
      <c r="CD353" s="3" t="e">
        <f t="shared" ca="1" si="230"/>
        <v>#N/A</v>
      </c>
      <c r="CE353" s="3" t="e">
        <f t="shared" ca="1" si="231"/>
        <v>#N/A</v>
      </c>
      <c r="CF353" s="3" t="e">
        <f t="shared" ca="1" si="232"/>
        <v>#N/A</v>
      </c>
      <c r="CG353" s="3" t="e">
        <f t="shared" ca="1" si="233"/>
        <v>#N/A</v>
      </c>
      <c r="CH353" s="3" t="e">
        <f t="shared" ca="1" si="234"/>
        <v>#N/A</v>
      </c>
      <c r="CI353" s="3" t="e">
        <f t="shared" ca="1" si="235"/>
        <v>#N/A</v>
      </c>
      <c r="CJ353" s="3" t="e">
        <f t="shared" ca="1" si="236"/>
        <v>#N/A</v>
      </c>
      <c r="CK353" s="3" t="e">
        <f t="shared" ca="1" si="237"/>
        <v>#N/A</v>
      </c>
    </row>
    <row r="354" spans="10:89" x14ac:dyDescent="0.2">
      <c r="J354" s="152">
        <f t="shared" si="221"/>
        <v>305</v>
      </c>
      <c r="K354" s="94" t="str">
        <f t="shared" ca="1" si="222"/>
        <v/>
      </c>
      <c r="L354" s="82" t="str">
        <f t="shared" ca="1" si="223"/>
        <v/>
      </c>
      <c r="M354" s="88" t="str">
        <f t="shared" ca="1" si="224"/>
        <v/>
      </c>
      <c r="N354" s="87" t="str">
        <f t="shared" ca="1" si="225"/>
        <v/>
      </c>
      <c r="O354" s="83" t="str">
        <f t="shared" ca="1" si="226"/>
        <v/>
      </c>
      <c r="P354" s="84" t="str">
        <f t="shared" ca="1" si="227"/>
        <v/>
      </c>
      <c r="AS354">
        <f t="shared" si="239"/>
        <v>166</v>
      </c>
      <c r="AT354" t="e">
        <f t="shared" ca="1" si="240"/>
        <v>#N/A</v>
      </c>
      <c r="AU354" s="3" t="e">
        <f t="shared" ca="1" si="241"/>
        <v>#N/A</v>
      </c>
      <c r="AV354" s="3" t="e">
        <f t="shared" ca="1" si="238"/>
        <v>#N/A</v>
      </c>
      <c r="AW354" s="4" t="e">
        <f t="shared" ca="1" si="238"/>
        <v>#N/A</v>
      </c>
      <c r="AX354" s="4" t="e">
        <f t="shared" ca="1" si="238"/>
        <v>#N/A</v>
      </c>
      <c r="AZ354" s="8" t="e">
        <f t="shared" ca="1" si="242"/>
        <v>#N/A</v>
      </c>
      <c r="BA354" s="3" t="e">
        <f t="shared" ca="1" si="220"/>
        <v>#N/A</v>
      </c>
      <c r="BB354" s="3" t="e">
        <f t="shared" ca="1" si="220"/>
        <v>#N/A</v>
      </c>
      <c r="BC354" s="3" t="e">
        <f t="shared" ca="1" si="220"/>
        <v>#N/A</v>
      </c>
      <c r="BD354" s="3" t="e">
        <f t="shared" ca="1" si="219"/>
        <v>#N/A</v>
      </c>
      <c r="BE354" s="3" t="e">
        <f t="shared" ca="1" si="219"/>
        <v>#N/A</v>
      </c>
      <c r="BF354" s="3" t="e">
        <f t="shared" ca="1" si="219"/>
        <v>#N/A</v>
      </c>
      <c r="BG354" s="3" t="e">
        <f t="shared" ca="1" si="219"/>
        <v>#N/A</v>
      </c>
      <c r="BH354" s="3" t="e">
        <f t="shared" ca="1" si="219"/>
        <v>#N/A</v>
      </c>
      <c r="BI354" s="3" t="e">
        <f t="shared" ca="1" si="219"/>
        <v>#N/A</v>
      </c>
      <c r="BM354" s="4"/>
      <c r="BN354" s="8"/>
      <c r="BO354" s="3"/>
      <c r="BP354" s="4"/>
      <c r="BQ354" s="4"/>
      <c r="BR354" s="3"/>
      <c r="BU354">
        <f t="shared" si="243"/>
        <v>166</v>
      </c>
      <c r="BV354" t="e">
        <f t="shared" ca="1" si="218"/>
        <v>#N/A</v>
      </c>
      <c r="BW354" s="3" t="e">
        <f t="shared" ca="1" si="218"/>
        <v>#N/A</v>
      </c>
      <c r="BX354" s="3" t="e">
        <f t="shared" ca="1" si="218"/>
        <v>#N/A</v>
      </c>
      <c r="BY354" s="4" t="e">
        <f t="shared" ca="1" si="218"/>
        <v>#N/A</v>
      </c>
      <c r="BZ354" s="4" t="e">
        <f t="shared" ca="1" si="218"/>
        <v>#N/A</v>
      </c>
      <c r="CB354" s="8" t="e">
        <f t="shared" ca="1" si="228"/>
        <v>#N/A</v>
      </c>
      <c r="CC354" s="3" t="e">
        <f t="shared" ca="1" si="229"/>
        <v>#N/A</v>
      </c>
      <c r="CD354" s="3" t="e">
        <f t="shared" ca="1" si="230"/>
        <v>#N/A</v>
      </c>
      <c r="CE354" s="3" t="e">
        <f t="shared" ca="1" si="231"/>
        <v>#N/A</v>
      </c>
      <c r="CF354" s="3" t="e">
        <f t="shared" ca="1" si="232"/>
        <v>#N/A</v>
      </c>
      <c r="CG354" s="3" t="e">
        <f t="shared" ca="1" si="233"/>
        <v>#N/A</v>
      </c>
      <c r="CH354" s="3" t="e">
        <f t="shared" ca="1" si="234"/>
        <v>#N/A</v>
      </c>
      <c r="CI354" s="3" t="e">
        <f t="shared" ca="1" si="235"/>
        <v>#N/A</v>
      </c>
      <c r="CJ354" s="3" t="e">
        <f t="shared" ca="1" si="236"/>
        <v>#N/A</v>
      </c>
      <c r="CK354" s="3" t="e">
        <f t="shared" ca="1" si="237"/>
        <v>#N/A</v>
      </c>
    </row>
    <row r="355" spans="10:89" x14ac:dyDescent="0.2">
      <c r="J355" s="152">
        <f t="shared" si="221"/>
        <v>306</v>
      </c>
      <c r="K355" s="94" t="str">
        <f t="shared" ca="1" si="222"/>
        <v/>
      </c>
      <c r="L355" s="82" t="str">
        <f t="shared" ca="1" si="223"/>
        <v/>
      </c>
      <c r="M355" s="88" t="str">
        <f t="shared" ca="1" si="224"/>
        <v/>
      </c>
      <c r="N355" s="87" t="str">
        <f t="shared" ca="1" si="225"/>
        <v/>
      </c>
      <c r="O355" s="83" t="str">
        <f t="shared" ca="1" si="226"/>
        <v/>
      </c>
      <c r="P355" s="84" t="str">
        <f t="shared" ca="1" si="227"/>
        <v/>
      </c>
      <c r="AS355">
        <f t="shared" si="239"/>
        <v>167</v>
      </c>
      <c r="AT355" t="e">
        <f t="shared" ca="1" si="240"/>
        <v>#N/A</v>
      </c>
      <c r="AU355" s="3" t="e">
        <f t="shared" ca="1" si="241"/>
        <v>#N/A</v>
      </c>
      <c r="AV355" s="3" t="e">
        <f t="shared" ca="1" si="238"/>
        <v>#N/A</v>
      </c>
      <c r="AW355" s="4" t="e">
        <f t="shared" ca="1" si="238"/>
        <v>#N/A</v>
      </c>
      <c r="AX355" s="4" t="e">
        <f t="shared" ca="1" si="238"/>
        <v>#N/A</v>
      </c>
      <c r="AZ355" s="8" t="e">
        <f t="shared" ca="1" si="242"/>
        <v>#N/A</v>
      </c>
      <c r="BA355" s="3" t="e">
        <f t="shared" ca="1" si="220"/>
        <v>#N/A</v>
      </c>
      <c r="BB355" s="3" t="e">
        <f t="shared" ca="1" si="220"/>
        <v>#N/A</v>
      </c>
      <c r="BC355" s="3" t="e">
        <f t="shared" ca="1" si="220"/>
        <v>#N/A</v>
      </c>
      <c r="BD355" s="3" t="e">
        <f t="shared" ca="1" si="219"/>
        <v>#N/A</v>
      </c>
      <c r="BE355" s="3" t="e">
        <f t="shared" ca="1" si="219"/>
        <v>#N/A</v>
      </c>
      <c r="BF355" s="3" t="e">
        <f t="shared" ca="1" si="219"/>
        <v>#N/A</v>
      </c>
      <c r="BG355" s="3" t="e">
        <f t="shared" ca="1" si="219"/>
        <v>#N/A</v>
      </c>
      <c r="BH355" s="3" t="e">
        <f t="shared" ca="1" si="219"/>
        <v>#N/A</v>
      </c>
      <c r="BI355" s="3" t="e">
        <f t="shared" ca="1" si="219"/>
        <v>#N/A</v>
      </c>
      <c r="BM355" s="4"/>
      <c r="BN355" s="8"/>
      <c r="BO355" s="3"/>
      <c r="BP355" s="4"/>
      <c r="BQ355" s="4"/>
      <c r="BR355" s="3"/>
      <c r="BU355">
        <f t="shared" si="243"/>
        <v>167</v>
      </c>
      <c r="BV355" t="e">
        <f t="shared" ca="1" si="218"/>
        <v>#N/A</v>
      </c>
      <c r="BW355" s="3" t="e">
        <f t="shared" ca="1" si="218"/>
        <v>#N/A</v>
      </c>
      <c r="BX355" s="3" t="e">
        <f t="shared" ca="1" si="218"/>
        <v>#N/A</v>
      </c>
      <c r="BY355" s="4" t="e">
        <f t="shared" ca="1" si="218"/>
        <v>#N/A</v>
      </c>
      <c r="BZ355" s="4" t="e">
        <f t="shared" ca="1" si="218"/>
        <v>#N/A</v>
      </c>
      <c r="CB355" s="8" t="e">
        <f t="shared" ca="1" si="228"/>
        <v>#N/A</v>
      </c>
      <c r="CC355" s="3" t="e">
        <f t="shared" ca="1" si="229"/>
        <v>#N/A</v>
      </c>
      <c r="CD355" s="3" t="e">
        <f t="shared" ca="1" si="230"/>
        <v>#N/A</v>
      </c>
      <c r="CE355" s="3" t="e">
        <f t="shared" ca="1" si="231"/>
        <v>#N/A</v>
      </c>
      <c r="CF355" s="3" t="e">
        <f t="shared" ca="1" si="232"/>
        <v>#N/A</v>
      </c>
      <c r="CG355" s="3" t="e">
        <f t="shared" ca="1" si="233"/>
        <v>#N/A</v>
      </c>
      <c r="CH355" s="3" t="e">
        <f t="shared" ca="1" si="234"/>
        <v>#N/A</v>
      </c>
      <c r="CI355" s="3" t="e">
        <f t="shared" ca="1" si="235"/>
        <v>#N/A</v>
      </c>
      <c r="CJ355" s="3" t="e">
        <f t="shared" ca="1" si="236"/>
        <v>#N/A</v>
      </c>
      <c r="CK355" s="3" t="e">
        <f t="shared" ca="1" si="237"/>
        <v>#N/A</v>
      </c>
    </row>
    <row r="356" spans="10:89" x14ac:dyDescent="0.2">
      <c r="J356" s="152">
        <f t="shared" si="221"/>
        <v>307</v>
      </c>
      <c r="K356" s="94" t="str">
        <f t="shared" ca="1" si="222"/>
        <v/>
      </c>
      <c r="L356" s="82" t="str">
        <f t="shared" ca="1" si="223"/>
        <v/>
      </c>
      <c r="M356" s="88" t="str">
        <f t="shared" ca="1" si="224"/>
        <v/>
      </c>
      <c r="N356" s="87" t="str">
        <f t="shared" ca="1" si="225"/>
        <v/>
      </c>
      <c r="O356" s="83" t="str">
        <f t="shared" ca="1" si="226"/>
        <v/>
      </c>
      <c r="P356" s="84" t="str">
        <f t="shared" ca="1" si="227"/>
        <v/>
      </c>
      <c r="AS356">
        <f t="shared" si="239"/>
        <v>167</v>
      </c>
      <c r="AT356" t="e">
        <f t="shared" ca="1" si="240"/>
        <v>#N/A</v>
      </c>
      <c r="AU356" s="3" t="e">
        <f t="shared" ca="1" si="241"/>
        <v>#N/A</v>
      </c>
      <c r="AV356" s="3" t="e">
        <f t="shared" ca="1" si="238"/>
        <v>#N/A</v>
      </c>
      <c r="AW356" s="4" t="e">
        <f t="shared" ca="1" si="238"/>
        <v>#N/A</v>
      </c>
      <c r="AX356" s="4" t="e">
        <f t="shared" ca="1" si="238"/>
        <v>#N/A</v>
      </c>
      <c r="AZ356" s="8" t="e">
        <f t="shared" ca="1" si="242"/>
        <v>#N/A</v>
      </c>
      <c r="BA356" s="3" t="e">
        <f t="shared" ca="1" si="220"/>
        <v>#N/A</v>
      </c>
      <c r="BB356" s="3" t="e">
        <f t="shared" ca="1" si="220"/>
        <v>#N/A</v>
      </c>
      <c r="BC356" s="3" t="e">
        <f t="shared" ca="1" si="220"/>
        <v>#N/A</v>
      </c>
      <c r="BD356" s="3" t="e">
        <f t="shared" ca="1" si="219"/>
        <v>#N/A</v>
      </c>
      <c r="BE356" s="3" t="e">
        <f t="shared" ca="1" si="219"/>
        <v>#N/A</v>
      </c>
      <c r="BF356" s="3" t="e">
        <f t="shared" ca="1" si="219"/>
        <v>#N/A</v>
      </c>
      <c r="BG356" s="3" t="e">
        <f t="shared" ca="1" si="219"/>
        <v>#N/A</v>
      </c>
      <c r="BH356" s="3" t="e">
        <f t="shared" ca="1" si="219"/>
        <v>#N/A</v>
      </c>
      <c r="BI356" s="3" t="e">
        <f t="shared" ca="1" si="219"/>
        <v>#N/A</v>
      </c>
      <c r="BM356" s="4"/>
      <c r="BN356" s="8"/>
      <c r="BO356" s="3"/>
      <c r="BP356" s="4"/>
      <c r="BQ356" s="4"/>
      <c r="BR356" s="3"/>
      <c r="BU356">
        <f t="shared" si="243"/>
        <v>167</v>
      </c>
      <c r="BV356" t="e">
        <f t="shared" ca="1" si="218"/>
        <v>#N/A</v>
      </c>
      <c r="BW356" s="3" t="e">
        <f t="shared" ca="1" si="218"/>
        <v>#N/A</v>
      </c>
      <c r="BX356" s="3" t="e">
        <f t="shared" ca="1" si="218"/>
        <v>#N/A</v>
      </c>
      <c r="BY356" s="4" t="e">
        <f t="shared" ca="1" si="218"/>
        <v>#N/A</v>
      </c>
      <c r="BZ356" s="4" t="e">
        <f t="shared" ca="1" si="218"/>
        <v>#N/A</v>
      </c>
      <c r="CB356" s="8" t="e">
        <f t="shared" ca="1" si="228"/>
        <v>#N/A</v>
      </c>
      <c r="CC356" s="3" t="e">
        <f t="shared" ca="1" si="229"/>
        <v>#N/A</v>
      </c>
      <c r="CD356" s="3" t="e">
        <f t="shared" ca="1" si="230"/>
        <v>#N/A</v>
      </c>
      <c r="CE356" s="3" t="e">
        <f t="shared" ca="1" si="231"/>
        <v>#N/A</v>
      </c>
      <c r="CF356" s="3" t="e">
        <f t="shared" ca="1" si="232"/>
        <v>#N/A</v>
      </c>
      <c r="CG356" s="3" t="e">
        <f t="shared" ca="1" si="233"/>
        <v>#N/A</v>
      </c>
      <c r="CH356" s="3" t="e">
        <f t="shared" ca="1" si="234"/>
        <v>#N/A</v>
      </c>
      <c r="CI356" s="3" t="e">
        <f t="shared" ca="1" si="235"/>
        <v>#N/A</v>
      </c>
      <c r="CJ356" s="3" t="e">
        <f t="shared" ca="1" si="236"/>
        <v>#N/A</v>
      </c>
      <c r="CK356" s="3" t="e">
        <f t="shared" ca="1" si="237"/>
        <v>#N/A</v>
      </c>
    </row>
    <row r="357" spans="10:89" x14ac:dyDescent="0.2">
      <c r="J357" s="152">
        <f t="shared" si="221"/>
        <v>308</v>
      </c>
      <c r="K357" s="94" t="str">
        <f t="shared" ca="1" si="222"/>
        <v/>
      </c>
      <c r="L357" s="82" t="str">
        <f t="shared" ca="1" si="223"/>
        <v/>
      </c>
      <c r="M357" s="88" t="str">
        <f t="shared" ca="1" si="224"/>
        <v/>
      </c>
      <c r="N357" s="87" t="str">
        <f t="shared" ca="1" si="225"/>
        <v/>
      </c>
      <c r="O357" s="83" t="str">
        <f t="shared" ca="1" si="226"/>
        <v/>
      </c>
      <c r="P357" s="84" t="str">
        <f t="shared" ca="1" si="227"/>
        <v/>
      </c>
      <c r="AS357">
        <f t="shared" si="239"/>
        <v>168</v>
      </c>
      <c r="AT357" t="e">
        <f t="shared" ca="1" si="240"/>
        <v>#N/A</v>
      </c>
      <c r="AU357" s="3" t="e">
        <f t="shared" ca="1" si="241"/>
        <v>#N/A</v>
      </c>
      <c r="AV357" s="3" t="e">
        <f t="shared" ca="1" si="238"/>
        <v>#N/A</v>
      </c>
      <c r="AW357" s="4" t="e">
        <f t="shared" ca="1" si="238"/>
        <v>#N/A</v>
      </c>
      <c r="AX357" s="4" t="e">
        <f t="shared" ca="1" si="238"/>
        <v>#N/A</v>
      </c>
      <c r="AZ357" s="8" t="e">
        <f t="shared" ca="1" si="242"/>
        <v>#N/A</v>
      </c>
      <c r="BA357" s="3" t="e">
        <f t="shared" ca="1" si="220"/>
        <v>#N/A</v>
      </c>
      <c r="BB357" s="3" t="e">
        <f t="shared" ca="1" si="220"/>
        <v>#N/A</v>
      </c>
      <c r="BC357" s="3" t="e">
        <f t="shared" ca="1" si="220"/>
        <v>#N/A</v>
      </c>
      <c r="BD357" s="3" t="e">
        <f t="shared" ca="1" si="219"/>
        <v>#N/A</v>
      </c>
      <c r="BE357" s="3" t="e">
        <f t="shared" ca="1" si="219"/>
        <v>#N/A</v>
      </c>
      <c r="BF357" s="3" t="e">
        <f t="shared" ca="1" si="219"/>
        <v>#N/A</v>
      </c>
      <c r="BG357" s="3" t="e">
        <f t="shared" ca="1" si="219"/>
        <v>#N/A</v>
      </c>
      <c r="BH357" s="3" t="e">
        <f t="shared" ca="1" si="219"/>
        <v>#N/A</v>
      </c>
      <c r="BI357" s="3" t="e">
        <f t="shared" ca="1" si="219"/>
        <v>#N/A</v>
      </c>
      <c r="BM357" s="4"/>
      <c r="BN357" s="8"/>
      <c r="BO357" s="3"/>
      <c r="BP357" s="4"/>
      <c r="BQ357" s="4"/>
      <c r="BR357" s="3"/>
      <c r="BU357">
        <f t="shared" si="243"/>
        <v>168</v>
      </c>
      <c r="BV357" t="e">
        <f t="shared" ca="1" si="218"/>
        <v>#N/A</v>
      </c>
      <c r="BW357" s="3" t="e">
        <f t="shared" ca="1" si="218"/>
        <v>#N/A</v>
      </c>
      <c r="BX357" s="3" t="e">
        <f t="shared" ca="1" si="218"/>
        <v>#N/A</v>
      </c>
      <c r="BY357" s="4" t="e">
        <f t="shared" ca="1" si="218"/>
        <v>#N/A</v>
      </c>
      <c r="BZ357" s="4" t="e">
        <f t="shared" ca="1" si="218"/>
        <v>#N/A</v>
      </c>
      <c r="CB357" s="8" t="e">
        <f t="shared" ca="1" si="228"/>
        <v>#N/A</v>
      </c>
      <c r="CC357" s="3" t="e">
        <f t="shared" ca="1" si="229"/>
        <v>#N/A</v>
      </c>
      <c r="CD357" s="3" t="e">
        <f t="shared" ca="1" si="230"/>
        <v>#N/A</v>
      </c>
      <c r="CE357" s="3" t="e">
        <f t="shared" ca="1" si="231"/>
        <v>#N/A</v>
      </c>
      <c r="CF357" s="3" t="e">
        <f t="shared" ca="1" si="232"/>
        <v>#N/A</v>
      </c>
      <c r="CG357" s="3" t="e">
        <f t="shared" ca="1" si="233"/>
        <v>#N/A</v>
      </c>
      <c r="CH357" s="3" t="e">
        <f t="shared" ca="1" si="234"/>
        <v>#N/A</v>
      </c>
      <c r="CI357" s="3" t="e">
        <f t="shared" ca="1" si="235"/>
        <v>#N/A</v>
      </c>
      <c r="CJ357" s="3" t="e">
        <f t="shared" ca="1" si="236"/>
        <v>#N/A</v>
      </c>
      <c r="CK357" s="3" t="e">
        <f t="shared" ca="1" si="237"/>
        <v>#N/A</v>
      </c>
    </row>
    <row r="358" spans="10:89" x14ac:dyDescent="0.2">
      <c r="J358" s="152">
        <f t="shared" si="221"/>
        <v>309</v>
      </c>
      <c r="K358" s="94" t="str">
        <f t="shared" ca="1" si="222"/>
        <v/>
      </c>
      <c r="L358" s="82" t="str">
        <f t="shared" ca="1" si="223"/>
        <v/>
      </c>
      <c r="M358" s="88" t="str">
        <f t="shared" ca="1" si="224"/>
        <v/>
      </c>
      <c r="N358" s="87" t="str">
        <f t="shared" ca="1" si="225"/>
        <v/>
      </c>
      <c r="O358" s="83" t="str">
        <f t="shared" ca="1" si="226"/>
        <v/>
      </c>
      <c r="P358" s="84" t="str">
        <f t="shared" ca="1" si="227"/>
        <v/>
      </c>
      <c r="AS358">
        <f t="shared" si="239"/>
        <v>168</v>
      </c>
      <c r="AT358" t="e">
        <f t="shared" ca="1" si="240"/>
        <v>#N/A</v>
      </c>
      <c r="AU358" s="3" t="e">
        <f t="shared" ca="1" si="241"/>
        <v>#N/A</v>
      </c>
      <c r="AV358" s="3" t="e">
        <f t="shared" ca="1" si="238"/>
        <v>#N/A</v>
      </c>
      <c r="AW358" s="4" t="e">
        <f t="shared" ca="1" si="238"/>
        <v>#N/A</v>
      </c>
      <c r="AX358" s="4" t="e">
        <f t="shared" ca="1" si="238"/>
        <v>#N/A</v>
      </c>
      <c r="AZ358" s="8" t="e">
        <f t="shared" ca="1" si="242"/>
        <v>#N/A</v>
      </c>
      <c r="BA358" s="3" t="e">
        <f t="shared" ca="1" si="220"/>
        <v>#N/A</v>
      </c>
      <c r="BB358" s="3" t="e">
        <f t="shared" ca="1" si="220"/>
        <v>#N/A</v>
      </c>
      <c r="BC358" s="3" t="e">
        <f t="shared" ca="1" si="220"/>
        <v>#N/A</v>
      </c>
      <c r="BD358" s="3" t="e">
        <f t="shared" ca="1" si="219"/>
        <v>#N/A</v>
      </c>
      <c r="BE358" s="3" t="e">
        <f t="shared" ca="1" si="219"/>
        <v>#N/A</v>
      </c>
      <c r="BF358" s="3" t="e">
        <f t="shared" ca="1" si="219"/>
        <v>#N/A</v>
      </c>
      <c r="BG358" s="3" t="e">
        <f t="shared" ca="1" si="219"/>
        <v>#N/A</v>
      </c>
      <c r="BH358" s="3" t="e">
        <f t="shared" ca="1" si="219"/>
        <v>#N/A</v>
      </c>
      <c r="BI358" s="3" t="e">
        <f t="shared" ca="1" si="219"/>
        <v>#N/A</v>
      </c>
      <c r="BM358" s="4"/>
      <c r="BN358" s="8"/>
      <c r="BO358" s="3"/>
      <c r="BP358" s="4"/>
      <c r="BQ358" s="4"/>
      <c r="BR358" s="3"/>
      <c r="BU358">
        <f t="shared" si="243"/>
        <v>168</v>
      </c>
      <c r="BV358" t="e">
        <f t="shared" ref="BV358:BZ408" ca="1" si="244">INDEX($AA$23:$AF$204,MATCH($BU358,$AA$23:$AA$204,0),MATCH(BV$22,$AA$22:$AF$22,0))</f>
        <v>#N/A</v>
      </c>
      <c r="BW358" s="3" t="e">
        <f t="shared" ca="1" si="244"/>
        <v>#N/A</v>
      </c>
      <c r="BX358" s="3" t="e">
        <f t="shared" ca="1" si="244"/>
        <v>#N/A</v>
      </c>
      <c r="BY358" s="4" t="e">
        <f t="shared" ca="1" si="244"/>
        <v>#N/A</v>
      </c>
      <c r="BZ358" s="4" t="e">
        <f t="shared" ca="1" si="244"/>
        <v>#N/A</v>
      </c>
      <c r="CB358" s="8" t="e">
        <f t="shared" ca="1" si="228"/>
        <v>#N/A</v>
      </c>
      <c r="CC358" s="3" t="e">
        <f t="shared" ca="1" si="229"/>
        <v>#N/A</v>
      </c>
      <c r="CD358" s="3" t="e">
        <f t="shared" ca="1" si="230"/>
        <v>#N/A</v>
      </c>
      <c r="CE358" s="3" t="e">
        <f t="shared" ca="1" si="231"/>
        <v>#N/A</v>
      </c>
      <c r="CF358" s="3" t="e">
        <f t="shared" ca="1" si="232"/>
        <v>#N/A</v>
      </c>
      <c r="CG358" s="3" t="e">
        <f t="shared" ca="1" si="233"/>
        <v>#N/A</v>
      </c>
      <c r="CH358" s="3" t="e">
        <f t="shared" ca="1" si="234"/>
        <v>#N/A</v>
      </c>
      <c r="CI358" s="3" t="e">
        <f t="shared" ca="1" si="235"/>
        <v>#N/A</v>
      </c>
      <c r="CJ358" s="3" t="e">
        <f t="shared" ca="1" si="236"/>
        <v>#N/A</v>
      </c>
      <c r="CK358" s="3" t="e">
        <f t="shared" ca="1" si="237"/>
        <v>#N/A</v>
      </c>
    </row>
    <row r="359" spans="10:89" x14ac:dyDescent="0.2">
      <c r="J359" s="152">
        <f t="shared" si="221"/>
        <v>310</v>
      </c>
      <c r="K359" s="94" t="str">
        <f t="shared" ca="1" si="222"/>
        <v/>
      </c>
      <c r="L359" s="82" t="str">
        <f t="shared" ca="1" si="223"/>
        <v/>
      </c>
      <c r="M359" s="88" t="str">
        <f t="shared" ca="1" si="224"/>
        <v/>
      </c>
      <c r="N359" s="87" t="str">
        <f t="shared" ca="1" si="225"/>
        <v/>
      </c>
      <c r="O359" s="83" t="str">
        <f t="shared" ca="1" si="226"/>
        <v/>
      </c>
      <c r="P359" s="84" t="str">
        <f t="shared" ca="1" si="227"/>
        <v/>
      </c>
      <c r="AS359">
        <f t="shared" si="239"/>
        <v>169</v>
      </c>
      <c r="AT359" t="e">
        <f t="shared" ca="1" si="240"/>
        <v>#N/A</v>
      </c>
      <c r="AU359" s="3" t="e">
        <f t="shared" ca="1" si="241"/>
        <v>#N/A</v>
      </c>
      <c r="AV359" s="3" t="e">
        <f t="shared" ca="1" si="238"/>
        <v>#N/A</v>
      </c>
      <c r="AW359" s="4" t="e">
        <f t="shared" ca="1" si="238"/>
        <v>#N/A</v>
      </c>
      <c r="AX359" s="4" t="e">
        <f t="shared" ca="1" si="238"/>
        <v>#N/A</v>
      </c>
      <c r="AZ359" s="8" t="e">
        <f t="shared" ca="1" si="242"/>
        <v>#N/A</v>
      </c>
      <c r="BA359" s="3" t="e">
        <f t="shared" ca="1" si="220"/>
        <v>#N/A</v>
      </c>
      <c r="BB359" s="3" t="e">
        <f t="shared" ca="1" si="220"/>
        <v>#N/A</v>
      </c>
      <c r="BC359" s="3" t="e">
        <f t="shared" ca="1" si="220"/>
        <v>#N/A</v>
      </c>
      <c r="BD359" s="3" t="e">
        <f t="shared" ca="1" si="219"/>
        <v>#N/A</v>
      </c>
      <c r="BE359" s="3" t="e">
        <f t="shared" ca="1" si="219"/>
        <v>#N/A</v>
      </c>
      <c r="BF359" s="3" t="e">
        <f t="shared" ca="1" si="219"/>
        <v>#N/A</v>
      </c>
      <c r="BG359" s="3" t="e">
        <f t="shared" ca="1" si="219"/>
        <v>#N/A</v>
      </c>
      <c r="BH359" s="3" t="e">
        <f t="shared" ca="1" si="219"/>
        <v>#N/A</v>
      </c>
      <c r="BI359" s="3" t="e">
        <f t="shared" ca="1" si="219"/>
        <v>#N/A</v>
      </c>
      <c r="BM359" s="4"/>
      <c r="BN359" s="8"/>
      <c r="BO359" s="3"/>
      <c r="BP359" s="4"/>
      <c r="BQ359" s="4"/>
      <c r="BR359" s="3"/>
      <c r="BU359">
        <f t="shared" si="243"/>
        <v>169</v>
      </c>
      <c r="BV359" t="e">
        <f t="shared" ca="1" si="244"/>
        <v>#N/A</v>
      </c>
      <c r="BW359" s="3" t="e">
        <f t="shared" ca="1" si="244"/>
        <v>#N/A</v>
      </c>
      <c r="BX359" s="3" t="e">
        <f t="shared" ca="1" si="244"/>
        <v>#N/A</v>
      </c>
      <c r="BY359" s="4" t="e">
        <f t="shared" ca="1" si="244"/>
        <v>#N/A</v>
      </c>
      <c r="BZ359" s="4" t="e">
        <f t="shared" ca="1" si="244"/>
        <v>#N/A</v>
      </c>
      <c r="CB359" s="8" t="e">
        <f t="shared" ca="1" si="228"/>
        <v>#N/A</v>
      </c>
      <c r="CC359" s="3" t="e">
        <f t="shared" ca="1" si="229"/>
        <v>#N/A</v>
      </c>
      <c r="CD359" s="3" t="e">
        <f t="shared" ca="1" si="230"/>
        <v>#N/A</v>
      </c>
      <c r="CE359" s="3" t="e">
        <f t="shared" ca="1" si="231"/>
        <v>#N/A</v>
      </c>
      <c r="CF359" s="3" t="e">
        <f t="shared" ca="1" si="232"/>
        <v>#N/A</v>
      </c>
      <c r="CG359" s="3" t="e">
        <f t="shared" ca="1" si="233"/>
        <v>#N/A</v>
      </c>
      <c r="CH359" s="3" t="e">
        <f t="shared" ca="1" si="234"/>
        <v>#N/A</v>
      </c>
      <c r="CI359" s="3" t="e">
        <f t="shared" ca="1" si="235"/>
        <v>#N/A</v>
      </c>
      <c r="CJ359" s="3" t="e">
        <f t="shared" ca="1" si="236"/>
        <v>#N/A</v>
      </c>
      <c r="CK359" s="3" t="e">
        <f t="shared" ca="1" si="237"/>
        <v>#N/A</v>
      </c>
    </row>
    <row r="360" spans="10:89" x14ac:dyDescent="0.2">
      <c r="J360" s="152">
        <f t="shared" si="221"/>
        <v>311</v>
      </c>
      <c r="K360" s="94" t="str">
        <f t="shared" ca="1" si="222"/>
        <v/>
      </c>
      <c r="L360" s="82" t="str">
        <f t="shared" ca="1" si="223"/>
        <v/>
      </c>
      <c r="M360" s="88" t="str">
        <f t="shared" ca="1" si="224"/>
        <v/>
      </c>
      <c r="N360" s="87" t="str">
        <f t="shared" ca="1" si="225"/>
        <v/>
      </c>
      <c r="O360" s="83" t="str">
        <f t="shared" ca="1" si="226"/>
        <v/>
      </c>
      <c r="P360" s="84" t="str">
        <f t="shared" ca="1" si="227"/>
        <v/>
      </c>
      <c r="AS360">
        <f t="shared" si="239"/>
        <v>169</v>
      </c>
      <c r="AT360" t="e">
        <f t="shared" ca="1" si="240"/>
        <v>#N/A</v>
      </c>
      <c r="AU360" s="3" t="e">
        <f t="shared" ca="1" si="241"/>
        <v>#N/A</v>
      </c>
      <c r="AV360" s="3" t="e">
        <f t="shared" ca="1" si="238"/>
        <v>#N/A</v>
      </c>
      <c r="AW360" s="4" t="e">
        <f t="shared" ca="1" si="238"/>
        <v>#N/A</v>
      </c>
      <c r="AX360" s="4" t="e">
        <f t="shared" ca="1" si="238"/>
        <v>#N/A</v>
      </c>
      <c r="AZ360" s="8" t="e">
        <f t="shared" ca="1" si="242"/>
        <v>#N/A</v>
      </c>
      <c r="BA360" s="3" t="e">
        <f t="shared" ca="1" si="220"/>
        <v>#N/A</v>
      </c>
      <c r="BB360" s="3" t="e">
        <f t="shared" ca="1" si="220"/>
        <v>#N/A</v>
      </c>
      <c r="BC360" s="3" t="e">
        <f t="shared" ca="1" si="220"/>
        <v>#N/A</v>
      </c>
      <c r="BD360" s="3" t="e">
        <f t="shared" ca="1" si="219"/>
        <v>#N/A</v>
      </c>
      <c r="BE360" s="3" t="e">
        <f t="shared" ca="1" si="219"/>
        <v>#N/A</v>
      </c>
      <c r="BF360" s="3" t="e">
        <f t="shared" ca="1" si="219"/>
        <v>#N/A</v>
      </c>
      <c r="BG360" s="3" t="e">
        <f t="shared" ca="1" si="219"/>
        <v>#N/A</v>
      </c>
      <c r="BH360" s="3" t="e">
        <f t="shared" ca="1" si="219"/>
        <v>#N/A</v>
      </c>
      <c r="BI360" s="3" t="e">
        <f t="shared" ca="1" si="219"/>
        <v>#N/A</v>
      </c>
      <c r="BM360" s="4"/>
      <c r="BN360" s="8"/>
      <c r="BO360" s="3"/>
      <c r="BP360" s="4"/>
      <c r="BQ360" s="4"/>
      <c r="BR360" s="3"/>
      <c r="BU360">
        <f t="shared" si="243"/>
        <v>169</v>
      </c>
      <c r="BV360" t="e">
        <f t="shared" ca="1" si="244"/>
        <v>#N/A</v>
      </c>
      <c r="BW360" s="3" t="e">
        <f t="shared" ca="1" si="244"/>
        <v>#N/A</v>
      </c>
      <c r="BX360" s="3" t="e">
        <f t="shared" ca="1" si="244"/>
        <v>#N/A</v>
      </c>
      <c r="BY360" s="4" t="e">
        <f t="shared" ca="1" si="244"/>
        <v>#N/A</v>
      </c>
      <c r="BZ360" s="4" t="e">
        <f t="shared" ca="1" si="244"/>
        <v>#N/A</v>
      </c>
      <c r="CB360" s="8" t="e">
        <f t="shared" ca="1" si="228"/>
        <v>#N/A</v>
      </c>
      <c r="CC360" s="3" t="e">
        <f t="shared" ca="1" si="229"/>
        <v>#N/A</v>
      </c>
      <c r="CD360" s="3" t="e">
        <f t="shared" ca="1" si="230"/>
        <v>#N/A</v>
      </c>
      <c r="CE360" s="3" t="e">
        <f t="shared" ca="1" si="231"/>
        <v>#N/A</v>
      </c>
      <c r="CF360" s="3" t="e">
        <f t="shared" ca="1" si="232"/>
        <v>#N/A</v>
      </c>
      <c r="CG360" s="3" t="e">
        <f t="shared" ca="1" si="233"/>
        <v>#N/A</v>
      </c>
      <c r="CH360" s="3" t="e">
        <f t="shared" ca="1" si="234"/>
        <v>#N/A</v>
      </c>
      <c r="CI360" s="3" t="e">
        <f t="shared" ca="1" si="235"/>
        <v>#N/A</v>
      </c>
      <c r="CJ360" s="3" t="e">
        <f t="shared" ca="1" si="236"/>
        <v>#N/A</v>
      </c>
      <c r="CK360" s="3" t="e">
        <f t="shared" ca="1" si="237"/>
        <v>#N/A</v>
      </c>
    </row>
    <row r="361" spans="10:89" x14ac:dyDescent="0.2">
      <c r="J361" s="152">
        <f t="shared" si="221"/>
        <v>312</v>
      </c>
      <c r="K361" s="94" t="str">
        <f t="shared" ca="1" si="222"/>
        <v/>
      </c>
      <c r="L361" s="82" t="str">
        <f t="shared" ca="1" si="223"/>
        <v/>
      </c>
      <c r="M361" s="88" t="str">
        <f t="shared" ca="1" si="224"/>
        <v/>
      </c>
      <c r="N361" s="87" t="str">
        <f t="shared" ca="1" si="225"/>
        <v/>
      </c>
      <c r="O361" s="83" t="str">
        <f t="shared" ca="1" si="226"/>
        <v/>
      </c>
      <c r="P361" s="84" t="str">
        <f t="shared" ca="1" si="227"/>
        <v/>
      </c>
      <c r="AS361">
        <f t="shared" si="239"/>
        <v>170</v>
      </c>
      <c r="AT361" t="e">
        <f t="shared" ca="1" si="240"/>
        <v>#N/A</v>
      </c>
      <c r="AU361" s="3" t="e">
        <f t="shared" ca="1" si="241"/>
        <v>#N/A</v>
      </c>
      <c r="AV361" s="3" t="e">
        <f t="shared" ca="1" si="238"/>
        <v>#N/A</v>
      </c>
      <c r="AW361" s="4" t="e">
        <f t="shared" ca="1" si="238"/>
        <v>#N/A</v>
      </c>
      <c r="AX361" s="4" t="e">
        <f t="shared" ca="1" si="238"/>
        <v>#N/A</v>
      </c>
      <c r="AZ361" s="8" t="e">
        <f t="shared" ca="1" si="242"/>
        <v>#N/A</v>
      </c>
      <c r="BA361" s="3" t="e">
        <f t="shared" ca="1" si="220"/>
        <v>#N/A</v>
      </c>
      <c r="BB361" s="3" t="e">
        <f t="shared" ca="1" si="220"/>
        <v>#N/A</v>
      </c>
      <c r="BC361" s="3" t="e">
        <f t="shared" ca="1" si="220"/>
        <v>#N/A</v>
      </c>
      <c r="BD361" s="3" t="e">
        <f t="shared" ca="1" si="219"/>
        <v>#N/A</v>
      </c>
      <c r="BE361" s="3" t="e">
        <f t="shared" ca="1" si="219"/>
        <v>#N/A</v>
      </c>
      <c r="BF361" s="3" t="e">
        <f t="shared" ca="1" si="219"/>
        <v>#N/A</v>
      </c>
      <c r="BG361" s="3" t="e">
        <f t="shared" ca="1" si="219"/>
        <v>#N/A</v>
      </c>
      <c r="BH361" s="3" t="e">
        <f t="shared" ca="1" si="219"/>
        <v>#N/A</v>
      </c>
      <c r="BI361" s="3" t="e">
        <f t="shared" ca="1" si="219"/>
        <v>#N/A</v>
      </c>
      <c r="BM361" s="4"/>
      <c r="BN361" s="8"/>
      <c r="BO361" s="3"/>
      <c r="BP361" s="4"/>
      <c r="BQ361" s="4"/>
      <c r="BR361" s="3"/>
      <c r="BU361">
        <f t="shared" si="243"/>
        <v>170</v>
      </c>
      <c r="BV361" t="e">
        <f t="shared" ca="1" si="244"/>
        <v>#N/A</v>
      </c>
      <c r="BW361" s="3" t="e">
        <f t="shared" ca="1" si="244"/>
        <v>#N/A</v>
      </c>
      <c r="BX361" s="3" t="e">
        <f t="shared" ca="1" si="244"/>
        <v>#N/A</v>
      </c>
      <c r="BY361" s="4" t="e">
        <f t="shared" ca="1" si="244"/>
        <v>#N/A</v>
      </c>
      <c r="BZ361" s="4" t="e">
        <f t="shared" ca="1" si="244"/>
        <v>#N/A</v>
      </c>
      <c r="CB361" s="8" t="e">
        <f t="shared" ca="1" si="228"/>
        <v>#N/A</v>
      </c>
      <c r="CC361" s="3" t="e">
        <f t="shared" ca="1" si="229"/>
        <v>#N/A</v>
      </c>
      <c r="CD361" s="3" t="e">
        <f t="shared" ca="1" si="230"/>
        <v>#N/A</v>
      </c>
      <c r="CE361" s="3" t="e">
        <f t="shared" ca="1" si="231"/>
        <v>#N/A</v>
      </c>
      <c r="CF361" s="3" t="e">
        <f t="shared" ca="1" si="232"/>
        <v>#N/A</v>
      </c>
      <c r="CG361" s="3" t="e">
        <f t="shared" ca="1" si="233"/>
        <v>#N/A</v>
      </c>
      <c r="CH361" s="3" t="e">
        <f t="shared" ca="1" si="234"/>
        <v>#N/A</v>
      </c>
      <c r="CI361" s="3" t="e">
        <f t="shared" ca="1" si="235"/>
        <v>#N/A</v>
      </c>
      <c r="CJ361" s="3" t="e">
        <f t="shared" ca="1" si="236"/>
        <v>#N/A</v>
      </c>
      <c r="CK361" s="3" t="e">
        <f t="shared" ca="1" si="237"/>
        <v>#N/A</v>
      </c>
    </row>
    <row r="362" spans="10:89" x14ac:dyDescent="0.2">
      <c r="J362" s="152">
        <f t="shared" si="221"/>
        <v>313</v>
      </c>
      <c r="K362" s="94" t="str">
        <f t="shared" ca="1" si="222"/>
        <v/>
      </c>
      <c r="L362" s="82" t="str">
        <f t="shared" ca="1" si="223"/>
        <v/>
      </c>
      <c r="M362" s="88" t="str">
        <f t="shared" ca="1" si="224"/>
        <v/>
      </c>
      <c r="N362" s="87" t="str">
        <f t="shared" ca="1" si="225"/>
        <v/>
      </c>
      <c r="O362" s="83" t="str">
        <f t="shared" ca="1" si="226"/>
        <v/>
      </c>
      <c r="P362" s="84" t="str">
        <f t="shared" ca="1" si="227"/>
        <v/>
      </c>
      <c r="AS362">
        <f t="shared" si="239"/>
        <v>170</v>
      </c>
      <c r="AT362" t="e">
        <f t="shared" ca="1" si="240"/>
        <v>#N/A</v>
      </c>
      <c r="AU362" s="3" t="e">
        <f t="shared" ca="1" si="241"/>
        <v>#N/A</v>
      </c>
      <c r="AV362" s="3" t="e">
        <f t="shared" ca="1" si="238"/>
        <v>#N/A</v>
      </c>
      <c r="AW362" s="4" t="e">
        <f t="shared" ca="1" si="238"/>
        <v>#N/A</v>
      </c>
      <c r="AX362" s="4" t="e">
        <f t="shared" ca="1" si="238"/>
        <v>#N/A</v>
      </c>
      <c r="AZ362" s="8" t="e">
        <f t="shared" ca="1" si="242"/>
        <v>#N/A</v>
      </c>
      <c r="BA362" s="3" t="e">
        <f t="shared" ca="1" si="220"/>
        <v>#N/A</v>
      </c>
      <c r="BB362" s="3" t="e">
        <f t="shared" ca="1" si="220"/>
        <v>#N/A</v>
      </c>
      <c r="BC362" s="3" t="e">
        <f t="shared" ca="1" si="220"/>
        <v>#N/A</v>
      </c>
      <c r="BD362" s="3" t="e">
        <f t="shared" ca="1" si="219"/>
        <v>#N/A</v>
      </c>
      <c r="BE362" s="3" t="e">
        <f t="shared" ca="1" si="219"/>
        <v>#N/A</v>
      </c>
      <c r="BF362" s="3" t="e">
        <f t="shared" ca="1" si="219"/>
        <v>#N/A</v>
      </c>
      <c r="BG362" s="3" t="e">
        <f t="shared" ca="1" si="219"/>
        <v>#N/A</v>
      </c>
      <c r="BH362" s="3" t="e">
        <f t="shared" ca="1" si="219"/>
        <v>#N/A</v>
      </c>
      <c r="BI362" s="3" t="e">
        <f t="shared" ca="1" si="219"/>
        <v>#N/A</v>
      </c>
      <c r="BM362" s="4"/>
      <c r="BN362" s="8"/>
      <c r="BO362" s="3"/>
      <c r="BP362" s="4"/>
      <c r="BQ362" s="4"/>
      <c r="BR362" s="3"/>
      <c r="BU362">
        <f t="shared" si="243"/>
        <v>170</v>
      </c>
      <c r="BV362" t="e">
        <f t="shared" ca="1" si="244"/>
        <v>#N/A</v>
      </c>
      <c r="BW362" s="3" t="e">
        <f t="shared" ca="1" si="244"/>
        <v>#N/A</v>
      </c>
      <c r="BX362" s="3" t="e">
        <f t="shared" ca="1" si="244"/>
        <v>#N/A</v>
      </c>
      <c r="BY362" s="4" t="e">
        <f t="shared" ca="1" si="244"/>
        <v>#N/A</v>
      </c>
      <c r="BZ362" s="4" t="e">
        <f t="shared" ca="1" si="244"/>
        <v>#N/A</v>
      </c>
      <c r="CB362" s="8" t="e">
        <f t="shared" ca="1" si="228"/>
        <v>#N/A</v>
      </c>
      <c r="CC362" s="3" t="e">
        <f t="shared" ca="1" si="229"/>
        <v>#N/A</v>
      </c>
      <c r="CD362" s="3" t="e">
        <f t="shared" ca="1" si="230"/>
        <v>#N/A</v>
      </c>
      <c r="CE362" s="3" t="e">
        <f t="shared" ca="1" si="231"/>
        <v>#N/A</v>
      </c>
      <c r="CF362" s="3" t="e">
        <f t="shared" ca="1" si="232"/>
        <v>#N/A</v>
      </c>
      <c r="CG362" s="3" t="e">
        <f t="shared" ca="1" si="233"/>
        <v>#N/A</v>
      </c>
      <c r="CH362" s="3" t="e">
        <f t="shared" ca="1" si="234"/>
        <v>#N/A</v>
      </c>
      <c r="CI362" s="3" t="e">
        <f t="shared" ca="1" si="235"/>
        <v>#N/A</v>
      </c>
      <c r="CJ362" s="3" t="e">
        <f t="shared" ca="1" si="236"/>
        <v>#N/A</v>
      </c>
      <c r="CK362" s="3" t="e">
        <f t="shared" ca="1" si="237"/>
        <v>#N/A</v>
      </c>
    </row>
    <row r="363" spans="10:89" x14ac:dyDescent="0.2">
      <c r="J363" s="152">
        <f t="shared" si="221"/>
        <v>314</v>
      </c>
      <c r="K363" s="94" t="str">
        <f t="shared" ca="1" si="222"/>
        <v/>
      </c>
      <c r="L363" s="82" t="str">
        <f t="shared" ca="1" si="223"/>
        <v/>
      </c>
      <c r="M363" s="88" t="str">
        <f t="shared" ca="1" si="224"/>
        <v/>
      </c>
      <c r="N363" s="87" t="str">
        <f t="shared" ca="1" si="225"/>
        <v/>
      </c>
      <c r="O363" s="83" t="str">
        <f t="shared" ca="1" si="226"/>
        <v/>
      </c>
      <c r="P363" s="84" t="str">
        <f t="shared" ca="1" si="227"/>
        <v/>
      </c>
      <c r="AS363">
        <f t="shared" si="239"/>
        <v>171</v>
      </c>
      <c r="AT363" t="e">
        <f t="shared" ca="1" si="240"/>
        <v>#N/A</v>
      </c>
      <c r="AU363" s="3" t="e">
        <f t="shared" ca="1" si="241"/>
        <v>#N/A</v>
      </c>
      <c r="AV363" s="3" t="e">
        <f t="shared" ca="1" si="238"/>
        <v>#N/A</v>
      </c>
      <c r="AW363" s="4" t="e">
        <f t="shared" ca="1" si="238"/>
        <v>#N/A</v>
      </c>
      <c r="AX363" s="4" t="e">
        <f t="shared" ca="1" si="238"/>
        <v>#N/A</v>
      </c>
      <c r="AZ363" s="8" t="e">
        <f t="shared" ca="1" si="242"/>
        <v>#N/A</v>
      </c>
      <c r="BA363" s="3" t="e">
        <f t="shared" ca="1" si="220"/>
        <v>#N/A</v>
      </c>
      <c r="BB363" s="3" t="e">
        <f t="shared" ca="1" si="220"/>
        <v>#N/A</v>
      </c>
      <c r="BC363" s="3" t="e">
        <f t="shared" ca="1" si="220"/>
        <v>#N/A</v>
      </c>
      <c r="BD363" s="3" t="e">
        <f t="shared" ca="1" si="219"/>
        <v>#N/A</v>
      </c>
      <c r="BE363" s="3" t="e">
        <f t="shared" ca="1" si="219"/>
        <v>#N/A</v>
      </c>
      <c r="BF363" s="3" t="e">
        <f t="shared" ca="1" si="219"/>
        <v>#N/A</v>
      </c>
      <c r="BG363" s="3" t="e">
        <f t="shared" ca="1" si="219"/>
        <v>#N/A</v>
      </c>
      <c r="BH363" s="3" t="e">
        <f t="shared" ca="1" si="219"/>
        <v>#N/A</v>
      </c>
      <c r="BI363" s="3" t="e">
        <f t="shared" ca="1" si="219"/>
        <v>#N/A</v>
      </c>
      <c r="BM363" s="4"/>
      <c r="BN363" s="8"/>
      <c r="BO363" s="3"/>
      <c r="BP363" s="4"/>
      <c r="BQ363" s="4"/>
      <c r="BR363" s="3"/>
      <c r="BU363">
        <f t="shared" si="243"/>
        <v>171</v>
      </c>
      <c r="BV363" t="e">
        <f t="shared" ca="1" si="244"/>
        <v>#N/A</v>
      </c>
      <c r="BW363" s="3" t="e">
        <f t="shared" ca="1" si="244"/>
        <v>#N/A</v>
      </c>
      <c r="BX363" s="3" t="e">
        <f t="shared" ca="1" si="244"/>
        <v>#N/A</v>
      </c>
      <c r="BY363" s="4" t="e">
        <f t="shared" ca="1" si="244"/>
        <v>#N/A</v>
      </c>
      <c r="BZ363" s="4" t="e">
        <f t="shared" ca="1" si="244"/>
        <v>#N/A</v>
      </c>
      <c r="CB363" s="8" t="e">
        <f t="shared" ca="1" si="228"/>
        <v>#N/A</v>
      </c>
      <c r="CC363" s="3" t="e">
        <f t="shared" ca="1" si="229"/>
        <v>#N/A</v>
      </c>
      <c r="CD363" s="3" t="e">
        <f t="shared" ca="1" si="230"/>
        <v>#N/A</v>
      </c>
      <c r="CE363" s="3" t="e">
        <f t="shared" ca="1" si="231"/>
        <v>#N/A</v>
      </c>
      <c r="CF363" s="3" t="e">
        <f t="shared" ca="1" si="232"/>
        <v>#N/A</v>
      </c>
      <c r="CG363" s="3" t="e">
        <f t="shared" ca="1" si="233"/>
        <v>#N/A</v>
      </c>
      <c r="CH363" s="3" t="e">
        <f t="shared" ca="1" si="234"/>
        <v>#N/A</v>
      </c>
      <c r="CI363" s="3" t="e">
        <f t="shared" ca="1" si="235"/>
        <v>#N/A</v>
      </c>
      <c r="CJ363" s="3" t="e">
        <f t="shared" ca="1" si="236"/>
        <v>#N/A</v>
      </c>
      <c r="CK363" s="3" t="e">
        <f t="shared" ca="1" si="237"/>
        <v>#N/A</v>
      </c>
    </row>
    <row r="364" spans="10:89" x14ac:dyDescent="0.2">
      <c r="J364" s="152">
        <f t="shared" si="221"/>
        <v>315</v>
      </c>
      <c r="K364" s="94" t="str">
        <f t="shared" ca="1" si="222"/>
        <v/>
      </c>
      <c r="L364" s="82" t="str">
        <f t="shared" ca="1" si="223"/>
        <v/>
      </c>
      <c r="M364" s="88" t="str">
        <f t="shared" ca="1" si="224"/>
        <v/>
      </c>
      <c r="N364" s="87" t="str">
        <f t="shared" ca="1" si="225"/>
        <v/>
      </c>
      <c r="O364" s="83" t="str">
        <f t="shared" ca="1" si="226"/>
        <v/>
      </c>
      <c r="P364" s="84" t="str">
        <f t="shared" ca="1" si="227"/>
        <v/>
      </c>
      <c r="AS364">
        <f t="shared" si="239"/>
        <v>171</v>
      </c>
      <c r="AT364" t="e">
        <f t="shared" ca="1" si="240"/>
        <v>#N/A</v>
      </c>
      <c r="AU364" s="3" t="e">
        <f t="shared" ca="1" si="241"/>
        <v>#N/A</v>
      </c>
      <c r="AV364" s="3" t="e">
        <f t="shared" ca="1" si="238"/>
        <v>#N/A</v>
      </c>
      <c r="AW364" s="4" t="e">
        <f t="shared" ca="1" si="238"/>
        <v>#N/A</v>
      </c>
      <c r="AX364" s="4" t="e">
        <f t="shared" ca="1" si="238"/>
        <v>#N/A</v>
      </c>
      <c r="AZ364" s="8" t="e">
        <f t="shared" ca="1" si="242"/>
        <v>#N/A</v>
      </c>
      <c r="BA364" s="3" t="e">
        <f t="shared" ca="1" si="220"/>
        <v>#N/A</v>
      </c>
      <c r="BB364" s="3" t="e">
        <f t="shared" ca="1" si="220"/>
        <v>#N/A</v>
      </c>
      <c r="BC364" s="3" t="e">
        <f t="shared" ca="1" si="220"/>
        <v>#N/A</v>
      </c>
      <c r="BD364" s="3" t="e">
        <f t="shared" ca="1" si="219"/>
        <v>#N/A</v>
      </c>
      <c r="BE364" s="3" t="e">
        <f t="shared" ca="1" si="219"/>
        <v>#N/A</v>
      </c>
      <c r="BF364" s="3" t="e">
        <f t="shared" ca="1" si="219"/>
        <v>#N/A</v>
      </c>
      <c r="BG364" s="3" t="e">
        <f t="shared" ca="1" si="219"/>
        <v>#N/A</v>
      </c>
      <c r="BH364" s="3" t="e">
        <f t="shared" ca="1" si="219"/>
        <v>#N/A</v>
      </c>
      <c r="BI364" s="3" t="e">
        <f t="shared" ca="1" si="219"/>
        <v>#N/A</v>
      </c>
      <c r="BM364" s="4"/>
      <c r="BN364" s="8"/>
      <c r="BO364" s="3"/>
      <c r="BP364" s="4"/>
      <c r="BQ364" s="4"/>
      <c r="BR364" s="3"/>
      <c r="BU364">
        <f t="shared" si="243"/>
        <v>171</v>
      </c>
      <c r="BV364" t="e">
        <f t="shared" ca="1" si="244"/>
        <v>#N/A</v>
      </c>
      <c r="BW364" s="3" t="e">
        <f t="shared" ca="1" si="244"/>
        <v>#N/A</v>
      </c>
      <c r="BX364" s="3" t="e">
        <f t="shared" ca="1" si="244"/>
        <v>#N/A</v>
      </c>
      <c r="BY364" s="4" t="e">
        <f t="shared" ca="1" si="244"/>
        <v>#N/A</v>
      </c>
      <c r="BZ364" s="4" t="e">
        <f t="shared" ca="1" si="244"/>
        <v>#N/A</v>
      </c>
      <c r="CB364" s="8" t="e">
        <f t="shared" ca="1" si="228"/>
        <v>#N/A</v>
      </c>
      <c r="CC364" s="3" t="e">
        <f t="shared" ca="1" si="229"/>
        <v>#N/A</v>
      </c>
      <c r="CD364" s="3" t="e">
        <f t="shared" ca="1" si="230"/>
        <v>#N/A</v>
      </c>
      <c r="CE364" s="3" t="e">
        <f t="shared" ca="1" si="231"/>
        <v>#N/A</v>
      </c>
      <c r="CF364" s="3" t="e">
        <f t="shared" ca="1" si="232"/>
        <v>#N/A</v>
      </c>
      <c r="CG364" s="3" t="e">
        <f t="shared" ca="1" si="233"/>
        <v>#N/A</v>
      </c>
      <c r="CH364" s="3" t="e">
        <f t="shared" ca="1" si="234"/>
        <v>#N/A</v>
      </c>
      <c r="CI364" s="3" t="e">
        <f t="shared" ca="1" si="235"/>
        <v>#N/A</v>
      </c>
      <c r="CJ364" s="3" t="e">
        <f t="shared" ca="1" si="236"/>
        <v>#N/A</v>
      </c>
      <c r="CK364" s="3" t="e">
        <f t="shared" ca="1" si="237"/>
        <v>#N/A</v>
      </c>
    </row>
    <row r="365" spans="10:89" x14ac:dyDescent="0.2">
      <c r="J365" s="152">
        <f t="shared" si="221"/>
        <v>316</v>
      </c>
      <c r="K365" s="94" t="str">
        <f t="shared" ca="1" si="222"/>
        <v/>
      </c>
      <c r="L365" s="82" t="str">
        <f t="shared" ca="1" si="223"/>
        <v/>
      </c>
      <c r="M365" s="88" t="str">
        <f t="shared" ca="1" si="224"/>
        <v/>
      </c>
      <c r="N365" s="87" t="str">
        <f t="shared" ca="1" si="225"/>
        <v/>
      </c>
      <c r="O365" s="83" t="str">
        <f t="shared" ca="1" si="226"/>
        <v/>
      </c>
      <c r="P365" s="84" t="str">
        <f t="shared" ca="1" si="227"/>
        <v/>
      </c>
      <c r="AS365">
        <f t="shared" si="239"/>
        <v>172</v>
      </c>
      <c r="AT365" t="e">
        <f t="shared" ca="1" si="240"/>
        <v>#N/A</v>
      </c>
      <c r="AU365" s="3" t="e">
        <f t="shared" ca="1" si="241"/>
        <v>#N/A</v>
      </c>
      <c r="AV365" s="3" t="e">
        <f t="shared" ca="1" si="238"/>
        <v>#N/A</v>
      </c>
      <c r="AW365" s="4" t="e">
        <f t="shared" ca="1" si="238"/>
        <v>#N/A</v>
      </c>
      <c r="AX365" s="4" t="e">
        <f t="shared" ca="1" si="238"/>
        <v>#N/A</v>
      </c>
      <c r="AZ365" s="8" t="e">
        <f t="shared" ca="1" si="242"/>
        <v>#N/A</v>
      </c>
      <c r="BA365" s="3" t="e">
        <f t="shared" ca="1" si="220"/>
        <v>#N/A</v>
      </c>
      <c r="BB365" s="3" t="e">
        <f t="shared" ca="1" si="220"/>
        <v>#N/A</v>
      </c>
      <c r="BC365" s="3" t="e">
        <f t="shared" ca="1" si="220"/>
        <v>#N/A</v>
      </c>
      <c r="BD365" s="3" t="e">
        <f t="shared" ca="1" si="219"/>
        <v>#N/A</v>
      </c>
      <c r="BE365" s="3" t="e">
        <f t="shared" ca="1" si="219"/>
        <v>#N/A</v>
      </c>
      <c r="BF365" s="3" t="e">
        <f t="shared" ca="1" si="219"/>
        <v>#N/A</v>
      </c>
      <c r="BG365" s="3" t="e">
        <f t="shared" ca="1" si="219"/>
        <v>#N/A</v>
      </c>
      <c r="BH365" s="3" t="e">
        <f t="shared" ca="1" si="219"/>
        <v>#N/A</v>
      </c>
      <c r="BI365" s="3" t="e">
        <f t="shared" ca="1" si="219"/>
        <v>#N/A</v>
      </c>
      <c r="BM365" s="4"/>
      <c r="BN365" s="8"/>
      <c r="BO365" s="3"/>
      <c r="BP365" s="4"/>
      <c r="BQ365" s="4"/>
      <c r="BR365" s="3"/>
      <c r="BU365">
        <f t="shared" si="243"/>
        <v>172</v>
      </c>
      <c r="BV365" t="e">
        <f t="shared" ca="1" si="244"/>
        <v>#N/A</v>
      </c>
      <c r="BW365" s="3" t="e">
        <f t="shared" ca="1" si="244"/>
        <v>#N/A</v>
      </c>
      <c r="BX365" s="3" t="e">
        <f t="shared" ca="1" si="244"/>
        <v>#N/A</v>
      </c>
      <c r="BY365" s="4" t="e">
        <f t="shared" ca="1" si="244"/>
        <v>#N/A</v>
      </c>
      <c r="BZ365" s="4" t="e">
        <f t="shared" ca="1" si="244"/>
        <v>#N/A</v>
      </c>
      <c r="CB365" s="8" t="e">
        <f t="shared" ca="1" si="228"/>
        <v>#N/A</v>
      </c>
      <c r="CC365" s="3" t="e">
        <f t="shared" ca="1" si="229"/>
        <v>#N/A</v>
      </c>
      <c r="CD365" s="3" t="e">
        <f t="shared" ca="1" si="230"/>
        <v>#N/A</v>
      </c>
      <c r="CE365" s="3" t="e">
        <f t="shared" ca="1" si="231"/>
        <v>#N/A</v>
      </c>
      <c r="CF365" s="3" t="e">
        <f t="shared" ca="1" si="232"/>
        <v>#N/A</v>
      </c>
      <c r="CG365" s="3" t="e">
        <f t="shared" ca="1" si="233"/>
        <v>#N/A</v>
      </c>
      <c r="CH365" s="3" t="e">
        <f t="shared" ca="1" si="234"/>
        <v>#N/A</v>
      </c>
      <c r="CI365" s="3" t="e">
        <f t="shared" ca="1" si="235"/>
        <v>#N/A</v>
      </c>
      <c r="CJ365" s="3" t="e">
        <f t="shared" ca="1" si="236"/>
        <v>#N/A</v>
      </c>
      <c r="CK365" s="3" t="e">
        <f t="shared" ca="1" si="237"/>
        <v>#N/A</v>
      </c>
    </row>
    <row r="366" spans="10:89" x14ac:dyDescent="0.2">
      <c r="J366" s="152">
        <f t="shared" si="221"/>
        <v>317</v>
      </c>
      <c r="K366" s="94" t="str">
        <f t="shared" ca="1" si="222"/>
        <v/>
      </c>
      <c r="L366" s="82" t="str">
        <f t="shared" ca="1" si="223"/>
        <v/>
      </c>
      <c r="M366" s="88" t="str">
        <f t="shared" ca="1" si="224"/>
        <v/>
      </c>
      <c r="N366" s="87" t="str">
        <f t="shared" ca="1" si="225"/>
        <v/>
      </c>
      <c r="O366" s="83" t="str">
        <f t="shared" ca="1" si="226"/>
        <v/>
      </c>
      <c r="P366" s="84" t="str">
        <f t="shared" ca="1" si="227"/>
        <v/>
      </c>
      <c r="AS366">
        <f t="shared" si="239"/>
        <v>172</v>
      </c>
      <c r="AT366" t="e">
        <f t="shared" ca="1" si="240"/>
        <v>#N/A</v>
      </c>
      <c r="AU366" s="3" t="e">
        <f t="shared" ca="1" si="241"/>
        <v>#N/A</v>
      </c>
      <c r="AV366" s="3" t="e">
        <f t="shared" ca="1" si="238"/>
        <v>#N/A</v>
      </c>
      <c r="AW366" s="4" t="e">
        <f t="shared" ca="1" si="238"/>
        <v>#N/A</v>
      </c>
      <c r="AX366" s="4" t="e">
        <f t="shared" ca="1" si="238"/>
        <v>#N/A</v>
      </c>
      <c r="AZ366" s="8" t="e">
        <f t="shared" ca="1" si="242"/>
        <v>#N/A</v>
      </c>
      <c r="BA366" s="3" t="e">
        <f t="shared" ca="1" si="220"/>
        <v>#N/A</v>
      </c>
      <c r="BB366" s="3" t="e">
        <f t="shared" ca="1" si="220"/>
        <v>#N/A</v>
      </c>
      <c r="BC366" s="3" t="e">
        <f t="shared" ca="1" si="220"/>
        <v>#N/A</v>
      </c>
      <c r="BD366" s="3" t="e">
        <f t="shared" ca="1" si="219"/>
        <v>#N/A</v>
      </c>
      <c r="BE366" s="3" t="e">
        <f t="shared" ca="1" si="219"/>
        <v>#N/A</v>
      </c>
      <c r="BF366" s="3" t="e">
        <f t="shared" ca="1" si="219"/>
        <v>#N/A</v>
      </c>
      <c r="BG366" s="3" t="e">
        <f t="shared" ca="1" si="219"/>
        <v>#N/A</v>
      </c>
      <c r="BH366" s="3" t="e">
        <f t="shared" ca="1" si="219"/>
        <v>#N/A</v>
      </c>
      <c r="BI366" s="3" t="e">
        <f t="shared" ca="1" si="219"/>
        <v>#N/A</v>
      </c>
      <c r="BM366" s="4"/>
      <c r="BN366" s="8"/>
      <c r="BO366" s="3"/>
      <c r="BP366" s="4"/>
      <c r="BQ366" s="4"/>
      <c r="BR366" s="3"/>
      <c r="BU366">
        <f t="shared" si="243"/>
        <v>172</v>
      </c>
      <c r="BV366" t="e">
        <f t="shared" ca="1" si="244"/>
        <v>#N/A</v>
      </c>
      <c r="BW366" s="3" t="e">
        <f t="shared" ca="1" si="244"/>
        <v>#N/A</v>
      </c>
      <c r="BX366" s="3" t="e">
        <f t="shared" ca="1" si="244"/>
        <v>#N/A</v>
      </c>
      <c r="BY366" s="4" t="e">
        <f t="shared" ca="1" si="244"/>
        <v>#N/A</v>
      </c>
      <c r="BZ366" s="4" t="e">
        <f t="shared" ca="1" si="244"/>
        <v>#N/A</v>
      </c>
      <c r="CB366" s="8" t="e">
        <f t="shared" ca="1" si="228"/>
        <v>#N/A</v>
      </c>
      <c r="CC366" s="3" t="e">
        <f t="shared" ca="1" si="229"/>
        <v>#N/A</v>
      </c>
      <c r="CD366" s="3" t="e">
        <f t="shared" ca="1" si="230"/>
        <v>#N/A</v>
      </c>
      <c r="CE366" s="3" t="e">
        <f t="shared" ca="1" si="231"/>
        <v>#N/A</v>
      </c>
      <c r="CF366" s="3" t="e">
        <f t="shared" ca="1" si="232"/>
        <v>#N/A</v>
      </c>
      <c r="CG366" s="3" t="e">
        <f t="shared" ca="1" si="233"/>
        <v>#N/A</v>
      </c>
      <c r="CH366" s="3" t="e">
        <f t="shared" ca="1" si="234"/>
        <v>#N/A</v>
      </c>
      <c r="CI366" s="3" t="e">
        <f t="shared" ca="1" si="235"/>
        <v>#N/A</v>
      </c>
      <c r="CJ366" s="3" t="e">
        <f t="shared" ca="1" si="236"/>
        <v>#N/A</v>
      </c>
      <c r="CK366" s="3" t="e">
        <f t="shared" ca="1" si="237"/>
        <v>#N/A</v>
      </c>
    </row>
    <row r="367" spans="10:89" x14ac:dyDescent="0.2">
      <c r="J367" s="152">
        <f t="shared" si="221"/>
        <v>318</v>
      </c>
      <c r="K367" s="94" t="str">
        <f t="shared" ca="1" si="222"/>
        <v/>
      </c>
      <c r="L367" s="82" t="str">
        <f t="shared" ca="1" si="223"/>
        <v/>
      </c>
      <c r="M367" s="88" t="str">
        <f t="shared" ca="1" si="224"/>
        <v/>
      </c>
      <c r="N367" s="87" t="str">
        <f t="shared" ca="1" si="225"/>
        <v/>
      </c>
      <c r="O367" s="83" t="str">
        <f t="shared" ca="1" si="226"/>
        <v/>
      </c>
      <c r="P367" s="84" t="str">
        <f t="shared" ca="1" si="227"/>
        <v/>
      </c>
      <c r="AS367">
        <f t="shared" si="239"/>
        <v>173</v>
      </c>
      <c r="AT367" t="e">
        <f t="shared" ca="1" si="240"/>
        <v>#N/A</v>
      </c>
      <c r="AU367" s="3" t="e">
        <f t="shared" ca="1" si="241"/>
        <v>#N/A</v>
      </c>
      <c r="AV367" s="3" t="e">
        <f t="shared" ca="1" si="238"/>
        <v>#N/A</v>
      </c>
      <c r="AW367" s="4" t="e">
        <f t="shared" ca="1" si="238"/>
        <v>#N/A</v>
      </c>
      <c r="AX367" s="4" t="e">
        <f t="shared" ca="1" si="238"/>
        <v>#N/A</v>
      </c>
      <c r="AZ367" s="8" t="e">
        <f t="shared" ca="1" si="242"/>
        <v>#N/A</v>
      </c>
      <c r="BA367" s="3" t="e">
        <f t="shared" ca="1" si="220"/>
        <v>#N/A</v>
      </c>
      <c r="BB367" s="3" t="e">
        <f t="shared" ca="1" si="220"/>
        <v>#N/A</v>
      </c>
      <c r="BC367" s="3" t="e">
        <f t="shared" ca="1" si="220"/>
        <v>#N/A</v>
      </c>
      <c r="BD367" s="3" t="e">
        <f t="shared" ca="1" si="219"/>
        <v>#N/A</v>
      </c>
      <c r="BE367" s="3" t="e">
        <f t="shared" ca="1" si="219"/>
        <v>#N/A</v>
      </c>
      <c r="BF367" s="3" t="e">
        <f t="shared" ca="1" si="219"/>
        <v>#N/A</v>
      </c>
      <c r="BG367" s="3" t="e">
        <f t="shared" ca="1" si="219"/>
        <v>#N/A</v>
      </c>
      <c r="BH367" s="3" t="e">
        <f t="shared" ca="1" si="219"/>
        <v>#N/A</v>
      </c>
      <c r="BI367" s="3" t="e">
        <f t="shared" ca="1" si="219"/>
        <v>#N/A</v>
      </c>
      <c r="BM367" s="4"/>
      <c r="BN367" s="8"/>
      <c r="BO367" s="3"/>
      <c r="BP367" s="4"/>
      <c r="BQ367" s="4"/>
      <c r="BR367" s="3"/>
      <c r="BU367">
        <f t="shared" si="243"/>
        <v>173</v>
      </c>
      <c r="BV367" t="e">
        <f t="shared" ca="1" si="244"/>
        <v>#N/A</v>
      </c>
      <c r="BW367" s="3" t="e">
        <f t="shared" ca="1" si="244"/>
        <v>#N/A</v>
      </c>
      <c r="BX367" s="3" t="e">
        <f t="shared" ca="1" si="244"/>
        <v>#N/A</v>
      </c>
      <c r="BY367" s="4" t="e">
        <f t="shared" ca="1" si="244"/>
        <v>#N/A</v>
      </c>
      <c r="BZ367" s="4" t="e">
        <f t="shared" ca="1" si="244"/>
        <v>#N/A</v>
      </c>
      <c r="CB367" s="8" t="e">
        <f t="shared" ca="1" si="228"/>
        <v>#N/A</v>
      </c>
      <c r="CC367" s="3" t="e">
        <f t="shared" ca="1" si="229"/>
        <v>#N/A</v>
      </c>
      <c r="CD367" s="3" t="e">
        <f t="shared" ca="1" si="230"/>
        <v>#N/A</v>
      </c>
      <c r="CE367" s="3" t="e">
        <f t="shared" ca="1" si="231"/>
        <v>#N/A</v>
      </c>
      <c r="CF367" s="3" t="e">
        <f t="shared" ca="1" si="232"/>
        <v>#N/A</v>
      </c>
      <c r="CG367" s="3" t="e">
        <f t="shared" ca="1" si="233"/>
        <v>#N/A</v>
      </c>
      <c r="CH367" s="3" t="e">
        <f t="shared" ca="1" si="234"/>
        <v>#N/A</v>
      </c>
      <c r="CI367" s="3" t="e">
        <f t="shared" ca="1" si="235"/>
        <v>#N/A</v>
      </c>
      <c r="CJ367" s="3" t="e">
        <f t="shared" ca="1" si="236"/>
        <v>#N/A</v>
      </c>
      <c r="CK367" s="3" t="e">
        <f t="shared" ca="1" si="237"/>
        <v>#N/A</v>
      </c>
    </row>
    <row r="368" spans="10:89" x14ac:dyDescent="0.2">
      <c r="J368" s="152">
        <f t="shared" si="221"/>
        <v>319</v>
      </c>
      <c r="K368" s="94" t="str">
        <f t="shared" ca="1" si="222"/>
        <v/>
      </c>
      <c r="L368" s="82" t="str">
        <f t="shared" ca="1" si="223"/>
        <v/>
      </c>
      <c r="M368" s="88" t="str">
        <f t="shared" ca="1" si="224"/>
        <v/>
      </c>
      <c r="N368" s="87" t="str">
        <f t="shared" ca="1" si="225"/>
        <v/>
      </c>
      <c r="O368" s="83" t="str">
        <f t="shared" ca="1" si="226"/>
        <v/>
      </c>
      <c r="P368" s="84" t="str">
        <f t="shared" ca="1" si="227"/>
        <v/>
      </c>
      <c r="AS368">
        <f t="shared" si="239"/>
        <v>173</v>
      </c>
      <c r="AT368" t="e">
        <f t="shared" ca="1" si="240"/>
        <v>#N/A</v>
      </c>
      <c r="AU368" s="3" t="e">
        <f t="shared" ca="1" si="241"/>
        <v>#N/A</v>
      </c>
      <c r="AV368" s="3" t="e">
        <f t="shared" ca="1" si="238"/>
        <v>#N/A</v>
      </c>
      <c r="AW368" s="4" t="e">
        <f t="shared" ca="1" si="238"/>
        <v>#N/A</v>
      </c>
      <c r="AX368" s="4" t="e">
        <f t="shared" ca="1" si="238"/>
        <v>#N/A</v>
      </c>
      <c r="AZ368" s="8" t="e">
        <f t="shared" ca="1" si="242"/>
        <v>#N/A</v>
      </c>
      <c r="BA368" s="3" t="e">
        <f t="shared" ca="1" si="220"/>
        <v>#N/A</v>
      </c>
      <c r="BB368" s="3" t="e">
        <f t="shared" ca="1" si="220"/>
        <v>#N/A</v>
      </c>
      <c r="BC368" s="3" t="e">
        <f t="shared" ca="1" si="220"/>
        <v>#N/A</v>
      </c>
      <c r="BD368" s="3" t="e">
        <f t="shared" ca="1" si="219"/>
        <v>#N/A</v>
      </c>
      <c r="BE368" s="3" t="e">
        <f t="shared" ca="1" si="219"/>
        <v>#N/A</v>
      </c>
      <c r="BF368" s="3" t="e">
        <f t="shared" ca="1" si="219"/>
        <v>#N/A</v>
      </c>
      <c r="BG368" s="3" t="e">
        <f t="shared" ca="1" si="219"/>
        <v>#N/A</v>
      </c>
      <c r="BH368" s="3" t="e">
        <f t="shared" ca="1" si="219"/>
        <v>#N/A</v>
      </c>
      <c r="BI368" s="3" t="e">
        <f t="shared" ca="1" si="219"/>
        <v>#N/A</v>
      </c>
      <c r="BM368" s="4"/>
      <c r="BN368" s="8"/>
      <c r="BO368" s="3"/>
      <c r="BP368" s="4"/>
      <c r="BQ368" s="4"/>
      <c r="BR368" s="3"/>
      <c r="BU368">
        <f t="shared" si="243"/>
        <v>173</v>
      </c>
      <c r="BV368" t="e">
        <f t="shared" ca="1" si="244"/>
        <v>#N/A</v>
      </c>
      <c r="BW368" s="3" t="e">
        <f t="shared" ca="1" si="244"/>
        <v>#N/A</v>
      </c>
      <c r="BX368" s="3" t="e">
        <f t="shared" ca="1" si="244"/>
        <v>#N/A</v>
      </c>
      <c r="BY368" s="4" t="e">
        <f t="shared" ca="1" si="244"/>
        <v>#N/A</v>
      </c>
      <c r="BZ368" s="4" t="e">
        <f t="shared" ca="1" si="244"/>
        <v>#N/A</v>
      </c>
      <c r="CB368" s="8" t="e">
        <f t="shared" ca="1" si="228"/>
        <v>#N/A</v>
      </c>
      <c r="CC368" s="3" t="e">
        <f t="shared" ca="1" si="229"/>
        <v>#N/A</v>
      </c>
      <c r="CD368" s="3" t="e">
        <f t="shared" ca="1" si="230"/>
        <v>#N/A</v>
      </c>
      <c r="CE368" s="3" t="e">
        <f t="shared" ca="1" si="231"/>
        <v>#N/A</v>
      </c>
      <c r="CF368" s="3" t="e">
        <f t="shared" ca="1" si="232"/>
        <v>#N/A</v>
      </c>
      <c r="CG368" s="3" t="e">
        <f t="shared" ca="1" si="233"/>
        <v>#N/A</v>
      </c>
      <c r="CH368" s="3" t="e">
        <f t="shared" ca="1" si="234"/>
        <v>#N/A</v>
      </c>
      <c r="CI368" s="3" t="e">
        <f t="shared" ca="1" si="235"/>
        <v>#N/A</v>
      </c>
      <c r="CJ368" s="3" t="e">
        <f t="shared" ca="1" si="236"/>
        <v>#N/A</v>
      </c>
      <c r="CK368" s="3" t="e">
        <f t="shared" ca="1" si="237"/>
        <v>#N/A</v>
      </c>
    </row>
    <row r="369" spans="10:89" x14ac:dyDescent="0.2">
      <c r="J369" s="152">
        <f t="shared" si="221"/>
        <v>320</v>
      </c>
      <c r="K369" s="94" t="str">
        <f t="shared" ca="1" si="222"/>
        <v/>
      </c>
      <c r="L369" s="82" t="str">
        <f t="shared" ca="1" si="223"/>
        <v/>
      </c>
      <c r="M369" s="88" t="str">
        <f t="shared" ca="1" si="224"/>
        <v/>
      </c>
      <c r="N369" s="87" t="str">
        <f t="shared" ca="1" si="225"/>
        <v/>
      </c>
      <c r="O369" s="83" t="str">
        <f t="shared" ca="1" si="226"/>
        <v/>
      </c>
      <c r="P369" s="84" t="str">
        <f t="shared" ca="1" si="227"/>
        <v/>
      </c>
      <c r="AS369">
        <f t="shared" si="239"/>
        <v>174</v>
      </c>
      <c r="AT369" t="e">
        <f t="shared" ca="1" si="240"/>
        <v>#N/A</v>
      </c>
      <c r="AU369" s="3" t="e">
        <f t="shared" ca="1" si="241"/>
        <v>#N/A</v>
      </c>
      <c r="AV369" s="3" t="e">
        <f t="shared" ca="1" si="238"/>
        <v>#N/A</v>
      </c>
      <c r="AW369" s="4" t="e">
        <f t="shared" ca="1" si="238"/>
        <v>#N/A</v>
      </c>
      <c r="AX369" s="4" t="e">
        <f t="shared" ca="1" si="238"/>
        <v>#N/A</v>
      </c>
      <c r="AZ369" s="8" t="e">
        <f t="shared" ca="1" si="242"/>
        <v>#N/A</v>
      </c>
      <c r="BA369" s="3" t="e">
        <f t="shared" ca="1" si="220"/>
        <v>#N/A</v>
      </c>
      <c r="BB369" s="3" t="e">
        <f t="shared" ca="1" si="220"/>
        <v>#N/A</v>
      </c>
      <c r="BC369" s="3" t="e">
        <f t="shared" ca="1" si="220"/>
        <v>#N/A</v>
      </c>
      <c r="BD369" s="3" t="e">
        <f t="shared" ca="1" si="219"/>
        <v>#N/A</v>
      </c>
      <c r="BE369" s="3" t="e">
        <f t="shared" ca="1" si="219"/>
        <v>#N/A</v>
      </c>
      <c r="BF369" s="3" t="e">
        <f t="shared" ca="1" si="219"/>
        <v>#N/A</v>
      </c>
      <c r="BG369" s="3" t="e">
        <f t="shared" ca="1" si="219"/>
        <v>#N/A</v>
      </c>
      <c r="BH369" s="3" t="e">
        <f t="shared" ca="1" si="219"/>
        <v>#N/A</v>
      </c>
      <c r="BI369" s="3" t="e">
        <f t="shared" ca="1" si="219"/>
        <v>#N/A</v>
      </c>
      <c r="BM369" s="4"/>
      <c r="BN369" s="8"/>
      <c r="BO369" s="3"/>
      <c r="BP369" s="4"/>
      <c r="BQ369" s="4"/>
      <c r="BR369" s="3"/>
      <c r="BU369">
        <f t="shared" si="243"/>
        <v>174</v>
      </c>
      <c r="BV369" t="e">
        <f t="shared" ca="1" si="244"/>
        <v>#N/A</v>
      </c>
      <c r="BW369" s="3" t="e">
        <f t="shared" ca="1" si="244"/>
        <v>#N/A</v>
      </c>
      <c r="BX369" s="3" t="e">
        <f t="shared" ca="1" si="244"/>
        <v>#N/A</v>
      </c>
      <c r="BY369" s="4" t="e">
        <f t="shared" ca="1" si="244"/>
        <v>#N/A</v>
      </c>
      <c r="BZ369" s="4" t="e">
        <f t="shared" ca="1" si="244"/>
        <v>#N/A</v>
      </c>
      <c r="CB369" s="8" t="e">
        <f t="shared" ca="1" si="228"/>
        <v>#N/A</v>
      </c>
      <c r="CC369" s="3" t="e">
        <f t="shared" ca="1" si="229"/>
        <v>#N/A</v>
      </c>
      <c r="CD369" s="3" t="e">
        <f t="shared" ca="1" si="230"/>
        <v>#N/A</v>
      </c>
      <c r="CE369" s="3" t="e">
        <f t="shared" ca="1" si="231"/>
        <v>#N/A</v>
      </c>
      <c r="CF369" s="3" t="e">
        <f t="shared" ca="1" si="232"/>
        <v>#N/A</v>
      </c>
      <c r="CG369" s="3" t="e">
        <f t="shared" ca="1" si="233"/>
        <v>#N/A</v>
      </c>
      <c r="CH369" s="3" t="e">
        <f t="shared" ca="1" si="234"/>
        <v>#N/A</v>
      </c>
      <c r="CI369" s="3" t="e">
        <f t="shared" ca="1" si="235"/>
        <v>#N/A</v>
      </c>
      <c r="CJ369" s="3" t="e">
        <f t="shared" ca="1" si="236"/>
        <v>#N/A</v>
      </c>
      <c r="CK369" s="3" t="e">
        <f t="shared" ca="1" si="237"/>
        <v>#N/A</v>
      </c>
    </row>
    <row r="370" spans="10:89" x14ac:dyDescent="0.2">
      <c r="J370" s="152">
        <f t="shared" si="221"/>
        <v>321</v>
      </c>
      <c r="K370" s="94" t="str">
        <f t="shared" ca="1" si="222"/>
        <v/>
      </c>
      <c r="L370" s="82" t="str">
        <f t="shared" ca="1" si="223"/>
        <v/>
      </c>
      <c r="M370" s="88" t="str">
        <f t="shared" ca="1" si="224"/>
        <v/>
      </c>
      <c r="N370" s="87" t="str">
        <f t="shared" ca="1" si="225"/>
        <v/>
      </c>
      <c r="O370" s="83" t="str">
        <f t="shared" ca="1" si="226"/>
        <v/>
      </c>
      <c r="P370" s="84" t="str">
        <f t="shared" ca="1" si="227"/>
        <v/>
      </c>
      <c r="AS370">
        <f t="shared" si="239"/>
        <v>174</v>
      </c>
      <c r="AT370" t="e">
        <f t="shared" ca="1" si="240"/>
        <v>#N/A</v>
      </c>
      <c r="AU370" s="3" t="e">
        <f t="shared" ca="1" si="241"/>
        <v>#N/A</v>
      </c>
      <c r="AV370" s="3" t="e">
        <f t="shared" ca="1" si="238"/>
        <v>#N/A</v>
      </c>
      <c r="AW370" s="4" t="e">
        <f t="shared" ca="1" si="238"/>
        <v>#N/A</v>
      </c>
      <c r="AX370" s="4" t="e">
        <f t="shared" ca="1" si="238"/>
        <v>#N/A</v>
      </c>
      <c r="AZ370" s="8" t="e">
        <f t="shared" ca="1" si="242"/>
        <v>#N/A</v>
      </c>
      <c r="BA370" s="3" t="e">
        <f t="shared" ca="1" si="220"/>
        <v>#N/A</v>
      </c>
      <c r="BB370" s="3" t="e">
        <f t="shared" ca="1" si="220"/>
        <v>#N/A</v>
      </c>
      <c r="BC370" s="3" t="e">
        <f t="shared" ca="1" si="220"/>
        <v>#N/A</v>
      </c>
      <c r="BD370" s="3" t="e">
        <f t="shared" ca="1" si="219"/>
        <v>#N/A</v>
      </c>
      <c r="BE370" s="3" t="e">
        <f t="shared" ca="1" si="219"/>
        <v>#N/A</v>
      </c>
      <c r="BF370" s="3" t="e">
        <f t="shared" ca="1" si="219"/>
        <v>#N/A</v>
      </c>
      <c r="BG370" s="3" t="e">
        <f t="shared" ca="1" si="219"/>
        <v>#N/A</v>
      </c>
      <c r="BH370" s="3" t="e">
        <f t="shared" ca="1" si="219"/>
        <v>#N/A</v>
      </c>
      <c r="BI370" s="3" t="e">
        <f t="shared" ca="1" si="219"/>
        <v>#N/A</v>
      </c>
      <c r="BM370" s="4"/>
      <c r="BN370" s="8"/>
      <c r="BO370" s="3"/>
      <c r="BP370" s="4"/>
      <c r="BQ370" s="4"/>
      <c r="BR370" s="3"/>
      <c r="BU370">
        <f t="shared" si="243"/>
        <v>174</v>
      </c>
      <c r="BV370" t="e">
        <f t="shared" ca="1" si="244"/>
        <v>#N/A</v>
      </c>
      <c r="BW370" s="3" t="e">
        <f t="shared" ca="1" si="244"/>
        <v>#N/A</v>
      </c>
      <c r="BX370" s="3" t="e">
        <f t="shared" ca="1" si="244"/>
        <v>#N/A</v>
      </c>
      <c r="BY370" s="4" t="e">
        <f t="shared" ca="1" si="244"/>
        <v>#N/A</v>
      </c>
      <c r="BZ370" s="4" t="e">
        <f t="shared" ca="1" si="244"/>
        <v>#N/A</v>
      </c>
      <c r="CB370" s="8" t="e">
        <f t="shared" ca="1" si="228"/>
        <v>#N/A</v>
      </c>
      <c r="CC370" s="3" t="e">
        <f t="shared" ca="1" si="229"/>
        <v>#N/A</v>
      </c>
      <c r="CD370" s="3" t="e">
        <f t="shared" ca="1" si="230"/>
        <v>#N/A</v>
      </c>
      <c r="CE370" s="3" t="e">
        <f t="shared" ca="1" si="231"/>
        <v>#N/A</v>
      </c>
      <c r="CF370" s="3" t="e">
        <f t="shared" ca="1" si="232"/>
        <v>#N/A</v>
      </c>
      <c r="CG370" s="3" t="e">
        <f t="shared" ca="1" si="233"/>
        <v>#N/A</v>
      </c>
      <c r="CH370" s="3" t="e">
        <f t="shared" ca="1" si="234"/>
        <v>#N/A</v>
      </c>
      <c r="CI370" s="3" t="e">
        <f t="shared" ca="1" si="235"/>
        <v>#N/A</v>
      </c>
      <c r="CJ370" s="3" t="e">
        <f t="shared" ca="1" si="236"/>
        <v>#N/A</v>
      </c>
      <c r="CK370" s="3" t="e">
        <f t="shared" ca="1" si="237"/>
        <v>#N/A</v>
      </c>
    </row>
    <row r="371" spans="10:89" x14ac:dyDescent="0.2">
      <c r="J371" s="152">
        <f t="shared" si="221"/>
        <v>322</v>
      </c>
      <c r="K371" s="94" t="str">
        <f t="shared" ca="1" si="222"/>
        <v/>
      </c>
      <c r="L371" s="82" t="str">
        <f t="shared" ca="1" si="223"/>
        <v/>
      </c>
      <c r="M371" s="88" t="str">
        <f t="shared" ca="1" si="224"/>
        <v/>
      </c>
      <c r="N371" s="87" t="str">
        <f t="shared" ca="1" si="225"/>
        <v/>
      </c>
      <c r="O371" s="83" t="str">
        <f t="shared" ca="1" si="226"/>
        <v/>
      </c>
      <c r="P371" s="84" t="str">
        <f t="shared" ca="1" si="227"/>
        <v/>
      </c>
      <c r="AS371">
        <f t="shared" si="239"/>
        <v>175</v>
      </c>
      <c r="AT371" t="e">
        <f t="shared" ca="1" si="240"/>
        <v>#N/A</v>
      </c>
      <c r="AU371" s="3" t="e">
        <f t="shared" ca="1" si="241"/>
        <v>#N/A</v>
      </c>
      <c r="AV371" s="3" t="e">
        <f t="shared" ca="1" si="238"/>
        <v>#N/A</v>
      </c>
      <c r="AW371" s="4" t="e">
        <f t="shared" ca="1" si="238"/>
        <v>#N/A</v>
      </c>
      <c r="AX371" s="4" t="e">
        <f t="shared" ca="1" si="238"/>
        <v>#N/A</v>
      </c>
      <c r="AZ371" s="8" t="e">
        <f t="shared" ca="1" si="242"/>
        <v>#N/A</v>
      </c>
      <c r="BA371" s="3" t="e">
        <f t="shared" ca="1" si="220"/>
        <v>#N/A</v>
      </c>
      <c r="BB371" s="3" t="e">
        <f t="shared" ca="1" si="220"/>
        <v>#N/A</v>
      </c>
      <c r="BC371" s="3" t="e">
        <f t="shared" ca="1" si="220"/>
        <v>#N/A</v>
      </c>
      <c r="BD371" s="3" t="e">
        <f t="shared" ca="1" si="219"/>
        <v>#N/A</v>
      </c>
      <c r="BE371" s="3" t="e">
        <f t="shared" ca="1" si="219"/>
        <v>#N/A</v>
      </c>
      <c r="BF371" s="3" t="e">
        <f t="shared" ca="1" si="219"/>
        <v>#N/A</v>
      </c>
      <c r="BG371" s="3" t="e">
        <f t="shared" ref="BG371:BI386" ca="1" si="245">IF(ISNA($AZ371),NA(),IF(AND($AU371&gt;BH$21,$AU371&lt;=BG$21),$AV371,0))</f>
        <v>#N/A</v>
      </c>
      <c r="BH371" s="3" t="e">
        <f t="shared" ca="1" si="245"/>
        <v>#N/A</v>
      </c>
      <c r="BI371" s="3" t="e">
        <f t="shared" ca="1" si="245"/>
        <v>#N/A</v>
      </c>
      <c r="BM371" s="4"/>
      <c r="BN371" s="8"/>
      <c r="BO371" s="3"/>
      <c r="BP371" s="4"/>
      <c r="BQ371" s="4"/>
      <c r="BR371" s="3"/>
      <c r="BU371">
        <f t="shared" si="243"/>
        <v>175</v>
      </c>
      <c r="BV371" t="e">
        <f t="shared" ca="1" si="244"/>
        <v>#N/A</v>
      </c>
      <c r="BW371" s="3" t="e">
        <f t="shared" ca="1" si="244"/>
        <v>#N/A</v>
      </c>
      <c r="BX371" s="3" t="e">
        <f t="shared" ca="1" si="244"/>
        <v>#N/A</v>
      </c>
      <c r="BY371" s="4" t="e">
        <f t="shared" ca="1" si="244"/>
        <v>#N/A</v>
      </c>
      <c r="BZ371" s="4" t="e">
        <f t="shared" ca="1" si="244"/>
        <v>#N/A</v>
      </c>
      <c r="CB371" s="8" t="e">
        <f t="shared" ca="1" si="228"/>
        <v>#N/A</v>
      </c>
      <c r="CC371" s="3" t="e">
        <f t="shared" ca="1" si="229"/>
        <v>#N/A</v>
      </c>
      <c r="CD371" s="3" t="e">
        <f t="shared" ca="1" si="230"/>
        <v>#N/A</v>
      </c>
      <c r="CE371" s="3" t="e">
        <f t="shared" ca="1" si="231"/>
        <v>#N/A</v>
      </c>
      <c r="CF371" s="3" t="e">
        <f t="shared" ca="1" si="232"/>
        <v>#N/A</v>
      </c>
      <c r="CG371" s="3" t="e">
        <f t="shared" ca="1" si="233"/>
        <v>#N/A</v>
      </c>
      <c r="CH371" s="3" t="e">
        <f t="shared" ca="1" si="234"/>
        <v>#N/A</v>
      </c>
      <c r="CI371" s="3" t="e">
        <f t="shared" ca="1" si="235"/>
        <v>#N/A</v>
      </c>
      <c r="CJ371" s="3" t="e">
        <f t="shared" ca="1" si="236"/>
        <v>#N/A</v>
      </c>
      <c r="CK371" s="3" t="e">
        <f t="shared" ca="1" si="237"/>
        <v>#N/A</v>
      </c>
    </row>
    <row r="372" spans="10:89" x14ac:dyDescent="0.2">
      <c r="J372" s="152">
        <f t="shared" si="221"/>
        <v>323</v>
      </c>
      <c r="K372" s="94" t="str">
        <f t="shared" ca="1" si="222"/>
        <v/>
      </c>
      <c r="L372" s="82" t="str">
        <f t="shared" ca="1" si="223"/>
        <v/>
      </c>
      <c r="M372" s="88" t="str">
        <f t="shared" ca="1" si="224"/>
        <v/>
      </c>
      <c r="N372" s="87" t="str">
        <f t="shared" ca="1" si="225"/>
        <v/>
      </c>
      <c r="O372" s="83" t="str">
        <f t="shared" ca="1" si="226"/>
        <v/>
      </c>
      <c r="P372" s="84" t="str">
        <f t="shared" ca="1" si="227"/>
        <v/>
      </c>
      <c r="AS372">
        <f t="shared" si="239"/>
        <v>175</v>
      </c>
      <c r="AT372" t="e">
        <f t="shared" ca="1" si="240"/>
        <v>#N/A</v>
      </c>
      <c r="AU372" s="3" t="e">
        <f t="shared" ca="1" si="241"/>
        <v>#N/A</v>
      </c>
      <c r="AV372" s="3" t="e">
        <f t="shared" ca="1" si="238"/>
        <v>#N/A</v>
      </c>
      <c r="AW372" s="4" t="e">
        <f t="shared" ca="1" si="238"/>
        <v>#N/A</v>
      </c>
      <c r="AX372" s="4" t="e">
        <f t="shared" ca="1" si="238"/>
        <v>#N/A</v>
      </c>
      <c r="AZ372" s="8" t="e">
        <f t="shared" ca="1" si="242"/>
        <v>#N/A</v>
      </c>
      <c r="BA372" s="3" t="e">
        <f t="shared" ca="1" si="220"/>
        <v>#N/A</v>
      </c>
      <c r="BB372" s="3" t="e">
        <f t="shared" ca="1" si="220"/>
        <v>#N/A</v>
      </c>
      <c r="BC372" s="3" t="e">
        <f t="shared" ca="1" si="220"/>
        <v>#N/A</v>
      </c>
      <c r="BD372" s="3" t="e">
        <f t="shared" ca="1" si="220"/>
        <v>#N/A</v>
      </c>
      <c r="BE372" s="3" t="e">
        <f t="shared" ca="1" si="220"/>
        <v>#N/A</v>
      </c>
      <c r="BF372" s="3" t="e">
        <f t="shared" ca="1" si="220"/>
        <v>#N/A</v>
      </c>
      <c r="BG372" s="3" t="e">
        <f t="shared" ca="1" si="245"/>
        <v>#N/A</v>
      </c>
      <c r="BH372" s="3" t="e">
        <f t="shared" ca="1" si="245"/>
        <v>#N/A</v>
      </c>
      <c r="BI372" s="3" t="e">
        <f t="shared" ca="1" si="245"/>
        <v>#N/A</v>
      </c>
      <c r="BM372" s="4"/>
      <c r="BN372" s="8"/>
      <c r="BO372" s="3"/>
      <c r="BP372" s="4"/>
      <c r="BQ372" s="4"/>
      <c r="BR372" s="3"/>
      <c r="BU372">
        <f t="shared" si="243"/>
        <v>175</v>
      </c>
      <c r="BV372" t="e">
        <f t="shared" ca="1" si="244"/>
        <v>#N/A</v>
      </c>
      <c r="BW372" s="3" t="e">
        <f t="shared" ca="1" si="244"/>
        <v>#N/A</v>
      </c>
      <c r="BX372" s="3" t="e">
        <f t="shared" ca="1" si="244"/>
        <v>#N/A</v>
      </c>
      <c r="BY372" s="4" t="e">
        <f t="shared" ca="1" si="244"/>
        <v>#N/A</v>
      </c>
      <c r="BZ372" s="4" t="e">
        <f t="shared" ca="1" si="244"/>
        <v>#N/A</v>
      </c>
      <c r="CB372" s="8" t="e">
        <f t="shared" ca="1" si="228"/>
        <v>#N/A</v>
      </c>
      <c r="CC372" s="3" t="e">
        <f t="shared" ca="1" si="229"/>
        <v>#N/A</v>
      </c>
      <c r="CD372" s="3" t="e">
        <f t="shared" ca="1" si="230"/>
        <v>#N/A</v>
      </c>
      <c r="CE372" s="3" t="e">
        <f t="shared" ca="1" si="231"/>
        <v>#N/A</v>
      </c>
      <c r="CF372" s="3" t="e">
        <f t="shared" ca="1" si="232"/>
        <v>#N/A</v>
      </c>
      <c r="CG372" s="3" t="e">
        <f t="shared" ca="1" si="233"/>
        <v>#N/A</v>
      </c>
      <c r="CH372" s="3" t="e">
        <f t="shared" ca="1" si="234"/>
        <v>#N/A</v>
      </c>
      <c r="CI372" s="3" t="e">
        <f t="shared" ca="1" si="235"/>
        <v>#N/A</v>
      </c>
      <c r="CJ372" s="3" t="e">
        <f t="shared" ca="1" si="236"/>
        <v>#N/A</v>
      </c>
      <c r="CK372" s="3" t="e">
        <f t="shared" ca="1" si="237"/>
        <v>#N/A</v>
      </c>
    </row>
    <row r="373" spans="10:89" x14ac:dyDescent="0.2">
      <c r="J373" s="152">
        <f t="shared" si="221"/>
        <v>324</v>
      </c>
      <c r="K373" s="94" t="str">
        <f t="shared" ca="1" si="222"/>
        <v/>
      </c>
      <c r="L373" s="82" t="str">
        <f t="shared" ca="1" si="223"/>
        <v/>
      </c>
      <c r="M373" s="88" t="str">
        <f t="shared" ca="1" si="224"/>
        <v/>
      </c>
      <c r="N373" s="87" t="str">
        <f t="shared" ca="1" si="225"/>
        <v/>
      </c>
      <c r="O373" s="83" t="str">
        <f t="shared" ca="1" si="226"/>
        <v/>
      </c>
      <c r="P373" s="84" t="str">
        <f t="shared" ca="1" si="227"/>
        <v/>
      </c>
      <c r="AS373">
        <f t="shared" si="239"/>
        <v>176</v>
      </c>
      <c r="AT373" t="e">
        <f t="shared" ca="1" si="240"/>
        <v>#N/A</v>
      </c>
      <c r="AU373" s="3" t="e">
        <f t="shared" ca="1" si="241"/>
        <v>#N/A</v>
      </c>
      <c r="AV373" s="3" t="e">
        <f t="shared" ca="1" si="238"/>
        <v>#N/A</v>
      </c>
      <c r="AW373" s="4" t="e">
        <f t="shared" ca="1" si="238"/>
        <v>#N/A</v>
      </c>
      <c r="AX373" s="4" t="e">
        <f t="shared" ca="1" si="238"/>
        <v>#N/A</v>
      </c>
      <c r="AZ373" s="8" t="e">
        <f t="shared" ca="1" si="242"/>
        <v>#N/A</v>
      </c>
      <c r="BA373" s="3" t="e">
        <f t="shared" ref="BA373:BF386" ca="1" si="246">IF(ISNA($AZ373),NA(),IF(AND($AU373&gt;BB$21,$AU373&lt;=BA$21),$AV373,0))</f>
        <v>#N/A</v>
      </c>
      <c r="BB373" s="3" t="e">
        <f t="shared" ca="1" si="246"/>
        <v>#N/A</v>
      </c>
      <c r="BC373" s="3" t="e">
        <f t="shared" ca="1" si="246"/>
        <v>#N/A</v>
      </c>
      <c r="BD373" s="3" t="e">
        <f t="shared" ca="1" si="246"/>
        <v>#N/A</v>
      </c>
      <c r="BE373" s="3" t="e">
        <f t="shared" ca="1" si="246"/>
        <v>#N/A</v>
      </c>
      <c r="BF373" s="3" t="e">
        <f t="shared" ca="1" si="246"/>
        <v>#N/A</v>
      </c>
      <c r="BG373" s="3" t="e">
        <f t="shared" ca="1" si="245"/>
        <v>#N/A</v>
      </c>
      <c r="BH373" s="3" t="e">
        <f t="shared" ca="1" si="245"/>
        <v>#N/A</v>
      </c>
      <c r="BI373" s="3" t="e">
        <f t="shared" ca="1" si="245"/>
        <v>#N/A</v>
      </c>
      <c r="BM373" s="4"/>
      <c r="BN373" s="8"/>
      <c r="BO373" s="3"/>
      <c r="BP373" s="4"/>
      <c r="BQ373" s="4"/>
      <c r="BR373" s="3"/>
      <c r="BU373">
        <f t="shared" si="243"/>
        <v>176</v>
      </c>
      <c r="BV373" t="e">
        <f t="shared" ca="1" si="244"/>
        <v>#N/A</v>
      </c>
      <c r="BW373" s="3" t="e">
        <f t="shared" ca="1" si="244"/>
        <v>#N/A</v>
      </c>
      <c r="BX373" s="3" t="e">
        <f t="shared" ca="1" si="244"/>
        <v>#N/A</v>
      </c>
      <c r="BY373" s="4" t="e">
        <f t="shared" ca="1" si="244"/>
        <v>#N/A</v>
      </c>
      <c r="BZ373" s="4" t="e">
        <f t="shared" ca="1" si="244"/>
        <v>#N/A</v>
      </c>
      <c r="CB373" s="8" t="e">
        <f t="shared" ca="1" si="228"/>
        <v>#N/A</v>
      </c>
      <c r="CC373" s="3" t="e">
        <f t="shared" ca="1" si="229"/>
        <v>#N/A</v>
      </c>
      <c r="CD373" s="3" t="e">
        <f t="shared" ca="1" si="230"/>
        <v>#N/A</v>
      </c>
      <c r="CE373" s="3" t="e">
        <f t="shared" ca="1" si="231"/>
        <v>#N/A</v>
      </c>
      <c r="CF373" s="3" t="e">
        <f t="shared" ca="1" si="232"/>
        <v>#N/A</v>
      </c>
      <c r="CG373" s="3" t="e">
        <f t="shared" ca="1" si="233"/>
        <v>#N/A</v>
      </c>
      <c r="CH373" s="3" t="e">
        <f t="shared" ca="1" si="234"/>
        <v>#N/A</v>
      </c>
      <c r="CI373" s="3" t="e">
        <f t="shared" ca="1" si="235"/>
        <v>#N/A</v>
      </c>
      <c r="CJ373" s="3" t="e">
        <f t="shared" ca="1" si="236"/>
        <v>#N/A</v>
      </c>
      <c r="CK373" s="3" t="e">
        <f t="shared" ca="1" si="237"/>
        <v>#N/A</v>
      </c>
    </row>
    <row r="374" spans="10:89" x14ac:dyDescent="0.2">
      <c r="J374" s="152">
        <f t="shared" si="221"/>
        <v>325</v>
      </c>
      <c r="K374" s="94" t="str">
        <f t="shared" ca="1" si="222"/>
        <v/>
      </c>
      <c r="L374" s="82" t="str">
        <f t="shared" ca="1" si="223"/>
        <v/>
      </c>
      <c r="M374" s="88" t="str">
        <f t="shared" ca="1" si="224"/>
        <v/>
      </c>
      <c r="N374" s="87" t="str">
        <f t="shared" ca="1" si="225"/>
        <v/>
      </c>
      <c r="O374" s="83" t="str">
        <f t="shared" ca="1" si="226"/>
        <v/>
      </c>
      <c r="P374" s="84" t="str">
        <f t="shared" ca="1" si="227"/>
        <v/>
      </c>
      <c r="AS374">
        <f t="shared" si="239"/>
        <v>176</v>
      </c>
      <c r="AT374" t="e">
        <f t="shared" ca="1" si="240"/>
        <v>#N/A</v>
      </c>
      <c r="AU374" s="3" t="e">
        <f t="shared" ca="1" si="241"/>
        <v>#N/A</v>
      </c>
      <c r="AV374" s="3" t="e">
        <f t="shared" ca="1" si="238"/>
        <v>#N/A</v>
      </c>
      <c r="AW374" s="4" t="e">
        <f t="shared" ca="1" si="238"/>
        <v>#N/A</v>
      </c>
      <c r="AX374" s="4" t="e">
        <f t="shared" ca="1" si="238"/>
        <v>#N/A</v>
      </c>
      <c r="AZ374" s="8" t="e">
        <f t="shared" ca="1" si="242"/>
        <v>#N/A</v>
      </c>
      <c r="BA374" s="3" t="e">
        <f t="shared" ca="1" si="246"/>
        <v>#N/A</v>
      </c>
      <c r="BB374" s="3" t="e">
        <f t="shared" ca="1" si="246"/>
        <v>#N/A</v>
      </c>
      <c r="BC374" s="3" t="e">
        <f t="shared" ca="1" si="246"/>
        <v>#N/A</v>
      </c>
      <c r="BD374" s="3" t="e">
        <f t="shared" ca="1" si="246"/>
        <v>#N/A</v>
      </c>
      <c r="BE374" s="3" t="e">
        <f t="shared" ca="1" si="246"/>
        <v>#N/A</v>
      </c>
      <c r="BF374" s="3" t="e">
        <f t="shared" ca="1" si="246"/>
        <v>#N/A</v>
      </c>
      <c r="BG374" s="3" t="e">
        <f t="shared" ca="1" si="245"/>
        <v>#N/A</v>
      </c>
      <c r="BH374" s="3" t="e">
        <f t="shared" ca="1" si="245"/>
        <v>#N/A</v>
      </c>
      <c r="BI374" s="3" t="e">
        <f t="shared" ca="1" si="245"/>
        <v>#N/A</v>
      </c>
      <c r="BM374" s="4"/>
      <c r="BN374" s="8"/>
      <c r="BO374" s="3"/>
      <c r="BP374" s="4"/>
      <c r="BQ374" s="4"/>
      <c r="BR374" s="3"/>
      <c r="BU374">
        <f t="shared" si="243"/>
        <v>176</v>
      </c>
      <c r="BV374" t="e">
        <f t="shared" ca="1" si="244"/>
        <v>#N/A</v>
      </c>
      <c r="BW374" s="3" t="e">
        <f t="shared" ca="1" si="244"/>
        <v>#N/A</v>
      </c>
      <c r="BX374" s="3" t="e">
        <f t="shared" ca="1" si="244"/>
        <v>#N/A</v>
      </c>
      <c r="BY374" s="4" t="e">
        <f t="shared" ca="1" si="244"/>
        <v>#N/A</v>
      </c>
      <c r="BZ374" s="4" t="e">
        <f t="shared" ca="1" si="244"/>
        <v>#N/A</v>
      </c>
      <c r="CB374" s="8" t="e">
        <f t="shared" ca="1" si="228"/>
        <v>#N/A</v>
      </c>
      <c r="CC374" s="3" t="e">
        <f t="shared" ca="1" si="229"/>
        <v>#N/A</v>
      </c>
      <c r="CD374" s="3" t="e">
        <f t="shared" ca="1" si="230"/>
        <v>#N/A</v>
      </c>
      <c r="CE374" s="3" t="e">
        <f t="shared" ca="1" si="231"/>
        <v>#N/A</v>
      </c>
      <c r="CF374" s="3" t="e">
        <f t="shared" ca="1" si="232"/>
        <v>#N/A</v>
      </c>
      <c r="CG374" s="3" t="e">
        <f t="shared" ca="1" si="233"/>
        <v>#N/A</v>
      </c>
      <c r="CH374" s="3" t="e">
        <f t="shared" ca="1" si="234"/>
        <v>#N/A</v>
      </c>
      <c r="CI374" s="3" t="e">
        <f t="shared" ca="1" si="235"/>
        <v>#N/A</v>
      </c>
      <c r="CJ374" s="3" t="e">
        <f t="shared" ca="1" si="236"/>
        <v>#N/A</v>
      </c>
      <c r="CK374" s="3" t="e">
        <f t="shared" ca="1" si="237"/>
        <v>#N/A</v>
      </c>
    </row>
    <row r="375" spans="10:89" x14ac:dyDescent="0.2">
      <c r="J375" s="152">
        <f t="shared" si="221"/>
        <v>326</v>
      </c>
      <c r="K375" s="94" t="str">
        <f t="shared" ca="1" si="222"/>
        <v/>
      </c>
      <c r="L375" s="82" t="str">
        <f t="shared" ca="1" si="223"/>
        <v/>
      </c>
      <c r="M375" s="88" t="str">
        <f t="shared" ca="1" si="224"/>
        <v/>
      </c>
      <c r="N375" s="87" t="str">
        <f t="shared" ca="1" si="225"/>
        <v/>
      </c>
      <c r="O375" s="83" t="str">
        <f t="shared" ca="1" si="226"/>
        <v/>
      </c>
      <c r="P375" s="84" t="str">
        <f t="shared" ca="1" si="227"/>
        <v/>
      </c>
      <c r="AS375">
        <f t="shared" si="239"/>
        <v>177</v>
      </c>
      <c r="AT375" t="e">
        <f t="shared" ca="1" si="240"/>
        <v>#N/A</v>
      </c>
      <c r="AU375" s="3" t="e">
        <f t="shared" ca="1" si="241"/>
        <v>#N/A</v>
      </c>
      <c r="AV375" s="3" t="e">
        <f t="shared" ca="1" si="238"/>
        <v>#N/A</v>
      </c>
      <c r="AW375" s="4" t="e">
        <f t="shared" ca="1" si="238"/>
        <v>#N/A</v>
      </c>
      <c r="AX375" s="4" t="e">
        <f t="shared" ca="1" si="238"/>
        <v>#N/A</v>
      </c>
      <c r="AZ375" s="8" t="e">
        <f t="shared" ca="1" si="242"/>
        <v>#N/A</v>
      </c>
      <c r="BA375" s="3" t="e">
        <f t="shared" ca="1" si="246"/>
        <v>#N/A</v>
      </c>
      <c r="BB375" s="3" t="e">
        <f t="shared" ca="1" si="246"/>
        <v>#N/A</v>
      </c>
      <c r="BC375" s="3" t="e">
        <f t="shared" ca="1" si="246"/>
        <v>#N/A</v>
      </c>
      <c r="BD375" s="3" t="e">
        <f t="shared" ca="1" si="246"/>
        <v>#N/A</v>
      </c>
      <c r="BE375" s="3" t="e">
        <f t="shared" ca="1" si="246"/>
        <v>#N/A</v>
      </c>
      <c r="BF375" s="3" t="e">
        <f t="shared" ca="1" si="246"/>
        <v>#N/A</v>
      </c>
      <c r="BG375" s="3" t="e">
        <f t="shared" ca="1" si="245"/>
        <v>#N/A</v>
      </c>
      <c r="BH375" s="3" t="e">
        <f t="shared" ca="1" si="245"/>
        <v>#N/A</v>
      </c>
      <c r="BI375" s="3" t="e">
        <f t="shared" ca="1" si="245"/>
        <v>#N/A</v>
      </c>
      <c r="BM375" s="4"/>
      <c r="BN375" s="8"/>
      <c r="BO375" s="3"/>
      <c r="BP375" s="4"/>
      <c r="BQ375" s="4"/>
      <c r="BR375" s="3"/>
      <c r="BU375">
        <f t="shared" si="243"/>
        <v>177</v>
      </c>
      <c r="BV375" t="e">
        <f t="shared" ca="1" si="244"/>
        <v>#N/A</v>
      </c>
      <c r="BW375" s="3" t="e">
        <f t="shared" ca="1" si="244"/>
        <v>#N/A</v>
      </c>
      <c r="BX375" s="3" t="e">
        <f t="shared" ca="1" si="244"/>
        <v>#N/A</v>
      </c>
      <c r="BY375" s="4" t="e">
        <f t="shared" ca="1" si="244"/>
        <v>#N/A</v>
      </c>
      <c r="BZ375" s="4" t="e">
        <f t="shared" ca="1" si="244"/>
        <v>#N/A</v>
      </c>
      <c r="CB375" s="8" t="e">
        <f t="shared" ca="1" si="228"/>
        <v>#N/A</v>
      </c>
      <c r="CC375" s="3" t="e">
        <f t="shared" ca="1" si="229"/>
        <v>#N/A</v>
      </c>
      <c r="CD375" s="3" t="e">
        <f t="shared" ca="1" si="230"/>
        <v>#N/A</v>
      </c>
      <c r="CE375" s="3" t="e">
        <f t="shared" ca="1" si="231"/>
        <v>#N/A</v>
      </c>
      <c r="CF375" s="3" t="e">
        <f t="shared" ca="1" si="232"/>
        <v>#N/A</v>
      </c>
      <c r="CG375" s="3" t="e">
        <f t="shared" ca="1" si="233"/>
        <v>#N/A</v>
      </c>
      <c r="CH375" s="3" t="e">
        <f t="shared" ca="1" si="234"/>
        <v>#N/A</v>
      </c>
      <c r="CI375" s="3" t="e">
        <f t="shared" ca="1" si="235"/>
        <v>#N/A</v>
      </c>
      <c r="CJ375" s="3" t="e">
        <f t="shared" ca="1" si="236"/>
        <v>#N/A</v>
      </c>
      <c r="CK375" s="3" t="e">
        <f t="shared" ca="1" si="237"/>
        <v>#N/A</v>
      </c>
    </row>
    <row r="376" spans="10:89" x14ac:dyDescent="0.2">
      <c r="J376" s="152">
        <f t="shared" si="221"/>
        <v>327</v>
      </c>
      <c r="K376" s="94" t="str">
        <f t="shared" ca="1" si="222"/>
        <v/>
      </c>
      <c r="L376" s="82" t="str">
        <f t="shared" ca="1" si="223"/>
        <v/>
      </c>
      <c r="M376" s="88" t="str">
        <f t="shared" ca="1" si="224"/>
        <v/>
      </c>
      <c r="N376" s="87" t="str">
        <f t="shared" ca="1" si="225"/>
        <v/>
      </c>
      <c r="O376" s="83" t="str">
        <f t="shared" ca="1" si="226"/>
        <v/>
      </c>
      <c r="P376" s="84" t="str">
        <f t="shared" ca="1" si="227"/>
        <v/>
      </c>
      <c r="AS376">
        <f t="shared" si="239"/>
        <v>177</v>
      </c>
      <c r="AT376" t="e">
        <f t="shared" ca="1" si="240"/>
        <v>#N/A</v>
      </c>
      <c r="AU376" s="3" t="e">
        <f t="shared" ca="1" si="241"/>
        <v>#N/A</v>
      </c>
      <c r="AV376" s="3" t="e">
        <f t="shared" ca="1" si="238"/>
        <v>#N/A</v>
      </c>
      <c r="AW376" s="4" t="e">
        <f t="shared" ca="1" si="238"/>
        <v>#N/A</v>
      </c>
      <c r="AX376" s="4" t="e">
        <f t="shared" ca="1" si="238"/>
        <v>#N/A</v>
      </c>
      <c r="AZ376" s="8" t="e">
        <f t="shared" ca="1" si="242"/>
        <v>#N/A</v>
      </c>
      <c r="BA376" s="3" t="e">
        <f t="shared" ca="1" si="246"/>
        <v>#N/A</v>
      </c>
      <c r="BB376" s="3" t="e">
        <f t="shared" ca="1" si="246"/>
        <v>#N/A</v>
      </c>
      <c r="BC376" s="3" t="e">
        <f t="shared" ca="1" si="246"/>
        <v>#N/A</v>
      </c>
      <c r="BD376" s="3" t="e">
        <f t="shared" ca="1" si="246"/>
        <v>#N/A</v>
      </c>
      <c r="BE376" s="3" t="e">
        <f t="shared" ca="1" si="246"/>
        <v>#N/A</v>
      </c>
      <c r="BF376" s="3" t="e">
        <f t="shared" ca="1" si="246"/>
        <v>#N/A</v>
      </c>
      <c r="BG376" s="3" t="e">
        <f t="shared" ca="1" si="245"/>
        <v>#N/A</v>
      </c>
      <c r="BH376" s="3" t="e">
        <f t="shared" ca="1" si="245"/>
        <v>#N/A</v>
      </c>
      <c r="BI376" s="3" t="e">
        <f t="shared" ca="1" si="245"/>
        <v>#N/A</v>
      </c>
      <c r="BM376" s="4"/>
      <c r="BN376" s="8"/>
      <c r="BO376" s="3"/>
      <c r="BP376" s="4"/>
      <c r="BQ376" s="4"/>
      <c r="BR376" s="3"/>
      <c r="BU376">
        <f t="shared" si="243"/>
        <v>177</v>
      </c>
      <c r="BV376" t="e">
        <f t="shared" ca="1" si="244"/>
        <v>#N/A</v>
      </c>
      <c r="BW376" s="3" t="e">
        <f t="shared" ca="1" si="244"/>
        <v>#N/A</v>
      </c>
      <c r="BX376" s="3" t="e">
        <f t="shared" ca="1" si="244"/>
        <v>#N/A</v>
      </c>
      <c r="BY376" s="4" t="e">
        <f t="shared" ca="1" si="244"/>
        <v>#N/A</v>
      </c>
      <c r="BZ376" s="4" t="e">
        <f t="shared" ca="1" si="244"/>
        <v>#N/A</v>
      </c>
      <c r="CB376" s="8" t="e">
        <f t="shared" ca="1" si="228"/>
        <v>#N/A</v>
      </c>
      <c r="CC376" s="3" t="e">
        <f t="shared" ca="1" si="229"/>
        <v>#N/A</v>
      </c>
      <c r="CD376" s="3" t="e">
        <f t="shared" ca="1" si="230"/>
        <v>#N/A</v>
      </c>
      <c r="CE376" s="3" t="e">
        <f t="shared" ca="1" si="231"/>
        <v>#N/A</v>
      </c>
      <c r="CF376" s="3" t="e">
        <f t="shared" ca="1" si="232"/>
        <v>#N/A</v>
      </c>
      <c r="CG376" s="3" t="e">
        <f t="shared" ca="1" si="233"/>
        <v>#N/A</v>
      </c>
      <c r="CH376" s="3" t="e">
        <f t="shared" ca="1" si="234"/>
        <v>#N/A</v>
      </c>
      <c r="CI376" s="3" t="e">
        <f t="shared" ca="1" si="235"/>
        <v>#N/A</v>
      </c>
      <c r="CJ376" s="3" t="e">
        <f t="shared" ca="1" si="236"/>
        <v>#N/A</v>
      </c>
      <c r="CK376" s="3" t="e">
        <f t="shared" ca="1" si="237"/>
        <v>#N/A</v>
      </c>
    </row>
    <row r="377" spans="10:89" x14ac:dyDescent="0.2">
      <c r="J377" s="152">
        <f t="shared" si="221"/>
        <v>328</v>
      </c>
      <c r="K377" s="94" t="str">
        <f t="shared" ca="1" si="222"/>
        <v/>
      </c>
      <c r="L377" s="82" t="str">
        <f t="shared" ca="1" si="223"/>
        <v/>
      </c>
      <c r="M377" s="88" t="str">
        <f t="shared" ca="1" si="224"/>
        <v/>
      </c>
      <c r="N377" s="87" t="str">
        <f t="shared" ca="1" si="225"/>
        <v/>
      </c>
      <c r="O377" s="83" t="str">
        <f t="shared" ca="1" si="226"/>
        <v/>
      </c>
      <c r="P377" s="84" t="str">
        <f t="shared" ca="1" si="227"/>
        <v/>
      </c>
      <c r="AS377">
        <f t="shared" si="239"/>
        <v>178</v>
      </c>
      <c r="AT377" t="e">
        <f t="shared" ca="1" si="240"/>
        <v>#N/A</v>
      </c>
      <c r="AU377" s="3" t="e">
        <f t="shared" ca="1" si="241"/>
        <v>#N/A</v>
      </c>
      <c r="AV377" s="3" t="e">
        <f t="shared" ca="1" si="238"/>
        <v>#N/A</v>
      </c>
      <c r="AW377" s="4" t="e">
        <f t="shared" ca="1" si="238"/>
        <v>#N/A</v>
      </c>
      <c r="AX377" s="4" t="e">
        <f t="shared" ca="1" si="238"/>
        <v>#N/A</v>
      </c>
      <c r="AZ377" s="8" t="e">
        <f t="shared" ca="1" si="242"/>
        <v>#N/A</v>
      </c>
      <c r="BA377" s="3" t="e">
        <f t="shared" ca="1" si="246"/>
        <v>#N/A</v>
      </c>
      <c r="BB377" s="3" t="e">
        <f t="shared" ca="1" si="246"/>
        <v>#N/A</v>
      </c>
      <c r="BC377" s="3" t="e">
        <f t="shared" ca="1" si="246"/>
        <v>#N/A</v>
      </c>
      <c r="BD377" s="3" t="e">
        <f t="shared" ca="1" si="246"/>
        <v>#N/A</v>
      </c>
      <c r="BE377" s="3" t="e">
        <f t="shared" ca="1" si="246"/>
        <v>#N/A</v>
      </c>
      <c r="BF377" s="3" t="e">
        <f t="shared" ca="1" si="246"/>
        <v>#N/A</v>
      </c>
      <c r="BG377" s="3" t="e">
        <f t="shared" ca="1" si="245"/>
        <v>#N/A</v>
      </c>
      <c r="BH377" s="3" t="e">
        <f t="shared" ca="1" si="245"/>
        <v>#N/A</v>
      </c>
      <c r="BI377" s="3" t="e">
        <f t="shared" ca="1" si="245"/>
        <v>#N/A</v>
      </c>
      <c r="BM377" s="4"/>
      <c r="BN377" s="8"/>
      <c r="BO377" s="3"/>
      <c r="BP377" s="4"/>
      <c r="BQ377" s="4"/>
      <c r="BR377" s="3"/>
      <c r="BU377">
        <f t="shared" si="243"/>
        <v>178</v>
      </c>
      <c r="BV377" t="e">
        <f t="shared" ca="1" si="244"/>
        <v>#N/A</v>
      </c>
      <c r="BW377" s="3" t="e">
        <f t="shared" ca="1" si="244"/>
        <v>#N/A</v>
      </c>
      <c r="BX377" s="3" t="e">
        <f t="shared" ca="1" si="244"/>
        <v>#N/A</v>
      </c>
      <c r="BY377" s="4" t="e">
        <f t="shared" ca="1" si="244"/>
        <v>#N/A</v>
      </c>
      <c r="BZ377" s="4" t="e">
        <f t="shared" ca="1" si="244"/>
        <v>#N/A</v>
      </c>
      <c r="CB377" s="8" t="e">
        <f t="shared" ca="1" si="228"/>
        <v>#N/A</v>
      </c>
      <c r="CC377" s="3" t="e">
        <f t="shared" ca="1" si="229"/>
        <v>#N/A</v>
      </c>
      <c r="CD377" s="3" t="e">
        <f t="shared" ca="1" si="230"/>
        <v>#N/A</v>
      </c>
      <c r="CE377" s="3" t="e">
        <f t="shared" ca="1" si="231"/>
        <v>#N/A</v>
      </c>
      <c r="CF377" s="3" t="e">
        <f t="shared" ca="1" si="232"/>
        <v>#N/A</v>
      </c>
      <c r="CG377" s="3" t="e">
        <f t="shared" ca="1" si="233"/>
        <v>#N/A</v>
      </c>
      <c r="CH377" s="3" t="e">
        <f t="shared" ca="1" si="234"/>
        <v>#N/A</v>
      </c>
      <c r="CI377" s="3" t="e">
        <f t="shared" ca="1" si="235"/>
        <v>#N/A</v>
      </c>
      <c r="CJ377" s="3" t="e">
        <f t="shared" ca="1" si="236"/>
        <v>#N/A</v>
      </c>
      <c r="CK377" s="3" t="e">
        <f t="shared" ca="1" si="237"/>
        <v>#N/A</v>
      </c>
    </row>
    <row r="378" spans="10:89" x14ac:dyDescent="0.2">
      <c r="J378" s="152">
        <f t="shared" si="221"/>
        <v>329</v>
      </c>
      <c r="K378" s="94" t="str">
        <f t="shared" ca="1" si="222"/>
        <v/>
      </c>
      <c r="L378" s="82" t="str">
        <f t="shared" ca="1" si="223"/>
        <v/>
      </c>
      <c r="M378" s="88" t="str">
        <f t="shared" ca="1" si="224"/>
        <v/>
      </c>
      <c r="N378" s="87" t="str">
        <f t="shared" ca="1" si="225"/>
        <v/>
      </c>
      <c r="O378" s="83" t="str">
        <f t="shared" ca="1" si="226"/>
        <v/>
      </c>
      <c r="P378" s="84" t="str">
        <f t="shared" ca="1" si="227"/>
        <v/>
      </c>
      <c r="AS378">
        <f t="shared" si="239"/>
        <v>178</v>
      </c>
      <c r="AT378" t="e">
        <f t="shared" ca="1" si="240"/>
        <v>#N/A</v>
      </c>
      <c r="AU378" s="3" t="e">
        <f t="shared" ca="1" si="241"/>
        <v>#N/A</v>
      </c>
      <c r="AV378" s="3" t="e">
        <f t="shared" ca="1" si="238"/>
        <v>#N/A</v>
      </c>
      <c r="AW378" s="4" t="e">
        <f t="shared" ca="1" si="238"/>
        <v>#N/A</v>
      </c>
      <c r="AX378" s="4" t="e">
        <f t="shared" ca="1" si="238"/>
        <v>#N/A</v>
      </c>
      <c r="AZ378" s="8" t="e">
        <f t="shared" ca="1" si="242"/>
        <v>#N/A</v>
      </c>
      <c r="BA378" s="3" t="e">
        <f t="shared" ca="1" si="246"/>
        <v>#N/A</v>
      </c>
      <c r="BB378" s="3" t="e">
        <f t="shared" ca="1" si="246"/>
        <v>#N/A</v>
      </c>
      <c r="BC378" s="3" t="e">
        <f t="shared" ca="1" si="246"/>
        <v>#N/A</v>
      </c>
      <c r="BD378" s="3" t="e">
        <f t="shared" ca="1" si="246"/>
        <v>#N/A</v>
      </c>
      <c r="BE378" s="3" t="e">
        <f t="shared" ca="1" si="246"/>
        <v>#N/A</v>
      </c>
      <c r="BF378" s="3" t="e">
        <f t="shared" ca="1" si="246"/>
        <v>#N/A</v>
      </c>
      <c r="BG378" s="3" t="e">
        <f t="shared" ca="1" si="245"/>
        <v>#N/A</v>
      </c>
      <c r="BH378" s="3" t="e">
        <f t="shared" ca="1" si="245"/>
        <v>#N/A</v>
      </c>
      <c r="BI378" s="3" t="e">
        <f t="shared" ca="1" si="245"/>
        <v>#N/A</v>
      </c>
      <c r="BM378" s="4"/>
      <c r="BN378" s="8"/>
      <c r="BO378" s="3"/>
      <c r="BP378" s="4"/>
      <c r="BQ378" s="4"/>
      <c r="BR378" s="3"/>
      <c r="BU378">
        <f t="shared" si="243"/>
        <v>178</v>
      </c>
      <c r="BV378" t="e">
        <f t="shared" ca="1" si="244"/>
        <v>#N/A</v>
      </c>
      <c r="BW378" s="3" t="e">
        <f t="shared" ca="1" si="244"/>
        <v>#N/A</v>
      </c>
      <c r="BX378" s="3" t="e">
        <f t="shared" ca="1" si="244"/>
        <v>#N/A</v>
      </c>
      <c r="BY378" s="4" t="e">
        <f t="shared" ca="1" si="244"/>
        <v>#N/A</v>
      </c>
      <c r="BZ378" s="4" t="e">
        <f t="shared" ca="1" si="244"/>
        <v>#N/A</v>
      </c>
      <c r="CB378" s="8" t="e">
        <f t="shared" ca="1" si="228"/>
        <v>#N/A</v>
      </c>
      <c r="CC378" s="3" t="e">
        <f t="shared" ca="1" si="229"/>
        <v>#N/A</v>
      </c>
      <c r="CD378" s="3" t="e">
        <f t="shared" ca="1" si="230"/>
        <v>#N/A</v>
      </c>
      <c r="CE378" s="3" t="e">
        <f t="shared" ca="1" si="231"/>
        <v>#N/A</v>
      </c>
      <c r="CF378" s="3" t="e">
        <f t="shared" ca="1" si="232"/>
        <v>#N/A</v>
      </c>
      <c r="CG378" s="3" t="e">
        <f t="shared" ca="1" si="233"/>
        <v>#N/A</v>
      </c>
      <c r="CH378" s="3" t="e">
        <f t="shared" ca="1" si="234"/>
        <v>#N/A</v>
      </c>
      <c r="CI378" s="3" t="e">
        <f t="shared" ca="1" si="235"/>
        <v>#N/A</v>
      </c>
      <c r="CJ378" s="3" t="e">
        <f t="shared" ca="1" si="236"/>
        <v>#N/A</v>
      </c>
      <c r="CK378" s="3" t="e">
        <f t="shared" ca="1" si="237"/>
        <v>#N/A</v>
      </c>
    </row>
    <row r="379" spans="10:89" ht="13.5" thickBot="1" x14ac:dyDescent="0.25">
      <c r="J379" s="153">
        <f t="shared" si="221"/>
        <v>330</v>
      </c>
      <c r="K379" s="154" t="str">
        <f t="shared" ca="1" si="222"/>
        <v/>
      </c>
      <c r="L379" s="155" t="str">
        <f t="shared" ca="1" si="223"/>
        <v/>
      </c>
      <c r="M379" s="159" t="str">
        <f t="shared" ca="1" si="224"/>
        <v/>
      </c>
      <c r="N379" s="156" t="str">
        <f t="shared" ca="1" si="225"/>
        <v/>
      </c>
      <c r="O379" s="157" t="str">
        <f t="shared" ca="1" si="226"/>
        <v/>
      </c>
      <c r="P379" s="158" t="str">
        <f t="shared" ca="1" si="227"/>
        <v/>
      </c>
      <c r="AS379">
        <f t="shared" si="239"/>
        <v>179</v>
      </c>
      <c r="AT379" t="e">
        <f t="shared" ca="1" si="240"/>
        <v>#N/A</v>
      </c>
      <c r="AU379" s="3" t="e">
        <f t="shared" ca="1" si="241"/>
        <v>#N/A</v>
      </c>
      <c r="AV379" s="3" t="e">
        <f t="shared" ca="1" si="238"/>
        <v>#N/A</v>
      </c>
      <c r="AW379" s="4" t="e">
        <f t="shared" ca="1" si="238"/>
        <v>#N/A</v>
      </c>
      <c r="AX379" s="4" t="e">
        <f t="shared" ca="1" si="238"/>
        <v>#N/A</v>
      </c>
      <c r="AZ379" s="8" t="e">
        <f t="shared" ca="1" si="242"/>
        <v>#N/A</v>
      </c>
      <c r="BA379" s="3" t="e">
        <f t="shared" ca="1" si="246"/>
        <v>#N/A</v>
      </c>
      <c r="BB379" s="3" t="e">
        <f t="shared" ca="1" si="246"/>
        <v>#N/A</v>
      </c>
      <c r="BC379" s="3" t="e">
        <f t="shared" ca="1" si="246"/>
        <v>#N/A</v>
      </c>
      <c r="BD379" s="3" t="e">
        <f t="shared" ca="1" si="246"/>
        <v>#N/A</v>
      </c>
      <c r="BE379" s="3" t="e">
        <f t="shared" ca="1" si="246"/>
        <v>#N/A</v>
      </c>
      <c r="BF379" s="3" t="e">
        <f t="shared" ca="1" si="246"/>
        <v>#N/A</v>
      </c>
      <c r="BG379" s="3" t="e">
        <f t="shared" ca="1" si="245"/>
        <v>#N/A</v>
      </c>
      <c r="BH379" s="3" t="e">
        <f t="shared" ca="1" si="245"/>
        <v>#N/A</v>
      </c>
      <c r="BI379" s="3" t="e">
        <f t="shared" ca="1" si="245"/>
        <v>#N/A</v>
      </c>
      <c r="BM379" s="4"/>
      <c r="BN379" s="8"/>
      <c r="BO379" s="3"/>
      <c r="BP379" s="4"/>
      <c r="BQ379" s="4"/>
      <c r="BR379" s="3"/>
      <c r="BU379">
        <f t="shared" si="243"/>
        <v>179</v>
      </c>
      <c r="BV379" t="e">
        <f t="shared" ca="1" si="244"/>
        <v>#N/A</v>
      </c>
      <c r="BW379" s="3" t="e">
        <f t="shared" ca="1" si="244"/>
        <v>#N/A</v>
      </c>
      <c r="BX379" s="3" t="e">
        <f t="shared" ca="1" si="244"/>
        <v>#N/A</v>
      </c>
      <c r="BY379" s="4" t="e">
        <f t="shared" ca="1" si="244"/>
        <v>#N/A</v>
      </c>
      <c r="BZ379" s="4" t="e">
        <f t="shared" ca="1" si="244"/>
        <v>#N/A</v>
      </c>
      <c r="CB379" s="8" t="e">
        <f t="shared" ca="1" si="228"/>
        <v>#N/A</v>
      </c>
      <c r="CC379" s="3" t="e">
        <f t="shared" ca="1" si="229"/>
        <v>#N/A</v>
      </c>
      <c r="CD379" s="3" t="e">
        <f t="shared" ca="1" si="230"/>
        <v>#N/A</v>
      </c>
      <c r="CE379" s="3" t="e">
        <f t="shared" ca="1" si="231"/>
        <v>#N/A</v>
      </c>
      <c r="CF379" s="3" t="e">
        <f t="shared" ca="1" si="232"/>
        <v>#N/A</v>
      </c>
      <c r="CG379" s="3" t="e">
        <f t="shared" ca="1" si="233"/>
        <v>#N/A</v>
      </c>
      <c r="CH379" s="3" t="e">
        <f t="shared" ca="1" si="234"/>
        <v>#N/A</v>
      </c>
      <c r="CI379" s="3" t="e">
        <f t="shared" ca="1" si="235"/>
        <v>#N/A</v>
      </c>
      <c r="CJ379" s="3" t="e">
        <f t="shared" ca="1" si="236"/>
        <v>#N/A</v>
      </c>
      <c r="CK379" s="3" t="e">
        <f t="shared" ca="1" si="237"/>
        <v>#N/A</v>
      </c>
    </row>
    <row r="380" spans="10:89" x14ac:dyDescent="0.2">
      <c r="AS380">
        <f t="shared" si="239"/>
        <v>179</v>
      </c>
      <c r="AT380" t="e">
        <f t="shared" ca="1" si="240"/>
        <v>#N/A</v>
      </c>
      <c r="AU380" s="3" t="e">
        <f t="shared" ca="1" si="241"/>
        <v>#N/A</v>
      </c>
      <c r="AV380" s="3" t="e">
        <f t="shared" ca="1" si="238"/>
        <v>#N/A</v>
      </c>
      <c r="AW380" s="4" t="e">
        <f t="shared" ca="1" si="238"/>
        <v>#N/A</v>
      </c>
      <c r="AX380" s="4" t="e">
        <f t="shared" ca="1" si="238"/>
        <v>#N/A</v>
      </c>
      <c r="AZ380" s="8" t="e">
        <f t="shared" ca="1" si="242"/>
        <v>#N/A</v>
      </c>
      <c r="BA380" s="3" t="e">
        <f t="shared" ca="1" si="246"/>
        <v>#N/A</v>
      </c>
      <c r="BB380" s="3" t="e">
        <f t="shared" ca="1" si="246"/>
        <v>#N/A</v>
      </c>
      <c r="BC380" s="3" t="e">
        <f t="shared" ca="1" si="246"/>
        <v>#N/A</v>
      </c>
      <c r="BD380" s="3" t="e">
        <f t="shared" ca="1" si="246"/>
        <v>#N/A</v>
      </c>
      <c r="BE380" s="3" t="e">
        <f t="shared" ca="1" si="246"/>
        <v>#N/A</v>
      </c>
      <c r="BF380" s="3" t="e">
        <f t="shared" ca="1" si="246"/>
        <v>#N/A</v>
      </c>
      <c r="BG380" s="3" t="e">
        <f t="shared" ca="1" si="245"/>
        <v>#N/A</v>
      </c>
      <c r="BH380" s="3" t="e">
        <f t="shared" ca="1" si="245"/>
        <v>#N/A</v>
      </c>
      <c r="BI380" s="3" t="e">
        <f t="shared" ca="1" si="245"/>
        <v>#N/A</v>
      </c>
      <c r="BM380" s="4"/>
      <c r="BN380" s="8"/>
      <c r="BO380" s="3"/>
      <c r="BP380" s="4"/>
      <c r="BQ380" s="4"/>
      <c r="BR380" s="3"/>
      <c r="BU380">
        <f t="shared" si="243"/>
        <v>179</v>
      </c>
      <c r="BV380" t="e">
        <f t="shared" ca="1" si="244"/>
        <v>#N/A</v>
      </c>
      <c r="BW380" s="3" t="e">
        <f t="shared" ca="1" si="244"/>
        <v>#N/A</v>
      </c>
      <c r="BX380" s="3" t="e">
        <f t="shared" ca="1" si="244"/>
        <v>#N/A</v>
      </c>
      <c r="BY380" s="4" t="e">
        <f t="shared" ca="1" si="244"/>
        <v>#N/A</v>
      </c>
      <c r="BZ380" s="4" t="e">
        <f t="shared" ca="1" si="244"/>
        <v>#N/A</v>
      </c>
      <c r="CB380" s="8" t="e">
        <f t="shared" ca="1" si="228"/>
        <v>#N/A</v>
      </c>
      <c r="CC380" s="3" t="e">
        <f t="shared" ca="1" si="229"/>
        <v>#N/A</v>
      </c>
      <c r="CD380" s="3" t="e">
        <f t="shared" ca="1" si="230"/>
        <v>#N/A</v>
      </c>
      <c r="CE380" s="3" t="e">
        <f t="shared" ca="1" si="231"/>
        <v>#N/A</v>
      </c>
      <c r="CF380" s="3" t="e">
        <f t="shared" ca="1" si="232"/>
        <v>#N/A</v>
      </c>
      <c r="CG380" s="3" t="e">
        <f t="shared" ca="1" si="233"/>
        <v>#N/A</v>
      </c>
      <c r="CH380" s="3" t="e">
        <f t="shared" ca="1" si="234"/>
        <v>#N/A</v>
      </c>
      <c r="CI380" s="3" t="e">
        <f t="shared" ca="1" si="235"/>
        <v>#N/A</v>
      </c>
      <c r="CJ380" s="3" t="e">
        <f t="shared" ca="1" si="236"/>
        <v>#N/A</v>
      </c>
      <c r="CK380" s="3" t="e">
        <f t="shared" ca="1" si="237"/>
        <v>#N/A</v>
      </c>
    </row>
    <row r="381" spans="10:89" x14ac:dyDescent="0.2">
      <c r="AS381">
        <f t="shared" si="239"/>
        <v>180</v>
      </c>
      <c r="AT381" t="e">
        <f t="shared" ca="1" si="240"/>
        <v>#N/A</v>
      </c>
      <c r="AU381" s="3" t="e">
        <f t="shared" ca="1" si="241"/>
        <v>#N/A</v>
      </c>
      <c r="AV381" s="3" t="e">
        <f t="shared" ca="1" si="238"/>
        <v>#N/A</v>
      </c>
      <c r="AW381" s="4" t="e">
        <f t="shared" ca="1" si="238"/>
        <v>#N/A</v>
      </c>
      <c r="AX381" s="4" t="e">
        <f t="shared" ca="1" si="238"/>
        <v>#N/A</v>
      </c>
      <c r="AZ381" s="8" t="e">
        <f t="shared" ca="1" si="242"/>
        <v>#N/A</v>
      </c>
      <c r="BA381" s="3" t="e">
        <f t="shared" ca="1" si="246"/>
        <v>#N/A</v>
      </c>
      <c r="BB381" s="3" t="e">
        <f t="shared" ca="1" si="246"/>
        <v>#N/A</v>
      </c>
      <c r="BC381" s="3" t="e">
        <f t="shared" ca="1" si="246"/>
        <v>#N/A</v>
      </c>
      <c r="BD381" s="3" t="e">
        <f t="shared" ca="1" si="246"/>
        <v>#N/A</v>
      </c>
      <c r="BE381" s="3" t="e">
        <f t="shared" ca="1" si="246"/>
        <v>#N/A</v>
      </c>
      <c r="BF381" s="3" t="e">
        <f t="shared" ca="1" si="246"/>
        <v>#N/A</v>
      </c>
      <c r="BG381" s="3" t="e">
        <f t="shared" ca="1" si="245"/>
        <v>#N/A</v>
      </c>
      <c r="BH381" s="3" t="e">
        <f t="shared" ca="1" si="245"/>
        <v>#N/A</v>
      </c>
      <c r="BI381" s="3" t="e">
        <f t="shared" ca="1" si="245"/>
        <v>#N/A</v>
      </c>
      <c r="BM381" s="4"/>
      <c r="BN381" s="8"/>
      <c r="BO381" s="3"/>
      <c r="BP381" s="4"/>
      <c r="BQ381" s="4"/>
      <c r="BR381" s="3"/>
      <c r="BU381">
        <f t="shared" si="243"/>
        <v>180</v>
      </c>
      <c r="BV381" t="e">
        <f t="shared" ca="1" si="244"/>
        <v>#N/A</v>
      </c>
      <c r="BW381" s="3" t="e">
        <f t="shared" ca="1" si="244"/>
        <v>#N/A</v>
      </c>
      <c r="BX381" s="3" t="e">
        <f t="shared" ca="1" si="244"/>
        <v>#N/A</v>
      </c>
      <c r="BY381" s="4" t="e">
        <f t="shared" ca="1" si="244"/>
        <v>#N/A</v>
      </c>
      <c r="BZ381" s="4" t="e">
        <f t="shared" ca="1" si="244"/>
        <v>#N/A</v>
      </c>
      <c r="CB381" s="8" t="e">
        <f t="shared" ca="1" si="228"/>
        <v>#N/A</v>
      </c>
      <c r="CC381" s="3" t="e">
        <f t="shared" ca="1" si="229"/>
        <v>#N/A</v>
      </c>
      <c r="CD381" s="3" t="e">
        <f t="shared" ca="1" si="230"/>
        <v>#N/A</v>
      </c>
      <c r="CE381" s="3" t="e">
        <f t="shared" ca="1" si="231"/>
        <v>#N/A</v>
      </c>
      <c r="CF381" s="3" t="e">
        <f t="shared" ca="1" si="232"/>
        <v>#N/A</v>
      </c>
      <c r="CG381" s="3" t="e">
        <f t="shared" ca="1" si="233"/>
        <v>#N/A</v>
      </c>
      <c r="CH381" s="3" t="e">
        <f t="shared" ca="1" si="234"/>
        <v>#N/A</v>
      </c>
      <c r="CI381" s="3" t="e">
        <f t="shared" ca="1" si="235"/>
        <v>#N/A</v>
      </c>
      <c r="CJ381" s="3" t="e">
        <f t="shared" ca="1" si="236"/>
        <v>#N/A</v>
      </c>
      <c r="CK381" s="3" t="e">
        <f t="shared" ca="1" si="237"/>
        <v>#N/A</v>
      </c>
    </row>
    <row r="382" spans="10:89" x14ac:dyDescent="0.2">
      <c r="AS382">
        <f t="shared" si="239"/>
        <v>180</v>
      </c>
      <c r="AT382" t="e">
        <f t="shared" ca="1" si="240"/>
        <v>#N/A</v>
      </c>
      <c r="AU382" s="3" t="e">
        <f t="shared" ca="1" si="241"/>
        <v>#N/A</v>
      </c>
      <c r="AV382" s="3" t="e">
        <f t="shared" ca="1" si="238"/>
        <v>#N/A</v>
      </c>
      <c r="AW382" s="4" t="e">
        <f t="shared" ca="1" si="238"/>
        <v>#N/A</v>
      </c>
      <c r="AX382" s="4" t="e">
        <f t="shared" ca="1" si="238"/>
        <v>#N/A</v>
      </c>
      <c r="AZ382" s="8" t="e">
        <f t="shared" ca="1" si="242"/>
        <v>#N/A</v>
      </c>
      <c r="BA382" s="3" t="e">
        <f t="shared" ca="1" si="246"/>
        <v>#N/A</v>
      </c>
      <c r="BB382" s="3" t="e">
        <f t="shared" ca="1" si="246"/>
        <v>#N/A</v>
      </c>
      <c r="BC382" s="3" t="e">
        <f t="shared" ca="1" si="246"/>
        <v>#N/A</v>
      </c>
      <c r="BD382" s="3" t="e">
        <f t="shared" ca="1" si="246"/>
        <v>#N/A</v>
      </c>
      <c r="BE382" s="3" t="e">
        <f t="shared" ca="1" si="246"/>
        <v>#N/A</v>
      </c>
      <c r="BF382" s="3" t="e">
        <f t="shared" ca="1" si="246"/>
        <v>#N/A</v>
      </c>
      <c r="BG382" s="3" t="e">
        <f t="shared" ca="1" si="245"/>
        <v>#N/A</v>
      </c>
      <c r="BH382" s="3" t="e">
        <f t="shared" ca="1" si="245"/>
        <v>#N/A</v>
      </c>
      <c r="BI382" s="3" t="e">
        <f t="shared" ca="1" si="245"/>
        <v>#N/A</v>
      </c>
      <c r="BM382" s="4"/>
      <c r="BN382" s="8"/>
      <c r="BO382" s="3"/>
      <c r="BP382" s="4"/>
      <c r="BQ382" s="4"/>
      <c r="BR382" s="3"/>
      <c r="BU382">
        <f t="shared" si="243"/>
        <v>180</v>
      </c>
      <c r="BV382" t="e">
        <f t="shared" ca="1" si="244"/>
        <v>#N/A</v>
      </c>
      <c r="BW382" s="3" t="e">
        <f t="shared" ca="1" si="244"/>
        <v>#N/A</v>
      </c>
      <c r="BX382" s="3" t="e">
        <f t="shared" ca="1" si="244"/>
        <v>#N/A</v>
      </c>
      <c r="BY382" s="4" t="e">
        <f t="shared" ca="1" si="244"/>
        <v>#N/A</v>
      </c>
      <c r="BZ382" s="4" t="e">
        <f t="shared" ca="1" si="244"/>
        <v>#N/A</v>
      </c>
      <c r="CB382" s="8" t="e">
        <f t="shared" ca="1" si="228"/>
        <v>#N/A</v>
      </c>
      <c r="CC382" s="3" t="e">
        <f t="shared" ca="1" si="229"/>
        <v>#N/A</v>
      </c>
      <c r="CD382" s="3" t="e">
        <f t="shared" ca="1" si="230"/>
        <v>#N/A</v>
      </c>
      <c r="CE382" s="3" t="e">
        <f t="shared" ca="1" si="231"/>
        <v>#N/A</v>
      </c>
      <c r="CF382" s="3" t="e">
        <f t="shared" ca="1" si="232"/>
        <v>#N/A</v>
      </c>
      <c r="CG382" s="3" t="e">
        <f t="shared" ca="1" si="233"/>
        <v>#N/A</v>
      </c>
      <c r="CH382" s="3" t="e">
        <f t="shared" ca="1" si="234"/>
        <v>#N/A</v>
      </c>
      <c r="CI382" s="3" t="e">
        <f t="shared" ca="1" si="235"/>
        <v>#N/A</v>
      </c>
      <c r="CJ382" s="3" t="e">
        <f t="shared" ca="1" si="236"/>
        <v>#N/A</v>
      </c>
      <c r="CK382" s="3" t="e">
        <f t="shared" ca="1" si="237"/>
        <v>#N/A</v>
      </c>
    </row>
    <row r="383" spans="10:89" x14ac:dyDescent="0.2">
      <c r="AS383">
        <f t="shared" si="239"/>
        <v>181</v>
      </c>
      <c r="AT383" t="e">
        <f t="shared" ca="1" si="240"/>
        <v>#N/A</v>
      </c>
      <c r="AU383" s="3" t="e">
        <f t="shared" ca="1" si="241"/>
        <v>#N/A</v>
      </c>
      <c r="AV383" s="3" t="e">
        <f t="shared" ca="1" si="238"/>
        <v>#N/A</v>
      </c>
      <c r="AW383" s="4" t="e">
        <f t="shared" ca="1" si="238"/>
        <v>#N/A</v>
      </c>
      <c r="AX383" s="4" t="e">
        <f t="shared" ca="1" si="238"/>
        <v>#N/A</v>
      </c>
      <c r="AZ383" s="8" t="e">
        <f t="shared" ca="1" si="242"/>
        <v>#N/A</v>
      </c>
      <c r="BA383" s="3" t="e">
        <f t="shared" ca="1" si="246"/>
        <v>#N/A</v>
      </c>
      <c r="BB383" s="3" t="e">
        <f t="shared" ca="1" si="246"/>
        <v>#N/A</v>
      </c>
      <c r="BC383" s="3" t="e">
        <f t="shared" ca="1" si="246"/>
        <v>#N/A</v>
      </c>
      <c r="BD383" s="3" t="e">
        <f t="shared" ca="1" si="246"/>
        <v>#N/A</v>
      </c>
      <c r="BE383" s="3" t="e">
        <f t="shared" ca="1" si="246"/>
        <v>#N/A</v>
      </c>
      <c r="BF383" s="3" t="e">
        <f t="shared" ca="1" si="246"/>
        <v>#N/A</v>
      </c>
      <c r="BG383" s="3" t="e">
        <f t="shared" ca="1" si="245"/>
        <v>#N/A</v>
      </c>
      <c r="BH383" s="3" t="e">
        <f t="shared" ca="1" si="245"/>
        <v>#N/A</v>
      </c>
      <c r="BI383" s="3" t="e">
        <f t="shared" ca="1" si="245"/>
        <v>#N/A</v>
      </c>
      <c r="BM383" s="4"/>
      <c r="BN383" s="8"/>
      <c r="BO383" s="3"/>
      <c r="BP383" s="4"/>
      <c r="BQ383" s="4"/>
      <c r="BR383" s="3"/>
      <c r="BU383">
        <f t="shared" si="243"/>
        <v>181</v>
      </c>
      <c r="BV383" t="e">
        <f t="shared" ca="1" si="244"/>
        <v>#N/A</v>
      </c>
      <c r="BW383" s="3" t="e">
        <f t="shared" ca="1" si="244"/>
        <v>#N/A</v>
      </c>
      <c r="BX383" s="3" t="e">
        <f t="shared" ca="1" si="244"/>
        <v>#N/A</v>
      </c>
      <c r="BY383" s="4" t="e">
        <f t="shared" ca="1" si="244"/>
        <v>#N/A</v>
      </c>
      <c r="BZ383" s="4" t="e">
        <f t="shared" ca="1" si="244"/>
        <v>#N/A</v>
      </c>
      <c r="CB383" s="8" t="e">
        <f t="shared" ca="1" si="228"/>
        <v>#N/A</v>
      </c>
      <c r="CC383" s="3" t="e">
        <f t="shared" ca="1" si="229"/>
        <v>#N/A</v>
      </c>
      <c r="CD383" s="3" t="e">
        <f t="shared" ca="1" si="230"/>
        <v>#N/A</v>
      </c>
      <c r="CE383" s="3" t="e">
        <f t="shared" ca="1" si="231"/>
        <v>#N/A</v>
      </c>
      <c r="CF383" s="3" t="e">
        <f t="shared" ca="1" si="232"/>
        <v>#N/A</v>
      </c>
      <c r="CG383" s="3" t="e">
        <f t="shared" ca="1" si="233"/>
        <v>#N/A</v>
      </c>
      <c r="CH383" s="3" t="e">
        <f t="shared" ca="1" si="234"/>
        <v>#N/A</v>
      </c>
      <c r="CI383" s="3" t="e">
        <f t="shared" ca="1" si="235"/>
        <v>#N/A</v>
      </c>
      <c r="CJ383" s="3" t="e">
        <f t="shared" ca="1" si="236"/>
        <v>#N/A</v>
      </c>
      <c r="CK383" s="3" t="e">
        <f t="shared" ca="1" si="237"/>
        <v>#N/A</v>
      </c>
    </row>
    <row r="384" spans="10:89" x14ac:dyDescent="0.2">
      <c r="AS384">
        <f t="shared" si="239"/>
        <v>181</v>
      </c>
      <c r="AT384" t="e">
        <f t="shared" ca="1" si="240"/>
        <v>#N/A</v>
      </c>
      <c r="AU384" s="3" t="e">
        <f t="shared" ca="1" si="241"/>
        <v>#N/A</v>
      </c>
      <c r="AV384" s="3" t="e">
        <f t="shared" ca="1" si="238"/>
        <v>#N/A</v>
      </c>
      <c r="AW384" s="4" t="e">
        <f t="shared" ca="1" si="238"/>
        <v>#N/A</v>
      </c>
      <c r="AX384" s="4" t="e">
        <f t="shared" ca="1" si="238"/>
        <v>#N/A</v>
      </c>
      <c r="AZ384" s="8" t="e">
        <f t="shared" ca="1" si="242"/>
        <v>#N/A</v>
      </c>
      <c r="BA384" s="3" t="e">
        <f t="shared" ca="1" si="246"/>
        <v>#N/A</v>
      </c>
      <c r="BB384" s="3" t="e">
        <f t="shared" ca="1" si="246"/>
        <v>#N/A</v>
      </c>
      <c r="BC384" s="3" t="e">
        <f t="shared" ca="1" si="246"/>
        <v>#N/A</v>
      </c>
      <c r="BD384" s="3" t="e">
        <f t="shared" ca="1" si="246"/>
        <v>#N/A</v>
      </c>
      <c r="BE384" s="3" t="e">
        <f t="shared" ca="1" si="246"/>
        <v>#N/A</v>
      </c>
      <c r="BF384" s="3" t="e">
        <f t="shared" ca="1" si="246"/>
        <v>#N/A</v>
      </c>
      <c r="BG384" s="3" t="e">
        <f t="shared" ca="1" si="245"/>
        <v>#N/A</v>
      </c>
      <c r="BH384" s="3" t="e">
        <f t="shared" ca="1" si="245"/>
        <v>#N/A</v>
      </c>
      <c r="BI384" s="3" t="e">
        <f t="shared" ca="1" si="245"/>
        <v>#N/A</v>
      </c>
      <c r="BM384" s="4"/>
      <c r="BN384" s="8"/>
      <c r="BO384" s="3"/>
      <c r="BP384" s="4"/>
      <c r="BQ384" s="4"/>
      <c r="BR384" s="3"/>
      <c r="BU384">
        <f t="shared" si="243"/>
        <v>181</v>
      </c>
      <c r="BV384" t="e">
        <f t="shared" ca="1" si="244"/>
        <v>#N/A</v>
      </c>
      <c r="BW384" s="3" t="e">
        <f t="shared" ca="1" si="244"/>
        <v>#N/A</v>
      </c>
      <c r="BX384" s="3" t="e">
        <f t="shared" ca="1" si="244"/>
        <v>#N/A</v>
      </c>
      <c r="BY384" s="4" t="e">
        <f t="shared" ca="1" si="244"/>
        <v>#N/A</v>
      </c>
      <c r="BZ384" s="4" t="e">
        <f t="shared" ca="1" si="244"/>
        <v>#N/A</v>
      </c>
      <c r="CB384" s="8" t="e">
        <f t="shared" ca="1" si="228"/>
        <v>#N/A</v>
      </c>
      <c r="CC384" s="3" t="e">
        <f t="shared" ca="1" si="229"/>
        <v>#N/A</v>
      </c>
      <c r="CD384" s="3" t="e">
        <f t="shared" ca="1" si="230"/>
        <v>#N/A</v>
      </c>
      <c r="CE384" s="3" t="e">
        <f t="shared" ca="1" si="231"/>
        <v>#N/A</v>
      </c>
      <c r="CF384" s="3" t="e">
        <f t="shared" ca="1" si="232"/>
        <v>#N/A</v>
      </c>
      <c r="CG384" s="3" t="e">
        <f t="shared" ca="1" si="233"/>
        <v>#N/A</v>
      </c>
      <c r="CH384" s="3" t="e">
        <f t="shared" ca="1" si="234"/>
        <v>#N/A</v>
      </c>
      <c r="CI384" s="3" t="e">
        <f t="shared" ca="1" si="235"/>
        <v>#N/A</v>
      </c>
      <c r="CJ384" s="3" t="e">
        <f t="shared" ca="1" si="236"/>
        <v>#N/A</v>
      </c>
      <c r="CK384" s="3" t="e">
        <f t="shared" ca="1" si="237"/>
        <v>#N/A</v>
      </c>
    </row>
    <row r="385" spans="45:89" x14ac:dyDescent="0.2">
      <c r="AS385">
        <f t="shared" si="239"/>
        <v>182</v>
      </c>
      <c r="AT385" t="e">
        <f t="shared" ca="1" si="240"/>
        <v>#N/A</v>
      </c>
      <c r="AU385" s="3" t="e">
        <f t="shared" ca="1" si="241"/>
        <v>#N/A</v>
      </c>
      <c r="AV385" s="3" t="e">
        <f t="shared" ca="1" si="238"/>
        <v>#N/A</v>
      </c>
      <c r="AW385" s="4" t="e">
        <f t="shared" ca="1" si="238"/>
        <v>#N/A</v>
      </c>
      <c r="AX385" s="4" t="e">
        <f t="shared" ca="1" si="238"/>
        <v>#N/A</v>
      </c>
      <c r="AZ385" s="8" t="e">
        <f t="shared" ca="1" si="242"/>
        <v>#N/A</v>
      </c>
      <c r="BA385" s="3" t="e">
        <f t="shared" ca="1" si="246"/>
        <v>#N/A</v>
      </c>
      <c r="BB385" s="3" t="e">
        <f t="shared" ca="1" si="246"/>
        <v>#N/A</v>
      </c>
      <c r="BC385" s="3" t="e">
        <f t="shared" ca="1" si="246"/>
        <v>#N/A</v>
      </c>
      <c r="BD385" s="3" t="e">
        <f t="shared" ca="1" si="246"/>
        <v>#N/A</v>
      </c>
      <c r="BE385" s="3" t="e">
        <f t="shared" ca="1" si="246"/>
        <v>#N/A</v>
      </c>
      <c r="BF385" s="3" t="e">
        <f t="shared" ca="1" si="246"/>
        <v>#N/A</v>
      </c>
      <c r="BG385" s="3" t="e">
        <f t="shared" ca="1" si="245"/>
        <v>#N/A</v>
      </c>
      <c r="BH385" s="3" t="e">
        <f t="shared" ca="1" si="245"/>
        <v>#N/A</v>
      </c>
      <c r="BI385" s="3" t="e">
        <f t="shared" ca="1" si="245"/>
        <v>#N/A</v>
      </c>
      <c r="BM385" s="4"/>
      <c r="BN385" s="8"/>
      <c r="BO385" s="3"/>
      <c r="BP385" s="4"/>
      <c r="BQ385" s="4"/>
      <c r="BR385" s="3"/>
      <c r="BU385">
        <f t="shared" si="243"/>
        <v>182</v>
      </c>
      <c r="BV385" t="e">
        <f t="shared" ca="1" si="244"/>
        <v>#N/A</v>
      </c>
      <c r="BW385" s="3" t="e">
        <f t="shared" ca="1" si="244"/>
        <v>#N/A</v>
      </c>
      <c r="BX385" s="3" t="e">
        <f t="shared" ca="1" si="244"/>
        <v>#N/A</v>
      </c>
      <c r="BY385" s="4" t="e">
        <f t="shared" ca="1" si="244"/>
        <v>#N/A</v>
      </c>
      <c r="BZ385" s="4" t="e">
        <f t="shared" ca="1" si="244"/>
        <v>#N/A</v>
      </c>
      <c r="CB385" s="8" t="e">
        <f t="shared" ca="1" si="228"/>
        <v>#N/A</v>
      </c>
      <c r="CC385" s="3" t="e">
        <f t="shared" ca="1" si="229"/>
        <v>#N/A</v>
      </c>
      <c r="CD385" s="3" t="e">
        <f t="shared" ca="1" si="230"/>
        <v>#N/A</v>
      </c>
      <c r="CE385" s="3" t="e">
        <f t="shared" ca="1" si="231"/>
        <v>#N/A</v>
      </c>
      <c r="CF385" s="3" t="e">
        <f t="shared" ca="1" si="232"/>
        <v>#N/A</v>
      </c>
      <c r="CG385" s="3" t="e">
        <f t="shared" ca="1" si="233"/>
        <v>#N/A</v>
      </c>
      <c r="CH385" s="3" t="e">
        <f t="shared" ca="1" si="234"/>
        <v>#N/A</v>
      </c>
      <c r="CI385" s="3" t="e">
        <f t="shared" ca="1" si="235"/>
        <v>#N/A</v>
      </c>
      <c r="CJ385" s="3" t="e">
        <f t="shared" ca="1" si="236"/>
        <v>#N/A</v>
      </c>
      <c r="CK385" s="3" t="e">
        <f t="shared" ca="1" si="237"/>
        <v>#N/A</v>
      </c>
    </row>
    <row r="386" spans="45:89" x14ac:dyDescent="0.2">
      <c r="AS386">
        <f t="shared" si="239"/>
        <v>182</v>
      </c>
      <c r="AT386" t="e">
        <f t="shared" ca="1" si="240"/>
        <v>#N/A</v>
      </c>
      <c r="AU386" s="3" t="e">
        <f t="shared" ca="1" si="241"/>
        <v>#N/A</v>
      </c>
      <c r="AV386" s="3" t="e">
        <f t="shared" ca="1" si="238"/>
        <v>#N/A</v>
      </c>
      <c r="AW386" s="4" t="e">
        <f t="shared" ca="1" si="238"/>
        <v>#N/A</v>
      </c>
      <c r="AX386" s="4" t="e">
        <f t="shared" ca="1" si="238"/>
        <v>#N/A</v>
      </c>
      <c r="AZ386" s="8" t="e">
        <f t="shared" ca="1" si="242"/>
        <v>#N/A</v>
      </c>
      <c r="BA386" s="3" t="e">
        <f t="shared" ca="1" si="246"/>
        <v>#N/A</v>
      </c>
      <c r="BB386" s="3" t="e">
        <f t="shared" ca="1" si="246"/>
        <v>#N/A</v>
      </c>
      <c r="BC386" s="3" t="e">
        <f t="shared" ca="1" si="246"/>
        <v>#N/A</v>
      </c>
      <c r="BD386" s="3" t="e">
        <f t="shared" ca="1" si="246"/>
        <v>#N/A</v>
      </c>
      <c r="BE386" s="3" t="e">
        <f t="shared" ca="1" si="246"/>
        <v>#N/A</v>
      </c>
      <c r="BF386" s="3" t="e">
        <f t="shared" ca="1" si="246"/>
        <v>#N/A</v>
      </c>
      <c r="BG386" s="3" t="e">
        <f t="shared" ca="1" si="245"/>
        <v>#N/A</v>
      </c>
      <c r="BH386" s="3" t="e">
        <f t="shared" ca="1" si="245"/>
        <v>#N/A</v>
      </c>
      <c r="BI386" s="3" t="e">
        <f t="shared" ca="1" si="245"/>
        <v>#N/A</v>
      </c>
      <c r="BM386" s="4"/>
      <c r="BN386" s="8"/>
      <c r="BO386" s="3"/>
      <c r="BP386" s="4"/>
      <c r="BQ386" s="4"/>
      <c r="BR386" s="3"/>
      <c r="BU386">
        <f t="shared" si="243"/>
        <v>182</v>
      </c>
      <c r="BV386" t="e">
        <f t="shared" ca="1" si="244"/>
        <v>#N/A</v>
      </c>
      <c r="BW386" s="3" t="e">
        <f t="shared" ca="1" si="244"/>
        <v>#N/A</v>
      </c>
      <c r="BX386" s="3" t="e">
        <f t="shared" ca="1" si="244"/>
        <v>#N/A</v>
      </c>
      <c r="BY386" s="4" t="e">
        <f t="shared" ca="1" si="244"/>
        <v>#N/A</v>
      </c>
      <c r="BZ386" s="4" t="e">
        <f t="shared" ca="1" si="244"/>
        <v>#N/A</v>
      </c>
      <c r="CB386" s="8" t="e">
        <f t="shared" ca="1" si="228"/>
        <v>#N/A</v>
      </c>
      <c r="CC386" s="3" t="e">
        <f t="shared" ca="1" si="229"/>
        <v>#N/A</v>
      </c>
      <c r="CD386" s="3" t="e">
        <f t="shared" ca="1" si="230"/>
        <v>#N/A</v>
      </c>
      <c r="CE386" s="3" t="e">
        <f t="shared" ca="1" si="231"/>
        <v>#N/A</v>
      </c>
      <c r="CF386" s="3" t="e">
        <f t="shared" ca="1" si="232"/>
        <v>#N/A</v>
      </c>
      <c r="CG386" s="3" t="e">
        <f t="shared" ca="1" si="233"/>
        <v>#N/A</v>
      </c>
      <c r="CH386" s="3" t="e">
        <f t="shared" ca="1" si="234"/>
        <v>#N/A</v>
      </c>
      <c r="CI386" s="3" t="e">
        <f t="shared" ca="1" si="235"/>
        <v>#N/A</v>
      </c>
      <c r="CJ386" s="3" t="e">
        <f t="shared" ca="1" si="236"/>
        <v>#N/A</v>
      </c>
      <c r="CK386" s="3" t="e">
        <f t="shared" ca="1" si="237"/>
        <v>#N/A</v>
      </c>
    </row>
    <row r="387" spans="45:89" x14ac:dyDescent="0.2">
      <c r="AS387">
        <f t="shared" si="239"/>
        <v>183</v>
      </c>
      <c r="AT387" t="e">
        <f t="shared" si="240"/>
        <v>#N/A</v>
      </c>
      <c r="AU387" s="3" t="e">
        <f t="shared" ref="AU387:AU450" si="247">INDEX($T$23:$Y$204,MATCH(AS387,$T$23:$T$204,0),MATCH($AU$22,$T$22:$Y$22,0))</f>
        <v>#N/A</v>
      </c>
      <c r="AV387" s="3" t="e">
        <f t="shared" si="238"/>
        <v>#N/A</v>
      </c>
      <c r="AW387" s="4" t="e">
        <f t="shared" si="238"/>
        <v>#N/A</v>
      </c>
      <c r="AX387" s="4" t="e">
        <f t="shared" si="238"/>
        <v>#N/A</v>
      </c>
      <c r="AZ387" s="8" t="e">
        <f t="shared" ref="AZ387:AZ450" si="248">IF(AND($C$13&lt;&gt;0,AX387&gt;$C$13),NA(),AX387)</f>
        <v>#N/A</v>
      </c>
      <c r="BA387" s="3" t="e">
        <f t="shared" ref="BA387:BA450" si="249">IF(ISNA($AZ387),NA(),IF(AND($AU387&gt;BB$21,$AU387&lt;=BA$21),$AV387,0))</f>
        <v>#N/A</v>
      </c>
      <c r="BB387" s="3" t="e">
        <f t="shared" ref="BB387:BB450" si="250">IF(ISNA($AZ387),NA(),IF(AND($AU387&gt;BC$21,$AU387&lt;=BB$21),$AV387,0))</f>
        <v>#N/A</v>
      </c>
      <c r="BC387" s="3" t="e">
        <f t="shared" ref="BC387:BC450" si="251">IF(ISNA($AZ387),NA(),IF(AND($AU387&gt;BD$21,$AU387&lt;=BC$21),$AV387,0))</f>
        <v>#N/A</v>
      </c>
      <c r="BD387" s="3" t="e">
        <f t="shared" ref="BD387:BD450" si="252">IF(ISNA($AZ387),NA(),IF(AND($AU387&gt;BE$21,$AU387&lt;=BD$21),$AV387,0))</f>
        <v>#N/A</v>
      </c>
      <c r="BE387" s="3" t="e">
        <f t="shared" ref="BE387:BE450" si="253">IF(ISNA($AZ387),NA(),IF(AND($AU387&gt;BF$21,$AU387&lt;=BE$21),$AV387,0))</f>
        <v>#N/A</v>
      </c>
      <c r="BF387" s="3" t="e">
        <f t="shared" ref="BF387:BF450" si="254">IF(ISNA($AZ387),NA(),IF(AND($AU387&gt;BG$21,$AU387&lt;=BF$21),$AV387,0))</f>
        <v>#N/A</v>
      </c>
      <c r="BG387" s="3" t="e">
        <f t="shared" ref="BG387:BG450" si="255">IF(ISNA($AZ387),NA(),IF(AND($AU387&gt;BH$21,$AU387&lt;=BG$21),$AV387,0))</f>
        <v>#N/A</v>
      </c>
      <c r="BH387" s="3" t="e">
        <f t="shared" ref="BH387:BH450" si="256">IF(ISNA($AZ387),NA(),IF(AND($AU387&gt;BI$21,$AU387&lt;=BH$21),$AV387,0))</f>
        <v>#N/A</v>
      </c>
      <c r="BI387" s="3" t="e">
        <f t="shared" ref="BI387:BI450" si="257">IF(ISNA($AZ387),NA(),IF(AND($AU387&gt;BJ$21,$AU387&lt;=BI$21),$AV387,0))</f>
        <v>#N/A</v>
      </c>
      <c r="BM387" s="4"/>
      <c r="BN387" s="8"/>
      <c r="BO387" s="3"/>
      <c r="BP387" s="4"/>
      <c r="BQ387" s="4"/>
      <c r="BR387" s="3"/>
      <c r="BU387">
        <f t="shared" si="243"/>
        <v>183</v>
      </c>
      <c r="BV387" t="e">
        <f t="shared" si="244"/>
        <v>#N/A</v>
      </c>
      <c r="BW387" s="3" t="e">
        <f t="shared" si="244"/>
        <v>#N/A</v>
      </c>
      <c r="BX387" s="3" t="e">
        <f t="shared" si="244"/>
        <v>#N/A</v>
      </c>
      <c r="BY387" s="4" t="e">
        <f t="shared" si="244"/>
        <v>#N/A</v>
      </c>
      <c r="BZ387" s="4" t="e">
        <f t="shared" si="244"/>
        <v>#N/A</v>
      </c>
      <c r="CB387" s="8" t="e">
        <f t="shared" si="228"/>
        <v>#N/A</v>
      </c>
      <c r="CC387" s="3" t="e">
        <f t="shared" si="229"/>
        <v>#N/A</v>
      </c>
      <c r="CD387" s="3" t="e">
        <f t="shared" si="230"/>
        <v>#N/A</v>
      </c>
      <c r="CE387" s="3" t="e">
        <f t="shared" si="231"/>
        <v>#N/A</v>
      </c>
      <c r="CF387" s="3" t="e">
        <f t="shared" si="232"/>
        <v>#N/A</v>
      </c>
      <c r="CG387" s="3" t="e">
        <f t="shared" si="233"/>
        <v>#N/A</v>
      </c>
      <c r="CH387" s="3" t="e">
        <f t="shared" si="234"/>
        <v>#N/A</v>
      </c>
      <c r="CI387" s="3" t="e">
        <f t="shared" si="235"/>
        <v>#N/A</v>
      </c>
      <c r="CJ387" s="3" t="e">
        <f t="shared" si="236"/>
        <v>#N/A</v>
      </c>
      <c r="CK387" s="3" t="e">
        <f t="shared" si="237"/>
        <v>#N/A</v>
      </c>
    </row>
    <row r="388" spans="45:89" x14ac:dyDescent="0.2">
      <c r="AS388">
        <f t="shared" si="239"/>
        <v>183</v>
      </c>
      <c r="AT388" t="e">
        <f t="shared" si="240"/>
        <v>#N/A</v>
      </c>
      <c r="AU388" s="3" t="e">
        <f t="shared" si="247"/>
        <v>#N/A</v>
      </c>
      <c r="AV388" s="3" t="e">
        <f t="shared" ref="AV388:AX451" si="258">INDEX($T$23:$Y$204,MATCH($AS388,$T$23:$T$204,0),MATCH(AV$22,$T$22:$Y$22,0))</f>
        <v>#N/A</v>
      </c>
      <c r="AW388" s="4" t="e">
        <f t="shared" si="258"/>
        <v>#N/A</v>
      </c>
      <c r="AX388" s="4" t="e">
        <f t="shared" si="258"/>
        <v>#N/A</v>
      </c>
      <c r="AZ388" s="8" t="e">
        <f t="shared" si="248"/>
        <v>#N/A</v>
      </c>
      <c r="BA388" s="3" t="e">
        <f t="shared" si="249"/>
        <v>#N/A</v>
      </c>
      <c r="BB388" s="3" t="e">
        <f t="shared" si="250"/>
        <v>#N/A</v>
      </c>
      <c r="BC388" s="3" t="e">
        <f t="shared" si="251"/>
        <v>#N/A</v>
      </c>
      <c r="BD388" s="3" t="e">
        <f t="shared" si="252"/>
        <v>#N/A</v>
      </c>
      <c r="BE388" s="3" t="e">
        <f t="shared" si="253"/>
        <v>#N/A</v>
      </c>
      <c r="BF388" s="3" t="e">
        <f t="shared" si="254"/>
        <v>#N/A</v>
      </c>
      <c r="BG388" s="3" t="e">
        <f t="shared" si="255"/>
        <v>#N/A</v>
      </c>
      <c r="BH388" s="3" t="e">
        <f t="shared" si="256"/>
        <v>#N/A</v>
      </c>
      <c r="BI388" s="3" t="e">
        <f t="shared" si="257"/>
        <v>#N/A</v>
      </c>
      <c r="BM388" s="4"/>
      <c r="BN388" s="8"/>
      <c r="BO388" s="3"/>
      <c r="BP388" s="4"/>
      <c r="BQ388" s="4"/>
      <c r="BR388" s="3"/>
      <c r="BU388">
        <f t="shared" si="243"/>
        <v>183</v>
      </c>
      <c r="BV388" t="e">
        <f t="shared" si="244"/>
        <v>#N/A</v>
      </c>
      <c r="BW388" s="3" t="e">
        <f t="shared" si="244"/>
        <v>#N/A</v>
      </c>
      <c r="BX388" s="3" t="e">
        <f t="shared" si="244"/>
        <v>#N/A</v>
      </c>
      <c r="BY388" s="4" t="e">
        <f t="shared" si="244"/>
        <v>#N/A</v>
      </c>
      <c r="BZ388" s="4" t="e">
        <f t="shared" si="244"/>
        <v>#N/A</v>
      </c>
      <c r="CB388" s="8" t="e">
        <f t="shared" si="228"/>
        <v>#N/A</v>
      </c>
      <c r="CC388" s="3" t="e">
        <f t="shared" si="229"/>
        <v>#N/A</v>
      </c>
      <c r="CD388" s="3" t="e">
        <f t="shared" si="230"/>
        <v>#N/A</v>
      </c>
      <c r="CE388" s="3" t="e">
        <f t="shared" si="231"/>
        <v>#N/A</v>
      </c>
      <c r="CF388" s="3" t="e">
        <f t="shared" si="232"/>
        <v>#N/A</v>
      </c>
      <c r="CG388" s="3" t="e">
        <f t="shared" si="233"/>
        <v>#N/A</v>
      </c>
      <c r="CH388" s="3" t="e">
        <f t="shared" si="234"/>
        <v>#N/A</v>
      </c>
      <c r="CI388" s="3" t="e">
        <f t="shared" si="235"/>
        <v>#N/A</v>
      </c>
      <c r="CJ388" s="3" t="e">
        <f t="shared" si="236"/>
        <v>#N/A</v>
      </c>
      <c r="CK388" s="3" t="e">
        <f t="shared" si="237"/>
        <v>#N/A</v>
      </c>
    </row>
    <row r="389" spans="45:89" x14ac:dyDescent="0.2">
      <c r="AS389">
        <f t="shared" si="239"/>
        <v>184</v>
      </c>
      <c r="AT389" t="e">
        <f t="shared" si="240"/>
        <v>#N/A</v>
      </c>
      <c r="AU389" s="3" t="e">
        <f t="shared" si="247"/>
        <v>#N/A</v>
      </c>
      <c r="AV389" s="3" t="e">
        <f t="shared" si="258"/>
        <v>#N/A</v>
      </c>
      <c r="AW389" s="4" t="e">
        <f t="shared" si="258"/>
        <v>#N/A</v>
      </c>
      <c r="AX389" s="4" t="e">
        <f t="shared" si="258"/>
        <v>#N/A</v>
      </c>
      <c r="AZ389" s="8" t="e">
        <f t="shared" si="248"/>
        <v>#N/A</v>
      </c>
      <c r="BA389" s="3" t="e">
        <f t="shared" si="249"/>
        <v>#N/A</v>
      </c>
      <c r="BB389" s="3" t="e">
        <f t="shared" si="250"/>
        <v>#N/A</v>
      </c>
      <c r="BC389" s="3" t="e">
        <f t="shared" si="251"/>
        <v>#N/A</v>
      </c>
      <c r="BD389" s="3" t="e">
        <f t="shared" si="252"/>
        <v>#N/A</v>
      </c>
      <c r="BE389" s="3" t="e">
        <f t="shared" si="253"/>
        <v>#N/A</v>
      </c>
      <c r="BF389" s="3" t="e">
        <f t="shared" si="254"/>
        <v>#N/A</v>
      </c>
      <c r="BG389" s="3" t="e">
        <f t="shared" si="255"/>
        <v>#N/A</v>
      </c>
      <c r="BH389" s="3" t="e">
        <f t="shared" si="256"/>
        <v>#N/A</v>
      </c>
      <c r="BI389" s="3" t="e">
        <f t="shared" si="257"/>
        <v>#N/A</v>
      </c>
      <c r="BM389" s="4"/>
      <c r="BN389" s="8"/>
      <c r="BO389" s="3"/>
      <c r="BP389" s="4"/>
      <c r="BQ389" s="4"/>
      <c r="BR389" s="3"/>
      <c r="BU389">
        <f t="shared" si="243"/>
        <v>184</v>
      </c>
      <c r="BV389" t="e">
        <f t="shared" si="244"/>
        <v>#N/A</v>
      </c>
      <c r="BW389" s="3" t="e">
        <f t="shared" si="244"/>
        <v>#N/A</v>
      </c>
      <c r="BX389" s="3" t="e">
        <f t="shared" si="244"/>
        <v>#N/A</v>
      </c>
      <c r="BY389" s="4" t="e">
        <f t="shared" si="244"/>
        <v>#N/A</v>
      </c>
      <c r="BZ389" s="4" t="e">
        <f t="shared" si="244"/>
        <v>#N/A</v>
      </c>
      <c r="CB389" s="8" t="e">
        <f t="shared" si="228"/>
        <v>#N/A</v>
      </c>
      <c r="CC389" s="3" t="e">
        <f t="shared" si="229"/>
        <v>#N/A</v>
      </c>
      <c r="CD389" s="3" t="e">
        <f t="shared" si="230"/>
        <v>#N/A</v>
      </c>
      <c r="CE389" s="3" t="e">
        <f t="shared" si="231"/>
        <v>#N/A</v>
      </c>
      <c r="CF389" s="3" t="e">
        <f t="shared" si="232"/>
        <v>#N/A</v>
      </c>
      <c r="CG389" s="3" t="e">
        <f t="shared" si="233"/>
        <v>#N/A</v>
      </c>
      <c r="CH389" s="3" t="e">
        <f t="shared" si="234"/>
        <v>#N/A</v>
      </c>
      <c r="CI389" s="3" t="e">
        <f t="shared" si="235"/>
        <v>#N/A</v>
      </c>
      <c r="CJ389" s="3" t="e">
        <f t="shared" si="236"/>
        <v>#N/A</v>
      </c>
      <c r="CK389" s="3" t="e">
        <f t="shared" si="237"/>
        <v>#N/A</v>
      </c>
    </row>
    <row r="390" spans="45:89" x14ac:dyDescent="0.2">
      <c r="AS390">
        <f t="shared" si="239"/>
        <v>184</v>
      </c>
      <c r="AT390" t="e">
        <f t="shared" si="240"/>
        <v>#N/A</v>
      </c>
      <c r="AU390" s="3" t="e">
        <f t="shared" si="247"/>
        <v>#N/A</v>
      </c>
      <c r="AV390" s="3" t="e">
        <f t="shared" si="258"/>
        <v>#N/A</v>
      </c>
      <c r="AW390" s="4" t="e">
        <f t="shared" si="258"/>
        <v>#N/A</v>
      </c>
      <c r="AX390" s="4" t="e">
        <f t="shared" si="258"/>
        <v>#N/A</v>
      </c>
      <c r="AZ390" s="8" t="e">
        <f t="shared" si="248"/>
        <v>#N/A</v>
      </c>
      <c r="BA390" s="3" t="e">
        <f t="shared" si="249"/>
        <v>#N/A</v>
      </c>
      <c r="BB390" s="3" t="e">
        <f t="shared" si="250"/>
        <v>#N/A</v>
      </c>
      <c r="BC390" s="3" t="e">
        <f t="shared" si="251"/>
        <v>#N/A</v>
      </c>
      <c r="BD390" s="3" t="e">
        <f t="shared" si="252"/>
        <v>#N/A</v>
      </c>
      <c r="BE390" s="3" t="e">
        <f t="shared" si="253"/>
        <v>#N/A</v>
      </c>
      <c r="BF390" s="3" t="e">
        <f t="shared" si="254"/>
        <v>#N/A</v>
      </c>
      <c r="BG390" s="3" t="e">
        <f t="shared" si="255"/>
        <v>#N/A</v>
      </c>
      <c r="BH390" s="3" t="e">
        <f t="shared" si="256"/>
        <v>#N/A</v>
      </c>
      <c r="BI390" s="3" t="e">
        <f t="shared" si="257"/>
        <v>#N/A</v>
      </c>
      <c r="BM390" s="4"/>
      <c r="BN390" s="8"/>
      <c r="BO390" s="3"/>
      <c r="BP390" s="4"/>
      <c r="BQ390" s="4"/>
      <c r="BR390" s="3"/>
      <c r="BU390">
        <f t="shared" si="243"/>
        <v>184</v>
      </c>
      <c r="BV390" t="e">
        <f t="shared" si="244"/>
        <v>#N/A</v>
      </c>
      <c r="BW390" s="3" t="e">
        <f t="shared" si="244"/>
        <v>#N/A</v>
      </c>
      <c r="BX390" s="3" t="e">
        <f t="shared" si="244"/>
        <v>#N/A</v>
      </c>
      <c r="BY390" s="4" t="e">
        <f t="shared" si="244"/>
        <v>#N/A</v>
      </c>
      <c r="BZ390" s="4" t="e">
        <f t="shared" si="244"/>
        <v>#N/A</v>
      </c>
      <c r="CB390" s="8" t="e">
        <f t="shared" si="228"/>
        <v>#N/A</v>
      </c>
      <c r="CC390" s="3" t="e">
        <f t="shared" si="229"/>
        <v>#N/A</v>
      </c>
      <c r="CD390" s="3" t="e">
        <f t="shared" si="230"/>
        <v>#N/A</v>
      </c>
      <c r="CE390" s="3" t="e">
        <f t="shared" si="231"/>
        <v>#N/A</v>
      </c>
      <c r="CF390" s="3" t="e">
        <f t="shared" si="232"/>
        <v>#N/A</v>
      </c>
      <c r="CG390" s="3" t="e">
        <f t="shared" si="233"/>
        <v>#N/A</v>
      </c>
      <c r="CH390" s="3" t="e">
        <f t="shared" si="234"/>
        <v>#N/A</v>
      </c>
      <c r="CI390" s="3" t="e">
        <f t="shared" si="235"/>
        <v>#N/A</v>
      </c>
      <c r="CJ390" s="3" t="e">
        <f t="shared" si="236"/>
        <v>#N/A</v>
      </c>
      <c r="CK390" s="3" t="e">
        <f t="shared" si="237"/>
        <v>#N/A</v>
      </c>
    </row>
    <row r="391" spans="45:89" x14ac:dyDescent="0.2">
      <c r="AS391">
        <f t="shared" si="239"/>
        <v>185</v>
      </c>
      <c r="AT391" t="e">
        <f t="shared" si="240"/>
        <v>#N/A</v>
      </c>
      <c r="AU391" s="3" t="e">
        <f t="shared" si="247"/>
        <v>#N/A</v>
      </c>
      <c r="AV391" s="3" t="e">
        <f t="shared" si="258"/>
        <v>#N/A</v>
      </c>
      <c r="AW391" s="4" t="e">
        <f t="shared" si="258"/>
        <v>#N/A</v>
      </c>
      <c r="AX391" s="4" t="e">
        <f t="shared" si="258"/>
        <v>#N/A</v>
      </c>
      <c r="AZ391" s="8" t="e">
        <f t="shared" si="248"/>
        <v>#N/A</v>
      </c>
      <c r="BA391" s="3" t="e">
        <f t="shared" si="249"/>
        <v>#N/A</v>
      </c>
      <c r="BB391" s="3" t="e">
        <f t="shared" si="250"/>
        <v>#N/A</v>
      </c>
      <c r="BC391" s="3" t="e">
        <f t="shared" si="251"/>
        <v>#N/A</v>
      </c>
      <c r="BD391" s="3" t="e">
        <f t="shared" si="252"/>
        <v>#N/A</v>
      </c>
      <c r="BE391" s="3" t="e">
        <f t="shared" si="253"/>
        <v>#N/A</v>
      </c>
      <c r="BF391" s="3" t="e">
        <f t="shared" si="254"/>
        <v>#N/A</v>
      </c>
      <c r="BG391" s="3" t="e">
        <f t="shared" si="255"/>
        <v>#N/A</v>
      </c>
      <c r="BH391" s="3" t="e">
        <f t="shared" si="256"/>
        <v>#N/A</v>
      </c>
      <c r="BI391" s="3" t="e">
        <f t="shared" si="257"/>
        <v>#N/A</v>
      </c>
      <c r="BM391" s="4"/>
      <c r="BN391" s="8"/>
      <c r="BO391" s="3"/>
      <c r="BP391" s="4"/>
      <c r="BQ391" s="4"/>
      <c r="BR391" s="3"/>
      <c r="BU391">
        <f t="shared" si="243"/>
        <v>185</v>
      </c>
      <c r="BV391" t="e">
        <f t="shared" si="244"/>
        <v>#N/A</v>
      </c>
      <c r="BW391" s="3" t="e">
        <f t="shared" si="244"/>
        <v>#N/A</v>
      </c>
      <c r="BX391" s="3" t="e">
        <f t="shared" si="244"/>
        <v>#N/A</v>
      </c>
      <c r="BY391" s="4" t="e">
        <f t="shared" si="244"/>
        <v>#N/A</v>
      </c>
      <c r="BZ391" s="4" t="e">
        <f t="shared" si="244"/>
        <v>#N/A</v>
      </c>
      <c r="CB391" s="8" t="e">
        <f t="shared" si="228"/>
        <v>#N/A</v>
      </c>
      <c r="CC391" s="3" t="e">
        <f t="shared" si="229"/>
        <v>#N/A</v>
      </c>
      <c r="CD391" s="3" t="e">
        <f t="shared" si="230"/>
        <v>#N/A</v>
      </c>
      <c r="CE391" s="3" t="e">
        <f t="shared" si="231"/>
        <v>#N/A</v>
      </c>
      <c r="CF391" s="3" t="e">
        <f t="shared" si="232"/>
        <v>#N/A</v>
      </c>
      <c r="CG391" s="3" t="e">
        <f t="shared" si="233"/>
        <v>#N/A</v>
      </c>
      <c r="CH391" s="3" t="e">
        <f t="shared" si="234"/>
        <v>#N/A</v>
      </c>
      <c r="CI391" s="3" t="e">
        <f t="shared" si="235"/>
        <v>#N/A</v>
      </c>
      <c r="CJ391" s="3" t="e">
        <f t="shared" si="236"/>
        <v>#N/A</v>
      </c>
      <c r="CK391" s="3" t="e">
        <f t="shared" si="237"/>
        <v>#N/A</v>
      </c>
    </row>
    <row r="392" spans="45:89" x14ac:dyDescent="0.2">
      <c r="AS392">
        <f t="shared" si="239"/>
        <v>185</v>
      </c>
      <c r="AT392" t="e">
        <f t="shared" si="240"/>
        <v>#N/A</v>
      </c>
      <c r="AU392" s="3" t="e">
        <f t="shared" si="247"/>
        <v>#N/A</v>
      </c>
      <c r="AV392" s="3" t="e">
        <f t="shared" si="258"/>
        <v>#N/A</v>
      </c>
      <c r="AW392" s="4" t="e">
        <f t="shared" si="258"/>
        <v>#N/A</v>
      </c>
      <c r="AX392" s="4" t="e">
        <f t="shared" si="258"/>
        <v>#N/A</v>
      </c>
      <c r="AZ392" s="8" t="e">
        <f t="shared" si="248"/>
        <v>#N/A</v>
      </c>
      <c r="BA392" s="3" t="e">
        <f t="shared" si="249"/>
        <v>#N/A</v>
      </c>
      <c r="BB392" s="3" t="e">
        <f t="shared" si="250"/>
        <v>#N/A</v>
      </c>
      <c r="BC392" s="3" t="e">
        <f t="shared" si="251"/>
        <v>#N/A</v>
      </c>
      <c r="BD392" s="3" t="e">
        <f t="shared" si="252"/>
        <v>#N/A</v>
      </c>
      <c r="BE392" s="3" t="e">
        <f t="shared" si="253"/>
        <v>#N/A</v>
      </c>
      <c r="BF392" s="3" t="e">
        <f t="shared" si="254"/>
        <v>#N/A</v>
      </c>
      <c r="BG392" s="3" t="e">
        <f t="shared" si="255"/>
        <v>#N/A</v>
      </c>
      <c r="BH392" s="3" t="e">
        <f t="shared" si="256"/>
        <v>#N/A</v>
      </c>
      <c r="BI392" s="3" t="e">
        <f t="shared" si="257"/>
        <v>#N/A</v>
      </c>
      <c r="BM392" s="4"/>
      <c r="BN392" s="8"/>
      <c r="BO392" s="3"/>
      <c r="BP392" s="4"/>
      <c r="BQ392" s="4"/>
      <c r="BR392" s="3"/>
      <c r="BU392">
        <f t="shared" si="243"/>
        <v>185</v>
      </c>
      <c r="BV392" t="e">
        <f t="shared" si="244"/>
        <v>#N/A</v>
      </c>
      <c r="BW392" s="3" t="e">
        <f t="shared" si="244"/>
        <v>#N/A</v>
      </c>
      <c r="BX392" s="3" t="e">
        <f t="shared" si="244"/>
        <v>#N/A</v>
      </c>
      <c r="BY392" s="4" t="e">
        <f t="shared" si="244"/>
        <v>#N/A</v>
      </c>
      <c r="BZ392" s="4" t="e">
        <f t="shared" si="244"/>
        <v>#N/A</v>
      </c>
      <c r="CB392" s="8" t="e">
        <f t="shared" si="228"/>
        <v>#N/A</v>
      </c>
      <c r="CC392" s="3" t="e">
        <f t="shared" si="229"/>
        <v>#N/A</v>
      </c>
      <c r="CD392" s="3" t="e">
        <f t="shared" si="230"/>
        <v>#N/A</v>
      </c>
      <c r="CE392" s="3" t="e">
        <f t="shared" si="231"/>
        <v>#N/A</v>
      </c>
      <c r="CF392" s="3" t="e">
        <f t="shared" si="232"/>
        <v>#N/A</v>
      </c>
      <c r="CG392" s="3" t="e">
        <f t="shared" si="233"/>
        <v>#N/A</v>
      </c>
      <c r="CH392" s="3" t="e">
        <f t="shared" si="234"/>
        <v>#N/A</v>
      </c>
      <c r="CI392" s="3" t="e">
        <f t="shared" si="235"/>
        <v>#N/A</v>
      </c>
      <c r="CJ392" s="3" t="e">
        <f t="shared" si="236"/>
        <v>#N/A</v>
      </c>
      <c r="CK392" s="3" t="e">
        <f t="shared" si="237"/>
        <v>#N/A</v>
      </c>
    </row>
    <row r="393" spans="45:89" x14ac:dyDescent="0.2">
      <c r="AS393">
        <f t="shared" si="239"/>
        <v>186</v>
      </c>
      <c r="AT393" t="e">
        <f t="shared" si="240"/>
        <v>#N/A</v>
      </c>
      <c r="AU393" s="3" t="e">
        <f t="shared" si="247"/>
        <v>#N/A</v>
      </c>
      <c r="AV393" s="3" t="e">
        <f t="shared" si="258"/>
        <v>#N/A</v>
      </c>
      <c r="AW393" s="4" t="e">
        <f t="shared" si="258"/>
        <v>#N/A</v>
      </c>
      <c r="AX393" s="4" t="e">
        <f t="shared" si="258"/>
        <v>#N/A</v>
      </c>
      <c r="AZ393" s="8" t="e">
        <f t="shared" si="248"/>
        <v>#N/A</v>
      </c>
      <c r="BA393" s="3" t="e">
        <f t="shared" si="249"/>
        <v>#N/A</v>
      </c>
      <c r="BB393" s="3" t="e">
        <f t="shared" si="250"/>
        <v>#N/A</v>
      </c>
      <c r="BC393" s="3" t="e">
        <f t="shared" si="251"/>
        <v>#N/A</v>
      </c>
      <c r="BD393" s="3" t="e">
        <f t="shared" si="252"/>
        <v>#N/A</v>
      </c>
      <c r="BE393" s="3" t="e">
        <f t="shared" si="253"/>
        <v>#N/A</v>
      </c>
      <c r="BF393" s="3" t="e">
        <f t="shared" si="254"/>
        <v>#N/A</v>
      </c>
      <c r="BG393" s="3" t="e">
        <f t="shared" si="255"/>
        <v>#N/A</v>
      </c>
      <c r="BH393" s="3" t="e">
        <f t="shared" si="256"/>
        <v>#N/A</v>
      </c>
      <c r="BI393" s="3" t="e">
        <f t="shared" si="257"/>
        <v>#N/A</v>
      </c>
      <c r="BM393" s="4"/>
      <c r="BN393" s="8"/>
      <c r="BO393" s="3"/>
      <c r="BP393" s="4"/>
      <c r="BQ393" s="4"/>
      <c r="BR393" s="3"/>
      <c r="BU393">
        <f t="shared" si="243"/>
        <v>186</v>
      </c>
      <c r="BV393" t="e">
        <f t="shared" si="244"/>
        <v>#N/A</v>
      </c>
      <c r="BW393" s="3" t="e">
        <f t="shared" si="244"/>
        <v>#N/A</v>
      </c>
      <c r="BX393" s="3" t="e">
        <f t="shared" si="244"/>
        <v>#N/A</v>
      </c>
      <c r="BY393" s="4" t="e">
        <f t="shared" si="244"/>
        <v>#N/A</v>
      </c>
      <c r="BZ393" s="4" t="e">
        <f t="shared" si="244"/>
        <v>#N/A</v>
      </c>
      <c r="CB393" s="8" t="e">
        <f t="shared" si="228"/>
        <v>#N/A</v>
      </c>
      <c r="CC393" s="3" t="e">
        <f t="shared" si="229"/>
        <v>#N/A</v>
      </c>
      <c r="CD393" s="3" t="e">
        <f t="shared" si="230"/>
        <v>#N/A</v>
      </c>
      <c r="CE393" s="3" t="e">
        <f t="shared" si="231"/>
        <v>#N/A</v>
      </c>
      <c r="CF393" s="3" t="e">
        <f t="shared" si="232"/>
        <v>#N/A</v>
      </c>
      <c r="CG393" s="3" t="e">
        <f t="shared" si="233"/>
        <v>#N/A</v>
      </c>
      <c r="CH393" s="3" t="e">
        <f t="shared" si="234"/>
        <v>#N/A</v>
      </c>
      <c r="CI393" s="3" t="e">
        <f t="shared" si="235"/>
        <v>#N/A</v>
      </c>
      <c r="CJ393" s="3" t="e">
        <f t="shared" si="236"/>
        <v>#N/A</v>
      </c>
      <c r="CK393" s="3" t="e">
        <f t="shared" si="237"/>
        <v>#N/A</v>
      </c>
    </row>
    <row r="394" spans="45:89" x14ac:dyDescent="0.2">
      <c r="AS394">
        <f t="shared" si="239"/>
        <v>186</v>
      </c>
      <c r="AT394" t="e">
        <f t="shared" si="240"/>
        <v>#N/A</v>
      </c>
      <c r="AU394" s="3" t="e">
        <f t="shared" si="247"/>
        <v>#N/A</v>
      </c>
      <c r="AV394" s="3" t="e">
        <f t="shared" si="258"/>
        <v>#N/A</v>
      </c>
      <c r="AW394" s="4" t="e">
        <f t="shared" si="258"/>
        <v>#N/A</v>
      </c>
      <c r="AX394" s="4" t="e">
        <f t="shared" si="258"/>
        <v>#N/A</v>
      </c>
      <c r="AZ394" s="8" t="e">
        <f t="shared" si="248"/>
        <v>#N/A</v>
      </c>
      <c r="BA394" s="3" t="e">
        <f t="shared" si="249"/>
        <v>#N/A</v>
      </c>
      <c r="BB394" s="3" t="e">
        <f t="shared" si="250"/>
        <v>#N/A</v>
      </c>
      <c r="BC394" s="3" t="e">
        <f t="shared" si="251"/>
        <v>#N/A</v>
      </c>
      <c r="BD394" s="3" t="e">
        <f t="shared" si="252"/>
        <v>#N/A</v>
      </c>
      <c r="BE394" s="3" t="e">
        <f t="shared" si="253"/>
        <v>#N/A</v>
      </c>
      <c r="BF394" s="3" t="e">
        <f t="shared" si="254"/>
        <v>#N/A</v>
      </c>
      <c r="BG394" s="3" t="e">
        <f t="shared" si="255"/>
        <v>#N/A</v>
      </c>
      <c r="BH394" s="3" t="e">
        <f t="shared" si="256"/>
        <v>#N/A</v>
      </c>
      <c r="BI394" s="3" t="e">
        <f t="shared" si="257"/>
        <v>#N/A</v>
      </c>
      <c r="BM394" s="4"/>
      <c r="BN394" s="8"/>
      <c r="BO394" s="3"/>
      <c r="BP394" s="4"/>
      <c r="BQ394" s="4"/>
      <c r="BR394" s="3"/>
      <c r="BU394">
        <f t="shared" si="243"/>
        <v>186</v>
      </c>
      <c r="BV394" t="e">
        <f t="shared" si="244"/>
        <v>#N/A</v>
      </c>
      <c r="BW394" s="3" t="e">
        <f t="shared" si="244"/>
        <v>#N/A</v>
      </c>
      <c r="BX394" s="3" t="e">
        <f t="shared" si="244"/>
        <v>#N/A</v>
      </c>
      <c r="BY394" s="4" t="e">
        <f t="shared" si="244"/>
        <v>#N/A</v>
      </c>
      <c r="BZ394" s="4" t="e">
        <f t="shared" si="244"/>
        <v>#N/A</v>
      </c>
      <c r="CB394" s="8" t="e">
        <f t="shared" si="228"/>
        <v>#N/A</v>
      </c>
      <c r="CC394" s="3" t="e">
        <f t="shared" si="229"/>
        <v>#N/A</v>
      </c>
      <c r="CD394" s="3" t="e">
        <f t="shared" si="230"/>
        <v>#N/A</v>
      </c>
      <c r="CE394" s="3" t="e">
        <f t="shared" si="231"/>
        <v>#N/A</v>
      </c>
      <c r="CF394" s="3" t="e">
        <f t="shared" si="232"/>
        <v>#N/A</v>
      </c>
      <c r="CG394" s="3" t="e">
        <f t="shared" si="233"/>
        <v>#N/A</v>
      </c>
      <c r="CH394" s="3" t="e">
        <f t="shared" si="234"/>
        <v>#N/A</v>
      </c>
      <c r="CI394" s="3" t="e">
        <f t="shared" si="235"/>
        <v>#N/A</v>
      </c>
      <c r="CJ394" s="3" t="e">
        <f t="shared" si="236"/>
        <v>#N/A</v>
      </c>
      <c r="CK394" s="3" t="e">
        <f t="shared" si="237"/>
        <v>#N/A</v>
      </c>
    </row>
    <row r="395" spans="45:89" x14ac:dyDescent="0.2">
      <c r="AS395">
        <f t="shared" si="239"/>
        <v>187</v>
      </c>
      <c r="AT395" t="e">
        <f t="shared" si="240"/>
        <v>#N/A</v>
      </c>
      <c r="AU395" s="3" t="e">
        <f t="shared" si="247"/>
        <v>#N/A</v>
      </c>
      <c r="AV395" s="3" t="e">
        <f t="shared" si="258"/>
        <v>#N/A</v>
      </c>
      <c r="AW395" s="4" t="e">
        <f t="shared" si="258"/>
        <v>#N/A</v>
      </c>
      <c r="AX395" s="4" t="e">
        <f t="shared" si="258"/>
        <v>#N/A</v>
      </c>
      <c r="AZ395" s="8" t="e">
        <f t="shared" si="248"/>
        <v>#N/A</v>
      </c>
      <c r="BA395" s="3" t="e">
        <f t="shared" si="249"/>
        <v>#N/A</v>
      </c>
      <c r="BB395" s="3" t="e">
        <f t="shared" si="250"/>
        <v>#N/A</v>
      </c>
      <c r="BC395" s="3" t="e">
        <f t="shared" si="251"/>
        <v>#N/A</v>
      </c>
      <c r="BD395" s="3" t="e">
        <f t="shared" si="252"/>
        <v>#N/A</v>
      </c>
      <c r="BE395" s="3" t="e">
        <f t="shared" si="253"/>
        <v>#N/A</v>
      </c>
      <c r="BF395" s="3" t="e">
        <f t="shared" si="254"/>
        <v>#N/A</v>
      </c>
      <c r="BG395" s="3" t="e">
        <f t="shared" si="255"/>
        <v>#N/A</v>
      </c>
      <c r="BH395" s="3" t="e">
        <f t="shared" si="256"/>
        <v>#N/A</v>
      </c>
      <c r="BI395" s="3" t="e">
        <f t="shared" si="257"/>
        <v>#N/A</v>
      </c>
      <c r="BM395" s="4"/>
      <c r="BN395" s="8"/>
      <c r="BO395" s="3"/>
      <c r="BP395" s="4"/>
      <c r="BQ395" s="4"/>
      <c r="BR395" s="3"/>
      <c r="BU395">
        <f t="shared" si="243"/>
        <v>187</v>
      </c>
      <c r="BV395" t="e">
        <f t="shared" si="244"/>
        <v>#N/A</v>
      </c>
      <c r="BW395" s="3" t="e">
        <f t="shared" si="244"/>
        <v>#N/A</v>
      </c>
      <c r="BX395" s="3" t="e">
        <f t="shared" si="244"/>
        <v>#N/A</v>
      </c>
      <c r="BY395" s="4" t="e">
        <f t="shared" si="244"/>
        <v>#N/A</v>
      </c>
      <c r="BZ395" s="4" t="e">
        <f t="shared" si="244"/>
        <v>#N/A</v>
      </c>
      <c r="CB395" s="8" t="e">
        <f t="shared" ref="CB395:CB458" si="259">IF(AND($C$13&lt;&gt;0,BZ395&gt;$C$13),NA(),BZ395)</f>
        <v>#N/A</v>
      </c>
      <c r="CC395" s="3" t="e">
        <f t="shared" ref="CC395:CC458" si="260">IF(ISNA($CB395),NA(),IF(AND($BW395&gt;CD$21,$BW395&lt;=CC$21),$BX395,0))</f>
        <v>#N/A</v>
      </c>
      <c r="CD395" s="3" t="e">
        <f t="shared" ref="CD395:CD458" si="261">IF(ISNA($CB395),NA(),IF(AND($BW395&gt;CE$21,$BW395&lt;=CD$21),$BX395,0))</f>
        <v>#N/A</v>
      </c>
      <c r="CE395" s="3" t="e">
        <f t="shared" ref="CE395:CE458" si="262">IF(ISNA($CB395),NA(),IF(AND($BW395&gt;CF$21,$BW395&lt;=CE$21),$BX395,0))</f>
        <v>#N/A</v>
      </c>
      <c r="CF395" s="3" t="e">
        <f t="shared" ref="CF395:CF458" si="263">IF(ISNA($CB395),NA(),IF(AND($BW395&gt;CG$21,$BW395&lt;=CF$21),$BX395,0))</f>
        <v>#N/A</v>
      </c>
      <c r="CG395" s="3" t="e">
        <f t="shared" ref="CG395:CG458" si="264">IF(ISNA($CB395),NA(),IF(AND($BW395&gt;CH$21,$BW395&lt;=CG$21),$BX395,0))</f>
        <v>#N/A</v>
      </c>
      <c r="CH395" s="3" t="e">
        <f t="shared" ref="CH395:CH458" si="265">IF(ISNA($CB395),NA(),IF(AND($BW395&gt;CI$21,$BW395&lt;=CH$21),$BX395,0))</f>
        <v>#N/A</v>
      </c>
      <c r="CI395" s="3" t="e">
        <f t="shared" ref="CI395:CI458" si="266">IF(ISNA($CB395),NA(),IF(AND($BW395&gt;CJ$21,$BW395&lt;=CI$21),$BX395,0))</f>
        <v>#N/A</v>
      </c>
      <c r="CJ395" s="3" t="e">
        <f t="shared" ref="CJ395:CJ458" si="267">IF(ISNA($CB395),NA(),IF(AND($BW395&gt;CK$21,$BW395&lt;=CJ$21),$BX395,0))</f>
        <v>#N/A</v>
      </c>
      <c r="CK395" s="3" t="e">
        <f t="shared" ref="CK395:CK458" si="268">IF(ISNA($CB395),NA(),IF(AND($BW395&gt;CL$21,$BW395&lt;=CK$21),$BX395,0))</f>
        <v>#N/A</v>
      </c>
    </row>
    <row r="396" spans="45:89" x14ac:dyDescent="0.2">
      <c r="AS396">
        <f t="shared" si="239"/>
        <v>187</v>
      </c>
      <c r="AT396" t="e">
        <f t="shared" si="240"/>
        <v>#N/A</v>
      </c>
      <c r="AU396" s="3" t="e">
        <f t="shared" si="247"/>
        <v>#N/A</v>
      </c>
      <c r="AV396" s="3" t="e">
        <f t="shared" si="258"/>
        <v>#N/A</v>
      </c>
      <c r="AW396" s="4" t="e">
        <f t="shared" si="258"/>
        <v>#N/A</v>
      </c>
      <c r="AX396" s="4" t="e">
        <f t="shared" si="258"/>
        <v>#N/A</v>
      </c>
      <c r="AZ396" s="8" t="e">
        <f t="shared" si="248"/>
        <v>#N/A</v>
      </c>
      <c r="BA396" s="3" t="e">
        <f t="shared" si="249"/>
        <v>#N/A</v>
      </c>
      <c r="BB396" s="3" t="e">
        <f t="shared" si="250"/>
        <v>#N/A</v>
      </c>
      <c r="BC396" s="3" t="e">
        <f t="shared" si="251"/>
        <v>#N/A</v>
      </c>
      <c r="BD396" s="3" t="e">
        <f t="shared" si="252"/>
        <v>#N/A</v>
      </c>
      <c r="BE396" s="3" t="e">
        <f t="shared" si="253"/>
        <v>#N/A</v>
      </c>
      <c r="BF396" s="3" t="e">
        <f t="shared" si="254"/>
        <v>#N/A</v>
      </c>
      <c r="BG396" s="3" t="e">
        <f t="shared" si="255"/>
        <v>#N/A</v>
      </c>
      <c r="BH396" s="3" t="e">
        <f t="shared" si="256"/>
        <v>#N/A</v>
      </c>
      <c r="BI396" s="3" t="e">
        <f t="shared" si="257"/>
        <v>#N/A</v>
      </c>
      <c r="BM396" s="4"/>
      <c r="BN396" s="8"/>
      <c r="BO396" s="3"/>
      <c r="BP396" s="4"/>
      <c r="BQ396" s="4"/>
      <c r="BR396" s="3"/>
      <c r="BU396">
        <f t="shared" si="243"/>
        <v>187</v>
      </c>
      <c r="BV396" t="e">
        <f t="shared" si="244"/>
        <v>#N/A</v>
      </c>
      <c r="BW396" s="3" t="e">
        <f t="shared" si="244"/>
        <v>#N/A</v>
      </c>
      <c r="BX396" s="3" t="e">
        <f t="shared" si="244"/>
        <v>#N/A</v>
      </c>
      <c r="BY396" s="4" t="e">
        <f t="shared" si="244"/>
        <v>#N/A</v>
      </c>
      <c r="BZ396" s="4" t="e">
        <f t="shared" si="244"/>
        <v>#N/A</v>
      </c>
      <c r="CB396" s="8" t="e">
        <f t="shared" si="259"/>
        <v>#N/A</v>
      </c>
      <c r="CC396" s="3" t="e">
        <f t="shared" si="260"/>
        <v>#N/A</v>
      </c>
      <c r="CD396" s="3" t="e">
        <f t="shared" si="261"/>
        <v>#N/A</v>
      </c>
      <c r="CE396" s="3" t="e">
        <f t="shared" si="262"/>
        <v>#N/A</v>
      </c>
      <c r="CF396" s="3" t="e">
        <f t="shared" si="263"/>
        <v>#N/A</v>
      </c>
      <c r="CG396" s="3" t="e">
        <f t="shared" si="264"/>
        <v>#N/A</v>
      </c>
      <c r="CH396" s="3" t="e">
        <f t="shared" si="265"/>
        <v>#N/A</v>
      </c>
      <c r="CI396" s="3" t="e">
        <f t="shared" si="266"/>
        <v>#N/A</v>
      </c>
      <c r="CJ396" s="3" t="e">
        <f t="shared" si="267"/>
        <v>#N/A</v>
      </c>
      <c r="CK396" s="3" t="e">
        <f t="shared" si="268"/>
        <v>#N/A</v>
      </c>
    </row>
    <row r="397" spans="45:89" x14ac:dyDescent="0.2">
      <c r="AS397">
        <f t="shared" si="239"/>
        <v>188</v>
      </c>
      <c r="AT397" t="e">
        <f t="shared" si="240"/>
        <v>#N/A</v>
      </c>
      <c r="AU397" s="3" t="e">
        <f t="shared" si="247"/>
        <v>#N/A</v>
      </c>
      <c r="AV397" s="3" t="e">
        <f t="shared" si="258"/>
        <v>#N/A</v>
      </c>
      <c r="AW397" s="4" t="e">
        <f t="shared" si="258"/>
        <v>#N/A</v>
      </c>
      <c r="AX397" s="4" t="e">
        <f t="shared" si="258"/>
        <v>#N/A</v>
      </c>
      <c r="AZ397" s="8" t="e">
        <f t="shared" si="248"/>
        <v>#N/A</v>
      </c>
      <c r="BA397" s="3" t="e">
        <f t="shared" si="249"/>
        <v>#N/A</v>
      </c>
      <c r="BB397" s="3" t="e">
        <f t="shared" si="250"/>
        <v>#N/A</v>
      </c>
      <c r="BC397" s="3" t="e">
        <f t="shared" si="251"/>
        <v>#N/A</v>
      </c>
      <c r="BD397" s="3" t="e">
        <f t="shared" si="252"/>
        <v>#N/A</v>
      </c>
      <c r="BE397" s="3" t="e">
        <f t="shared" si="253"/>
        <v>#N/A</v>
      </c>
      <c r="BF397" s="3" t="e">
        <f t="shared" si="254"/>
        <v>#N/A</v>
      </c>
      <c r="BG397" s="3" t="e">
        <f t="shared" si="255"/>
        <v>#N/A</v>
      </c>
      <c r="BH397" s="3" t="e">
        <f t="shared" si="256"/>
        <v>#N/A</v>
      </c>
      <c r="BI397" s="3" t="e">
        <f t="shared" si="257"/>
        <v>#N/A</v>
      </c>
      <c r="BM397" s="4"/>
      <c r="BN397" s="8"/>
      <c r="BO397" s="3"/>
      <c r="BP397" s="4"/>
      <c r="BQ397" s="4"/>
      <c r="BR397" s="3"/>
      <c r="BU397">
        <f t="shared" si="243"/>
        <v>188</v>
      </c>
      <c r="BV397" t="e">
        <f t="shared" si="244"/>
        <v>#N/A</v>
      </c>
      <c r="BW397" s="3" t="e">
        <f t="shared" si="244"/>
        <v>#N/A</v>
      </c>
      <c r="BX397" s="3" t="e">
        <f t="shared" si="244"/>
        <v>#N/A</v>
      </c>
      <c r="BY397" s="4" t="e">
        <f t="shared" si="244"/>
        <v>#N/A</v>
      </c>
      <c r="BZ397" s="4" t="e">
        <f t="shared" si="244"/>
        <v>#N/A</v>
      </c>
      <c r="CB397" s="8" t="e">
        <f t="shared" si="259"/>
        <v>#N/A</v>
      </c>
      <c r="CC397" s="3" t="e">
        <f t="shared" si="260"/>
        <v>#N/A</v>
      </c>
      <c r="CD397" s="3" t="e">
        <f t="shared" si="261"/>
        <v>#N/A</v>
      </c>
      <c r="CE397" s="3" t="e">
        <f t="shared" si="262"/>
        <v>#N/A</v>
      </c>
      <c r="CF397" s="3" t="e">
        <f t="shared" si="263"/>
        <v>#N/A</v>
      </c>
      <c r="CG397" s="3" t="e">
        <f t="shared" si="264"/>
        <v>#N/A</v>
      </c>
      <c r="CH397" s="3" t="e">
        <f t="shared" si="265"/>
        <v>#N/A</v>
      </c>
      <c r="CI397" s="3" t="e">
        <f t="shared" si="266"/>
        <v>#N/A</v>
      </c>
      <c r="CJ397" s="3" t="e">
        <f t="shared" si="267"/>
        <v>#N/A</v>
      </c>
      <c r="CK397" s="3" t="e">
        <f t="shared" si="268"/>
        <v>#N/A</v>
      </c>
    </row>
    <row r="398" spans="45:89" x14ac:dyDescent="0.2">
      <c r="AS398">
        <f t="shared" si="239"/>
        <v>188</v>
      </c>
      <c r="AT398" t="e">
        <f t="shared" si="240"/>
        <v>#N/A</v>
      </c>
      <c r="AU398" s="3" t="e">
        <f t="shared" si="247"/>
        <v>#N/A</v>
      </c>
      <c r="AV398" s="3" t="e">
        <f t="shared" si="258"/>
        <v>#N/A</v>
      </c>
      <c r="AW398" s="4" t="e">
        <f t="shared" si="258"/>
        <v>#N/A</v>
      </c>
      <c r="AX398" s="4" t="e">
        <f t="shared" si="258"/>
        <v>#N/A</v>
      </c>
      <c r="AZ398" s="8" t="e">
        <f t="shared" si="248"/>
        <v>#N/A</v>
      </c>
      <c r="BA398" s="3" t="e">
        <f t="shared" si="249"/>
        <v>#N/A</v>
      </c>
      <c r="BB398" s="3" t="e">
        <f t="shared" si="250"/>
        <v>#N/A</v>
      </c>
      <c r="BC398" s="3" t="e">
        <f t="shared" si="251"/>
        <v>#N/A</v>
      </c>
      <c r="BD398" s="3" t="e">
        <f t="shared" si="252"/>
        <v>#N/A</v>
      </c>
      <c r="BE398" s="3" t="e">
        <f t="shared" si="253"/>
        <v>#N/A</v>
      </c>
      <c r="BF398" s="3" t="e">
        <f t="shared" si="254"/>
        <v>#N/A</v>
      </c>
      <c r="BG398" s="3" t="e">
        <f t="shared" si="255"/>
        <v>#N/A</v>
      </c>
      <c r="BH398" s="3" t="e">
        <f t="shared" si="256"/>
        <v>#N/A</v>
      </c>
      <c r="BI398" s="3" t="e">
        <f t="shared" si="257"/>
        <v>#N/A</v>
      </c>
      <c r="BM398" s="4"/>
      <c r="BN398" s="8"/>
      <c r="BO398" s="3"/>
      <c r="BP398" s="4"/>
      <c r="BQ398" s="4"/>
      <c r="BR398" s="3"/>
      <c r="BU398">
        <f t="shared" si="243"/>
        <v>188</v>
      </c>
      <c r="BV398" t="e">
        <f t="shared" si="244"/>
        <v>#N/A</v>
      </c>
      <c r="BW398" s="3" t="e">
        <f t="shared" si="244"/>
        <v>#N/A</v>
      </c>
      <c r="BX398" s="3" t="e">
        <f t="shared" si="244"/>
        <v>#N/A</v>
      </c>
      <c r="BY398" s="4" t="e">
        <f t="shared" si="244"/>
        <v>#N/A</v>
      </c>
      <c r="BZ398" s="4" t="e">
        <f t="shared" si="244"/>
        <v>#N/A</v>
      </c>
      <c r="CB398" s="8" t="e">
        <f t="shared" si="259"/>
        <v>#N/A</v>
      </c>
      <c r="CC398" s="3" t="e">
        <f t="shared" si="260"/>
        <v>#N/A</v>
      </c>
      <c r="CD398" s="3" t="e">
        <f t="shared" si="261"/>
        <v>#N/A</v>
      </c>
      <c r="CE398" s="3" t="e">
        <f t="shared" si="262"/>
        <v>#N/A</v>
      </c>
      <c r="CF398" s="3" t="e">
        <f t="shared" si="263"/>
        <v>#N/A</v>
      </c>
      <c r="CG398" s="3" t="e">
        <f t="shared" si="264"/>
        <v>#N/A</v>
      </c>
      <c r="CH398" s="3" t="e">
        <f t="shared" si="265"/>
        <v>#N/A</v>
      </c>
      <c r="CI398" s="3" t="e">
        <f t="shared" si="266"/>
        <v>#N/A</v>
      </c>
      <c r="CJ398" s="3" t="e">
        <f t="shared" si="267"/>
        <v>#N/A</v>
      </c>
      <c r="CK398" s="3" t="e">
        <f t="shared" si="268"/>
        <v>#N/A</v>
      </c>
    </row>
    <row r="399" spans="45:89" x14ac:dyDescent="0.2">
      <c r="AS399">
        <f t="shared" ref="AS399:AS462" si="269">AS397+1</f>
        <v>189</v>
      </c>
      <c r="AT399" t="e">
        <f t="shared" si="240"/>
        <v>#N/A</v>
      </c>
      <c r="AU399" s="3" t="e">
        <f t="shared" si="247"/>
        <v>#N/A</v>
      </c>
      <c r="AV399" s="3" t="e">
        <f t="shared" si="258"/>
        <v>#N/A</v>
      </c>
      <c r="AW399" s="4" t="e">
        <f t="shared" si="258"/>
        <v>#N/A</v>
      </c>
      <c r="AX399" s="4" t="e">
        <f t="shared" si="258"/>
        <v>#N/A</v>
      </c>
      <c r="AZ399" s="8" t="e">
        <f t="shared" si="248"/>
        <v>#N/A</v>
      </c>
      <c r="BA399" s="3" t="e">
        <f t="shared" si="249"/>
        <v>#N/A</v>
      </c>
      <c r="BB399" s="3" t="e">
        <f t="shared" si="250"/>
        <v>#N/A</v>
      </c>
      <c r="BC399" s="3" t="e">
        <f t="shared" si="251"/>
        <v>#N/A</v>
      </c>
      <c r="BD399" s="3" t="e">
        <f t="shared" si="252"/>
        <v>#N/A</v>
      </c>
      <c r="BE399" s="3" t="e">
        <f t="shared" si="253"/>
        <v>#N/A</v>
      </c>
      <c r="BF399" s="3" t="e">
        <f t="shared" si="254"/>
        <v>#N/A</v>
      </c>
      <c r="BG399" s="3" t="e">
        <f t="shared" si="255"/>
        <v>#N/A</v>
      </c>
      <c r="BH399" s="3" t="e">
        <f t="shared" si="256"/>
        <v>#N/A</v>
      </c>
      <c r="BI399" s="3" t="e">
        <f t="shared" si="257"/>
        <v>#N/A</v>
      </c>
      <c r="BM399" s="4"/>
      <c r="BN399" s="8"/>
      <c r="BO399" s="3"/>
      <c r="BP399" s="4"/>
      <c r="BQ399" s="4"/>
      <c r="BR399" s="3"/>
      <c r="BU399">
        <f t="shared" si="243"/>
        <v>189</v>
      </c>
      <c r="BV399" t="e">
        <f t="shared" si="244"/>
        <v>#N/A</v>
      </c>
      <c r="BW399" s="3" t="e">
        <f t="shared" si="244"/>
        <v>#N/A</v>
      </c>
      <c r="BX399" s="3" t="e">
        <f t="shared" si="244"/>
        <v>#N/A</v>
      </c>
      <c r="BY399" s="4" t="e">
        <f t="shared" si="244"/>
        <v>#N/A</v>
      </c>
      <c r="BZ399" s="4" t="e">
        <f t="shared" si="244"/>
        <v>#N/A</v>
      </c>
      <c r="CB399" s="8" t="e">
        <f t="shared" si="259"/>
        <v>#N/A</v>
      </c>
      <c r="CC399" s="3" t="e">
        <f t="shared" si="260"/>
        <v>#N/A</v>
      </c>
      <c r="CD399" s="3" t="e">
        <f t="shared" si="261"/>
        <v>#N/A</v>
      </c>
      <c r="CE399" s="3" t="e">
        <f t="shared" si="262"/>
        <v>#N/A</v>
      </c>
      <c r="CF399" s="3" t="e">
        <f t="shared" si="263"/>
        <v>#N/A</v>
      </c>
      <c r="CG399" s="3" t="e">
        <f t="shared" si="264"/>
        <v>#N/A</v>
      </c>
      <c r="CH399" s="3" t="e">
        <f t="shared" si="265"/>
        <v>#N/A</v>
      </c>
      <c r="CI399" s="3" t="e">
        <f t="shared" si="266"/>
        <v>#N/A</v>
      </c>
      <c r="CJ399" s="3" t="e">
        <f t="shared" si="267"/>
        <v>#N/A</v>
      </c>
      <c r="CK399" s="3" t="e">
        <f t="shared" si="268"/>
        <v>#N/A</v>
      </c>
    </row>
    <row r="400" spans="45:89" x14ac:dyDescent="0.2">
      <c r="AS400">
        <f t="shared" si="269"/>
        <v>189</v>
      </c>
      <c r="AT400" t="e">
        <f t="shared" si="240"/>
        <v>#N/A</v>
      </c>
      <c r="AU400" s="3" t="e">
        <f t="shared" si="247"/>
        <v>#N/A</v>
      </c>
      <c r="AV400" s="3" t="e">
        <f t="shared" si="258"/>
        <v>#N/A</v>
      </c>
      <c r="AW400" s="4" t="e">
        <f t="shared" si="258"/>
        <v>#N/A</v>
      </c>
      <c r="AX400" s="4" t="e">
        <f t="shared" si="258"/>
        <v>#N/A</v>
      </c>
      <c r="AZ400" s="8" t="e">
        <f t="shared" si="248"/>
        <v>#N/A</v>
      </c>
      <c r="BA400" s="3" t="e">
        <f t="shared" si="249"/>
        <v>#N/A</v>
      </c>
      <c r="BB400" s="3" t="e">
        <f t="shared" si="250"/>
        <v>#N/A</v>
      </c>
      <c r="BC400" s="3" t="e">
        <f t="shared" si="251"/>
        <v>#N/A</v>
      </c>
      <c r="BD400" s="3" t="e">
        <f t="shared" si="252"/>
        <v>#N/A</v>
      </c>
      <c r="BE400" s="3" t="e">
        <f t="shared" si="253"/>
        <v>#N/A</v>
      </c>
      <c r="BF400" s="3" t="e">
        <f t="shared" si="254"/>
        <v>#N/A</v>
      </c>
      <c r="BG400" s="3" t="e">
        <f t="shared" si="255"/>
        <v>#N/A</v>
      </c>
      <c r="BH400" s="3" t="e">
        <f t="shared" si="256"/>
        <v>#N/A</v>
      </c>
      <c r="BI400" s="3" t="e">
        <f t="shared" si="257"/>
        <v>#N/A</v>
      </c>
      <c r="BM400" s="4"/>
      <c r="BN400" s="8"/>
      <c r="BO400" s="3"/>
      <c r="BP400" s="4"/>
      <c r="BQ400" s="4"/>
      <c r="BR400" s="3"/>
      <c r="BU400">
        <f t="shared" si="243"/>
        <v>189</v>
      </c>
      <c r="BV400" t="e">
        <f t="shared" si="244"/>
        <v>#N/A</v>
      </c>
      <c r="BW400" s="3" t="e">
        <f t="shared" si="244"/>
        <v>#N/A</v>
      </c>
      <c r="BX400" s="3" t="e">
        <f t="shared" si="244"/>
        <v>#N/A</v>
      </c>
      <c r="BY400" s="4" t="e">
        <f t="shared" si="244"/>
        <v>#N/A</v>
      </c>
      <c r="BZ400" s="4" t="e">
        <f t="shared" si="244"/>
        <v>#N/A</v>
      </c>
      <c r="CB400" s="8" t="e">
        <f t="shared" si="259"/>
        <v>#N/A</v>
      </c>
      <c r="CC400" s="3" t="e">
        <f t="shared" si="260"/>
        <v>#N/A</v>
      </c>
      <c r="CD400" s="3" t="e">
        <f t="shared" si="261"/>
        <v>#N/A</v>
      </c>
      <c r="CE400" s="3" t="e">
        <f t="shared" si="262"/>
        <v>#N/A</v>
      </c>
      <c r="CF400" s="3" t="e">
        <f t="shared" si="263"/>
        <v>#N/A</v>
      </c>
      <c r="CG400" s="3" t="e">
        <f t="shared" si="264"/>
        <v>#N/A</v>
      </c>
      <c r="CH400" s="3" t="e">
        <f t="shared" si="265"/>
        <v>#N/A</v>
      </c>
      <c r="CI400" s="3" t="e">
        <f t="shared" si="266"/>
        <v>#N/A</v>
      </c>
      <c r="CJ400" s="3" t="e">
        <f t="shared" si="267"/>
        <v>#N/A</v>
      </c>
      <c r="CK400" s="3" t="e">
        <f t="shared" si="268"/>
        <v>#N/A</v>
      </c>
    </row>
    <row r="401" spans="45:89" x14ac:dyDescent="0.2">
      <c r="AS401">
        <f t="shared" si="269"/>
        <v>190</v>
      </c>
      <c r="AT401" t="e">
        <f t="shared" si="240"/>
        <v>#N/A</v>
      </c>
      <c r="AU401" s="3" t="e">
        <f t="shared" si="247"/>
        <v>#N/A</v>
      </c>
      <c r="AV401" s="3" t="e">
        <f t="shared" si="258"/>
        <v>#N/A</v>
      </c>
      <c r="AW401" s="4" t="e">
        <f t="shared" si="258"/>
        <v>#N/A</v>
      </c>
      <c r="AX401" s="4" t="e">
        <f t="shared" si="258"/>
        <v>#N/A</v>
      </c>
      <c r="AZ401" s="8" t="e">
        <f t="shared" si="248"/>
        <v>#N/A</v>
      </c>
      <c r="BA401" s="3" t="e">
        <f t="shared" si="249"/>
        <v>#N/A</v>
      </c>
      <c r="BB401" s="3" t="e">
        <f t="shared" si="250"/>
        <v>#N/A</v>
      </c>
      <c r="BC401" s="3" t="e">
        <f t="shared" si="251"/>
        <v>#N/A</v>
      </c>
      <c r="BD401" s="3" t="e">
        <f t="shared" si="252"/>
        <v>#N/A</v>
      </c>
      <c r="BE401" s="3" t="e">
        <f t="shared" si="253"/>
        <v>#N/A</v>
      </c>
      <c r="BF401" s="3" t="e">
        <f t="shared" si="254"/>
        <v>#N/A</v>
      </c>
      <c r="BG401" s="3" t="e">
        <f t="shared" si="255"/>
        <v>#N/A</v>
      </c>
      <c r="BH401" s="3" t="e">
        <f t="shared" si="256"/>
        <v>#N/A</v>
      </c>
      <c r="BI401" s="3" t="e">
        <f t="shared" si="257"/>
        <v>#N/A</v>
      </c>
      <c r="BM401" s="4"/>
      <c r="BN401" s="8"/>
      <c r="BO401" s="3"/>
      <c r="BP401" s="4"/>
      <c r="BQ401" s="4"/>
      <c r="BR401" s="3"/>
      <c r="BU401">
        <f t="shared" si="243"/>
        <v>190</v>
      </c>
      <c r="BV401" t="e">
        <f t="shared" si="244"/>
        <v>#N/A</v>
      </c>
      <c r="BW401" s="3" t="e">
        <f t="shared" si="244"/>
        <v>#N/A</v>
      </c>
      <c r="BX401" s="3" t="e">
        <f t="shared" si="244"/>
        <v>#N/A</v>
      </c>
      <c r="BY401" s="4" t="e">
        <f t="shared" si="244"/>
        <v>#N/A</v>
      </c>
      <c r="BZ401" s="4" t="e">
        <f t="shared" si="244"/>
        <v>#N/A</v>
      </c>
      <c r="CB401" s="8" t="e">
        <f t="shared" si="259"/>
        <v>#N/A</v>
      </c>
      <c r="CC401" s="3" t="e">
        <f t="shared" si="260"/>
        <v>#N/A</v>
      </c>
      <c r="CD401" s="3" t="e">
        <f t="shared" si="261"/>
        <v>#N/A</v>
      </c>
      <c r="CE401" s="3" t="e">
        <f t="shared" si="262"/>
        <v>#N/A</v>
      </c>
      <c r="CF401" s="3" t="e">
        <f t="shared" si="263"/>
        <v>#N/A</v>
      </c>
      <c r="CG401" s="3" t="e">
        <f t="shared" si="264"/>
        <v>#N/A</v>
      </c>
      <c r="CH401" s="3" t="e">
        <f t="shared" si="265"/>
        <v>#N/A</v>
      </c>
      <c r="CI401" s="3" t="e">
        <f t="shared" si="266"/>
        <v>#N/A</v>
      </c>
      <c r="CJ401" s="3" t="e">
        <f t="shared" si="267"/>
        <v>#N/A</v>
      </c>
      <c r="CK401" s="3" t="e">
        <f t="shared" si="268"/>
        <v>#N/A</v>
      </c>
    </row>
    <row r="402" spans="45:89" x14ac:dyDescent="0.2">
      <c r="AS402">
        <f t="shared" si="269"/>
        <v>190</v>
      </c>
      <c r="AT402" t="e">
        <f t="shared" si="240"/>
        <v>#N/A</v>
      </c>
      <c r="AU402" s="3" t="e">
        <f t="shared" si="247"/>
        <v>#N/A</v>
      </c>
      <c r="AV402" s="3" t="e">
        <f t="shared" si="258"/>
        <v>#N/A</v>
      </c>
      <c r="AW402" s="4" t="e">
        <f t="shared" si="258"/>
        <v>#N/A</v>
      </c>
      <c r="AX402" s="4" t="e">
        <f t="shared" si="258"/>
        <v>#N/A</v>
      </c>
      <c r="AZ402" s="8" t="e">
        <f t="shared" si="248"/>
        <v>#N/A</v>
      </c>
      <c r="BA402" s="3" t="e">
        <f t="shared" si="249"/>
        <v>#N/A</v>
      </c>
      <c r="BB402" s="3" t="e">
        <f t="shared" si="250"/>
        <v>#N/A</v>
      </c>
      <c r="BC402" s="3" t="e">
        <f t="shared" si="251"/>
        <v>#N/A</v>
      </c>
      <c r="BD402" s="3" t="e">
        <f t="shared" si="252"/>
        <v>#N/A</v>
      </c>
      <c r="BE402" s="3" t="e">
        <f t="shared" si="253"/>
        <v>#N/A</v>
      </c>
      <c r="BF402" s="3" t="e">
        <f t="shared" si="254"/>
        <v>#N/A</v>
      </c>
      <c r="BG402" s="3" t="e">
        <f t="shared" si="255"/>
        <v>#N/A</v>
      </c>
      <c r="BH402" s="3" t="e">
        <f t="shared" si="256"/>
        <v>#N/A</v>
      </c>
      <c r="BI402" s="3" t="e">
        <f t="shared" si="257"/>
        <v>#N/A</v>
      </c>
      <c r="BM402" s="4"/>
      <c r="BN402" s="8"/>
      <c r="BO402" s="3"/>
      <c r="BP402" s="4"/>
      <c r="BQ402" s="4"/>
      <c r="BR402" s="3"/>
      <c r="BU402">
        <f t="shared" si="243"/>
        <v>190</v>
      </c>
      <c r="BV402" t="e">
        <f t="shared" si="244"/>
        <v>#N/A</v>
      </c>
      <c r="BW402" s="3" t="e">
        <f t="shared" si="244"/>
        <v>#N/A</v>
      </c>
      <c r="BX402" s="3" t="e">
        <f t="shared" si="244"/>
        <v>#N/A</v>
      </c>
      <c r="BY402" s="4" t="e">
        <f t="shared" si="244"/>
        <v>#N/A</v>
      </c>
      <c r="BZ402" s="4" t="e">
        <f t="shared" si="244"/>
        <v>#N/A</v>
      </c>
      <c r="CB402" s="8" t="e">
        <f t="shared" si="259"/>
        <v>#N/A</v>
      </c>
      <c r="CC402" s="3" t="e">
        <f t="shared" si="260"/>
        <v>#N/A</v>
      </c>
      <c r="CD402" s="3" t="e">
        <f t="shared" si="261"/>
        <v>#N/A</v>
      </c>
      <c r="CE402" s="3" t="e">
        <f t="shared" si="262"/>
        <v>#N/A</v>
      </c>
      <c r="CF402" s="3" t="e">
        <f t="shared" si="263"/>
        <v>#N/A</v>
      </c>
      <c r="CG402" s="3" t="e">
        <f t="shared" si="264"/>
        <v>#N/A</v>
      </c>
      <c r="CH402" s="3" t="e">
        <f t="shared" si="265"/>
        <v>#N/A</v>
      </c>
      <c r="CI402" s="3" t="e">
        <f t="shared" si="266"/>
        <v>#N/A</v>
      </c>
      <c r="CJ402" s="3" t="e">
        <f t="shared" si="267"/>
        <v>#N/A</v>
      </c>
      <c r="CK402" s="3" t="e">
        <f t="shared" si="268"/>
        <v>#N/A</v>
      </c>
    </row>
    <row r="403" spans="45:89" x14ac:dyDescent="0.2">
      <c r="AS403">
        <f t="shared" si="269"/>
        <v>191</v>
      </c>
      <c r="AT403" t="e">
        <f t="shared" si="240"/>
        <v>#N/A</v>
      </c>
      <c r="AU403" s="3" t="e">
        <f t="shared" si="247"/>
        <v>#N/A</v>
      </c>
      <c r="AV403" s="3" t="e">
        <f t="shared" si="258"/>
        <v>#N/A</v>
      </c>
      <c r="AW403" s="4" t="e">
        <f t="shared" si="258"/>
        <v>#N/A</v>
      </c>
      <c r="AX403" s="4" t="e">
        <f t="shared" si="258"/>
        <v>#N/A</v>
      </c>
      <c r="AZ403" s="8" t="e">
        <f t="shared" si="248"/>
        <v>#N/A</v>
      </c>
      <c r="BA403" s="3" t="e">
        <f t="shared" si="249"/>
        <v>#N/A</v>
      </c>
      <c r="BB403" s="3" t="e">
        <f t="shared" si="250"/>
        <v>#N/A</v>
      </c>
      <c r="BC403" s="3" t="e">
        <f t="shared" si="251"/>
        <v>#N/A</v>
      </c>
      <c r="BD403" s="3" t="e">
        <f t="shared" si="252"/>
        <v>#N/A</v>
      </c>
      <c r="BE403" s="3" t="e">
        <f t="shared" si="253"/>
        <v>#N/A</v>
      </c>
      <c r="BF403" s="3" t="e">
        <f t="shared" si="254"/>
        <v>#N/A</v>
      </c>
      <c r="BG403" s="3" t="e">
        <f t="shared" si="255"/>
        <v>#N/A</v>
      </c>
      <c r="BH403" s="3" t="e">
        <f t="shared" si="256"/>
        <v>#N/A</v>
      </c>
      <c r="BI403" s="3" t="e">
        <f t="shared" si="257"/>
        <v>#N/A</v>
      </c>
      <c r="BM403" s="4"/>
      <c r="BN403" s="8"/>
      <c r="BO403" s="3"/>
      <c r="BP403" s="4"/>
      <c r="BQ403" s="4"/>
      <c r="BR403" s="3"/>
      <c r="BU403">
        <f t="shared" si="243"/>
        <v>191</v>
      </c>
      <c r="BV403" t="e">
        <f t="shared" si="244"/>
        <v>#N/A</v>
      </c>
      <c r="BW403" s="3" t="e">
        <f t="shared" si="244"/>
        <v>#N/A</v>
      </c>
      <c r="BX403" s="3" t="e">
        <f t="shared" si="244"/>
        <v>#N/A</v>
      </c>
      <c r="BY403" s="4" t="e">
        <f t="shared" si="244"/>
        <v>#N/A</v>
      </c>
      <c r="BZ403" s="4" t="e">
        <f t="shared" si="244"/>
        <v>#N/A</v>
      </c>
      <c r="CB403" s="8" t="e">
        <f t="shared" si="259"/>
        <v>#N/A</v>
      </c>
      <c r="CC403" s="3" t="e">
        <f t="shared" si="260"/>
        <v>#N/A</v>
      </c>
      <c r="CD403" s="3" t="e">
        <f t="shared" si="261"/>
        <v>#N/A</v>
      </c>
      <c r="CE403" s="3" t="e">
        <f t="shared" si="262"/>
        <v>#N/A</v>
      </c>
      <c r="CF403" s="3" t="e">
        <f t="shared" si="263"/>
        <v>#N/A</v>
      </c>
      <c r="CG403" s="3" t="e">
        <f t="shared" si="264"/>
        <v>#N/A</v>
      </c>
      <c r="CH403" s="3" t="e">
        <f t="shared" si="265"/>
        <v>#N/A</v>
      </c>
      <c r="CI403" s="3" t="e">
        <f t="shared" si="266"/>
        <v>#N/A</v>
      </c>
      <c r="CJ403" s="3" t="e">
        <f t="shared" si="267"/>
        <v>#N/A</v>
      </c>
      <c r="CK403" s="3" t="e">
        <f t="shared" si="268"/>
        <v>#N/A</v>
      </c>
    </row>
    <row r="404" spans="45:89" x14ac:dyDescent="0.2">
      <c r="AS404">
        <f t="shared" si="269"/>
        <v>191</v>
      </c>
      <c r="AT404" t="e">
        <f t="shared" si="240"/>
        <v>#N/A</v>
      </c>
      <c r="AU404" s="3" t="e">
        <f t="shared" si="247"/>
        <v>#N/A</v>
      </c>
      <c r="AV404" s="3" t="e">
        <f t="shared" si="258"/>
        <v>#N/A</v>
      </c>
      <c r="AW404" s="4" t="e">
        <f t="shared" si="258"/>
        <v>#N/A</v>
      </c>
      <c r="AX404" s="4" t="e">
        <f t="shared" si="258"/>
        <v>#N/A</v>
      </c>
      <c r="AZ404" s="8" t="e">
        <f t="shared" si="248"/>
        <v>#N/A</v>
      </c>
      <c r="BA404" s="3" t="e">
        <f t="shared" si="249"/>
        <v>#N/A</v>
      </c>
      <c r="BB404" s="3" t="e">
        <f t="shared" si="250"/>
        <v>#N/A</v>
      </c>
      <c r="BC404" s="3" t="e">
        <f t="shared" si="251"/>
        <v>#N/A</v>
      </c>
      <c r="BD404" s="3" t="e">
        <f t="shared" si="252"/>
        <v>#N/A</v>
      </c>
      <c r="BE404" s="3" t="e">
        <f t="shared" si="253"/>
        <v>#N/A</v>
      </c>
      <c r="BF404" s="3" t="e">
        <f t="shared" si="254"/>
        <v>#N/A</v>
      </c>
      <c r="BG404" s="3" t="e">
        <f t="shared" si="255"/>
        <v>#N/A</v>
      </c>
      <c r="BH404" s="3" t="e">
        <f t="shared" si="256"/>
        <v>#N/A</v>
      </c>
      <c r="BI404" s="3" t="e">
        <f t="shared" si="257"/>
        <v>#N/A</v>
      </c>
      <c r="BM404" s="4"/>
      <c r="BN404" s="8"/>
      <c r="BO404" s="3"/>
      <c r="BP404" s="4"/>
      <c r="BQ404" s="4"/>
      <c r="BR404" s="3"/>
      <c r="BU404">
        <f t="shared" si="243"/>
        <v>191</v>
      </c>
      <c r="BV404" t="e">
        <f t="shared" si="244"/>
        <v>#N/A</v>
      </c>
      <c r="BW404" s="3" t="e">
        <f t="shared" si="244"/>
        <v>#N/A</v>
      </c>
      <c r="BX404" s="3" t="e">
        <f t="shared" si="244"/>
        <v>#N/A</v>
      </c>
      <c r="BY404" s="4" t="e">
        <f t="shared" si="244"/>
        <v>#N/A</v>
      </c>
      <c r="BZ404" s="4" t="e">
        <f t="shared" si="244"/>
        <v>#N/A</v>
      </c>
      <c r="CB404" s="8" t="e">
        <f t="shared" si="259"/>
        <v>#N/A</v>
      </c>
      <c r="CC404" s="3" t="e">
        <f t="shared" si="260"/>
        <v>#N/A</v>
      </c>
      <c r="CD404" s="3" t="e">
        <f t="shared" si="261"/>
        <v>#N/A</v>
      </c>
      <c r="CE404" s="3" t="e">
        <f t="shared" si="262"/>
        <v>#N/A</v>
      </c>
      <c r="CF404" s="3" t="e">
        <f t="shared" si="263"/>
        <v>#N/A</v>
      </c>
      <c r="CG404" s="3" t="e">
        <f t="shared" si="264"/>
        <v>#N/A</v>
      </c>
      <c r="CH404" s="3" t="e">
        <f t="shared" si="265"/>
        <v>#N/A</v>
      </c>
      <c r="CI404" s="3" t="e">
        <f t="shared" si="266"/>
        <v>#N/A</v>
      </c>
      <c r="CJ404" s="3" t="e">
        <f t="shared" si="267"/>
        <v>#N/A</v>
      </c>
      <c r="CK404" s="3" t="e">
        <f t="shared" si="268"/>
        <v>#N/A</v>
      </c>
    </row>
    <row r="405" spans="45:89" x14ac:dyDescent="0.2">
      <c r="AS405">
        <f t="shared" si="269"/>
        <v>192</v>
      </c>
      <c r="AT405" t="e">
        <f t="shared" si="240"/>
        <v>#N/A</v>
      </c>
      <c r="AU405" s="3" t="e">
        <f t="shared" si="247"/>
        <v>#N/A</v>
      </c>
      <c r="AV405" s="3" t="e">
        <f t="shared" si="258"/>
        <v>#N/A</v>
      </c>
      <c r="AW405" s="4" t="e">
        <f t="shared" si="258"/>
        <v>#N/A</v>
      </c>
      <c r="AX405" s="4" t="e">
        <f t="shared" si="258"/>
        <v>#N/A</v>
      </c>
      <c r="AZ405" s="8" t="e">
        <f t="shared" si="248"/>
        <v>#N/A</v>
      </c>
      <c r="BA405" s="3" t="e">
        <f t="shared" si="249"/>
        <v>#N/A</v>
      </c>
      <c r="BB405" s="3" t="e">
        <f t="shared" si="250"/>
        <v>#N/A</v>
      </c>
      <c r="BC405" s="3" t="e">
        <f t="shared" si="251"/>
        <v>#N/A</v>
      </c>
      <c r="BD405" s="3" t="e">
        <f t="shared" si="252"/>
        <v>#N/A</v>
      </c>
      <c r="BE405" s="3" t="e">
        <f t="shared" si="253"/>
        <v>#N/A</v>
      </c>
      <c r="BF405" s="3" t="e">
        <f t="shared" si="254"/>
        <v>#N/A</v>
      </c>
      <c r="BG405" s="3" t="e">
        <f t="shared" si="255"/>
        <v>#N/A</v>
      </c>
      <c r="BH405" s="3" t="e">
        <f t="shared" si="256"/>
        <v>#N/A</v>
      </c>
      <c r="BI405" s="3" t="e">
        <f t="shared" si="257"/>
        <v>#N/A</v>
      </c>
      <c r="BM405" s="4"/>
      <c r="BN405" s="8"/>
      <c r="BO405" s="3"/>
      <c r="BP405" s="4"/>
      <c r="BQ405" s="4"/>
      <c r="BR405" s="3"/>
      <c r="BU405">
        <f t="shared" si="243"/>
        <v>192</v>
      </c>
      <c r="BV405" t="e">
        <f t="shared" si="244"/>
        <v>#N/A</v>
      </c>
      <c r="BW405" s="3" t="e">
        <f t="shared" si="244"/>
        <v>#N/A</v>
      </c>
      <c r="BX405" s="3" t="e">
        <f t="shared" si="244"/>
        <v>#N/A</v>
      </c>
      <c r="BY405" s="4" t="e">
        <f t="shared" si="244"/>
        <v>#N/A</v>
      </c>
      <c r="BZ405" s="4" t="e">
        <f t="shared" si="244"/>
        <v>#N/A</v>
      </c>
      <c r="CB405" s="8" t="e">
        <f t="shared" si="259"/>
        <v>#N/A</v>
      </c>
      <c r="CC405" s="3" t="e">
        <f t="shared" si="260"/>
        <v>#N/A</v>
      </c>
      <c r="CD405" s="3" t="e">
        <f t="shared" si="261"/>
        <v>#N/A</v>
      </c>
      <c r="CE405" s="3" t="e">
        <f t="shared" si="262"/>
        <v>#N/A</v>
      </c>
      <c r="CF405" s="3" t="e">
        <f t="shared" si="263"/>
        <v>#N/A</v>
      </c>
      <c r="CG405" s="3" t="e">
        <f t="shared" si="264"/>
        <v>#N/A</v>
      </c>
      <c r="CH405" s="3" t="e">
        <f t="shared" si="265"/>
        <v>#N/A</v>
      </c>
      <c r="CI405" s="3" t="e">
        <f t="shared" si="266"/>
        <v>#N/A</v>
      </c>
      <c r="CJ405" s="3" t="e">
        <f t="shared" si="267"/>
        <v>#N/A</v>
      </c>
      <c r="CK405" s="3" t="e">
        <f t="shared" si="268"/>
        <v>#N/A</v>
      </c>
    </row>
    <row r="406" spans="45:89" x14ac:dyDescent="0.2">
      <c r="AS406">
        <f t="shared" si="269"/>
        <v>192</v>
      </c>
      <c r="AT406" t="e">
        <f t="shared" si="240"/>
        <v>#N/A</v>
      </c>
      <c r="AU406" s="3" t="e">
        <f t="shared" si="247"/>
        <v>#N/A</v>
      </c>
      <c r="AV406" s="3" t="e">
        <f t="shared" si="258"/>
        <v>#N/A</v>
      </c>
      <c r="AW406" s="4" t="e">
        <f t="shared" si="258"/>
        <v>#N/A</v>
      </c>
      <c r="AX406" s="4" t="e">
        <f t="shared" si="258"/>
        <v>#N/A</v>
      </c>
      <c r="AZ406" s="8" t="e">
        <f t="shared" si="248"/>
        <v>#N/A</v>
      </c>
      <c r="BA406" s="3" t="e">
        <f t="shared" si="249"/>
        <v>#N/A</v>
      </c>
      <c r="BB406" s="3" t="e">
        <f t="shared" si="250"/>
        <v>#N/A</v>
      </c>
      <c r="BC406" s="3" t="e">
        <f t="shared" si="251"/>
        <v>#N/A</v>
      </c>
      <c r="BD406" s="3" t="e">
        <f t="shared" si="252"/>
        <v>#N/A</v>
      </c>
      <c r="BE406" s="3" t="e">
        <f t="shared" si="253"/>
        <v>#N/A</v>
      </c>
      <c r="BF406" s="3" t="e">
        <f t="shared" si="254"/>
        <v>#N/A</v>
      </c>
      <c r="BG406" s="3" t="e">
        <f t="shared" si="255"/>
        <v>#N/A</v>
      </c>
      <c r="BH406" s="3" t="e">
        <f t="shared" si="256"/>
        <v>#N/A</v>
      </c>
      <c r="BI406" s="3" t="e">
        <f t="shared" si="257"/>
        <v>#N/A</v>
      </c>
      <c r="BM406" s="4"/>
      <c r="BN406" s="8"/>
      <c r="BO406" s="3"/>
      <c r="BP406" s="4"/>
      <c r="BQ406" s="4"/>
      <c r="BR406" s="3"/>
      <c r="BU406">
        <f t="shared" si="243"/>
        <v>192</v>
      </c>
      <c r="BV406" t="e">
        <f t="shared" si="244"/>
        <v>#N/A</v>
      </c>
      <c r="BW406" s="3" t="e">
        <f t="shared" si="244"/>
        <v>#N/A</v>
      </c>
      <c r="BX406" s="3" t="e">
        <f t="shared" si="244"/>
        <v>#N/A</v>
      </c>
      <c r="BY406" s="4" t="e">
        <f t="shared" si="244"/>
        <v>#N/A</v>
      </c>
      <c r="BZ406" s="4" t="e">
        <f t="shared" si="244"/>
        <v>#N/A</v>
      </c>
      <c r="CB406" s="8" t="e">
        <f t="shared" si="259"/>
        <v>#N/A</v>
      </c>
      <c r="CC406" s="3" t="e">
        <f t="shared" si="260"/>
        <v>#N/A</v>
      </c>
      <c r="CD406" s="3" t="e">
        <f t="shared" si="261"/>
        <v>#N/A</v>
      </c>
      <c r="CE406" s="3" t="e">
        <f t="shared" si="262"/>
        <v>#N/A</v>
      </c>
      <c r="CF406" s="3" t="e">
        <f t="shared" si="263"/>
        <v>#N/A</v>
      </c>
      <c r="CG406" s="3" t="e">
        <f t="shared" si="264"/>
        <v>#N/A</v>
      </c>
      <c r="CH406" s="3" t="e">
        <f t="shared" si="265"/>
        <v>#N/A</v>
      </c>
      <c r="CI406" s="3" t="e">
        <f t="shared" si="266"/>
        <v>#N/A</v>
      </c>
      <c r="CJ406" s="3" t="e">
        <f t="shared" si="267"/>
        <v>#N/A</v>
      </c>
      <c r="CK406" s="3" t="e">
        <f t="shared" si="268"/>
        <v>#N/A</v>
      </c>
    </row>
    <row r="407" spans="45:89" x14ac:dyDescent="0.2">
      <c r="AS407">
        <f t="shared" si="269"/>
        <v>193</v>
      </c>
      <c r="AT407" t="e">
        <f t="shared" si="240"/>
        <v>#N/A</v>
      </c>
      <c r="AU407" s="3" t="e">
        <f t="shared" si="247"/>
        <v>#N/A</v>
      </c>
      <c r="AV407" s="3" t="e">
        <f t="shared" si="258"/>
        <v>#N/A</v>
      </c>
      <c r="AW407" s="4" t="e">
        <f t="shared" si="258"/>
        <v>#N/A</v>
      </c>
      <c r="AX407" s="4" t="e">
        <f t="shared" si="258"/>
        <v>#N/A</v>
      </c>
      <c r="AZ407" s="8" t="e">
        <f t="shared" si="248"/>
        <v>#N/A</v>
      </c>
      <c r="BA407" s="3" t="e">
        <f t="shared" si="249"/>
        <v>#N/A</v>
      </c>
      <c r="BB407" s="3" t="e">
        <f t="shared" si="250"/>
        <v>#N/A</v>
      </c>
      <c r="BC407" s="3" t="e">
        <f t="shared" si="251"/>
        <v>#N/A</v>
      </c>
      <c r="BD407" s="3" t="e">
        <f t="shared" si="252"/>
        <v>#N/A</v>
      </c>
      <c r="BE407" s="3" t="e">
        <f t="shared" si="253"/>
        <v>#N/A</v>
      </c>
      <c r="BF407" s="3" t="e">
        <f t="shared" si="254"/>
        <v>#N/A</v>
      </c>
      <c r="BG407" s="3" t="e">
        <f t="shared" si="255"/>
        <v>#N/A</v>
      </c>
      <c r="BH407" s="3" t="e">
        <f t="shared" si="256"/>
        <v>#N/A</v>
      </c>
      <c r="BI407" s="3" t="e">
        <f t="shared" si="257"/>
        <v>#N/A</v>
      </c>
      <c r="BM407" s="4"/>
      <c r="BN407" s="8"/>
      <c r="BO407" s="3"/>
      <c r="BP407" s="4"/>
      <c r="BQ407" s="4"/>
      <c r="BR407" s="3"/>
      <c r="BU407">
        <f t="shared" si="243"/>
        <v>193</v>
      </c>
      <c r="BV407" t="e">
        <f t="shared" si="244"/>
        <v>#N/A</v>
      </c>
      <c r="BW407" s="3" t="e">
        <f t="shared" si="244"/>
        <v>#N/A</v>
      </c>
      <c r="BX407" s="3" t="e">
        <f t="shared" si="244"/>
        <v>#N/A</v>
      </c>
      <c r="BY407" s="4" t="e">
        <f t="shared" si="244"/>
        <v>#N/A</v>
      </c>
      <c r="BZ407" s="4" t="e">
        <f t="shared" si="244"/>
        <v>#N/A</v>
      </c>
      <c r="CB407" s="8" t="e">
        <f t="shared" si="259"/>
        <v>#N/A</v>
      </c>
      <c r="CC407" s="3" t="e">
        <f t="shared" si="260"/>
        <v>#N/A</v>
      </c>
      <c r="CD407" s="3" t="e">
        <f t="shared" si="261"/>
        <v>#N/A</v>
      </c>
      <c r="CE407" s="3" t="e">
        <f t="shared" si="262"/>
        <v>#N/A</v>
      </c>
      <c r="CF407" s="3" t="e">
        <f t="shared" si="263"/>
        <v>#N/A</v>
      </c>
      <c r="CG407" s="3" t="e">
        <f t="shared" si="264"/>
        <v>#N/A</v>
      </c>
      <c r="CH407" s="3" t="e">
        <f t="shared" si="265"/>
        <v>#N/A</v>
      </c>
      <c r="CI407" s="3" t="e">
        <f t="shared" si="266"/>
        <v>#N/A</v>
      </c>
      <c r="CJ407" s="3" t="e">
        <f t="shared" si="267"/>
        <v>#N/A</v>
      </c>
      <c r="CK407" s="3" t="e">
        <f t="shared" si="268"/>
        <v>#N/A</v>
      </c>
    </row>
    <row r="408" spans="45:89" x14ac:dyDescent="0.2">
      <c r="AS408">
        <f t="shared" si="269"/>
        <v>193</v>
      </c>
      <c r="AT408" t="e">
        <f t="shared" ref="AT408:AT471" si="270">INDEX($T$23:$Y$204,MATCH($AS408,$T$23:$T$204,0),MATCH(AT$22,$T$22:$Y$22,0))</f>
        <v>#N/A</v>
      </c>
      <c r="AU408" s="3" t="e">
        <f t="shared" si="247"/>
        <v>#N/A</v>
      </c>
      <c r="AV408" s="3" t="e">
        <f t="shared" si="258"/>
        <v>#N/A</v>
      </c>
      <c r="AW408" s="4" t="e">
        <f t="shared" si="258"/>
        <v>#N/A</v>
      </c>
      <c r="AX408" s="4" t="e">
        <f t="shared" si="258"/>
        <v>#N/A</v>
      </c>
      <c r="AZ408" s="8" t="e">
        <f t="shared" si="248"/>
        <v>#N/A</v>
      </c>
      <c r="BA408" s="3" t="e">
        <f t="shared" si="249"/>
        <v>#N/A</v>
      </c>
      <c r="BB408" s="3" t="e">
        <f t="shared" si="250"/>
        <v>#N/A</v>
      </c>
      <c r="BC408" s="3" t="e">
        <f t="shared" si="251"/>
        <v>#N/A</v>
      </c>
      <c r="BD408" s="3" t="e">
        <f t="shared" si="252"/>
        <v>#N/A</v>
      </c>
      <c r="BE408" s="3" t="e">
        <f t="shared" si="253"/>
        <v>#N/A</v>
      </c>
      <c r="BF408" s="3" t="e">
        <f t="shared" si="254"/>
        <v>#N/A</v>
      </c>
      <c r="BG408" s="3" t="e">
        <f t="shared" si="255"/>
        <v>#N/A</v>
      </c>
      <c r="BH408" s="3" t="e">
        <f t="shared" si="256"/>
        <v>#N/A</v>
      </c>
      <c r="BI408" s="3" t="e">
        <f t="shared" si="257"/>
        <v>#N/A</v>
      </c>
      <c r="BM408" s="4"/>
      <c r="BN408" s="8"/>
      <c r="BO408" s="3"/>
      <c r="BP408" s="4"/>
      <c r="BQ408" s="4"/>
      <c r="BR408" s="3"/>
      <c r="BU408">
        <f t="shared" si="243"/>
        <v>193</v>
      </c>
      <c r="BV408" t="e">
        <f t="shared" si="244"/>
        <v>#N/A</v>
      </c>
      <c r="BW408" s="3" t="e">
        <f t="shared" si="244"/>
        <v>#N/A</v>
      </c>
      <c r="BX408" s="3" t="e">
        <f t="shared" si="244"/>
        <v>#N/A</v>
      </c>
      <c r="BY408" s="4" t="e">
        <f t="shared" si="244"/>
        <v>#N/A</v>
      </c>
      <c r="BZ408" s="4" t="e">
        <f t="shared" si="244"/>
        <v>#N/A</v>
      </c>
      <c r="CB408" s="8" t="e">
        <f t="shared" si="259"/>
        <v>#N/A</v>
      </c>
      <c r="CC408" s="3" t="e">
        <f t="shared" si="260"/>
        <v>#N/A</v>
      </c>
      <c r="CD408" s="3" t="e">
        <f t="shared" si="261"/>
        <v>#N/A</v>
      </c>
      <c r="CE408" s="3" t="e">
        <f t="shared" si="262"/>
        <v>#N/A</v>
      </c>
      <c r="CF408" s="3" t="e">
        <f t="shared" si="263"/>
        <v>#N/A</v>
      </c>
      <c r="CG408" s="3" t="e">
        <f t="shared" si="264"/>
        <v>#N/A</v>
      </c>
      <c r="CH408" s="3" t="e">
        <f t="shared" si="265"/>
        <v>#N/A</v>
      </c>
      <c r="CI408" s="3" t="e">
        <f t="shared" si="266"/>
        <v>#N/A</v>
      </c>
      <c r="CJ408" s="3" t="e">
        <f t="shared" si="267"/>
        <v>#N/A</v>
      </c>
      <c r="CK408" s="3" t="e">
        <f t="shared" si="268"/>
        <v>#N/A</v>
      </c>
    </row>
    <row r="409" spans="45:89" x14ac:dyDescent="0.2">
      <c r="AS409">
        <f t="shared" si="269"/>
        <v>194</v>
      </c>
      <c r="AT409" t="e">
        <f t="shared" si="270"/>
        <v>#N/A</v>
      </c>
      <c r="AU409" s="3" t="e">
        <f t="shared" si="247"/>
        <v>#N/A</v>
      </c>
      <c r="AV409" s="3" t="e">
        <f t="shared" si="258"/>
        <v>#N/A</v>
      </c>
      <c r="AW409" s="4" t="e">
        <f t="shared" si="258"/>
        <v>#N/A</v>
      </c>
      <c r="AX409" s="4" t="e">
        <f t="shared" si="258"/>
        <v>#N/A</v>
      </c>
      <c r="AZ409" s="8" t="e">
        <f t="shared" si="248"/>
        <v>#N/A</v>
      </c>
      <c r="BA409" s="3" t="e">
        <f t="shared" si="249"/>
        <v>#N/A</v>
      </c>
      <c r="BB409" s="3" t="e">
        <f t="shared" si="250"/>
        <v>#N/A</v>
      </c>
      <c r="BC409" s="3" t="e">
        <f t="shared" si="251"/>
        <v>#N/A</v>
      </c>
      <c r="BD409" s="3" t="e">
        <f t="shared" si="252"/>
        <v>#N/A</v>
      </c>
      <c r="BE409" s="3" t="e">
        <f t="shared" si="253"/>
        <v>#N/A</v>
      </c>
      <c r="BF409" s="3" t="e">
        <f t="shared" si="254"/>
        <v>#N/A</v>
      </c>
      <c r="BG409" s="3" t="e">
        <f t="shared" si="255"/>
        <v>#N/A</v>
      </c>
      <c r="BH409" s="3" t="e">
        <f t="shared" si="256"/>
        <v>#N/A</v>
      </c>
      <c r="BI409" s="3" t="e">
        <f t="shared" si="257"/>
        <v>#N/A</v>
      </c>
      <c r="BM409" s="4"/>
      <c r="BN409" s="8"/>
      <c r="BO409" s="3"/>
      <c r="BP409" s="4"/>
      <c r="BQ409" s="4"/>
      <c r="BR409" s="3"/>
      <c r="BU409">
        <f t="shared" si="243"/>
        <v>194</v>
      </c>
      <c r="BV409" t="e">
        <f t="shared" ref="BV409:BZ459" si="271">INDEX($AA$23:$AF$204,MATCH($BU409,$AA$23:$AA$204,0),MATCH(BV$22,$AA$22:$AF$22,0))</f>
        <v>#N/A</v>
      </c>
      <c r="BW409" s="3" t="e">
        <f t="shared" si="271"/>
        <v>#N/A</v>
      </c>
      <c r="BX409" s="3" t="e">
        <f t="shared" si="271"/>
        <v>#N/A</v>
      </c>
      <c r="BY409" s="4" t="e">
        <f t="shared" si="271"/>
        <v>#N/A</v>
      </c>
      <c r="BZ409" s="4" t="e">
        <f t="shared" si="271"/>
        <v>#N/A</v>
      </c>
      <c r="CB409" s="8" t="e">
        <f t="shared" si="259"/>
        <v>#N/A</v>
      </c>
      <c r="CC409" s="3" t="e">
        <f t="shared" si="260"/>
        <v>#N/A</v>
      </c>
      <c r="CD409" s="3" t="e">
        <f t="shared" si="261"/>
        <v>#N/A</v>
      </c>
      <c r="CE409" s="3" t="e">
        <f t="shared" si="262"/>
        <v>#N/A</v>
      </c>
      <c r="CF409" s="3" t="e">
        <f t="shared" si="263"/>
        <v>#N/A</v>
      </c>
      <c r="CG409" s="3" t="e">
        <f t="shared" si="264"/>
        <v>#N/A</v>
      </c>
      <c r="CH409" s="3" t="e">
        <f t="shared" si="265"/>
        <v>#N/A</v>
      </c>
      <c r="CI409" s="3" t="e">
        <f t="shared" si="266"/>
        <v>#N/A</v>
      </c>
      <c r="CJ409" s="3" t="e">
        <f t="shared" si="267"/>
        <v>#N/A</v>
      </c>
      <c r="CK409" s="3" t="e">
        <f t="shared" si="268"/>
        <v>#N/A</v>
      </c>
    </row>
    <row r="410" spans="45:89" x14ac:dyDescent="0.2">
      <c r="AS410">
        <f t="shared" si="269"/>
        <v>194</v>
      </c>
      <c r="AT410" t="e">
        <f t="shared" si="270"/>
        <v>#N/A</v>
      </c>
      <c r="AU410" s="3" t="e">
        <f t="shared" si="247"/>
        <v>#N/A</v>
      </c>
      <c r="AV410" s="3" t="e">
        <f t="shared" si="258"/>
        <v>#N/A</v>
      </c>
      <c r="AW410" s="4" t="e">
        <f t="shared" si="258"/>
        <v>#N/A</v>
      </c>
      <c r="AX410" s="4" t="e">
        <f t="shared" si="258"/>
        <v>#N/A</v>
      </c>
      <c r="AZ410" s="8" t="e">
        <f t="shared" si="248"/>
        <v>#N/A</v>
      </c>
      <c r="BA410" s="3" t="e">
        <f t="shared" si="249"/>
        <v>#N/A</v>
      </c>
      <c r="BB410" s="3" t="e">
        <f t="shared" si="250"/>
        <v>#N/A</v>
      </c>
      <c r="BC410" s="3" t="e">
        <f t="shared" si="251"/>
        <v>#N/A</v>
      </c>
      <c r="BD410" s="3" t="e">
        <f t="shared" si="252"/>
        <v>#N/A</v>
      </c>
      <c r="BE410" s="3" t="e">
        <f t="shared" si="253"/>
        <v>#N/A</v>
      </c>
      <c r="BF410" s="3" t="e">
        <f t="shared" si="254"/>
        <v>#N/A</v>
      </c>
      <c r="BG410" s="3" t="e">
        <f t="shared" si="255"/>
        <v>#N/A</v>
      </c>
      <c r="BH410" s="3" t="e">
        <f t="shared" si="256"/>
        <v>#N/A</v>
      </c>
      <c r="BI410" s="3" t="e">
        <f t="shared" si="257"/>
        <v>#N/A</v>
      </c>
      <c r="BM410" s="4"/>
      <c r="BN410" s="8"/>
      <c r="BO410" s="3"/>
      <c r="BP410" s="4"/>
      <c r="BQ410" s="4"/>
      <c r="BR410" s="3"/>
      <c r="BU410">
        <f t="shared" ref="BU410:BU473" si="272">BU408+1</f>
        <v>194</v>
      </c>
      <c r="BV410" t="e">
        <f t="shared" si="271"/>
        <v>#N/A</v>
      </c>
      <c r="BW410" s="3" t="e">
        <f t="shared" si="271"/>
        <v>#N/A</v>
      </c>
      <c r="BX410" s="3" t="e">
        <f t="shared" si="271"/>
        <v>#N/A</v>
      </c>
      <c r="BY410" s="4" t="e">
        <f t="shared" si="271"/>
        <v>#N/A</v>
      </c>
      <c r="BZ410" s="4" t="e">
        <f t="shared" si="271"/>
        <v>#N/A</v>
      </c>
      <c r="CB410" s="8" t="e">
        <f t="shared" si="259"/>
        <v>#N/A</v>
      </c>
      <c r="CC410" s="3" t="e">
        <f t="shared" si="260"/>
        <v>#N/A</v>
      </c>
      <c r="CD410" s="3" t="e">
        <f t="shared" si="261"/>
        <v>#N/A</v>
      </c>
      <c r="CE410" s="3" t="e">
        <f t="shared" si="262"/>
        <v>#N/A</v>
      </c>
      <c r="CF410" s="3" t="e">
        <f t="shared" si="263"/>
        <v>#N/A</v>
      </c>
      <c r="CG410" s="3" t="e">
        <f t="shared" si="264"/>
        <v>#N/A</v>
      </c>
      <c r="CH410" s="3" t="e">
        <f t="shared" si="265"/>
        <v>#N/A</v>
      </c>
      <c r="CI410" s="3" t="e">
        <f t="shared" si="266"/>
        <v>#N/A</v>
      </c>
      <c r="CJ410" s="3" t="e">
        <f t="shared" si="267"/>
        <v>#N/A</v>
      </c>
      <c r="CK410" s="3" t="e">
        <f t="shared" si="268"/>
        <v>#N/A</v>
      </c>
    </row>
    <row r="411" spans="45:89" x14ac:dyDescent="0.2">
      <c r="AS411">
        <f t="shared" si="269"/>
        <v>195</v>
      </c>
      <c r="AT411" t="e">
        <f t="shared" si="270"/>
        <v>#N/A</v>
      </c>
      <c r="AU411" s="3" t="e">
        <f t="shared" si="247"/>
        <v>#N/A</v>
      </c>
      <c r="AV411" s="3" t="e">
        <f t="shared" si="258"/>
        <v>#N/A</v>
      </c>
      <c r="AW411" s="4" t="e">
        <f t="shared" si="258"/>
        <v>#N/A</v>
      </c>
      <c r="AX411" s="4" t="e">
        <f t="shared" si="258"/>
        <v>#N/A</v>
      </c>
      <c r="AZ411" s="8" t="e">
        <f t="shared" si="248"/>
        <v>#N/A</v>
      </c>
      <c r="BA411" s="3" t="e">
        <f t="shared" si="249"/>
        <v>#N/A</v>
      </c>
      <c r="BB411" s="3" t="e">
        <f t="shared" si="250"/>
        <v>#N/A</v>
      </c>
      <c r="BC411" s="3" t="e">
        <f t="shared" si="251"/>
        <v>#N/A</v>
      </c>
      <c r="BD411" s="3" t="e">
        <f t="shared" si="252"/>
        <v>#N/A</v>
      </c>
      <c r="BE411" s="3" t="e">
        <f t="shared" si="253"/>
        <v>#N/A</v>
      </c>
      <c r="BF411" s="3" t="e">
        <f t="shared" si="254"/>
        <v>#N/A</v>
      </c>
      <c r="BG411" s="3" t="e">
        <f t="shared" si="255"/>
        <v>#N/A</v>
      </c>
      <c r="BH411" s="3" t="e">
        <f t="shared" si="256"/>
        <v>#N/A</v>
      </c>
      <c r="BI411" s="3" t="e">
        <f t="shared" si="257"/>
        <v>#N/A</v>
      </c>
      <c r="BM411" s="4"/>
      <c r="BN411" s="8"/>
      <c r="BO411" s="3"/>
      <c r="BP411" s="4"/>
      <c r="BQ411" s="4"/>
      <c r="BR411" s="3"/>
      <c r="BU411">
        <f t="shared" si="272"/>
        <v>195</v>
      </c>
      <c r="BV411" t="e">
        <f t="shared" si="271"/>
        <v>#N/A</v>
      </c>
      <c r="BW411" s="3" t="e">
        <f t="shared" si="271"/>
        <v>#N/A</v>
      </c>
      <c r="BX411" s="3" t="e">
        <f t="shared" si="271"/>
        <v>#N/A</v>
      </c>
      <c r="BY411" s="4" t="e">
        <f t="shared" si="271"/>
        <v>#N/A</v>
      </c>
      <c r="BZ411" s="4" t="e">
        <f t="shared" si="271"/>
        <v>#N/A</v>
      </c>
      <c r="CB411" s="8" t="e">
        <f t="shared" si="259"/>
        <v>#N/A</v>
      </c>
      <c r="CC411" s="3" t="e">
        <f t="shared" si="260"/>
        <v>#N/A</v>
      </c>
      <c r="CD411" s="3" t="e">
        <f t="shared" si="261"/>
        <v>#N/A</v>
      </c>
      <c r="CE411" s="3" t="e">
        <f t="shared" si="262"/>
        <v>#N/A</v>
      </c>
      <c r="CF411" s="3" t="e">
        <f t="shared" si="263"/>
        <v>#N/A</v>
      </c>
      <c r="CG411" s="3" t="e">
        <f t="shared" si="264"/>
        <v>#N/A</v>
      </c>
      <c r="CH411" s="3" t="e">
        <f t="shared" si="265"/>
        <v>#N/A</v>
      </c>
      <c r="CI411" s="3" t="e">
        <f t="shared" si="266"/>
        <v>#N/A</v>
      </c>
      <c r="CJ411" s="3" t="e">
        <f t="shared" si="267"/>
        <v>#N/A</v>
      </c>
      <c r="CK411" s="3" t="e">
        <f t="shared" si="268"/>
        <v>#N/A</v>
      </c>
    </row>
    <row r="412" spans="45:89" x14ac:dyDescent="0.2">
      <c r="AS412">
        <f t="shared" si="269"/>
        <v>195</v>
      </c>
      <c r="AT412" t="e">
        <f t="shared" si="270"/>
        <v>#N/A</v>
      </c>
      <c r="AU412" s="3" t="e">
        <f t="shared" si="247"/>
        <v>#N/A</v>
      </c>
      <c r="AV412" s="3" t="e">
        <f t="shared" si="258"/>
        <v>#N/A</v>
      </c>
      <c r="AW412" s="4" t="e">
        <f t="shared" si="258"/>
        <v>#N/A</v>
      </c>
      <c r="AX412" s="4" t="e">
        <f t="shared" si="258"/>
        <v>#N/A</v>
      </c>
      <c r="AZ412" s="8" t="e">
        <f t="shared" si="248"/>
        <v>#N/A</v>
      </c>
      <c r="BA412" s="3" t="e">
        <f t="shared" si="249"/>
        <v>#N/A</v>
      </c>
      <c r="BB412" s="3" t="e">
        <f t="shared" si="250"/>
        <v>#N/A</v>
      </c>
      <c r="BC412" s="3" t="e">
        <f t="shared" si="251"/>
        <v>#N/A</v>
      </c>
      <c r="BD412" s="3" t="e">
        <f t="shared" si="252"/>
        <v>#N/A</v>
      </c>
      <c r="BE412" s="3" t="e">
        <f t="shared" si="253"/>
        <v>#N/A</v>
      </c>
      <c r="BF412" s="3" t="e">
        <f t="shared" si="254"/>
        <v>#N/A</v>
      </c>
      <c r="BG412" s="3" t="e">
        <f t="shared" si="255"/>
        <v>#N/A</v>
      </c>
      <c r="BH412" s="3" t="e">
        <f t="shared" si="256"/>
        <v>#N/A</v>
      </c>
      <c r="BI412" s="3" t="e">
        <f t="shared" si="257"/>
        <v>#N/A</v>
      </c>
      <c r="BM412" s="4"/>
      <c r="BN412" s="8"/>
      <c r="BO412" s="3"/>
      <c r="BP412" s="4"/>
      <c r="BQ412" s="4"/>
      <c r="BR412" s="3"/>
      <c r="BU412">
        <f t="shared" si="272"/>
        <v>195</v>
      </c>
      <c r="BV412" t="e">
        <f t="shared" si="271"/>
        <v>#N/A</v>
      </c>
      <c r="BW412" s="3" t="e">
        <f t="shared" si="271"/>
        <v>#N/A</v>
      </c>
      <c r="BX412" s="3" t="e">
        <f t="shared" si="271"/>
        <v>#N/A</v>
      </c>
      <c r="BY412" s="4" t="e">
        <f t="shared" si="271"/>
        <v>#N/A</v>
      </c>
      <c r="BZ412" s="4" t="e">
        <f t="shared" si="271"/>
        <v>#N/A</v>
      </c>
      <c r="CB412" s="8" t="e">
        <f t="shared" si="259"/>
        <v>#N/A</v>
      </c>
      <c r="CC412" s="3" t="e">
        <f t="shared" si="260"/>
        <v>#N/A</v>
      </c>
      <c r="CD412" s="3" t="e">
        <f t="shared" si="261"/>
        <v>#N/A</v>
      </c>
      <c r="CE412" s="3" t="e">
        <f t="shared" si="262"/>
        <v>#N/A</v>
      </c>
      <c r="CF412" s="3" t="e">
        <f t="shared" si="263"/>
        <v>#N/A</v>
      </c>
      <c r="CG412" s="3" t="e">
        <f t="shared" si="264"/>
        <v>#N/A</v>
      </c>
      <c r="CH412" s="3" t="e">
        <f t="shared" si="265"/>
        <v>#N/A</v>
      </c>
      <c r="CI412" s="3" t="e">
        <f t="shared" si="266"/>
        <v>#N/A</v>
      </c>
      <c r="CJ412" s="3" t="e">
        <f t="shared" si="267"/>
        <v>#N/A</v>
      </c>
      <c r="CK412" s="3" t="e">
        <f t="shared" si="268"/>
        <v>#N/A</v>
      </c>
    </row>
    <row r="413" spans="45:89" x14ac:dyDescent="0.2">
      <c r="AS413">
        <f t="shared" si="269"/>
        <v>196</v>
      </c>
      <c r="AT413" t="e">
        <f t="shared" si="270"/>
        <v>#N/A</v>
      </c>
      <c r="AU413" s="3" t="e">
        <f t="shared" si="247"/>
        <v>#N/A</v>
      </c>
      <c r="AV413" s="3" t="e">
        <f t="shared" si="258"/>
        <v>#N/A</v>
      </c>
      <c r="AW413" s="4" t="e">
        <f t="shared" si="258"/>
        <v>#N/A</v>
      </c>
      <c r="AX413" s="4" t="e">
        <f t="shared" si="258"/>
        <v>#N/A</v>
      </c>
      <c r="AZ413" s="8" t="e">
        <f t="shared" si="248"/>
        <v>#N/A</v>
      </c>
      <c r="BA413" s="3" t="e">
        <f t="shared" si="249"/>
        <v>#N/A</v>
      </c>
      <c r="BB413" s="3" t="e">
        <f t="shared" si="250"/>
        <v>#N/A</v>
      </c>
      <c r="BC413" s="3" t="e">
        <f t="shared" si="251"/>
        <v>#N/A</v>
      </c>
      <c r="BD413" s="3" t="e">
        <f t="shared" si="252"/>
        <v>#N/A</v>
      </c>
      <c r="BE413" s="3" t="e">
        <f t="shared" si="253"/>
        <v>#N/A</v>
      </c>
      <c r="BF413" s="3" t="e">
        <f t="shared" si="254"/>
        <v>#N/A</v>
      </c>
      <c r="BG413" s="3" t="e">
        <f t="shared" si="255"/>
        <v>#N/A</v>
      </c>
      <c r="BH413" s="3" t="e">
        <f t="shared" si="256"/>
        <v>#N/A</v>
      </c>
      <c r="BI413" s="3" t="e">
        <f t="shared" si="257"/>
        <v>#N/A</v>
      </c>
      <c r="BM413" s="4"/>
      <c r="BN413" s="8"/>
      <c r="BO413" s="3"/>
      <c r="BP413" s="4"/>
      <c r="BQ413" s="4"/>
      <c r="BR413" s="3"/>
      <c r="BU413">
        <f t="shared" si="272"/>
        <v>196</v>
      </c>
      <c r="BV413" t="e">
        <f t="shared" si="271"/>
        <v>#N/A</v>
      </c>
      <c r="BW413" s="3" t="e">
        <f t="shared" si="271"/>
        <v>#N/A</v>
      </c>
      <c r="BX413" s="3" t="e">
        <f t="shared" si="271"/>
        <v>#N/A</v>
      </c>
      <c r="BY413" s="4" t="e">
        <f t="shared" si="271"/>
        <v>#N/A</v>
      </c>
      <c r="BZ413" s="4" t="e">
        <f t="shared" si="271"/>
        <v>#N/A</v>
      </c>
      <c r="CB413" s="8" t="e">
        <f t="shared" si="259"/>
        <v>#N/A</v>
      </c>
      <c r="CC413" s="3" t="e">
        <f t="shared" si="260"/>
        <v>#N/A</v>
      </c>
      <c r="CD413" s="3" t="e">
        <f t="shared" si="261"/>
        <v>#N/A</v>
      </c>
      <c r="CE413" s="3" t="e">
        <f t="shared" si="262"/>
        <v>#N/A</v>
      </c>
      <c r="CF413" s="3" t="e">
        <f t="shared" si="263"/>
        <v>#N/A</v>
      </c>
      <c r="CG413" s="3" t="e">
        <f t="shared" si="264"/>
        <v>#N/A</v>
      </c>
      <c r="CH413" s="3" t="e">
        <f t="shared" si="265"/>
        <v>#N/A</v>
      </c>
      <c r="CI413" s="3" t="e">
        <f t="shared" si="266"/>
        <v>#N/A</v>
      </c>
      <c r="CJ413" s="3" t="e">
        <f t="shared" si="267"/>
        <v>#N/A</v>
      </c>
      <c r="CK413" s="3" t="e">
        <f t="shared" si="268"/>
        <v>#N/A</v>
      </c>
    </row>
    <row r="414" spans="45:89" x14ac:dyDescent="0.2">
      <c r="AS414">
        <f t="shared" si="269"/>
        <v>196</v>
      </c>
      <c r="AT414" t="e">
        <f t="shared" si="270"/>
        <v>#N/A</v>
      </c>
      <c r="AU414" s="3" t="e">
        <f t="shared" si="247"/>
        <v>#N/A</v>
      </c>
      <c r="AV414" s="3" t="e">
        <f t="shared" si="258"/>
        <v>#N/A</v>
      </c>
      <c r="AW414" s="4" t="e">
        <f t="shared" si="258"/>
        <v>#N/A</v>
      </c>
      <c r="AX414" s="4" t="e">
        <f t="shared" si="258"/>
        <v>#N/A</v>
      </c>
      <c r="AZ414" s="8" t="e">
        <f t="shared" si="248"/>
        <v>#N/A</v>
      </c>
      <c r="BA414" s="3" t="e">
        <f t="shared" si="249"/>
        <v>#N/A</v>
      </c>
      <c r="BB414" s="3" t="e">
        <f t="shared" si="250"/>
        <v>#N/A</v>
      </c>
      <c r="BC414" s="3" t="e">
        <f t="shared" si="251"/>
        <v>#N/A</v>
      </c>
      <c r="BD414" s="3" t="e">
        <f t="shared" si="252"/>
        <v>#N/A</v>
      </c>
      <c r="BE414" s="3" t="e">
        <f t="shared" si="253"/>
        <v>#N/A</v>
      </c>
      <c r="BF414" s="3" t="e">
        <f t="shared" si="254"/>
        <v>#N/A</v>
      </c>
      <c r="BG414" s="3" t="e">
        <f t="shared" si="255"/>
        <v>#N/A</v>
      </c>
      <c r="BH414" s="3" t="e">
        <f t="shared" si="256"/>
        <v>#N/A</v>
      </c>
      <c r="BI414" s="3" t="e">
        <f t="shared" si="257"/>
        <v>#N/A</v>
      </c>
      <c r="BM414" s="4"/>
      <c r="BN414" s="8"/>
      <c r="BO414" s="3"/>
      <c r="BP414" s="4"/>
      <c r="BQ414" s="4"/>
      <c r="BR414" s="3"/>
      <c r="BU414">
        <f t="shared" si="272"/>
        <v>196</v>
      </c>
      <c r="BV414" t="e">
        <f t="shared" si="271"/>
        <v>#N/A</v>
      </c>
      <c r="BW414" s="3" t="e">
        <f t="shared" si="271"/>
        <v>#N/A</v>
      </c>
      <c r="BX414" s="3" t="e">
        <f t="shared" si="271"/>
        <v>#N/A</v>
      </c>
      <c r="BY414" s="4" t="e">
        <f t="shared" si="271"/>
        <v>#N/A</v>
      </c>
      <c r="BZ414" s="4" t="e">
        <f t="shared" si="271"/>
        <v>#N/A</v>
      </c>
      <c r="CB414" s="8" t="e">
        <f t="shared" si="259"/>
        <v>#N/A</v>
      </c>
      <c r="CC414" s="3" t="e">
        <f t="shared" si="260"/>
        <v>#N/A</v>
      </c>
      <c r="CD414" s="3" t="e">
        <f t="shared" si="261"/>
        <v>#N/A</v>
      </c>
      <c r="CE414" s="3" t="e">
        <f t="shared" si="262"/>
        <v>#N/A</v>
      </c>
      <c r="CF414" s="3" t="e">
        <f t="shared" si="263"/>
        <v>#N/A</v>
      </c>
      <c r="CG414" s="3" t="e">
        <f t="shared" si="264"/>
        <v>#N/A</v>
      </c>
      <c r="CH414" s="3" t="e">
        <f t="shared" si="265"/>
        <v>#N/A</v>
      </c>
      <c r="CI414" s="3" t="e">
        <f t="shared" si="266"/>
        <v>#N/A</v>
      </c>
      <c r="CJ414" s="3" t="e">
        <f t="shared" si="267"/>
        <v>#N/A</v>
      </c>
      <c r="CK414" s="3" t="e">
        <f t="shared" si="268"/>
        <v>#N/A</v>
      </c>
    </row>
    <row r="415" spans="45:89" x14ac:dyDescent="0.2">
      <c r="AS415">
        <f t="shared" si="269"/>
        <v>197</v>
      </c>
      <c r="AT415" t="e">
        <f t="shared" si="270"/>
        <v>#N/A</v>
      </c>
      <c r="AU415" s="3" t="e">
        <f t="shared" si="247"/>
        <v>#N/A</v>
      </c>
      <c r="AV415" s="3" t="e">
        <f t="shared" si="258"/>
        <v>#N/A</v>
      </c>
      <c r="AW415" s="4" t="e">
        <f t="shared" si="258"/>
        <v>#N/A</v>
      </c>
      <c r="AX415" s="4" t="e">
        <f t="shared" si="258"/>
        <v>#N/A</v>
      </c>
      <c r="AZ415" s="8" t="e">
        <f t="shared" si="248"/>
        <v>#N/A</v>
      </c>
      <c r="BA415" s="3" t="e">
        <f t="shared" si="249"/>
        <v>#N/A</v>
      </c>
      <c r="BB415" s="3" t="e">
        <f t="shared" si="250"/>
        <v>#N/A</v>
      </c>
      <c r="BC415" s="3" t="e">
        <f t="shared" si="251"/>
        <v>#N/A</v>
      </c>
      <c r="BD415" s="3" t="e">
        <f t="shared" si="252"/>
        <v>#N/A</v>
      </c>
      <c r="BE415" s="3" t="e">
        <f t="shared" si="253"/>
        <v>#N/A</v>
      </c>
      <c r="BF415" s="3" t="e">
        <f t="shared" si="254"/>
        <v>#N/A</v>
      </c>
      <c r="BG415" s="3" t="e">
        <f t="shared" si="255"/>
        <v>#N/A</v>
      </c>
      <c r="BH415" s="3" t="e">
        <f t="shared" si="256"/>
        <v>#N/A</v>
      </c>
      <c r="BI415" s="3" t="e">
        <f t="shared" si="257"/>
        <v>#N/A</v>
      </c>
      <c r="BM415" s="4"/>
      <c r="BN415" s="8"/>
      <c r="BO415" s="3"/>
      <c r="BP415" s="4"/>
      <c r="BQ415" s="4"/>
      <c r="BR415" s="3"/>
      <c r="BU415">
        <f t="shared" si="272"/>
        <v>197</v>
      </c>
      <c r="BV415" t="e">
        <f t="shared" si="271"/>
        <v>#N/A</v>
      </c>
      <c r="BW415" s="3" t="e">
        <f t="shared" si="271"/>
        <v>#N/A</v>
      </c>
      <c r="BX415" s="3" t="e">
        <f t="shared" si="271"/>
        <v>#N/A</v>
      </c>
      <c r="BY415" s="4" t="e">
        <f t="shared" si="271"/>
        <v>#N/A</v>
      </c>
      <c r="BZ415" s="4" t="e">
        <f t="shared" si="271"/>
        <v>#N/A</v>
      </c>
      <c r="CB415" s="8" t="e">
        <f t="shared" si="259"/>
        <v>#N/A</v>
      </c>
      <c r="CC415" s="3" t="e">
        <f t="shared" si="260"/>
        <v>#N/A</v>
      </c>
      <c r="CD415" s="3" t="e">
        <f t="shared" si="261"/>
        <v>#N/A</v>
      </c>
      <c r="CE415" s="3" t="e">
        <f t="shared" si="262"/>
        <v>#N/A</v>
      </c>
      <c r="CF415" s="3" t="e">
        <f t="shared" si="263"/>
        <v>#N/A</v>
      </c>
      <c r="CG415" s="3" t="e">
        <f t="shared" si="264"/>
        <v>#N/A</v>
      </c>
      <c r="CH415" s="3" t="e">
        <f t="shared" si="265"/>
        <v>#N/A</v>
      </c>
      <c r="CI415" s="3" t="e">
        <f t="shared" si="266"/>
        <v>#N/A</v>
      </c>
      <c r="CJ415" s="3" t="e">
        <f t="shared" si="267"/>
        <v>#N/A</v>
      </c>
      <c r="CK415" s="3" t="e">
        <f t="shared" si="268"/>
        <v>#N/A</v>
      </c>
    </row>
    <row r="416" spans="45:89" x14ac:dyDescent="0.2">
      <c r="AS416">
        <f t="shared" si="269"/>
        <v>197</v>
      </c>
      <c r="AT416" t="e">
        <f t="shared" si="270"/>
        <v>#N/A</v>
      </c>
      <c r="AU416" s="3" t="e">
        <f t="shared" si="247"/>
        <v>#N/A</v>
      </c>
      <c r="AV416" s="3" t="e">
        <f t="shared" si="258"/>
        <v>#N/A</v>
      </c>
      <c r="AW416" s="4" t="e">
        <f t="shared" si="258"/>
        <v>#N/A</v>
      </c>
      <c r="AX416" s="4" t="e">
        <f t="shared" si="258"/>
        <v>#N/A</v>
      </c>
      <c r="AZ416" s="8" t="e">
        <f t="shared" si="248"/>
        <v>#N/A</v>
      </c>
      <c r="BA416" s="3" t="e">
        <f t="shared" si="249"/>
        <v>#N/A</v>
      </c>
      <c r="BB416" s="3" t="e">
        <f t="shared" si="250"/>
        <v>#N/A</v>
      </c>
      <c r="BC416" s="3" t="e">
        <f t="shared" si="251"/>
        <v>#N/A</v>
      </c>
      <c r="BD416" s="3" t="e">
        <f t="shared" si="252"/>
        <v>#N/A</v>
      </c>
      <c r="BE416" s="3" t="e">
        <f t="shared" si="253"/>
        <v>#N/A</v>
      </c>
      <c r="BF416" s="3" t="e">
        <f t="shared" si="254"/>
        <v>#N/A</v>
      </c>
      <c r="BG416" s="3" t="e">
        <f t="shared" si="255"/>
        <v>#N/A</v>
      </c>
      <c r="BH416" s="3" t="e">
        <f t="shared" si="256"/>
        <v>#N/A</v>
      </c>
      <c r="BI416" s="3" t="e">
        <f t="shared" si="257"/>
        <v>#N/A</v>
      </c>
      <c r="BM416" s="4"/>
      <c r="BN416" s="8"/>
      <c r="BO416" s="3"/>
      <c r="BP416" s="4"/>
      <c r="BQ416" s="4"/>
      <c r="BR416" s="3"/>
      <c r="BU416">
        <f t="shared" si="272"/>
        <v>197</v>
      </c>
      <c r="BV416" t="e">
        <f t="shared" si="271"/>
        <v>#N/A</v>
      </c>
      <c r="BW416" s="3" t="e">
        <f t="shared" si="271"/>
        <v>#N/A</v>
      </c>
      <c r="BX416" s="3" t="e">
        <f t="shared" si="271"/>
        <v>#N/A</v>
      </c>
      <c r="BY416" s="4" t="e">
        <f t="shared" si="271"/>
        <v>#N/A</v>
      </c>
      <c r="BZ416" s="4" t="e">
        <f t="shared" si="271"/>
        <v>#N/A</v>
      </c>
      <c r="CB416" s="8" t="e">
        <f t="shared" si="259"/>
        <v>#N/A</v>
      </c>
      <c r="CC416" s="3" t="e">
        <f t="shared" si="260"/>
        <v>#N/A</v>
      </c>
      <c r="CD416" s="3" t="e">
        <f t="shared" si="261"/>
        <v>#N/A</v>
      </c>
      <c r="CE416" s="3" t="e">
        <f t="shared" si="262"/>
        <v>#N/A</v>
      </c>
      <c r="CF416" s="3" t="e">
        <f t="shared" si="263"/>
        <v>#N/A</v>
      </c>
      <c r="CG416" s="3" t="e">
        <f t="shared" si="264"/>
        <v>#N/A</v>
      </c>
      <c r="CH416" s="3" t="e">
        <f t="shared" si="265"/>
        <v>#N/A</v>
      </c>
      <c r="CI416" s="3" t="e">
        <f t="shared" si="266"/>
        <v>#N/A</v>
      </c>
      <c r="CJ416" s="3" t="e">
        <f t="shared" si="267"/>
        <v>#N/A</v>
      </c>
      <c r="CK416" s="3" t="e">
        <f t="shared" si="268"/>
        <v>#N/A</v>
      </c>
    </row>
    <row r="417" spans="45:89" x14ac:dyDescent="0.2">
      <c r="AS417">
        <f t="shared" si="269"/>
        <v>198</v>
      </c>
      <c r="AT417" t="e">
        <f t="shared" si="270"/>
        <v>#N/A</v>
      </c>
      <c r="AU417" s="3" t="e">
        <f t="shared" si="247"/>
        <v>#N/A</v>
      </c>
      <c r="AV417" s="3" t="e">
        <f t="shared" si="258"/>
        <v>#N/A</v>
      </c>
      <c r="AW417" s="4" t="e">
        <f t="shared" si="258"/>
        <v>#N/A</v>
      </c>
      <c r="AX417" s="4" t="e">
        <f t="shared" si="258"/>
        <v>#N/A</v>
      </c>
      <c r="AZ417" s="8" t="e">
        <f t="shared" si="248"/>
        <v>#N/A</v>
      </c>
      <c r="BA417" s="3" t="e">
        <f t="shared" si="249"/>
        <v>#N/A</v>
      </c>
      <c r="BB417" s="3" t="e">
        <f t="shared" si="250"/>
        <v>#N/A</v>
      </c>
      <c r="BC417" s="3" t="e">
        <f t="shared" si="251"/>
        <v>#N/A</v>
      </c>
      <c r="BD417" s="3" t="e">
        <f t="shared" si="252"/>
        <v>#N/A</v>
      </c>
      <c r="BE417" s="3" t="e">
        <f t="shared" si="253"/>
        <v>#N/A</v>
      </c>
      <c r="BF417" s="3" t="e">
        <f t="shared" si="254"/>
        <v>#N/A</v>
      </c>
      <c r="BG417" s="3" t="e">
        <f t="shared" si="255"/>
        <v>#N/A</v>
      </c>
      <c r="BH417" s="3" t="e">
        <f t="shared" si="256"/>
        <v>#N/A</v>
      </c>
      <c r="BI417" s="3" t="e">
        <f t="shared" si="257"/>
        <v>#N/A</v>
      </c>
      <c r="BM417" s="4"/>
      <c r="BN417" s="8"/>
      <c r="BO417" s="3"/>
      <c r="BP417" s="4"/>
      <c r="BQ417" s="4"/>
      <c r="BR417" s="3"/>
      <c r="BU417">
        <f t="shared" si="272"/>
        <v>198</v>
      </c>
      <c r="BV417" t="e">
        <f t="shared" si="271"/>
        <v>#N/A</v>
      </c>
      <c r="BW417" s="3" t="e">
        <f t="shared" si="271"/>
        <v>#N/A</v>
      </c>
      <c r="BX417" s="3" t="e">
        <f t="shared" si="271"/>
        <v>#N/A</v>
      </c>
      <c r="BY417" s="4" t="e">
        <f t="shared" si="271"/>
        <v>#N/A</v>
      </c>
      <c r="BZ417" s="4" t="e">
        <f t="shared" si="271"/>
        <v>#N/A</v>
      </c>
      <c r="CB417" s="8" t="e">
        <f t="shared" si="259"/>
        <v>#N/A</v>
      </c>
      <c r="CC417" s="3" t="e">
        <f t="shared" si="260"/>
        <v>#N/A</v>
      </c>
      <c r="CD417" s="3" t="e">
        <f t="shared" si="261"/>
        <v>#N/A</v>
      </c>
      <c r="CE417" s="3" t="e">
        <f t="shared" si="262"/>
        <v>#N/A</v>
      </c>
      <c r="CF417" s="3" t="e">
        <f t="shared" si="263"/>
        <v>#N/A</v>
      </c>
      <c r="CG417" s="3" t="e">
        <f t="shared" si="264"/>
        <v>#N/A</v>
      </c>
      <c r="CH417" s="3" t="e">
        <f t="shared" si="265"/>
        <v>#N/A</v>
      </c>
      <c r="CI417" s="3" t="e">
        <f t="shared" si="266"/>
        <v>#N/A</v>
      </c>
      <c r="CJ417" s="3" t="e">
        <f t="shared" si="267"/>
        <v>#N/A</v>
      </c>
      <c r="CK417" s="3" t="e">
        <f t="shared" si="268"/>
        <v>#N/A</v>
      </c>
    </row>
    <row r="418" spans="45:89" x14ac:dyDescent="0.2">
      <c r="AS418">
        <f t="shared" si="269"/>
        <v>198</v>
      </c>
      <c r="AT418" t="e">
        <f t="shared" si="270"/>
        <v>#N/A</v>
      </c>
      <c r="AU418" s="3" t="e">
        <f t="shared" si="247"/>
        <v>#N/A</v>
      </c>
      <c r="AV418" s="3" t="e">
        <f t="shared" si="258"/>
        <v>#N/A</v>
      </c>
      <c r="AW418" s="4" t="e">
        <f t="shared" si="258"/>
        <v>#N/A</v>
      </c>
      <c r="AX418" s="4" t="e">
        <f t="shared" si="258"/>
        <v>#N/A</v>
      </c>
      <c r="AZ418" s="8" t="e">
        <f t="shared" si="248"/>
        <v>#N/A</v>
      </c>
      <c r="BA418" s="3" t="e">
        <f t="shared" si="249"/>
        <v>#N/A</v>
      </c>
      <c r="BB418" s="3" t="e">
        <f t="shared" si="250"/>
        <v>#N/A</v>
      </c>
      <c r="BC418" s="3" t="e">
        <f t="shared" si="251"/>
        <v>#N/A</v>
      </c>
      <c r="BD418" s="3" t="e">
        <f t="shared" si="252"/>
        <v>#N/A</v>
      </c>
      <c r="BE418" s="3" t="e">
        <f t="shared" si="253"/>
        <v>#N/A</v>
      </c>
      <c r="BF418" s="3" t="e">
        <f t="shared" si="254"/>
        <v>#N/A</v>
      </c>
      <c r="BG418" s="3" t="e">
        <f t="shared" si="255"/>
        <v>#N/A</v>
      </c>
      <c r="BH418" s="3" t="e">
        <f t="shared" si="256"/>
        <v>#N/A</v>
      </c>
      <c r="BI418" s="3" t="e">
        <f t="shared" si="257"/>
        <v>#N/A</v>
      </c>
      <c r="BM418" s="4"/>
      <c r="BN418" s="8"/>
      <c r="BO418" s="3"/>
      <c r="BP418" s="4"/>
      <c r="BQ418" s="4"/>
      <c r="BR418" s="3"/>
      <c r="BU418">
        <f t="shared" si="272"/>
        <v>198</v>
      </c>
      <c r="BV418" t="e">
        <f t="shared" si="271"/>
        <v>#N/A</v>
      </c>
      <c r="BW418" s="3" t="e">
        <f t="shared" si="271"/>
        <v>#N/A</v>
      </c>
      <c r="BX418" s="3" t="e">
        <f t="shared" si="271"/>
        <v>#N/A</v>
      </c>
      <c r="BY418" s="4" t="e">
        <f t="shared" si="271"/>
        <v>#N/A</v>
      </c>
      <c r="BZ418" s="4" t="e">
        <f t="shared" si="271"/>
        <v>#N/A</v>
      </c>
      <c r="CB418" s="8" t="e">
        <f t="shared" si="259"/>
        <v>#N/A</v>
      </c>
      <c r="CC418" s="3" t="e">
        <f t="shared" si="260"/>
        <v>#N/A</v>
      </c>
      <c r="CD418" s="3" t="e">
        <f t="shared" si="261"/>
        <v>#N/A</v>
      </c>
      <c r="CE418" s="3" t="e">
        <f t="shared" si="262"/>
        <v>#N/A</v>
      </c>
      <c r="CF418" s="3" t="e">
        <f t="shared" si="263"/>
        <v>#N/A</v>
      </c>
      <c r="CG418" s="3" t="e">
        <f t="shared" si="264"/>
        <v>#N/A</v>
      </c>
      <c r="CH418" s="3" t="e">
        <f t="shared" si="265"/>
        <v>#N/A</v>
      </c>
      <c r="CI418" s="3" t="e">
        <f t="shared" si="266"/>
        <v>#N/A</v>
      </c>
      <c r="CJ418" s="3" t="e">
        <f t="shared" si="267"/>
        <v>#N/A</v>
      </c>
      <c r="CK418" s="3" t="e">
        <f t="shared" si="268"/>
        <v>#N/A</v>
      </c>
    </row>
    <row r="419" spans="45:89" x14ac:dyDescent="0.2">
      <c r="AS419">
        <f t="shared" si="269"/>
        <v>199</v>
      </c>
      <c r="AT419" t="e">
        <f t="shared" si="270"/>
        <v>#N/A</v>
      </c>
      <c r="AU419" s="3" t="e">
        <f t="shared" si="247"/>
        <v>#N/A</v>
      </c>
      <c r="AV419" s="3" t="e">
        <f t="shared" si="258"/>
        <v>#N/A</v>
      </c>
      <c r="AW419" s="4" t="e">
        <f t="shared" si="258"/>
        <v>#N/A</v>
      </c>
      <c r="AX419" s="4" t="e">
        <f t="shared" si="258"/>
        <v>#N/A</v>
      </c>
      <c r="AZ419" s="8" t="e">
        <f t="shared" si="248"/>
        <v>#N/A</v>
      </c>
      <c r="BA419" s="3" t="e">
        <f t="shared" si="249"/>
        <v>#N/A</v>
      </c>
      <c r="BB419" s="3" t="e">
        <f t="shared" si="250"/>
        <v>#N/A</v>
      </c>
      <c r="BC419" s="3" t="e">
        <f t="shared" si="251"/>
        <v>#N/A</v>
      </c>
      <c r="BD419" s="3" t="e">
        <f t="shared" si="252"/>
        <v>#N/A</v>
      </c>
      <c r="BE419" s="3" t="e">
        <f t="shared" si="253"/>
        <v>#N/A</v>
      </c>
      <c r="BF419" s="3" t="e">
        <f t="shared" si="254"/>
        <v>#N/A</v>
      </c>
      <c r="BG419" s="3" t="e">
        <f t="shared" si="255"/>
        <v>#N/A</v>
      </c>
      <c r="BH419" s="3" t="e">
        <f t="shared" si="256"/>
        <v>#N/A</v>
      </c>
      <c r="BI419" s="3" t="e">
        <f t="shared" si="257"/>
        <v>#N/A</v>
      </c>
      <c r="BM419" s="4"/>
      <c r="BN419" s="8"/>
      <c r="BO419" s="3"/>
      <c r="BP419" s="4"/>
      <c r="BQ419" s="4"/>
      <c r="BR419" s="3"/>
      <c r="BU419">
        <f t="shared" si="272"/>
        <v>199</v>
      </c>
      <c r="BV419" t="e">
        <f t="shared" si="271"/>
        <v>#N/A</v>
      </c>
      <c r="BW419" s="3" t="e">
        <f t="shared" si="271"/>
        <v>#N/A</v>
      </c>
      <c r="BX419" s="3" t="e">
        <f t="shared" si="271"/>
        <v>#N/A</v>
      </c>
      <c r="BY419" s="4" t="e">
        <f t="shared" si="271"/>
        <v>#N/A</v>
      </c>
      <c r="BZ419" s="4" t="e">
        <f t="shared" si="271"/>
        <v>#N/A</v>
      </c>
      <c r="CB419" s="8" t="e">
        <f t="shared" si="259"/>
        <v>#N/A</v>
      </c>
      <c r="CC419" s="3" t="e">
        <f t="shared" si="260"/>
        <v>#N/A</v>
      </c>
      <c r="CD419" s="3" t="e">
        <f t="shared" si="261"/>
        <v>#N/A</v>
      </c>
      <c r="CE419" s="3" t="e">
        <f t="shared" si="262"/>
        <v>#N/A</v>
      </c>
      <c r="CF419" s="3" t="e">
        <f t="shared" si="263"/>
        <v>#N/A</v>
      </c>
      <c r="CG419" s="3" t="e">
        <f t="shared" si="264"/>
        <v>#N/A</v>
      </c>
      <c r="CH419" s="3" t="e">
        <f t="shared" si="265"/>
        <v>#N/A</v>
      </c>
      <c r="CI419" s="3" t="e">
        <f t="shared" si="266"/>
        <v>#N/A</v>
      </c>
      <c r="CJ419" s="3" t="e">
        <f t="shared" si="267"/>
        <v>#N/A</v>
      </c>
      <c r="CK419" s="3" t="e">
        <f t="shared" si="268"/>
        <v>#N/A</v>
      </c>
    </row>
    <row r="420" spans="45:89" x14ac:dyDescent="0.2">
      <c r="AS420">
        <f t="shared" si="269"/>
        <v>199</v>
      </c>
      <c r="AT420" t="e">
        <f t="shared" si="270"/>
        <v>#N/A</v>
      </c>
      <c r="AU420" s="3" t="e">
        <f t="shared" si="247"/>
        <v>#N/A</v>
      </c>
      <c r="AV420" s="3" t="e">
        <f t="shared" si="258"/>
        <v>#N/A</v>
      </c>
      <c r="AW420" s="4" t="e">
        <f t="shared" si="258"/>
        <v>#N/A</v>
      </c>
      <c r="AX420" s="4" t="e">
        <f t="shared" si="258"/>
        <v>#N/A</v>
      </c>
      <c r="AZ420" s="8" t="e">
        <f t="shared" si="248"/>
        <v>#N/A</v>
      </c>
      <c r="BA420" s="3" t="e">
        <f t="shared" si="249"/>
        <v>#N/A</v>
      </c>
      <c r="BB420" s="3" t="e">
        <f t="shared" si="250"/>
        <v>#N/A</v>
      </c>
      <c r="BC420" s="3" t="e">
        <f t="shared" si="251"/>
        <v>#N/A</v>
      </c>
      <c r="BD420" s="3" t="e">
        <f t="shared" si="252"/>
        <v>#N/A</v>
      </c>
      <c r="BE420" s="3" t="e">
        <f t="shared" si="253"/>
        <v>#N/A</v>
      </c>
      <c r="BF420" s="3" t="e">
        <f t="shared" si="254"/>
        <v>#N/A</v>
      </c>
      <c r="BG420" s="3" t="e">
        <f t="shared" si="255"/>
        <v>#N/A</v>
      </c>
      <c r="BH420" s="3" t="e">
        <f t="shared" si="256"/>
        <v>#N/A</v>
      </c>
      <c r="BI420" s="3" t="e">
        <f t="shared" si="257"/>
        <v>#N/A</v>
      </c>
      <c r="BM420" s="4"/>
      <c r="BN420" s="8"/>
      <c r="BO420" s="3"/>
      <c r="BP420" s="4"/>
      <c r="BQ420" s="4"/>
      <c r="BR420" s="3"/>
      <c r="BU420">
        <f t="shared" si="272"/>
        <v>199</v>
      </c>
      <c r="BV420" t="e">
        <f t="shared" si="271"/>
        <v>#N/A</v>
      </c>
      <c r="BW420" s="3" t="e">
        <f t="shared" si="271"/>
        <v>#N/A</v>
      </c>
      <c r="BX420" s="3" t="e">
        <f t="shared" si="271"/>
        <v>#N/A</v>
      </c>
      <c r="BY420" s="4" t="e">
        <f t="shared" si="271"/>
        <v>#N/A</v>
      </c>
      <c r="BZ420" s="4" t="e">
        <f t="shared" si="271"/>
        <v>#N/A</v>
      </c>
      <c r="CB420" s="8" t="e">
        <f t="shared" si="259"/>
        <v>#N/A</v>
      </c>
      <c r="CC420" s="3" t="e">
        <f t="shared" si="260"/>
        <v>#N/A</v>
      </c>
      <c r="CD420" s="3" t="e">
        <f t="shared" si="261"/>
        <v>#N/A</v>
      </c>
      <c r="CE420" s="3" t="e">
        <f t="shared" si="262"/>
        <v>#N/A</v>
      </c>
      <c r="CF420" s="3" t="e">
        <f t="shared" si="263"/>
        <v>#N/A</v>
      </c>
      <c r="CG420" s="3" t="e">
        <f t="shared" si="264"/>
        <v>#N/A</v>
      </c>
      <c r="CH420" s="3" t="e">
        <f t="shared" si="265"/>
        <v>#N/A</v>
      </c>
      <c r="CI420" s="3" t="e">
        <f t="shared" si="266"/>
        <v>#N/A</v>
      </c>
      <c r="CJ420" s="3" t="e">
        <f t="shared" si="267"/>
        <v>#N/A</v>
      </c>
      <c r="CK420" s="3" t="e">
        <f t="shared" si="268"/>
        <v>#N/A</v>
      </c>
    </row>
    <row r="421" spans="45:89" x14ac:dyDescent="0.2">
      <c r="AS421">
        <f t="shared" si="269"/>
        <v>200</v>
      </c>
      <c r="AT421" t="e">
        <f t="shared" si="270"/>
        <v>#N/A</v>
      </c>
      <c r="AU421" s="3" t="e">
        <f t="shared" si="247"/>
        <v>#N/A</v>
      </c>
      <c r="AV421" s="3" t="e">
        <f t="shared" si="258"/>
        <v>#N/A</v>
      </c>
      <c r="AW421" s="4" t="e">
        <f t="shared" si="258"/>
        <v>#N/A</v>
      </c>
      <c r="AX421" s="4" t="e">
        <f t="shared" si="258"/>
        <v>#N/A</v>
      </c>
      <c r="AZ421" s="8" t="e">
        <f t="shared" si="248"/>
        <v>#N/A</v>
      </c>
      <c r="BA421" s="3" t="e">
        <f t="shared" si="249"/>
        <v>#N/A</v>
      </c>
      <c r="BB421" s="3" t="e">
        <f t="shared" si="250"/>
        <v>#N/A</v>
      </c>
      <c r="BC421" s="3" t="e">
        <f t="shared" si="251"/>
        <v>#N/A</v>
      </c>
      <c r="BD421" s="3" t="e">
        <f t="shared" si="252"/>
        <v>#N/A</v>
      </c>
      <c r="BE421" s="3" t="e">
        <f t="shared" si="253"/>
        <v>#N/A</v>
      </c>
      <c r="BF421" s="3" t="e">
        <f t="shared" si="254"/>
        <v>#N/A</v>
      </c>
      <c r="BG421" s="3" t="e">
        <f t="shared" si="255"/>
        <v>#N/A</v>
      </c>
      <c r="BH421" s="3" t="e">
        <f t="shared" si="256"/>
        <v>#N/A</v>
      </c>
      <c r="BI421" s="3" t="e">
        <f t="shared" si="257"/>
        <v>#N/A</v>
      </c>
      <c r="BM421" s="4"/>
      <c r="BN421" s="8"/>
      <c r="BO421" s="3"/>
      <c r="BP421" s="4"/>
      <c r="BQ421" s="4"/>
      <c r="BR421" s="3"/>
      <c r="BU421">
        <f t="shared" si="272"/>
        <v>200</v>
      </c>
      <c r="BV421" t="e">
        <f t="shared" si="271"/>
        <v>#N/A</v>
      </c>
      <c r="BW421" s="3" t="e">
        <f t="shared" si="271"/>
        <v>#N/A</v>
      </c>
      <c r="BX421" s="3" t="e">
        <f t="shared" si="271"/>
        <v>#N/A</v>
      </c>
      <c r="BY421" s="4" t="e">
        <f t="shared" si="271"/>
        <v>#N/A</v>
      </c>
      <c r="BZ421" s="4" t="e">
        <f t="shared" si="271"/>
        <v>#N/A</v>
      </c>
      <c r="CB421" s="8" t="e">
        <f t="shared" si="259"/>
        <v>#N/A</v>
      </c>
      <c r="CC421" s="3" t="e">
        <f t="shared" si="260"/>
        <v>#N/A</v>
      </c>
      <c r="CD421" s="3" t="e">
        <f t="shared" si="261"/>
        <v>#N/A</v>
      </c>
      <c r="CE421" s="3" t="e">
        <f t="shared" si="262"/>
        <v>#N/A</v>
      </c>
      <c r="CF421" s="3" t="e">
        <f t="shared" si="263"/>
        <v>#N/A</v>
      </c>
      <c r="CG421" s="3" t="e">
        <f t="shared" si="264"/>
        <v>#N/A</v>
      </c>
      <c r="CH421" s="3" t="e">
        <f t="shared" si="265"/>
        <v>#N/A</v>
      </c>
      <c r="CI421" s="3" t="e">
        <f t="shared" si="266"/>
        <v>#N/A</v>
      </c>
      <c r="CJ421" s="3" t="e">
        <f t="shared" si="267"/>
        <v>#N/A</v>
      </c>
      <c r="CK421" s="3" t="e">
        <f t="shared" si="268"/>
        <v>#N/A</v>
      </c>
    </row>
    <row r="422" spans="45:89" x14ac:dyDescent="0.2">
      <c r="AS422">
        <f t="shared" si="269"/>
        <v>200</v>
      </c>
      <c r="AT422" t="e">
        <f t="shared" si="270"/>
        <v>#N/A</v>
      </c>
      <c r="AU422" s="3" t="e">
        <f t="shared" si="247"/>
        <v>#N/A</v>
      </c>
      <c r="AV422" s="3" t="e">
        <f t="shared" si="258"/>
        <v>#N/A</v>
      </c>
      <c r="AW422" s="4" t="e">
        <f t="shared" si="258"/>
        <v>#N/A</v>
      </c>
      <c r="AX422" s="4" t="e">
        <f t="shared" si="258"/>
        <v>#N/A</v>
      </c>
      <c r="AZ422" s="8" t="e">
        <f t="shared" si="248"/>
        <v>#N/A</v>
      </c>
      <c r="BA422" s="3" t="e">
        <f t="shared" si="249"/>
        <v>#N/A</v>
      </c>
      <c r="BB422" s="3" t="e">
        <f t="shared" si="250"/>
        <v>#N/A</v>
      </c>
      <c r="BC422" s="3" t="e">
        <f t="shared" si="251"/>
        <v>#N/A</v>
      </c>
      <c r="BD422" s="3" t="e">
        <f t="shared" si="252"/>
        <v>#N/A</v>
      </c>
      <c r="BE422" s="3" t="e">
        <f t="shared" si="253"/>
        <v>#N/A</v>
      </c>
      <c r="BF422" s="3" t="e">
        <f t="shared" si="254"/>
        <v>#N/A</v>
      </c>
      <c r="BG422" s="3" t="e">
        <f t="shared" si="255"/>
        <v>#N/A</v>
      </c>
      <c r="BH422" s="3" t="e">
        <f t="shared" si="256"/>
        <v>#N/A</v>
      </c>
      <c r="BI422" s="3" t="e">
        <f t="shared" si="257"/>
        <v>#N/A</v>
      </c>
      <c r="BM422" s="4"/>
      <c r="BN422" s="8"/>
      <c r="BO422" s="3"/>
      <c r="BP422" s="4"/>
      <c r="BQ422" s="4"/>
      <c r="BR422" s="3"/>
      <c r="BU422">
        <f t="shared" si="272"/>
        <v>200</v>
      </c>
      <c r="BV422" t="e">
        <f t="shared" si="271"/>
        <v>#N/A</v>
      </c>
      <c r="BW422" s="3" t="e">
        <f t="shared" si="271"/>
        <v>#N/A</v>
      </c>
      <c r="BX422" s="3" t="e">
        <f t="shared" si="271"/>
        <v>#N/A</v>
      </c>
      <c r="BY422" s="4" t="e">
        <f t="shared" si="271"/>
        <v>#N/A</v>
      </c>
      <c r="BZ422" s="4" t="e">
        <f t="shared" si="271"/>
        <v>#N/A</v>
      </c>
      <c r="CB422" s="8" t="e">
        <f t="shared" si="259"/>
        <v>#N/A</v>
      </c>
      <c r="CC422" s="3" t="e">
        <f t="shared" si="260"/>
        <v>#N/A</v>
      </c>
      <c r="CD422" s="3" t="e">
        <f t="shared" si="261"/>
        <v>#N/A</v>
      </c>
      <c r="CE422" s="3" t="e">
        <f t="shared" si="262"/>
        <v>#N/A</v>
      </c>
      <c r="CF422" s="3" t="e">
        <f t="shared" si="263"/>
        <v>#N/A</v>
      </c>
      <c r="CG422" s="3" t="e">
        <f t="shared" si="264"/>
        <v>#N/A</v>
      </c>
      <c r="CH422" s="3" t="e">
        <f t="shared" si="265"/>
        <v>#N/A</v>
      </c>
      <c r="CI422" s="3" t="e">
        <f t="shared" si="266"/>
        <v>#N/A</v>
      </c>
      <c r="CJ422" s="3" t="e">
        <f t="shared" si="267"/>
        <v>#N/A</v>
      </c>
      <c r="CK422" s="3" t="e">
        <f t="shared" si="268"/>
        <v>#N/A</v>
      </c>
    </row>
    <row r="423" spans="45:89" x14ac:dyDescent="0.2">
      <c r="AS423">
        <f t="shared" si="269"/>
        <v>201</v>
      </c>
      <c r="AT423" t="e">
        <f t="shared" si="270"/>
        <v>#N/A</v>
      </c>
      <c r="AU423" s="3" t="e">
        <f t="shared" si="247"/>
        <v>#N/A</v>
      </c>
      <c r="AV423" s="3" t="e">
        <f t="shared" si="258"/>
        <v>#N/A</v>
      </c>
      <c r="AW423" s="4" t="e">
        <f t="shared" si="258"/>
        <v>#N/A</v>
      </c>
      <c r="AX423" s="4" t="e">
        <f t="shared" si="258"/>
        <v>#N/A</v>
      </c>
      <c r="AZ423" s="8" t="e">
        <f t="shared" si="248"/>
        <v>#N/A</v>
      </c>
      <c r="BA423" s="3" t="e">
        <f t="shared" si="249"/>
        <v>#N/A</v>
      </c>
      <c r="BB423" s="3" t="e">
        <f t="shared" si="250"/>
        <v>#N/A</v>
      </c>
      <c r="BC423" s="3" t="e">
        <f t="shared" si="251"/>
        <v>#N/A</v>
      </c>
      <c r="BD423" s="3" t="e">
        <f t="shared" si="252"/>
        <v>#N/A</v>
      </c>
      <c r="BE423" s="3" t="e">
        <f t="shared" si="253"/>
        <v>#N/A</v>
      </c>
      <c r="BF423" s="3" t="e">
        <f t="shared" si="254"/>
        <v>#N/A</v>
      </c>
      <c r="BG423" s="3" t="e">
        <f t="shared" si="255"/>
        <v>#N/A</v>
      </c>
      <c r="BH423" s="3" t="e">
        <f t="shared" si="256"/>
        <v>#N/A</v>
      </c>
      <c r="BI423" s="3" t="e">
        <f t="shared" si="257"/>
        <v>#N/A</v>
      </c>
      <c r="BM423" s="4"/>
      <c r="BN423" s="8"/>
      <c r="BO423" s="3"/>
      <c r="BP423" s="4"/>
      <c r="BQ423" s="4"/>
      <c r="BR423" s="3"/>
      <c r="BU423">
        <f t="shared" si="272"/>
        <v>201</v>
      </c>
      <c r="BV423" t="e">
        <f t="shared" si="271"/>
        <v>#N/A</v>
      </c>
      <c r="BW423" s="3" t="e">
        <f t="shared" si="271"/>
        <v>#N/A</v>
      </c>
      <c r="BX423" s="3" t="e">
        <f t="shared" si="271"/>
        <v>#N/A</v>
      </c>
      <c r="BY423" s="4" t="e">
        <f t="shared" si="271"/>
        <v>#N/A</v>
      </c>
      <c r="BZ423" s="4" t="e">
        <f t="shared" si="271"/>
        <v>#N/A</v>
      </c>
      <c r="CB423" s="8" t="e">
        <f t="shared" si="259"/>
        <v>#N/A</v>
      </c>
      <c r="CC423" s="3" t="e">
        <f t="shared" si="260"/>
        <v>#N/A</v>
      </c>
      <c r="CD423" s="3" t="e">
        <f t="shared" si="261"/>
        <v>#N/A</v>
      </c>
      <c r="CE423" s="3" t="e">
        <f t="shared" si="262"/>
        <v>#N/A</v>
      </c>
      <c r="CF423" s="3" t="e">
        <f t="shared" si="263"/>
        <v>#N/A</v>
      </c>
      <c r="CG423" s="3" t="e">
        <f t="shared" si="264"/>
        <v>#N/A</v>
      </c>
      <c r="CH423" s="3" t="e">
        <f t="shared" si="265"/>
        <v>#N/A</v>
      </c>
      <c r="CI423" s="3" t="e">
        <f t="shared" si="266"/>
        <v>#N/A</v>
      </c>
      <c r="CJ423" s="3" t="e">
        <f t="shared" si="267"/>
        <v>#N/A</v>
      </c>
      <c r="CK423" s="3" t="e">
        <f t="shared" si="268"/>
        <v>#N/A</v>
      </c>
    </row>
    <row r="424" spans="45:89" x14ac:dyDescent="0.2">
      <c r="AS424">
        <f t="shared" si="269"/>
        <v>201</v>
      </c>
      <c r="AT424" t="e">
        <f t="shared" si="270"/>
        <v>#N/A</v>
      </c>
      <c r="AU424" s="3" t="e">
        <f t="shared" si="247"/>
        <v>#N/A</v>
      </c>
      <c r="AV424" s="3" t="e">
        <f t="shared" si="258"/>
        <v>#N/A</v>
      </c>
      <c r="AW424" s="4" t="e">
        <f t="shared" si="258"/>
        <v>#N/A</v>
      </c>
      <c r="AX424" s="4" t="e">
        <f t="shared" si="258"/>
        <v>#N/A</v>
      </c>
      <c r="AZ424" s="8" t="e">
        <f t="shared" si="248"/>
        <v>#N/A</v>
      </c>
      <c r="BA424" s="3" t="e">
        <f t="shared" si="249"/>
        <v>#N/A</v>
      </c>
      <c r="BB424" s="3" t="e">
        <f t="shared" si="250"/>
        <v>#N/A</v>
      </c>
      <c r="BC424" s="3" t="e">
        <f t="shared" si="251"/>
        <v>#N/A</v>
      </c>
      <c r="BD424" s="3" t="e">
        <f t="shared" si="252"/>
        <v>#N/A</v>
      </c>
      <c r="BE424" s="3" t="e">
        <f t="shared" si="253"/>
        <v>#N/A</v>
      </c>
      <c r="BF424" s="3" t="e">
        <f t="shared" si="254"/>
        <v>#N/A</v>
      </c>
      <c r="BG424" s="3" t="e">
        <f t="shared" si="255"/>
        <v>#N/A</v>
      </c>
      <c r="BH424" s="3" t="e">
        <f t="shared" si="256"/>
        <v>#N/A</v>
      </c>
      <c r="BI424" s="3" t="e">
        <f t="shared" si="257"/>
        <v>#N/A</v>
      </c>
      <c r="BM424" s="4"/>
      <c r="BN424" s="8"/>
      <c r="BO424" s="3"/>
      <c r="BP424" s="4"/>
      <c r="BQ424" s="4"/>
      <c r="BR424" s="3"/>
      <c r="BU424">
        <f t="shared" si="272"/>
        <v>201</v>
      </c>
      <c r="BV424" t="e">
        <f t="shared" si="271"/>
        <v>#N/A</v>
      </c>
      <c r="BW424" s="3" t="e">
        <f t="shared" si="271"/>
        <v>#N/A</v>
      </c>
      <c r="BX424" s="3" t="e">
        <f t="shared" si="271"/>
        <v>#N/A</v>
      </c>
      <c r="BY424" s="4" t="e">
        <f t="shared" si="271"/>
        <v>#N/A</v>
      </c>
      <c r="BZ424" s="4" t="e">
        <f t="shared" si="271"/>
        <v>#N/A</v>
      </c>
      <c r="CB424" s="8" t="e">
        <f t="shared" si="259"/>
        <v>#N/A</v>
      </c>
      <c r="CC424" s="3" t="e">
        <f t="shared" si="260"/>
        <v>#N/A</v>
      </c>
      <c r="CD424" s="3" t="e">
        <f t="shared" si="261"/>
        <v>#N/A</v>
      </c>
      <c r="CE424" s="3" t="e">
        <f t="shared" si="262"/>
        <v>#N/A</v>
      </c>
      <c r="CF424" s="3" t="e">
        <f t="shared" si="263"/>
        <v>#N/A</v>
      </c>
      <c r="CG424" s="3" t="e">
        <f t="shared" si="264"/>
        <v>#N/A</v>
      </c>
      <c r="CH424" s="3" t="e">
        <f t="shared" si="265"/>
        <v>#N/A</v>
      </c>
      <c r="CI424" s="3" t="e">
        <f t="shared" si="266"/>
        <v>#N/A</v>
      </c>
      <c r="CJ424" s="3" t="e">
        <f t="shared" si="267"/>
        <v>#N/A</v>
      </c>
      <c r="CK424" s="3" t="e">
        <f t="shared" si="268"/>
        <v>#N/A</v>
      </c>
    </row>
    <row r="425" spans="45:89" x14ac:dyDescent="0.2">
      <c r="AS425">
        <f t="shared" si="269"/>
        <v>202</v>
      </c>
      <c r="AT425" t="e">
        <f t="shared" si="270"/>
        <v>#N/A</v>
      </c>
      <c r="AU425" s="3" t="e">
        <f t="shared" si="247"/>
        <v>#N/A</v>
      </c>
      <c r="AV425" s="3" t="e">
        <f t="shared" si="258"/>
        <v>#N/A</v>
      </c>
      <c r="AW425" s="4" t="e">
        <f t="shared" si="258"/>
        <v>#N/A</v>
      </c>
      <c r="AX425" s="4" t="e">
        <f t="shared" si="258"/>
        <v>#N/A</v>
      </c>
      <c r="AZ425" s="8" t="e">
        <f t="shared" si="248"/>
        <v>#N/A</v>
      </c>
      <c r="BA425" s="3" t="e">
        <f t="shared" si="249"/>
        <v>#N/A</v>
      </c>
      <c r="BB425" s="3" t="e">
        <f t="shared" si="250"/>
        <v>#N/A</v>
      </c>
      <c r="BC425" s="3" t="e">
        <f t="shared" si="251"/>
        <v>#N/A</v>
      </c>
      <c r="BD425" s="3" t="e">
        <f t="shared" si="252"/>
        <v>#N/A</v>
      </c>
      <c r="BE425" s="3" t="e">
        <f t="shared" si="253"/>
        <v>#N/A</v>
      </c>
      <c r="BF425" s="3" t="e">
        <f t="shared" si="254"/>
        <v>#N/A</v>
      </c>
      <c r="BG425" s="3" t="e">
        <f t="shared" si="255"/>
        <v>#N/A</v>
      </c>
      <c r="BH425" s="3" t="e">
        <f t="shared" si="256"/>
        <v>#N/A</v>
      </c>
      <c r="BI425" s="3" t="e">
        <f t="shared" si="257"/>
        <v>#N/A</v>
      </c>
      <c r="BM425" s="4"/>
      <c r="BN425" s="8"/>
      <c r="BO425" s="3"/>
      <c r="BP425" s="4"/>
      <c r="BQ425" s="4"/>
      <c r="BR425" s="3"/>
      <c r="BU425">
        <f t="shared" si="272"/>
        <v>202</v>
      </c>
      <c r="BV425" t="e">
        <f t="shared" si="271"/>
        <v>#N/A</v>
      </c>
      <c r="BW425" s="3" t="e">
        <f t="shared" si="271"/>
        <v>#N/A</v>
      </c>
      <c r="BX425" s="3" t="e">
        <f t="shared" si="271"/>
        <v>#N/A</v>
      </c>
      <c r="BY425" s="4" t="e">
        <f t="shared" si="271"/>
        <v>#N/A</v>
      </c>
      <c r="BZ425" s="4" t="e">
        <f t="shared" si="271"/>
        <v>#N/A</v>
      </c>
      <c r="CB425" s="8" t="e">
        <f t="shared" si="259"/>
        <v>#N/A</v>
      </c>
      <c r="CC425" s="3" t="e">
        <f t="shared" si="260"/>
        <v>#N/A</v>
      </c>
      <c r="CD425" s="3" t="e">
        <f t="shared" si="261"/>
        <v>#N/A</v>
      </c>
      <c r="CE425" s="3" t="e">
        <f t="shared" si="262"/>
        <v>#N/A</v>
      </c>
      <c r="CF425" s="3" t="e">
        <f t="shared" si="263"/>
        <v>#N/A</v>
      </c>
      <c r="CG425" s="3" t="e">
        <f t="shared" si="264"/>
        <v>#N/A</v>
      </c>
      <c r="CH425" s="3" t="e">
        <f t="shared" si="265"/>
        <v>#N/A</v>
      </c>
      <c r="CI425" s="3" t="e">
        <f t="shared" si="266"/>
        <v>#N/A</v>
      </c>
      <c r="CJ425" s="3" t="e">
        <f t="shared" si="267"/>
        <v>#N/A</v>
      </c>
      <c r="CK425" s="3" t="e">
        <f t="shared" si="268"/>
        <v>#N/A</v>
      </c>
    </row>
    <row r="426" spans="45:89" x14ac:dyDescent="0.2">
      <c r="AS426">
        <f t="shared" si="269"/>
        <v>202</v>
      </c>
      <c r="AT426" t="e">
        <f t="shared" si="270"/>
        <v>#N/A</v>
      </c>
      <c r="AU426" s="3" t="e">
        <f t="shared" si="247"/>
        <v>#N/A</v>
      </c>
      <c r="AV426" s="3" t="e">
        <f t="shared" si="258"/>
        <v>#N/A</v>
      </c>
      <c r="AW426" s="4" t="e">
        <f t="shared" si="258"/>
        <v>#N/A</v>
      </c>
      <c r="AX426" s="4" t="e">
        <f t="shared" si="258"/>
        <v>#N/A</v>
      </c>
      <c r="AZ426" s="8" t="e">
        <f t="shared" si="248"/>
        <v>#N/A</v>
      </c>
      <c r="BA426" s="3" t="e">
        <f t="shared" si="249"/>
        <v>#N/A</v>
      </c>
      <c r="BB426" s="3" t="e">
        <f t="shared" si="250"/>
        <v>#N/A</v>
      </c>
      <c r="BC426" s="3" t="e">
        <f t="shared" si="251"/>
        <v>#N/A</v>
      </c>
      <c r="BD426" s="3" t="e">
        <f t="shared" si="252"/>
        <v>#N/A</v>
      </c>
      <c r="BE426" s="3" t="e">
        <f t="shared" si="253"/>
        <v>#N/A</v>
      </c>
      <c r="BF426" s="3" t="e">
        <f t="shared" si="254"/>
        <v>#N/A</v>
      </c>
      <c r="BG426" s="3" t="e">
        <f t="shared" si="255"/>
        <v>#N/A</v>
      </c>
      <c r="BH426" s="3" t="e">
        <f t="shared" si="256"/>
        <v>#N/A</v>
      </c>
      <c r="BI426" s="3" t="e">
        <f t="shared" si="257"/>
        <v>#N/A</v>
      </c>
      <c r="BM426" s="4"/>
      <c r="BN426" s="8"/>
      <c r="BO426" s="3"/>
      <c r="BP426" s="4"/>
      <c r="BQ426" s="4"/>
      <c r="BR426" s="3"/>
      <c r="BU426">
        <f t="shared" si="272"/>
        <v>202</v>
      </c>
      <c r="BV426" t="e">
        <f t="shared" si="271"/>
        <v>#N/A</v>
      </c>
      <c r="BW426" s="3" t="e">
        <f t="shared" si="271"/>
        <v>#N/A</v>
      </c>
      <c r="BX426" s="3" t="e">
        <f t="shared" si="271"/>
        <v>#N/A</v>
      </c>
      <c r="BY426" s="4" t="e">
        <f t="shared" si="271"/>
        <v>#N/A</v>
      </c>
      <c r="BZ426" s="4" t="e">
        <f t="shared" si="271"/>
        <v>#N/A</v>
      </c>
      <c r="CB426" s="8" t="e">
        <f t="shared" si="259"/>
        <v>#N/A</v>
      </c>
      <c r="CC426" s="3" t="e">
        <f t="shared" si="260"/>
        <v>#N/A</v>
      </c>
      <c r="CD426" s="3" t="e">
        <f t="shared" si="261"/>
        <v>#N/A</v>
      </c>
      <c r="CE426" s="3" t="e">
        <f t="shared" si="262"/>
        <v>#N/A</v>
      </c>
      <c r="CF426" s="3" t="e">
        <f t="shared" si="263"/>
        <v>#N/A</v>
      </c>
      <c r="CG426" s="3" t="e">
        <f t="shared" si="264"/>
        <v>#N/A</v>
      </c>
      <c r="CH426" s="3" t="e">
        <f t="shared" si="265"/>
        <v>#N/A</v>
      </c>
      <c r="CI426" s="3" t="e">
        <f t="shared" si="266"/>
        <v>#N/A</v>
      </c>
      <c r="CJ426" s="3" t="e">
        <f t="shared" si="267"/>
        <v>#N/A</v>
      </c>
      <c r="CK426" s="3" t="e">
        <f t="shared" si="268"/>
        <v>#N/A</v>
      </c>
    </row>
    <row r="427" spans="45:89" x14ac:dyDescent="0.2">
      <c r="AS427">
        <f t="shared" si="269"/>
        <v>203</v>
      </c>
      <c r="AT427" t="e">
        <f t="shared" si="270"/>
        <v>#N/A</v>
      </c>
      <c r="AU427" s="3" t="e">
        <f t="shared" si="247"/>
        <v>#N/A</v>
      </c>
      <c r="AV427" s="3" t="e">
        <f t="shared" si="258"/>
        <v>#N/A</v>
      </c>
      <c r="AW427" s="4" t="e">
        <f t="shared" si="258"/>
        <v>#N/A</v>
      </c>
      <c r="AX427" s="4" t="e">
        <f t="shared" si="258"/>
        <v>#N/A</v>
      </c>
      <c r="AZ427" s="8" t="e">
        <f t="shared" si="248"/>
        <v>#N/A</v>
      </c>
      <c r="BA427" s="3" t="e">
        <f t="shared" si="249"/>
        <v>#N/A</v>
      </c>
      <c r="BB427" s="3" t="e">
        <f t="shared" si="250"/>
        <v>#N/A</v>
      </c>
      <c r="BC427" s="3" t="e">
        <f t="shared" si="251"/>
        <v>#N/A</v>
      </c>
      <c r="BD427" s="3" t="e">
        <f t="shared" si="252"/>
        <v>#N/A</v>
      </c>
      <c r="BE427" s="3" t="e">
        <f t="shared" si="253"/>
        <v>#N/A</v>
      </c>
      <c r="BF427" s="3" t="e">
        <f t="shared" si="254"/>
        <v>#N/A</v>
      </c>
      <c r="BG427" s="3" t="e">
        <f t="shared" si="255"/>
        <v>#N/A</v>
      </c>
      <c r="BH427" s="3" t="e">
        <f t="shared" si="256"/>
        <v>#N/A</v>
      </c>
      <c r="BI427" s="3" t="e">
        <f t="shared" si="257"/>
        <v>#N/A</v>
      </c>
      <c r="BM427" s="4"/>
      <c r="BN427" s="8"/>
      <c r="BO427" s="3"/>
      <c r="BP427" s="4"/>
      <c r="BQ427" s="4"/>
      <c r="BR427" s="3"/>
      <c r="BU427">
        <f t="shared" si="272"/>
        <v>203</v>
      </c>
      <c r="BV427" t="e">
        <f t="shared" si="271"/>
        <v>#N/A</v>
      </c>
      <c r="BW427" s="3" t="e">
        <f t="shared" si="271"/>
        <v>#N/A</v>
      </c>
      <c r="BX427" s="3" t="e">
        <f t="shared" si="271"/>
        <v>#N/A</v>
      </c>
      <c r="BY427" s="4" t="e">
        <f t="shared" si="271"/>
        <v>#N/A</v>
      </c>
      <c r="BZ427" s="4" t="e">
        <f t="shared" si="271"/>
        <v>#N/A</v>
      </c>
      <c r="CB427" s="8" t="e">
        <f t="shared" si="259"/>
        <v>#N/A</v>
      </c>
      <c r="CC427" s="3" t="e">
        <f t="shared" si="260"/>
        <v>#N/A</v>
      </c>
      <c r="CD427" s="3" t="e">
        <f t="shared" si="261"/>
        <v>#N/A</v>
      </c>
      <c r="CE427" s="3" t="e">
        <f t="shared" si="262"/>
        <v>#N/A</v>
      </c>
      <c r="CF427" s="3" t="e">
        <f t="shared" si="263"/>
        <v>#N/A</v>
      </c>
      <c r="CG427" s="3" t="e">
        <f t="shared" si="264"/>
        <v>#N/A</v>
      </c>
      <c r="CH427" s="3" t="e">
        <f t="shared" si="265"/>
        <v>#N/A</v>
      </c>
      <c r="CI427" s="3" t="e">
        <f t="shared" si="266"/>
        <v>#N/A</v>
      </c>
      <c r="CJ427" s="3" t="e">
        <f t="shared" si="267"/>
        <v>#N/A</v>
      </c>
      <c r="CK427" s="3" t="e">
        <f t="shared" si="268"/>
        <v>#N/A</v>
      </c>
    </row>
    <row r="428" spans="45:89" x14ac:dyDescent="0.2">
      <c r="AS428">
        <f t="shared" si="269"/>
        <v>203</v>
      </c>
      <c r="AT428" t="e">
        <f t="shared" si="270"/>
        <v>#N/A</v>
      </c>
      <c r="AU428" s="3" t="e">
        <f t="shared" si="247"/>
        <v>#N/A</v>
      </c>
      <c r="AV428" s="3" t="e">
        <f t="shared" si="258"/>
        <v>#N/A</v>
      </c>
      <c r="AW428" s="4" t="e">
        <f t="shared" si="258"/>
        <v>#N/A</v>
      </c>
      <c r="AX428" s="4" t="e">
        <f t="shared" si="258"/>
        <v>#N/A</v>
      </c>
      <c r="AZ428" s="8" t="e">
        <f t="shared" si="248"/>
        <v>#N/A</v>
      </c>
      <c r="BA428" s="3" t="e">
        <f t="shared" si="249"/>
        <v>#N/A</v>
      </c>
      <c r="BB428" s="3" t="e">
        <f t="shared" si="250"/>
        <v>#N/A</v>
      </c>
      <c r="BC428" s="3" t="e">
        <f t="shared" si="251"/>
        <v>#N/A</v>
      </c>
      <c r="BD428" s="3" t="e">
        <f t="shared" si="252"/>
        <v>#N/A</v>
      </c>
      <c r="BE428" s="3" t="e">
        <f t="shared" si="253"/>
        <v>#N/A</v>
      </c>
      <c r="BF428" s="3" t="e">
        <f t="shared" si="254"/>
        <v>#N/A</v>
      </c>
      <c r="BG428" s="3" t="e">
        <f t="shared" si="255"/>
        <v>#N/A</v>
      </c>
      <c r="BH428" s="3" t="e">
        <f t="shared" si="256"/>
        <v>#N/A</v>
      </c>
      <c r="BI428" s="3" t="e">
        <f t="shared" si="257"/>
        <v>#N/A</v>
      </c>
      <c r="BM428" s="4"/>
      <c r="BN428" s="8"/>
      <c r="BO428" s="3"/>
      <c r="BP428" s="4"/>
      <c r="BQ428" s="4"/>
      <c r="BR428" s="3"/>
      <c r="BU428">
        <f t="shared" si="272"/>
        <v>203</v>
      </c>
      <c r="BV428" t="e">
        <f t="shared" si="271"/>
        <v>#N/A</v>
      </c>
      <c r="BW428" s="3" t="e">
        <f t="shared" si="271"/>
        <v>#N/A</v>
      </c>
      <c r="BX428" s="3" t="e">
        <f t="shared" si="271"/>
        <v>#N/A</v>
      </c>
      <c r="BY428" s="4" t="e">
        <f t="shared" si="271"/>
        <v>#N/A</v>
      </c>
      <c r="BZ428" s="4" t="e">
        <f t="shared" si="271"/>
        <v>#N/A</v>
      </c>
      <c r="CB428" s="8" t="e">
        <f t="shared" si="259"/>
        <v>#N/A</v>
      </c>
      <c r="CC428" s="3" t="e">
        <f t="shared" si="260"/>
        <v>#N/A</v>
      </c>
      <c r="CD428" s="3" t="e">
        <f t="shared" si="261"/>
        <v>#N/A</v>
      </c>
      <c r="CE428" s="3" t="e">
        <f t="shared" si="262"/>
        <v>#N/A</v>
      </c>
      <c r="CF428" s="3" t="e">
        <f t="shared" si="263"/>
        <v>#N/A</v>
      </c>
      <c r="CG428" s="3" t="e">
        <f t="shared" si="264"/>
        <v>#N/A</v>
      </c>
      <c r="CH428" s="3" t="e">
        <f t="shared" si="265"/>
        <v>#N/A</v>
      </c>
      <c r="CI428" s="3" t="e">
        <f t="shared" si="266"/>
        <v>#N/A</v>
      </c>
      <c r="CJ428" s="3" t="e">
        <f t="shared" si="267"/>
        <v>#N/A</v>
      </c>
      <c r="CK428" s="3" t="e">
        <f t="shared" si="268"/>
        <v>#N/A</v>
      </c>
    </row>
    <row r="429" spans="45:89" x14ac:dyDescent="0.2">
      <c r="AS429">
        <f t="shared" si="269"/>
        <v>204</v>
      </c>
      <c r="AT429" t="e">
        <f t="shared" si="270"/>
        <v>#N/A</v>
      </c>
      <c r="AU429" s="3" t="e">
        <f t="shared" si="247"/>
        <v>#N/A</v>
      </c>
      <c r="AV429" s="3" t="e">
        <f t="shared" si="258"/>
        <v>#N/A</v>
      </c>
      <c r="AW429" s="4" t="e">
        <f t="shared" si="258"/>
        <v>#N/A</v>
      </c>
      <c r="AX429" s="4" t="e">
        <f t="shared" si="258"/>
        <v>#N/A</v>
      </c>
      <c r="AZ429" s="8" t="e">
        <f t="shared" si="248"/>
        <v>#N/A</v>
      </c>
      <c r="BA429" s="3" t="e">
        <f t="shared" si="249"/>
        <v>#N/A</v>
      </c>
      <c r="BB429" s="3" t="e">
        <f t="shared" si="250"/>
        <v>#N/A</v>
      </c>
      <c r="BC429" s="3" t="e">
        <f t="shared" si="251"/>
        <v>#N/A</v>
      </c>
      <c r="BD429" s="3" t="e">
        <f t="shared" si="252"/>
        <v>#N/A</v>
      </c>
      <c r="BE429" s="3" t="e">
        <f t="shared" si="253"/>
        <v>#N/A</v>
      </c>
      <c r="BF429" s="3" t="e">
        <f t="shared" si="254"/>
        <v>#N/A</v>
      </c>
      <c r="BG429" s="3" t="e">
        <f t="shared" si="255"/>
        <v>#N/A</v>
      </c>
      <c r="BH429" s="3" t="e">
        <f t="shared" si="256"/>
        <v>#N/A</v>
      </c>
      <c r="BI429" s="3" t="e">
        <f t="shared" si="257"/>
        <v>#N/A</v>
      </c>
      <c r="BM429" s="4"/>
      <c r="BN429" s="8"/>
      <c r="BO429" s="3"/>
      <c r="BP429" s="4"/>
      <c r="BQ429" s="4"/>
      <c r="BR429" s="3"/>
      <c r="BU429">
        <f t="shared" si="272"/>
        <v>204</v>
      </c>
      <c r="BV429" t="e">
        <f t="shared" si="271"/>
        <v>#N/A</v>
      </c>
      <c r="BW429" s="3" t="e">
        <f t="shared" si="271"/>
        <v>#N/A</v>
      </c>
      <c r="BX429" s="3" t="e">
        <f t="shared" si="271"/>
        <v>#N/A</v>
      </c>
      <c r="BY429" s="4" t="e">
        <f t="shared" si="271"/>
        <v>#N/A</v>
      </c>
      <c r="BZ429" s="4" t="e">
        <f t="shared" si="271"/>
        <v>#N/A</v>
      </c>
      <c r="CB429" s="8" t="e">
        <f t="shared" si="259"/>
        <v>#N/A</v>
      </c>
      <c r="CC429" s="3" t="e">
        <f t="shared" si="260"/>
        <v>#N/A</v>
      </c>
      <c r="CD429" s="3" t="e">
        <f t="shared" si="261"/>
        <v>#N/A</v>
      </c>
      <c r="CE429" s="3" t="e">
        <f t="shared" si="262"/>
        <v>#N/A</v>
      </c>
      <c r="CF429" s="3" t="e">
        <f t="shared" si="263"/>
        <v>#N/A</v>
      </c>
      <c r="CG429" s="3" t="e">
        <f t="shared" si="264"/>
        <v>#N/A</v>
      </c>
      <c r="CH429" s="3" t="e">
        <f t="shared" si="265"/>
        <v>#N/A</v>
      </c>
      <c r="CI429" s="3" t="e">
        <f t="shared" si="266"/>
        <v>#N/A</v>
      </c>
      <c r="CJ429" s="3" t="e">
        <f t="shared" si="267"/>
        <v>#N/A</v>
      </c>
      <c r="CK429" s="3" t="e">
        <f t="shared" si="268"/>
        <v>#N/A</v>
      </c>
    </row>
    <row r="430" spans="45:89" x14ac:dyDescent="0.2">
      <c r="AS430">
        <f t="shared" si="269"/>
        <v>204</v>
      </c>
      <c r="AT430" t="e">
        <f t="shared" si="270"/>
        <v>#N/A</v>
      </c>
      <c r="AU430" s="3" t="e">
        <f t="shared" si="247"/>
        <v>#N/A</v>
      </c>
      <c r="AV430" s="3" t="e">
        <f t="shared" si="258"/>
        <v>#N/A</v>
      </c>
      <c r="AW430" s="4" t="e">
        <f t="shared" si="258"/>
        <v>#N/A</v>
      </c>
      <c r="AX430" s="4" t="e">
        <f t="shared" si="258"/>
        <v>#N/A</v>
      </c>
      <c r="AZ430" s="8" t="e">
        <f t="shared" si="248"/>
        <v>#N/A</v>
      </c>
      <c r="BA430" s="3" t="e">
        <f t="shared" si="249"/>
        <v>#N/A</v>
      </c>
      <c r="BB430" s="3" t="e">
        <f t="shared" si="250"/>
        <v>#N/A</v>
      </c>
      <c r="BC430" s="3" t="e">
        <f t="shared" si="251"/>
        <v>#N/A</v>
      </c>
      <c r="BD430" s="3" t="e">
        <f t="shared" si="252"/>
        <v>#N/A</v>
      </c>
      <c r="BE430" s="3" t="e">
        <f t="shared" si="253"/>
        <v>#N/A</v>
      </c>
      <c r="BF430" s="3" t="e">
        <f t="shared" si="254"/>
        <v>#N/A</v>
      </c>
      <c r="BG430" s="3" t="e">
        <f t="shared" si="255"/>
        <v>#N/A</v>
      </c>
      <c r="BH430" s="3" t="e">
        <f t="shared" si="256"/>
        <v>#N/A</v>
      </c>
      <c r="BI430" s="3" t="e">
        <f t="shared" si="257"/>
        <v>#N/A</v>
      </c>
      <c r="BM430" s="4"/>
      <c r="BN430" s="8"/>
      <c r="BO430" s="3"/>
      <c r="BP430" s="4"/>
      <c r="BQ430" s="4"/>
      <c r="BR430" s="3"/>
      <c r="BU430">
        <f t="shared" si="272"/>
        <v>204</v>
      </c>
      <c r="BV430" t="e">
        <f t="shared" si="271"/>
        <v>#N/A</v>
      </c>
      <c r="BW430" s="3" t="e">
        <f t="shared" si="271"/>
        <v>#N/A</v>
      </c>
      <c r="BX430" s="3" t="e">
        <f t="shared" si="271"/>
        <v>#N/A</v>
      </c>
      <c r="BY430" s="4" t="e">
        <f t="shared" si="271"/>
        <v>#N/A</v>
      </c>
      <c r="BZ430" s="4" t="e">
        <f t="shared" si="271"/>
        <v>#N/A</v>
      </c>
      <c r="CB430" s="8" t="e">
        <f t="shared" si="259"/>
        <v>#N/A</v>
      </c>
      <c r="CC430" s="3" t="e">
        <f t="shared" si="260"/>
        <v>#N/A</v>
      </c>
      <c r="CD430" s="3" t="e">
        <f t="shared" si="261"/>
        <v>#N/A</v>
      </c>
      <c r="CE430" s="3" t="e">
        <f t="shared" si="262"/>
        <v>#N/A</v>
      </c>
      <c r="CF430" s="3" t="e">
        <f t="shared" si="263"/>
        <v>#N/A</v>
      </c>
      <c r="CG430" s="3" t="e">
        <f t="shared" si="264"/>
        <v>#N/A</v>
      </c>
      <c r="CH430" s="3" t="e">
        <f t="shared" si="265"/>
        <v>#N/A</v>
      </c>
      <c r="CI430" s="3" t="e">
        <f t="shared" si="266"/>
        <v>#N/A</v>
      </c>
      <c r="CJ430" s="3" t="e">
        <f t="shared" si="267"/>
        <v>#N/A</v>
      </c>
      <c r="CK430" s="3" t="e">
        <f t="shared" si="268"/>
        <v>#N/A</v>
      </c>
    </row>
    <row r="431" spans="45:89" x14ac:dyDescent="0.2">
      <c r="AS431">
        <f t="shared" si="269"/>
        <v>205</v>
      </c>
      <c r="AT431" t="e">
        <f t="shared" si="270"/>
        <v>#N/A</v>
      </c>
      <c r="AU431" s="3" t="e">
        <f t="shared" si="247"/>
        <v>#N/A</v>
      </c>
      <c r="AV431" s="3" t="e">
        <f t="shared" si="258"/>
        <v>#N/A</v>
      </c>
      <c r="AW431" s="4" t="e">
        <f t="shared" si="258"/>
        <v>#N/A</v>
      </c>
      <c r="AX431" s="4" t="e">
        <f t="shared" si="258"/>
        <v>#N/A</v>
      </c>
      <c r="AZ431" s="8" t="e">
        <f t="shared" si="248"/>
        <v>#N/A</v>
      </c>
      <c r="BA431" s="3" t="e">
        <f t="shared" si="249"/>
        <v>#N/A</v>
      </c>
      <c r="BB431" s="3" t="e">
        <f t="shared" si="250"/>
        <v>#N/A</v>
      </c>
      <c r="BC431" s="3" t="e">
        <f t="shared" si="251"/>
        <v>#N/A</v>
      </c>
      <c r="BD431" s="3" t="e">
        <f t="shared" si="252"/>
        <v>#N/A</v>
      </c>
      <c r="BE431" s="3" t="e">
        <f t="shared" si="253"/>
        <v>#N/A</v>
      </c>
      <c r="BF431" s="3" t="e">
        <f t="shared" si="254"/>
        <v>#N/A</v>
      </c>
      <c r="BG431" s="3" t="e">
        <f t="shared" si="255"/>
        <v>#N/A</v>
      </c>
      <c r="BH431" s="3" t="e">
        <f t="shared" si="256"/>
        <v>#N/A</v>
      </c>
      <c r="BI431" s="3" t="e">
        <f t="shared" si="257"/>
        <v>#N/A</v>
      </c>
      <c r="BM431" s="4"/>
      <c r="BN431" s="8"/>
      <c r="BO431" s="3"/>
      <c r="BP431" s="4"/>
      <c r="BQ431" s="4"/>
      <c r="BR431" s="3"/>
      <c r="BU431">
        <f t="shared" si="272"/>
        <v>205</v>
      </c>
      <c r="BV431" t="e">
        <f t="shared" si="271"/>
        <v>#N/A</v>
      </c>
      <c r="BW431" s="3" t="e">
        <f t="shared" si="271"/>
        <v>#N/A</v>
      </c>
      <c r="BX431" s="3" t="e">
        <f t="shared" si="271"/>
        <v>#N/A</v>
      </c>
      <c r="BY431" s="4" t="e">
        <f t="shared" si="271"/>
        <v>#N/A</v>
      </c>
      <c r="BZ431" s="4" t="e">
        <f t="shared" si="271"/>
        <v>#N/A</v>
      </c>
      <c r="CB431" s="8" t="e">
        <f t="shared" si="259"/>
        <v>#N/A</v>
      </c>
      <c r="CC431" s="3" t="e">
        <f t="shared" si="260"/>
        <v>#N/A</v>
      </c>
      <c r="CD431" s="3" t="e">
        <f t="shared" si="261"/>
        <v>#N/A</v>
      </c>
      <c r="CE431" s="3" t="e">
        <f t="shared" si="262"/>
        <v>#N/A</v>
      </c>
      <c r="CF431" s="3" t="e">
        <f t="shared" si="263"/>
        <v>#N/A</v>
      </c>
      <c r="CG431" s="3" t="e">
        <f t="shared" si="264"/>
        <v>#N/A</v>
      </c>
      <c r="CH431" s="3" t="e">
        <f t="shared" si="265"/>
        <v>#N/A</v>
      </c>
      <c r="CI431" s="3" t="e">
        <f t="shared" si="266"/>
        <v>#N/A</v>
      </c>
      <c r="CJ431" s="3" t="e">
        <f t="shared" si="267"/>
        <v>#N/A</v>
      </c>
      <c r="CK431" s="3" t="e">
        <f t="shared" si="268"/>
        <v>#N/A</v>
      </c>
    </row>
    <row r="432" spans="45:89" x14ac:dyDescent="0.2">
      <c r="AS432">
        <f t="shared" si="269"/>
        <v>205</v>
      </c>
      <c r="AT432" t="e">
        <f t="shared" si="270"/>
        <v>#N/A</v>
      </c>
      <c r="AU432" s="3" t="e">
        <f t="shared" si="247"/>
        <v>#N/A</v>
      </c>
      <c r="AV432" s="3" t="e">
        <f t="shared" si="258"/>
        <v>#N/A</v>
      </c>
      <c r="AW432" s="4" t="e">
        <f t="shared" si="258"/>
        <v>#N/A</v>
      </c>
      <c r="AX432" s="4" t="e">
        <f t="shared" si="258"/>
        <v>#N/A</v>
      </c>
      <c r="AZ432" s="8" t="e">
        <f t="shared" si="248"/>
        <v>#N/A</v>
      </c>
      <c r="BA432" s="3" t="e">
        <f t="shared" si="249"/>
        <v>#N/A</v>
      </c>
      <c r="BB432" s="3" t="e">
        <f t="shared" si="250"/>
        <v>#N/A</v>
      </c>
      <c r="BC432" s="3" t="e">
        <f t="shared" si="251"/>
        <v>#N/A</v>
      </c>
      <c r="BD432" s="3" t="e">
        <f t="shared" si="252"/>
        <v>#N/A</v>
      </c>
      <c r="BE432" s="3" t="e">
        <f t="shared" si="253"/>
        <v>#N/A</v>
      </c>
      <c r="BF432" s="3" t="e">
        <f t="shared" si="254"/>
        <v>#N/A</v>
      </c>
      <c r="BG432" s="3" t="e">
        <f t="shared" si="255"/>
        <v>#N/A</v>
      </c>
      <c r="BH432" s="3" t="e">
        <f t="shared" si="256"/>
        <v>#N/A</v>
      </c>
      <c r="BI432" s="3" t="e">
        <f t="shared" si="257"/>
        <v>#N/A</v>
      </c>
      <c r="BM432" s="4"/>
      <c r="BN432" s="8"/>
      <c r="BO432" s="3"/>
      <c r="BP432" s="4"/>
      <c r="BQ432" s="4"/>
      <c r="BR432" s="3"/>
      <c r="BU432">
        <f t="shared" si="272"/>
        <v>205</v>
      </c>
      <c r="BV432" t="e">
        <f t="shared" si="271"/>
        <v>#N/A</v>
      </c>
      <c r="BW432" s="3" t="e">
        <f t="shared" si="271"/>
        <v>#N/A</v>
      </c>
      <c r="BX432" s="3" t="e">
        <f t="shared" si="271"/>
        <v>#N/A</v>
      </c>
      <c r="BY432" s="4" t="e">
        <f t="shared" si="271"/>
        <v>#N/A</v>
      </c>
      <c r="BZ432" s="4" t="e">
        <f t="shared" si="271"/>
        <v>#N/A</v>
      </c>
      <c r="CB432" s="8" t="e">
        <f t="shared" si="259"/>
        <v>#N/A</v>
      </c>
      <c r="CC432" s="3" t="e">
        <f t="shared" si="260"/>
        <v>#N/A</v>
      </c>
      <c r="CD432" s="3" t="e">
        <f t="shared" si="261"/>
        <v>#N/A</v>
      </c>
      <c r="CE432" s="3" t="e">
        <f t="shared" si="262"/>
        <v>#N/A</v>
      </c>
      <c r="CF432" s="3" t="e">
        <f t="shared" si="263"/>
        <v>#N/A</v>
      </c>
      <c r="CG432" s="3" t="e">
        <f t="shared" si="264"/>
        <v>#N/A</v>
      </c>
      <c r="CH432" s="3" t="e">
        <f t="shared" si="265"/>
        <v>#N/A</v>
      </c>
      <c r="CI432" s="3" t="e">
        <f t="shared" si="266"/>
        <v>#N/A</v>
      </c>
      <c r="CJ432" s="3" t="e">
        <f t="shared" si="267"/>
        <v>#N/A</v>
      </c>
      <c r="CK432" s="3" t="e">
        <f t="shared" si="268"/>
        <v>#N/A</v>
      </c>
    </row>
    <row r="433" spans="45:89" x14ac:dyDescent="0.2">
      <c r="AS433">
        <f t="shared" si="269"/>
        <v>206</v>
      </c>
      <c r="AT433" t="e">
        <f t="shared" si="270"/>
        <v>#N/A</v>
      </c>
      <c r="AU433" s="3" t="e">
        <f t="shared" si="247"/>
        <v>#N/A</v>
      </c>
      <c r="AV433" s="3" t="e">
        <f t="shared" si="258"/>
        <v>#N/A</v>
      </c>
      <c r="AW433" s="4" t="e">
        <f t="shared" si="258"/>
        <v>#N/A</v>
      </c>
      <c r="AX433" s="4" t="e">
        <f t="shared" si="258"/>
        <v>#N/A</v>
      </c>
      <c r="AZ433" s="8" t="e">
        <f t="shared" si="248"/>
        <v>#N/A</v>
      </c>
      <c r="BA433" s="3" t="e">
        <f t="shared" si="249"/>
        <v>#N/A</v>
      </c>
      <c r="BB433" s="3" t="e">
        <f t="shared" si="250"/>
        <v>#N/A</v>
      </c>
      <c r="BC433" s="3" t="e">
        <f t="shared" si="251"/>
        <v>#N/A</v>
      </c>
      <c r="BD433" s="3" t="e">
        <f t="shared" si="252"/>
        <v>#N/A</v>
      </c>
      <c r="BE433" s="3" t="e">
        <f t="shared" si="253"/>
        <v>#N/A</v>
      </c>
      <c r="BF433" s="3" t="e">
        <f t="shared" si="254"/>
        <v>#N/A</v>
      </c>
      <c r="BG433" s="3" t="e">
        <f t="shared" si="255"/>
        <v>#N/A</v>
      </c>
      <c r="BH433" s="3" t="e">
        <f t="shared" si="256"/>
        <v>#N/A</v>
      </c>
      <c r="BI433" s="3" t="e">
        <f t="shared" si="257"/>
        <v>#N/A</v>
      </c>
      <c r="BM433" s="4"/>
      <c r="BN433" s="8"/>
      <c r="BO433" s="3"/>
      <c r="BP433" s="4"/>
      <c r="BQ433" s="4"/>
      <c r="BR433" s="3"/>
      <c r="BU433">
        <f t="shared" si="272"/>
        <v>206</v>
      </c>
      <c r="BV433" t="e">
        <f t="shared" si="271"/>
        <v>#N/A</v>
      </c>
      <c r="BW433" s="3" t="e">
        <f t="shared" si="271"/>
        <v>#N/A</v>
      </c>
      <c r="BX433" s="3" t="e">
        <f t="shared" si="271"/>
        <v>#N/A</v>
      </c>
      <c r="BY433" s="4" t="e">
        <f t="shared" si="271"/>
        <v>#N/A</v>
      </c>
      <c r="BZ433" s="4" t="e">
        <f t="shared" si="271"/>
        <v>#N/A</v>
      </c>
      <c r="CB433" s="8" t="e">
        <f t="shared" si="259"/>
        <v>#N/A</v>
      </c>
      <c r="CC433" s="3" t="e">
        <f t="shared" si="260"/>
        <v>#N/A</v>
      </c>
      <c r="CD433" s="3" t="e">
        <f t="shared" si="261"/>
        <v>#N/A</v>
      </c>
      <c r="CE433" s="3" t="e">
        <f t="shared" si="262"/>
        <v>#N/A</v>
      </c>
      <c r="CF433" s="3" t="e">
        <f t="shared" si="263"/>
        <v>#N/A</v>
      </c>
      <c r="CG433" s="3" t="e">
        <f t="shared" si="264"/>
        <v>#N/A</v>
      </c>
      <c r="CH433" s="3" t="e">
        <f t="shared" si="265"/>
        <v>#N/A</v>
      </c>
      <c r="CI433" s="3" t="e">
        <f t="shared" si="266"/>
        <v>#N/A</v>
      </c>
      <c r="CJ433" s="3" t="e">
        <f t="shared" si="267"/>
        <v>#N/A</v>
      </c>
      <c r="CK433" s="3" t="e">
        <f t="shared" si="268"/>
        <v>#N/A</v>
      </c>
    </row>
    <row r="434" spans="45:89" x14ac:dyDescent="0.2">
      <c r="AS434">
        <f t="shared" si="269"/>
        <v>206</v>
      </c>
      <c r="AT434" t="e">
        <f t="shared" si="270"/>
        <v>#N/A</v>
      </c>
      <c r="AU434" s="3" t="e">
        <f t="shared" si="247"/>
        <v>#N/A</v>
      </c>
      <c r="AV434" s="3" t="e">
        <f t="shared" si="258"/>
        <v>#N/A</v>
      </c>
      <c r="AW434" s="4" t="e">
        <f t="shared" si="258"/>
        <v>#N/A</v>
      </c>
      <c r="AX434" s="4" t="e">
        <f t="shared" si="258"/>
        <v>#N/A</v>
      </c>
      <c r="AZ434" s="8" t="e">
        <f t="shared" si="248"/>
        <v>#N/A</v>
      </c>
      <c r="BA434" s="3" t="e">
        <f t="shared" si="249"/>
        <v>#N/A</v>
      </c>
      <c r="BB434" s="3" t="e">
        <f t="shared" si="250"/>
        <v>#N/A</v>
      </c>
      <c r="BC434" s="3" t="e">
        <f t="shared" si="251"/>
        <v>#N/A</v>
      </c>
      <c r="BD434" s="3" t="e">
        <f t="shared" si="252"/>
        <v>#N/A</v>
      </c>
      <c r="BE434" s="3" t="e">
        <f t="shared" si="253"/>
        <v>#N/A</v>
      </c>
      <c r="BF434" s="3" t="e">
        <f t="shared" si="254"/>
        <v>#N/A</v>
      </c>
      <c r="BG434" s="3" t="e">
        <f t="shared" si="255"/>
        <v>#N/A</v>
      </c>
      <c r="BH434" s="3" t="e">
        <f t="shared" si="256"/>
        <v>#N/A</v>
      </c>
      <c r="BI434" s="3" t="e">
        <f t="shared" si="257"/>
        <v>#N/A</v>
      </c>
      <c r="BM434" s="4"/>
      <c r="BN434" s="8"/>
      <c r="BO434" s="3"/>
      <c r="BP434" s="4"/>
      <c r="BQ434" s="4"/>
      <c r="BR434" s="3"/>
      <c r="BU434">
        <f t="shared" si="272"/>
        <v>206</v>
      </c>
      <c r="BV434" t="e">
        <f t="shared" si="271"/>
        <v>#N/A</v>
      </c>
      <c r="BW434" s="3" t="e">
        <f t="shared" si="271"/>
        <v>#N/A</v>
      </c>
      <c r="BX434" s="3" t="e">
        <f t="shared" si="271"/>
        <v>#N/A</v>
      </c>
      <c r="BY434" s="4" t="e">
        <f t="shared" si="271"/>
        <v>#N/A</v>
      </c>
      <c r="BZ434" s="4" t="e">
        <f t="shared" si="271"/>
        <v>#N/A</v>
      </c>
      <c r="CB434" s="8" t="e">
        <f t="shared" si="259"/>
        <v>#N/A</v>
      </c>
      <c r="CC434" s="3" t="e">
        <f t="shared" si="260"/>
        <v>#N/A</v>
      </c>
      <c r="CD434" s="3" t="e">
        <f t="shared" si="261"/>
        <v>#N/A</v>
      </c>
      <c r="CE434" s="3" t="e">
        <f t="shared" si="262"/>
        <v>#N/A</v>
      </c>
      <c r="CF434" s="3" t="e">
        <f t="shared" si="263"/>
        <v>#N/A</v>
      </c>
      <c r="CG434" s="3" t="e">
        <f t="shared" si="264"/>
        <v>#N/A</v>
      </c>
      <c r="CH434" s="3" t="e">
        <f t="shared" si="265"/>
        <v>#N/A</v>
      </c>
      <c r="CI434" s="3" t="e">
        <f t="shared" si="266"/>
        <v>#N/A</v>
      </c>
      <c r="CJ434" s="3" t="e">
        <f t="shared" si="267"/>
        <v>#N/A</v>
      </c>
      <c r="CK434" s="3" t="e">
        <f t="shared" si="268"/>
        <v>#N/A</v>
      </c>
    </row>
    <row r="435" spans="45:89" x14ac:dyDescent="0.2">
      <c r="AS435">
        <f t="shared" si="269"/>
        <v>207</v>
      </c>
      <c r="AT435" t="e">
        <f t="shared" si="270"/>
        <v>#N/A</v>
      </c>
      <c r="AU435" s="3" t="e">
        <f t="shared" si="247"/>
        <v>#N/A</v>
      </c>
      <c r="AV435" s="3" t="e">
        <f t="shared" si="258"/>
        <v>#N/A</v>
      </c>
      <c r="AW435" s="4" t="e">
        <f t="shared" si="258"/>
        <v>#N/A</v>
      </c>
      <c r="AX435" s="4" t="e">
        <f t="shared" si="258"/>
        <v>#N/A</v>
      </c>
      <c r="AZ435" s="8" t="e">
        <f t="shared" si="248"/>
        <v>#N/A</v>
      </c>
      <c r="BA435" s="3" t="e">
        <f t="shared" si="249"/>
        <v>#N/A</v>
      </c>
      <c r="BB435" s="3" t="e">
        <f t="shared" si="250"/>
        <v>#N/A</v>
      </c>
      <c r="BC435" s="3" t="e">
        <f t="shared" si="251"/>
        <v>#N/A</v>
      </c>
      <c r="BD435" s="3" t="e">
        <f t="shared" si="252"/>
        <v>#N/A</v>
      </c>
      <c r="BE435" s="3" t="e">
        <f t="shared" si="253"/>
        <v>#N/A</v>
      </c>
      <c r="BF435" s="3" t="e">
        <f t="shared" si="254"/>
        <v>#N/A</v>
      </c>
      <c r="BG435" s="3" t="e">
        <f t="shared" si="255"/>
        <v>#N/A</v>
      </c>
      <c r="BH435" s="3" t="e">
        <f t="shared" si="256"/>
        <v>#N/A</v>
      </c>
      <c r="BI435" s="3" t="e">
        <f t="shared" si="257"/>
        <v>#N/A</v>
      </c>
      <c r="BM435" s="4"/>
      <c r="BN435" s="8"/>
      <c r="BO435" s="3"/>
      <c r="BP435" s="4"/>
      <c r="BQ435" s="4"/>
      <c r="BR435" s="3"/>
      <c r="BU435">
        <f t="shared" si="272"/>
        <v>207</v>
      </c>
      <c r="BV435" t="e">
        <f t="shared" si="271"/>
        <v>#N/A</v>
      </c>
      <c r="BW435" s="3" t="e">
        <f t="shared" si="271"/>
        <v>#N/A</v>
      </c>
      <c r="BX435" s="3" t="e">
        <f t="shared" si="271"/>
        <v>#N/A</v>
      </c>
      <c r="BY435" s="4" t="e">
        <f t="shared" si="271"/>
        <v>#N/A</v>
      </c>
      <c r="BZ435" s="4" t="e">
        <f t="shared" si="271"/>
        <v>#N/A</v>
      </c>
      <c r="CB435" s="8" t="e">
        <f t="shared" si="259"/>
        <v>#N/A</v>
      </c>
      <c r="CC435" s="3" t="e">
        <f t="shared" si="260"/>
        <v>#N/A</v>
      </c>
      <c r="CD435" s="3" t="e">
        <f t="shared" si="261"/>
        <v>#N/A</v>
      </c>
      <c r="CE435" s="3" t="e">
        <f t="shared" si="262"/>
        <v>#N/A</v>
      </c>
      <c r="CF435" s="3" t="e">
        <f t="shared" si="263"/>
        <v>#N/A</v>
      </c>
      <c r="CG435" s="3" t="e">
        <f t="shared" si="264"/>
        <v>#N/A</v>
      </c>
      <c r="CH435" s="3" t="e">
        <f t="shared" si="265"/>
        <v>#N/A</v>
      </c>
      <c r="CI435" s="3" t="e">
        <f t="shared" si="266"/>
        <v>#N/A</v>
      </c>
      <c r="CJ435" s="3" t="e">
        <f t="shared" si="267"/>
        <v>#N/A</v>
      </c>
      <c r="CK435" s="3" t="e">
        <f t="shared" si="268"/>
        <v>#N/A</v>
      </c>
    </row>
    <row r="436" spans="45:89" x14ac:dyDescent="0.2">
      <c r="AS436">
        <f t="shared" si="269"/>
        <v>207</v>
      </c>
      <c r="AT436" t="e">
        <f t="shared" si="270"/>
        <v>#N/A</v>
      </c>
      <c r="AU436" s="3" t="e">
        <f t="shared" si="247"/>
        <v>#N/A</v>
      </c>
      <c r="AV436" s="3" t="e">
        <f t="shared" si="258"/>
        <v>#N/A</v>
      </c>
      <c r="AW436" s="4" t="e">
        <f t="shared" si="258"/>
        <v>#N/A</v>
      </c>
      <c r="AX436" s="4" t="e">
        <f t="shared" si="258"/>
        <v>#N/A</v>
      </c>
      <c r="AZ436" s="8" t="e">
        <f t="shared" si="248"/>
        <v>#N/A</v>
      </c>
      <c r="BA436" s="3" t="e">
        <f t="shared" si="249"/>
        <v>#N/A</v>
      </c>
      <c r="BB436" s="3" t="e">
        <f t="shared" si="250"/>
        <v>#N/A</v>
      </c>
      <c r="BC436" s="3" t="e">
        <f t="shared" si="251"/>
        <v>#N/A</v>
      </c>
      <c r="BD436" s="3" t="e">
        <f t="shared" si="252"/>
        <v>#N/A</v>
      </c>
      <c r="BE436" s="3" t="e">
        <f t="shared" si="253"/>
        <v>#N/A</v>
      </c>
      <c r="BF436" s="3" t="e">
        <f t="shared" si="254"/>
        <v>#N/A</v>
      </c>
      <c r="BG436" s="3" t="e">
        <f t="shared" si="255"/>
        <v>#N/A</v>
      </c>
      <c r="BH436" s="3" t="e">
        <f t="shared" si="256"/>
        <v>#N/A</v>
      </c>
      <c r="BI436" s="3" t="e">
        <f t="shared" si="257"/>
        <v>#N/A</v>
      </c>
      <c r="BM436" s="4"/>
      <c r="BN436" s="8"/>
      <c r="BO436" s="3"/>
      <c r="BP436" s="4"/>
      <c r="BQ436" s="4"/>
      <c r="BR436" s="3"/>
      <c r="BU436">
        <f t="shared" si="272"/>
        <v>207</v>
      </c>
      <c r="BV436" t="e">
        <f t="shared" si="271"/>
        <v>#N/A</v>
      </c>
      <c r="BW436" s="3" t="e">
        <f t="shared" si="271"/>
        <v>#N/A</v>
      </c>
      <c r="BX436" s="3" t="e">
        <f t="shared" si="271"/>
        <v>#N/A</v>
      </c>
      <c r="BY436" s="4" t="e">
        <f t="shared" si="271"/>
        <v>#N/A</v>
      </c>
      <c r="BZ436" s="4" t="e">
        <f t="shared" si="271"/>
        <v>#N/A</v>
      </c>
      <c r="CB436" s="8" t="e">
        <f t="shared" si="259"/>
        <v>#N/A</v>
      </c>
      <c r="CC436" s="3" t="e">
        <f t="shared" si="260"/>
        <v>#N/A</v>
      </c>
      <c r="CD436" s="3" t="e">
        <f t="shared" si="261"/>
        <v>#N/A</v>
      </c>
      <c r="CE436" s="3" t="e">
        <f t="shared" si="262"/>
        <v>#N/A</v>
      </c>
      <c r="CF436" s="3" t="e">
        <f t="shared" si="263"/>
        <v>#N/A</v>
      </c>
      <c r="CG436" s="3" t="e">
        <f t="shared" si="264"/>
        <v>#N/A</v>
      </c>
      <c r="CH436" s="3" t="e">
        <f t="shared" si="265"/>
        <v>#N/A</v>
      </c>
      <c r="CI436" s="3" t="e">
        <f t="shared" si="266"/>
        <v>#N/A</v>
      </c>
      <c r="CJ436" s="3" t="e">
        <f t="shared" si="267"/>
        <v>#N/A</v>
      </c>
      <c r="CK436" s="3" t="e">
        <f t="shared" si="268"/>
        <v>#N/A</v>
      </c>
    </row>
    <row r="437" spans="45:89" x14ac:dyDescent="0.2">
      <c r="AS437">
        <f t="shared" si="269"/>
        <v>208</v>
      </c>
      <c r="AT437" t="e">
        <f t="shared" si="270"/>
        <v>#N/A</v>
      </c>
      <c r="AU437" s="3" t="e">
        <f t="shared" si="247"/>
        <v>#N/A</v>
      </c>
      <c r="AV437" s="3" t="e">
        <f t="shared" si="258"/>
        <v>#N/A</v>
      </c>
      <c r="AW437" s="4" t="e">
        <f t="shared" si="258"/>
        <v>#N/A</v>
      </c>
      <c r="AX437" s="4" t="e">
        <f t="shared" si="258"/>
        <v>#N/A</v>
      </c>
      <c r="AZ437" s="8" t="e">
        <f t="shared" si="248"/>
        <v>#N/A</v>
      </c>
      <c r="BA437" s="3" t="e">
        <f t="shared" si="249"/>
        <v>#N/A</v>
      </c>
      <c r="BB437" s="3" t="e">
        <f t="shared" si="250"/>
        <v>#N/A</v>
      </c>
      <c r="BC437" s="3" t="e">
        <f t="shared" si="251"/>
        <v>#N/A</v>
      </c>
      <c r="BD437" s="3" t="e">
        <f t="shared" si="252"/>
        <v>#N/A</v>
      </c>
      <c r="BE437" s="3" t="e">
        <f t="shared" si="253"/>
        <v>#N/A</v>
      </c>
      <c r="BF437" s="3" t="e">
        <f t="shared" si="254"/>
        <v>#N/A</v>
      </c>
      <c r="BG437" s="3" t="e">
        <f t="shared" si="255"/>
        <v>#N/A</v>
      </c>
      <c r="BH437" s="3" t="e">
        <f t="shared" si="256"/>
        <v>#N/A</v>
      </c>
      <c r="BI437" s="3" t="e">
        <f t="shared" si="257"/>
        <v>#N/A</v>
      </c>
      <c r="BM437" s="4"/>
      <c r="BN437" s="8"/>
      <c r="BO437" s="3"/>
      <c r="BP437" s="4"/>
      <c r="BQ437" s="4"/>
      <c r="BR437" s="3"/>
      <c r="BU437">
        <f t="shared" si="272"/>
        <v>208</v>
      </c>
      <c r="BV437" t="e">
        <f t="shared" si="271"/>
        <v>#N/A</v>
      </c>
      <c r="BW437" s="3" t="e">
        <f t="shared" si="271"/>
        <v>#N/A</v>
      </c>
      <c r="BX437" s="3" t="e">
        <f t="shared" si="271"/>
        <v>#N/A</v>
      </c>
      <c r="BY437" s="4" t="e">
        <f t="shared" si="271"/>
        <v>#N/A</v>
      </c>
      <c r="BZ437" s="4" t="e">
        <f t="shared" si="271"/>
        <v>#N/A</v>
      </c>
      <c r="CB437" s="8" t="e">
        <f t="shared" si="259"/>
        <v>#N/A</v>
      </c>
      <c r="CC437" s="3" t="e">
        <f t="shared" si="260"/>
        <v>#N/A</v>
      </c>
      <c r="CD437" s="3" t="e">
        <f t="shared" si="261"/>
        <v>#N/A</v>
      </c>
      <c r="CE437" s="3" t="e">
        <f t="shared" si="262"/>
        <v>#N/A</v>
      </c>
      <c r="CF437" s="3" t="e">
        <f t="shared" si="263"/>
        <v>#N/A</v>
      </c>
      <c r="CG437" s="3" t="e">
        <f t="shared" si="264"/>
        <v>#N/A</v>
      </c>
      <c r="CH437" s="3" t="e">
        <f t="shared" si="265"/>
        <v>#N/A</v>
      </c>
      <c r="CI437" s="3" t="e">
        <f t="shared" si="266"/>
        <v>#N/A</v>
      </c>
      <c r="CJ437" s="3" t="e">
        <f t="shared" si="267"/>
        <v>#N/A</v>
      </c>
      <c r="CK437" s="3" t="e">
        <f t="shared" si="268"/>
        <v>#N/A</v>
      </c>
    </row>
    <row r="438" spans="45:89" x14ac:dyDescent="0.2">
      <c r="AS438">
        <f t="shared" si="269"/>
        <v>208</v>
      </c>
      <c r="AT438" t="e">
        <f t="shared" si="270"/>
        <v>#N/A</v>
      </c>
      <c r="AU438" s="3" t="e">
        <f t="shared" si="247"/>
        <v>#N/A</v>
      </c>
      <c r="AV438" s="3" t="e">
        <f t="shared" si="258"/>
        <v>#N/A</v>
      </c>
      <c r="AW438" s="4" t="e">
        <f t="shared" si="258"/>
        <v>#N/A</v>
      </c>
      <c r="AX438" s="4" t="e">
        <f t="shared" si="258"/>
        <v>#N/A</v>
      </c>
      <c r="AZ438" s="8" t="e">
        <f t="shared" si="248"/>
        <v>#N/A</v>
      </c>
      <c r="BA438" s="3" t="e">
        <f t="shared" si="249"/>
        <v>#N/A</v>
      </c>
      <c r="BB438" s="3" t="e">
        <f t="shared" si="250"/>
        <v>#N/A</v>
      </c>
      <c r="BC438" s="3" t="e">
        <f t="shared" si="251"/>
        <v>#N/A</v>
      </c>
      <c r="BD438" s="3" t="e">
        <f t="shared" si="252"/>
        <v>#N/A</v>
      </c>
      <c r="BE438" s="3" t="e">
        <f t="shared" si="253"/>
        <v>#N/A</v>
      </c>
      <c r="BF438" s="3" t="e">
        <f t="shared" si="254"/>
        <v>#N/A</v>
      </c>
      <c r="BG438" s="3" t="e">
        <f t="shared" si="255"/>
        <v>#N/A</v>
      </c>
      <c r="BH438" s="3" t="e">
        <f t="shared" si="256"/>
        <v>#N/A</v>
      </c>
      <c r="BI438" s="3" t="e">
        <f t="shared" si="257"/>
        <v>#N/A</v>
      </c>
      <c r="BM438" s="4"/>
      <c r="BN438" s="8"/>
      <c r="BO438" s="3"/>
      <c r="BP438" s="4"/>
      <c r="BQ438" s="4"/>
      <c r="BR438" s="3"/>
      <c r="BU438">
        <f t="shared" si="272"/>
        <v>208</v>
      </c>
      <c r="BV438" t="e">
        <f t="shared" si="271"/>
        <v>#N/A</v>
      </c>
      <c r="BW438" s="3" t="e">
        <f t="shared" si="271"/>
        <v>#N/A</v>
      </c>
      <c r="BX438" s="3" t="e">
        <f t="shared" si="271"/>
        <v>#N/A</v>
      </c>
      <c r="BY438" s="4" t="e">
        <f t="shared" si="271"/>
        <v>#N/A</v>
      </c>
      <c r="BZ438" s="4" t="e">
        <f t="shared" si="271"/>
        <v>#N/A</v>
      </c>
      <c r="CB438" s="8" t="e">
        <f t="shared" si="259"/>
        <v>#N/A</v>
      </c>
      <c r="CC438" s="3" t="e">
        <f t="shared" si="260"/>
        <v>#N/A</v>
      </c>
      <c r="CD438" s="3" t="e">
        <f t="shared" si="261"/>
        <v>#N/A</v>
      </c>
      <c r="CE438" s="3" t="e">
        <f t="shared" si="262"/>
        <v>#N/A</v>
      </c>
      <c r="CF438" s="3" t="e">
        <f t="shared" si="263"/>
        <v>#N/A</v>
      </c>
      <c r="CG438" s="3" t="e">
        <f t="shared" si="264"/>
        <v>#N/A</v>
      </c>
      <c r="CH438" s="3" t="e">
        <f t="shared" si="265"/>
        <v>#N/A</v>
      </c>
      <c r="CI438" s="3" t="e">
        <f t="shared" si="266"/>
        <v>#N/A</v>
      </c>
      <c r="CJ438" s="3" t="e">
        <f t="shared" si="267"/>
        <v>#N/A</v>
      </c>
      <c r="CK438" s="3" t="e">
        <f t="shared" si="268"/>
        <v>#N/A</v>
      </c>
    </row>
    <row r="439" spans="45:89" x14ac:dyDescent="0.2">
      <c r="AS439">
        <f t="shared" si="269"/>
        <v>209</v>
      </c>
      <c r="AT439" t="e">
        <f t="shared" si="270"/>
        <v>#N/A</v>
      </c>
      <c r="AU439" s="3" t="e">
        <f t="shared" si="247"/>
        <v>#N/A</v>
      </c>
      <c r="AV439" s="3" t="e">
        <f t="shared" si="258"/>
        <v>#N/A</v>
      </c>
      <c r="AW439" s="4" t="e">
        <f t="shared" si="258"/>
        <v>#N/A</v>
      </c>
      <c r="AX439" s="4" t="e">
        <f t="shared" si="258"/>
        <v>#N/A</v>
      </c>
      <c r="AZ439" s="8" t="e">
        <f t="shared" si="248"/>
        <v>#N/A</v>
      </c>
      <c r="BA439" s="3" t="e">
        <f t="shared" si="249"/>
        <v>#N/A</v>
      </c>
      <c r="BB439" s="3" t="e">
        <f t="shared" si="250"/>
        <v>#N/A</v>
      </c>
      <c r="BC439" s="3" t="e">
        <f t="shared" si="251"/>
        <v>#N/A</v>
      </c>
      <c r="BD439" s="3" t="e">
        <f t="shared" si="252"/>
        <v>#N/A</v>
      </c>
      <c r="BE439" s="3" t="e">
        <f t="shared" si="253"/>
        <v>#N/A</v>
      </c>
      <c r="BF439" s="3" t="e">
        <f t="shared" si="254"/>
        <v>#N/A</v>
      </c>
      <c r="BG439" s="3" t="e">
        <f t="shared" si="255"/>
        <v>#N/A</v>
      </c>
      <c r="BH439" s="3" t="e">
        <f t="shared" si="256"/>
        <v>#N/A</v>
      </c>
      <c r="BI439" s="3" t="e">
        <f t="shared" si="257"/>
        <v>#N/A</v>
      </c>
      <c r="BM439" s="4"/>
      <c r="BN439" s="8"/>
      <c r="BO439" s="3"/>
      <c r="BP439" s="4"/>
      <c r="BQ439" s="4"/>
      <c r="BR439" s="3"/>
      <c r="BU439">
        <f t="shared" si="272"/>
        <v>209</v>
      </c>
      <c r="BV439" t="e">
        <f t="shared" si="271"/>
        <v>#N/A</v>
      </c>
      <c r="BW439" s="3" t="e">
        <f t="shared" si="271"/>
        <v>#N/A</v>
      </c>
      <c r="BX439" s="3" t="e">
        <f t="shared" si="271"/>
        <v>#N/A</v>
      </c>
      <c r="BY439" s="4" t="e">
        <f t="shared" si="271"/>
        <v>#N/A</v>
      </c>
      <c r="BZ439" s="4" t="e">
        <f t="shared" si="271"/>
        <v>#N/A</v>
      </c>
      <c r="CB439" s="8" t="e">
        <f t="shared" si="259"/>
        <v>#N/A</v>
      </c>
      <c r="CC439" s="3" t="e">
        <f t="shared" si="260"/>
        <v>#N/A</v>
      </c>
      <c r="CD439" s="3" t="e">
        <f t="shared" si="261"/>
        <v>#N/A</v>
      </c>
      <c r="CE439" s="3" t="e">
        <f t="shared" si="262"/>
        <v>#N/A</v>
      </c>
      <c r="CF439" s="3" t="e">
        <f t="shared" si="263"/>
        <v>#N/A</v>
      </c>
      <c r="CG439" s="3" t="e">
        <f t="shared" si="264"/>
        <v>#N/A</v>
      </c>
      <c r="CH439" s="3" t="e">
        <f t="shared" si="265"/>
        <v>#N/A</v>
      </c>
      <c r="CI439" s="3" t="e">
        <f t="shared" si="266"/>
        <v>#N/A</v>
      </c>
      <c r="CJ439" s="3" t="e">
        <f t="shared" si="267"/>
        <v>#N/A</v>
      </c>
      <c r="CK439" s="3" t="e">
        <f t="shared" si="268"/>
        <v>#N/A</v>
      </c>
    </row>
    <row r="440" spans="45:89" x14ac:dyDescent="0.2">
      <c r="AS440">
        <f t="shared" si="269"/>
        <v>209</v>
      </c>
      <c r="AT440" t="e">
        <f t="shared" si="270"/>
        <v>#N/A</v>
      </c>
      <c r="AU440" s="3" t="e">
        <f t="shared" si="247"/>
        <v>#N/A</v>
      </c>
      <c r="AV440" s="3" t="e">
        <f t="shared" si="258"/>
        <v>#N/A</v>
      </c>
      <c r="AW440" s="4" t="e">
        <f t="shared" si="258"/>
        <v>#N/A</v>
      </c>
      <c r="AX440" s="4" t="e">
        <f t="shared" si="258"/>
        <v>#N/A</v>
      </c>
      <c r="AZ440" s="8" t="e">
        <f t="shared" si="248"/>
        <v>#N/A</v>
      </c>
      <c r="BA440" s="3" t="e">
        <f t="shared" si="249"/>
        <v>#N/A</v>
      </c>
      <c r="BB440" s="3" t="e">
        <f t="shared" si="250"/>
        <v>#N/A</v>
      </c>
      <c r="BC440" s="3" t="e">
        <f t="shared" si="251"/>
        <v>#N/A</v>
      </c>
      <c r="BD440" s="3" t="e">
        <f t="shared" si="252"/>
        <v>#N/A</v>
      </c>
      <c r="BE440" s="3" t="e">
        <f t="shared" si="253"/>
        <v>#N/A</v>
      </c>
      <c r="BF440" s="3" t="e">
        <f t="shared" si="254"/>
        <v>#N/A</v>
      </c>
      <c r="BG440" s="3" t="e">
        <f t="shared" si="255"/>
        <v>#N/A</v>
      </c>
      <c r="BH440" s="3" t="e">
        <f t="shared" si="256"/>
        <v>#N/A</v>
      </c>
      <c r="BI440" s="3" t="e">
        <f t="shared" si="257"/>
        <v>#N/A</v>
      </c>
      <c r="BM440" s="4"/>
      <c r="BN440" s="8"/>
      <c r="BO440" s="3"/>
      <c r="BP440" s="4"/>
      <c r="BQ440" s="4"/>
      <c r="BR440" s="3"/>
      <c r="BU440">
        <f t="shared" si="272"/>
        <v>209</v>
      </c>
      <c r="BV440" t="e">
        <f t="shared" si="271"/>
        <v>#N/A</v>
      </c>
      <c r="BW440" s="3" t="e">
        <f t="shared" si="271"/>
        <v>#N/A</v>
      </c>
      <c r="BX440" s="3" t="e">
        <f t="shared" si="271"/>
        <v>#N/A</v>
      </c>
      <c r="BY440" s="4" t="e">
        <f t="shared" si="271"/>
        <v>#N/A</v>
      </c>
      <c r="BZ440" s="4" t="e">
        <f t="shared" si="271"/>
        <v>#N/A</v>
      </c>
      <c r="CB440" s="8" t="e">
        <f t="shared" si="259"/>
        <v>#N/A</v>
      </c>
      <c r="CC440" s="3" t="e">
        <f t="shared" si="260"/>
        <v>#N/A</v>
      </c>
      <c r="CD440" s="3" t="e">
        <f t="shared" si="261"/>
        <v>#N/A</v>
      </c>
      <c r="CE440" s="3" t="e">
        <f t="shared" si="262"/>
        <v>#N/A</v>
      </c>
      <c r="CF440" s="3" t="e">
        <f t="shared" si="263"/>
        <v>#N/A</v>
      </c>
      <c r="CG440" s="3" t="e">
        <f t="shared" si="264"/>
        <v>#N/A</v>
      </c>
      <c r="CH440" s="3" t="e">
        <f t="shared" si="265"/>
        <v>#N/A</v>
      </c>
      <c r="CI440" s="3" t="e">
        <f t="shared" si="266"/>
        <v>#N/A</v>
      </c>
      <c r="CJ440" s="3" t="e">
        <f t="shared" si="267"/>
        <v>#N/A</v>
      </c>
      <c r="CK440" s="3" t="e">
        <f t="shared" si="268"/>
        <v>#N/A</v>
      </c>
    </row>
    <row r="441" spans="45:89" x14ac:dyDescent="0.2">
      <c r="AS441">
        <f t="shared" si="269"/>
        <v>210</v>
      </c>
      <c r="AT441" t="e">
        <f t="shared" si="270"/>
        <v>#N/A</v>
      </c>
      <c r="AU441" s="3" t="e">
        <f t="shared" si="247"/>
        <v>#N/A</v>
      </c>
      <c r="AV441" s="3" t="e">
        <f t="shared" si="258"/>
        <v>#N/A</v>
      </c>
      <c r="AW441" s="4" t="e">
        <f t="shared" si="258"/>
        <v>#N/A</v>
      </c>
      <c r="AX441" s="4" t="e">
        <f t="shared" si="258"/>
        <v>#N/A</v>
      </c>
      <c r="AZ441" s="8" t="e">
        <f t="shared" si="248"/>
        <v>#N/A</v>
      </c>
      <c r="BA441" s="3" t="e">
        <f t="shared" si="249"/>
        <v>#N/A</v>
      </c>
      <c r="BB441" s="3" t="e">
        <f t="shared" si="250"/>
        <v>#N/A</v>
      </c>
      <c r="BC441" s="3" t="e">
        <f t="shared" si="251"/>
        <v>#N/A</v>
      </c>
      <c r="BD441" s="3" t="e">
        <f t="shared" si="252"/>
        <v>#N/A</v>
      </c>
      <c r="BE441" s="3" t="e">
        <f t="shared" si="253"/>
        <v>#N/A</v>
      </c>
      <c r="BF441" s="3" t="e">
        <f t="shared" si="254"/>
        <v>#N/A</v>
      </c>
      <c r="BG441" s="3" t="e">
        <f t="shared" si="255"/>
        <v>#N/A</v>
      </c>
      <c r="BH441" s="3" t="e">
        <f t="shared" si="256"/>
        <v>#N/A</v>
      </c>
      <c r="BI441" s="3" t="e">
        <f t="shared" si="257"/>
        <v>#N/A</v>
      </c>
      <c r="BM441" s="4"/>
      <c r="BN441" s="8"/>
      <c r="BO441" s="3"/>
      <c r="BP441" s="4"/>
      <c r="BQ441" s="4"/>
      <c r="BR441" s="3"/>
      <c r="BU441">
        <f t="shared" si="272"/>
        <v>210</v>
      </c>
      <c r="BV441" t="e">
        <f t="shared" si="271"/>
        <v>#N/A</v>
      </c>
      <c r="BW441" s="3" t="e">
        <f t="shared" si="271"/>
        <v>#N/A</v>
      </c>
      <c r="BX441" s="3" t="e">
        <f t="shared" si="271"/>
        <v>#N/A</v>
      </c>
      <c r="BY441" s="4" t="e">
        <f t="shared" si="271"/>
        <v>#N/A</v>
      </c>
      <c r="BZ441" s="4" t="e">
        <f t="shared" si="271"/>
        <v>#N/A</v>
      </c>
      <c r="CB441" s="8" t="e">
        <f t="shared" si="259"/>
        <v>#N/A</v>
      </c>
      <c r="CC441" s="3" t="e">
        <f t="shared" si="260"/>
        <v>#N/A</v>
      </c>
      <c r="CD441" s="3" t="e">
        <f t="shared" si="261"/>
        <v>#N/A</v>
      </c>
      <c r="CE441" s="3" t="e">
        <f t="shared" si="262"/>
        <v>#N/A</v>
      </c>
      <c r="CF441" s="3" t="e">
        <f t="shared" si="263"/>
        <v>#N/A</v>
      </c>
      <c r="CG441" s="3" t="e">
        <f t="shared" si="264"/>
        <v>#N/A</v>
      </c>
      <c r="CH441" s="3" t="e">
        <f t="shared" si="265"/>
        <v>#N/A</v>
      </c>
      <c r="CI441" s="3" t="e">
        <f t="shared" si="266"/>
        <v>#N/A</v>
      </c>
      <c r="CJ441" s="3" t="e">
        <f t="shared" si="267"/>
        <v>#N/A</v>
      </c>
      <c r="CK441" s="3" t="e">
        <f t="shared" si="268"/>
        <v>#N/A</v>
      </c>
    </row>
    <row r="442" spans="45:89" x14ac:dyDescent="0.2">
      <c r="AS442">
        <f t="shared" si="269"/>
        <v>210</v>
      </c>
      <c r="AT442" t="e">
        <f t="shared" si="270"/>
        <v>#N/A</v>
      </c>
      <c r="AU442" s="3" t="e">
        <f t="shared" si="247"/>
        <v>#N/A</v>
      </c>
      <c r="AV442" s="3" t="e">
        <f t="shared" si="258"/>
        <v>#N/A</v>
      </c>
      <c r="AW442" s="4" t="e">
        <f t="shared" si="258"/>
        <v>#N/A</v>
      </c>
      <c r="AX442" s="4" t="e">
        <f t="shared" si="258"/>
        <v>#N/A</v>
      </c>
      <c r="AZ442" s="8" t="e">
        <f t="shared" si="248"/>
        <v>#N/A</v>
      </c>
      <c r="BA442" s="3" t="e">
        <f t="shared" si="249"/>
        <v>#N/A</v>
      </c>
      <c r="BB442" s="3" t="e">
        <f t="shared" si="250"/>
        <v>#N/A</v>
      </c>
      <c r="BC442" s="3" t="e">
        <f t="shared" si="251"/>
        <v>#N/A</v>
      </c>
      <c r="BD442" s="3" t="e">
        <f t="shared" si="252"/>
        <v>#N/A</v>
      </c>
      <c r="BE442" s="3" t="e">
        <f t="shared" si="253"/>
        <v>#N/A</v>
      </c>
      <c r="BF442" s="3" t="e">
        <f t="shared" si="254"/>
        <v>#N/A</v>
      </c>
      <c r="BG442" s="3" t="e">
        <f t="shared" si="255"/>
        <v>#N/A</v>
      </c>
      <c r="BH442" s="3" t="e">
        <f t="shared" si="256"/>
        <v>#N/A</v>
      </c>
      <c r="BI442" s="3" t="e">
        <f t="shared" si="257"/>
        <v>#N/A</v>
      </c>
      <c r="BM442" s="4"/>
      <c r="BN442" s="8"/>
      <c r="BO442" s="3"/>
      <c r="BP442" s="4"/>
      <c r="BQ442" s="4"/>
      <c r="BR442" s="3"/>
      <c r="BU442">
        <f t="shared" si="272"/>
        <v>210</v>
      </c>
      <c r="BV442" t="e">
        <f t="shared" si="271"/>
        <v>#N/A</v>
      </c>
      <c r="BW442" s="3" t="e">
        <f t="shared" si="271"/>
        <v>#N/A</v>
      </c>
      <c r="BX442" s="3" t="e">
        <f t="shared" si="271"/>
        <v>#N/A</v>
      </c>
      <c r="BY442" s="4" t="e">
        <f t="shared" si="271"/>
        <v>#N/A</v>
      </c>
      <c r="BZ442" s="4" t="e">
        <f t="shared" si="271"/>
        <v>#N/A</v>
      </c>
      <c r="CB442" s="8" t="e">
        <f t="shared" si="259"/>
        <v>#N/A</v>
      </c>
      <c r="CC442" s="3" t="e">
        <f t="shared" si="260"/>
        <v>#N/A</v>
      </c>
      <c r="CD442" s="3" t="e">
        <f t="shared" si="261"/>
        <v>#N/A</v>
      </c>
      <c r="CE442" s="3" t="e">
        <f t="shared" si="262"/>
        <v>#N/A</v>
      </c>
      <c r="CF442" s="3" t="e">
        <f t="shared" si="263"/>
        <v>#N/A</v>
      </c>
      <c r="CG442" s="3" t="e">
        <f t="shared" si="264"/>
        <v>#N/A</v>
      </c>
      <c r="CH442" s="3" t="e">
        <f t="shared" si="265"/>
        <v>#N/A</v>
      </c>
      <c r="CI442" s="3" t="e">
        <f t="shared" si="266"/>
        <v>#N/A</v>
      </c>
      <c r="CJ442" s="3" t="e">
        <f t="shared" si="267"/>
        <v>#N/A</v>
      </c>
      <c r="CK442" s="3" t="e">
        <f t="shared" si="268"/>
        <v>#N/A</v>
      </c>
    </row>
    <row r="443" spans="45:89" x14ac:dyDescent="0.2">
      <c r="AS443">
        <f t="shared" si="269"/>
        <v>211</v>
      </c>
      <c r="AT443" t="e">
        <f t="shared" si="270"/>
        <v>#N/A</v>
      </c>
      <c r="AU443" s="3" t="e">
        <f t="shared" si="247"/>
        <v>#N/A</v>
      </c>
      <c r="AV443" s="3" t="e">
        <f t="shared" si="258"/>
        <v>#N/A</v>
      </c>
      <c r="AW443" s="4" t="e">
        <f t="shared" si="258"/>
        <v>#N/A</v>
      </c>
      <c r="AX443" s="4" t="e">
        <f t="shared" si="258"/>
        <v>#N/A</v>
      </c>
      <c r="AZ443" s="8" t="e">
        <f t="shared" si="248"/>
        <v>#N/A</v>
      </c>
      <c r="BA443" s="3" t="e">
        <f t="shared" si="249"/>
        <v>#N/A</v>
      </c>
      <c r="BB443" s="3" t="e">
        <f t="shared" si="250"/>
        <v>#N/A</v>
      </c>
      <c r="BC443" s="3" t="e">
        <f t="shared" si="251"/>
        <v>#N/A</v>
      </c>
      <c r="BD443" s="3" t="e">
        <f t="shared" si="252"/>
        <v>#N/A</v>
      </c>
      <c r="BE443" s="3" t="e">
        <f t="shared" si="253"/>
        <v>#N/A</v>
      </c>
      <c r="BF443" s="3" t="e">
        <f t="shared" si="254"/>
        <v>#N/A</v>
      </c>
      <c r="BG443" s="3" t="e">
        <f t="shared" si="255"/>
        <v>#N/A</v>
      </c>
      <c r="BH443" s="3" t="e">
        <f t="shared" si="256"/>
        <v>#N/A</v>
      </c>
      <c r="BI443" s="3" t="e">
        <f t="shared" si="257"/>
        <v>#N/A</v>
      </c>
      <c r="BM443" s="4"/>
      <c r="BN443" s="8"/>
      <c r="BO443" s="3"/>
      <c r="BP443" s="4"/>
      <c r="BQ443" s="4"/>
      <c r="BR443" s="3"/>
      <c r="BU443">
        <f t="shared" si="272"/>
        <v>211</v>
      </c>
      <c r="BV443" t="e">
        <f t="shared" si="271"/>
        <v>#N/A</v>
      </c>
      <c r="BW443" s="3" t="e">
        <f t="shared" si="271"/>
        <v>#N/A</v>
      </c>
      <c r="BX443" s="3" t="e">
        <f t="shared" si="271"/>
        <v>#N/A</v>
      </c>
      <c r="BY443" s="4" t="e">
        <f t="shared" si="271"/>
        <v>#N/A</v>
      </c>
      <c r="BZ443" s="4" t="e">
        <f t="shared" si="271"/>
        <v>#N/A</v>
      </c>
      <c r="CB443" s="8" t="e">
        <f t="shared" si="259"/>
        <v>#N/A</v>
      </c>
      <c r="CC443" s="3" t="e">
        <f t="shared" si="260"/>
        <v>#N/A</v>
      </c>
      <c r="CD443" s="3" t="e">
        <f t="shared" si="261"/>
        <v>#N/A</v>
      </c>
      <c r="CE443" s="3" t="e">
        <f t="shared" si="262"/>
        <v>#N/A</v>
      </c>
      <c r="CF443" s="3" t="e">
        <f t="shared" si="263"/>
        <v>#N/A</v>
      </c>
      <c r="CG443" s="3" t="e">
        <f t="shared" si="264"/>
        <v>#N/A</v>
      </c>
      <c r="CH443" s="3" t="e">
        <f t="shared" si="265"/>
        <v>#N/A</v>
      </c>
      <c r="CI443" s="3" t="e">
        <f t="shared" si="266"/>
        <v>#N/A</v>
      </c>
      <c r="CJ443" s="3" t="e">
        <f t="shared" si="267"/>
        <v>#N/A</v>
      </c>
      <c r="CK443" s="3" t="e">
        <f t="shared" si="268"/>
        <v>#N/A</v>
      </c>
    </row>
    <row r="444" spans="45:89" x14ac:dyDescent="0.2">
      <c r="AS444">
        <f t="shared" si="269"/>
        <v>211</v>
      </c>
      <c r="AT444" t="e">
        <f t="shared" si="270"/>
        <v>#N/A</v>
      </c>
      <c r="AU444" s="3" t="e">
        <f t="shared" si="247"/>
        <v>#N/A</v>
      </c>
      <c r="AV444" s="3" t="e">
        <f t="shared" si="258"/>
        <v>#N/A</v>
      </c>
      <c r="AW444" s="4" t="e">
        <f t="shared" si="258"/>
        <v>#N/A</v>
      </c>
      <c r="AX444" s="4" t="e">
        <f t="shared" si="258"/>
        <v>#N/A</v>
      </c>
      <c r="AZ444" s="8" t="e">
        <f t="shared" si="248"/>
        <v>#N/A</v>
      </c>
      <c r="BA444" s="3" t="e">
        <f t="shared" si="249"/>
        <v>#N/A</v>
      </c>
      <c r="BB444" s="3" t="e">
        <f t="shared" si="250"/>
        <v>#N/A</v>
      </c>
      <c r="BC444" s="3" t="e">
        <f t="shared" si="251"/>
        <v>#N/A</v>
      </c>
      <c r="BD444" s="3" t="e">
        <f t="shared" si="252"/>
        <v>#N/A</v>
      </c>
      <c r="BE444" s="3" t="e">
        <f t="shared" si="253"/>
        <v>#N/A</v>
      </c>
      <c r="BF444" s="3" t="e">
        <f t="shared" si="254"/>
        <v>#N/A</v>
      </c>
      <c r="BG444" s="3" t="e">
        <f t="shared" si="255"/>
        <v>#N/A</v>
      </c>
      <c r="BH444" s="3" t="e">
        <f t="shared" si="256"/>
        <v>#N/A</v>
      </c>
      <c r="BI444" s="3" t="e">
        <f t="shared" si="257"/>
        <v>#N/A</v>
      </c>
      <c r="BM444" s="4"/>
      <c r="BN444" s="8"/>
      <c r="BO444" s="3"/>
      <c r="BP444" s="4"/>
      <c r="BQ444" s="4"/>
      <c r="BR444" s="3"/>
      <c r="BU444">
        <f t="shared" si="272"/>
        <v>211</v>
      </c>
      <c r="BV444" t="e">
        <f t="shared" si="271"/>
        <v>#N/A</v>
      </c>
      <c r="BW444" s="3" t="e">
        <f t="shared" si="271"/>
        <v>#N/A</v>
      </c>
      <c r="BX444" s="3" t="e">
        <f t="shared" si="271"/>
        <v>#N/A</v>
      </c>
      <c r="BY444" s="4" t="e">
        <f t="shared" si="271"/>
        <v>#N/A</v>
      </c>
      <c r="BZ444" s="4" t="e">
        <f t="shared" si="271"/>
        <v>#N/A</v>
      </c>
      <c r="CB444" s="8" t="e">
        <f t="shared" si="259"/>
        <v>#N/A</v>
      </c>
      <c r="CC444" s="3" t="e">
        <f t="shared" si="260"/>
        <v>#N/A</v>
      </c>
      <c r="CD444" s="3" t="e">
        <f t="shared" si="261"/>
        <v>#N/A</v>
      </c>
      <c r="CE444" s="3" t="e">
        <f t="shared" si="262"/>
        <v>#N/A</v>
      </c>
      <c r="CF444" s="3" t="e">
        <f t="shared" si="263"/>
        <v>#N/A</v>
      </c>
      <c r="CG444" s="3" t="e">
        <f t="shared" si="264"/>
        <v>#N/A</v>
      </c>
      <c r="CH444" s="3" t="e">
        <f t="shared" si="265"/>
        <v>#N/A</v>
      </c>
      <c r="CI444" s="3" t="e">
        <f t="shared" si="266"/>
        <v>#N/A</v>
      </c>
      <c r="CJ444" s="3" t="e">
        <f t="shared" si="267"/>
        <v>#N/A</v>
      </c>
      <c r="CK444" s="3" t="e">
        <f t="shared" si="268"/>
        <v>#N/A</v>
      </c>
    </row>
    <row r="445" spans="45:89" x14ac:dyDescent="0.2">
      <c r="AS445">
        <f t="shared" si="269"/>
        <v>212</v>
      </c>
      <c r="AT445" t="e">
        <f t="shared" si="270"/>
        <v>#N/A</v>
      </c>
      <c r="AU445" s="3" t="e">
        <f t="shared" si="247"/>
        <v>#N/A</v>
      </c>
      <c r="AV445" s="3" t="e">
        <f t="shared" si="258"/>
        <v>#N/A</v>
      </c>
      <c r="AW445" s="4" t="e">
        <f t="shared" si="258"/>
        <v>#N/A</v>
      </c>
      <c r="AX445" s="4" t="e">
        <f t="shared" si="258"/>
        <v>#N/A</v>
      </c>
      <c r="AZ445" s="8" t="e">
        <f t="shared" si="248"/>
        <v>#N/A</v>
      </c>
      <c r="BA445" s="3" t="e">
        <f t="shared" si="249"/>
        <v>#N/A</v>
      </c>
      <c r="BB445" s="3" t="e">
        <f t="shared" si="250"/>
        <v>#N/A</v>
      </c>
      <c r="BC445" s="3" t="e">
        <f t="shared" si="251"/>
        <v>#N/A</v>
      </c>
      <c r="BD445" s="3" t="e">
        <f t="shared" si="252"/>
        <v>#N/A</v>
      </c>
      <c r="BE445" s="3" t="e">
        <f t="shared" si="253"/>
        <v>#N/A</v>
      </c>
      <c r="BF445" s="3" t="e">
        <f t="shared" si="254"/>
        <v>#N/A</v>
      </c>
      <c r="BG445" s="3" t="e">
        <f t="shared" si="255"/>
        <v>#N/A</v>
      </c>
      <c r="BH445" s="3" t="e">
        <f t="shared" si="256"/>
        <v>#N/A</v>
      </c>
      <c r="BI445" s="3" t="e">
        <f t="shared" si="257"/>
        <v>#N/A</v>
      </c>
      <c r="BM445" s="4"/>
      <c r="BN445" s="8"/>
      <c r="BO445" s="3"/>
      <c r="BP445" s="4"/>
      <c r="BQ445" s="4"/>
      <c r="BR445" s="3"/>
      <c r="BU445">
        <f t="shared" si="272"/>
        <v>212</v>
      </c>
      <c r="BV445" t="e">
        <f t="shared" si="271"/>
        <v>#N/A</v>
      </c>
      <c r="BW445" s="3" t="e">
        <f t="shared" si="271"/>
        <v>#N/A</v>
      </c>
      <c r="BX445" s="3" t="e">
        <f t="shared" si="271"/>
        <v>#N/A</v>
      </c>
      <c r="BY445" s="4" t="e">
        <f t="shared" si="271"/>
        <v>#N/A</v>
      </c>
      <c r="BZ445" s="4" t="e">
        <f t="shared" si="271"/>
        <v>#N/A</v>
      </c>
      <c r="CB445" s="8" t="e">
        <f t="shared" si="259"/>
        <v>#N/A</v>
      </c>
      <c r="CC445" s="3" t="e">
        <f t="shared" si="260"/>
        <v>#N/A</v>
      </c>
      <c r="CD445" s="3" t="e">
        <f t="shared" si="261"/>
        <v>#N/A</v>
      </c>
      <c r="CE445" s="3" t="e">
        <f t="shared" si="262"/>
        <v>#N/A</v>
      </c>
      <c r="CF445" s="3" t="e">
        <f t="shared" si="263"/>
        <v>#N/A</v>
      </c>
      <c r="CG445" s="3" t="e">
        <f t="shared" si="264"/>
        <v>#N/A</v>
      </c>
      <c r="CH445" s="3" t="e">
        <f t="shared" si="265"/>
        <v>#N/A</v>
      </c>
      <c r="CI445" s="3" t="e">
        <f t="shared" si="266"/>
        <v>#N/A</v>
      </c>
      <c r="CJ445" s="3" t="e">
        <f t="shared" si="267"/>
        <v>#N/A</v>
      </c>
      <c r="CK445" s="3" t="e">
        <f t="shared" si="268"/>
        <v>#N/A</v>
      </c>
    </row>
    <row r="446" spans="45:89" x14ac:dyDescent="0.2">
      <c r="AS446">
        <f t="shared" si="269"/>
        <v>212</v>
      </c>
      <c r="AT446" t="e">
        <f t="shared" si="270"/>
        <v>#N/A</v>
      </c>
      <c r="AU446" s="3" t="e">
        <f t="shared" si="247"/>
        <v>#N/A</v>
      </c>
      <c r="AV446" s="3" t="e">
        <f t="shared" si="258"/>
        <v>#N/A</v>
      </c>
      <c r="AW446" s="4" t="e">
        <f t="shared" si="258"/>
        <v>#N/A</v>
      </c>
      <c r="AX446" s="4" t="e">
        <f t="shared" si="258"/>
        <v>#N/A</v>
      </c>
      <c r="AZ446" s="8" t="e">
        <f t="shared" si="248"/>
        <v>#N/A</v>
      </c>
      <c r="BA446" s="3" t="e">
        <f t="shared" si="249"/>
        <v>#N/A</v>
      </c>
      <c r="BB446" s="3" t="e">
        <f t="shared" si="250"/>
        <v>#N/A</v>
      </c>
      <c r="BC446" s="3" t="e">
        <f t="shared" si="251"/>
        <v>#N/A</v>
      </c>
      <c r="BD446" s="3" t="e">
        <f t="shared" si="252"/>
        <v>#N/A</v>
      </c>
      <c r="BE446" s="3" t="e">
        <f t="shared" si="253"/>
        <v>#N/A</v>
      </c>
      <c r="BF446" s="3" t="e">
        <f t="shared" si="254"/>
        <v>#N/A</v>
      </c>
      <c r="BG446" s="3" t="e">
        <f t="shared" si="255"/>
        <v>#N/A</v>
      </c>
      <c r="BH446" s="3" t="e">
        <f t="shared" si="256"/>
        <v>#N/A</v>
      </c>
      <c r="BI446" s="3" t="e">
        <f t="shared" si="257"/>
        <v>#N/A</v>
      </c>
      <c r="BM446" s="4"/>
      <c r="BN446" s="8"/>
      <c r="BO446" s="3"/>
      <c r="BP446" s="4"/>
      <c r="BQ446" s="4"/>
      <c r="BR446" s="3"/>
      <c r="BU446">
        <f t="shared" si="272"/>
        <v>212</v>
      </c>
      <c r="BV446" t="e">
        <f t="shared" si="271"/>
        <v>#N/A</v>
      </c>
      <c r="BW446" s="3" t="e">
        <f t="shared" si="271"/>
        <v>#N/A</v>
      </c>
      <c r="BX446" s="3" t="e">
        <f t="shared" si="271"/>
        <v>#N/A</v>
      </c>
      <c r="BY446" s="4" t="e">
        <f t="shared" si="271"/>
        <v>#N/A</v>
      </c>
      <c r="BZ446" s="4" t="e">
        <f t="shared" si="271"/>
        <v>#N/A</v>
      </c>
      <c r="CB446" s="8" t="e">
        <f t="shared" si="259"/>
        <v>#N/A</v>
      </c>
      <c r="CC446" s="3" t="e">
        <f t="shared" si="260"/>
        <v>#N/A</v>
      </c>
      <c r="CD446" s="3" t="e">
        <f t="shared" si="261"/>
        <v>#N/A</v>
      </c>
      <c r="CE446" s="3" t="e">
        <f t="shared" si="262"/>
        <v>#N/A</v>
      </c>
      <c r="CF446" s="3" t="e">
        <f t="shared" si="263"/>
        <v>#N/A</v>
      </c>
      <c r="CG446" s="3" t="e">
        <f t="shared" si="264"/>
        <v>#N/A</v>
      </c>
      <c r="CH446" s="3" t="e">
        <f t="shared" si="265"/>
        <v>#N/A</v>
      </c>
      <c r="CI446" s="3" t="e">
        <f t="shared" si="266"/>
        <v>#N/A</v>
      </c>
      <c r="CJ446" s="3" t="e">
        <f t="shared" si="267"/>
        <v>#N/A</v>
      </c>
      <c r="CK446" s="3" t="e">
        <f t="shared" si="268"/>
        <v>#N/A</v>
      </c>
    </row>
    <row r="447" spans="45:89" x14ac:dyDescent="0.2">
      <c r="AS447">
        <f t="shared" si="269"/>
        <v>213</v>
      </c>
      <c r="AT447" t="e">
        <f t="shared" si="270"/>
        <v>#N/A</v>
      </c>
      <c r="AU447" s="3" t="e">
        <f t="shared" si="247"/>
        <v>#N/A</v>
      </c>
      <c r="AV447" s="3" t="e">
        <f t="shared" si="258"/>
        <v>#N/A</v>
      </c>
      <c r="AW447" s="4" t="e">
        <f t="shared" si="258"/>
        <v>#N/A</v>
      </c>
      <c r="AX447" s="4" t="e">
        <f t="shared" si="258"/>
        <v>#N/A</v>
      </c>
      <c r="AZ447" s="8" t="e">
        <f t="shared" si="248"/>
        <v>#N/A</v>
      </c>
      <c r="BA447" s="3" t="e">
        <f t="shared" si="249"/>
        <v>#N/A</v>
      </c>
      <c r="BB447" s="3" t="e">
        <f t="shared" si="250"/>
        <v>#N/A</v>
      </c>
      <c r="BC447" s="3" t="e">
        <f t="shared" si="251"/>
        <v>#N/A</v>
      </c>
      <c r="BD447" s="3" t="e">
        <f t="shared" si="252"/>
        <v>#N/A</v>
      </c>
      <c r="BE447" s="3" t="e">
        <f t="shared" si="253"/>
        <v>#N/A</v>
      </c>
      <c r="BF447" s="3" t="e">
        <f t="shared" si="254"/>
        <v>#N/A</v>
      </c>
      <c r="BG447" s="3" t="e">
        <f t="shared" si="255"/>
        <v>#N/A</v>
      </c>
      <c r="BH447" s="3" t="e">
        <f t="shared" si="256"/>
        <v>#N/A</v>
      </c>
      <c r="BI447" s="3" t="e">
        <f t="shared" si="257"/>
        <v>#N/A</v>
      </c>
      <c r="BM447" s="4"/>
      <c r="BN447" s="8"/>
      <c r="BO447" s="3"/>
      <c r="BP447" s="4"/>
      <c r="BQ447" s="4"/>
      <c r="BR447" s="3"/>
      <c r="BU447">
        <f t="shared" si="272"/>
        <v>213</v>
      </c>
      <c r="BV447" t="e">
        <f t="shared" si="271"/>
        <v>#N/A</v>
      </c>
      <c r="BW447" s="3" t="e">
        <f t="shared" si="271"/>
        <v>#N/A</v>
      </c>
      <c r="BX447" s="3" t="e">
        <f t="shared" si="271"/>
        <v>#N/A</v>
      </c>
      <c r="BY447" s="4" t="e">
        <f t="shared" si="271"/>
        <v>#N/A</v>
      </c>
      <c r="BZ447" s="4" t="e">
        <f t="shared" si="271"/>
        <v>#N/A</v>
      </c>
      <c r="CB447" s="8" t="e">
        <f t="shared" si="259"/>
        <v>#N/A</v>
      </c>
      <c r="CC447" s="3" t="e">
        <f t="shared" si="260"/>
        <v>#N/A</v>
      </c>
      <c r="CD447" s="3" t="e">
        <f t="shared" si="261"/>
        <v>#N/A</v>
      </c>
      <c r="CE447" s="3" t="e">
        <f t="shared" si="262"/>
        <v>#N/A</v>
      </c>
      <c r="CF447" s="3" t="e">
        <f t="shared" si="263"/>
        <v>#N/A</v>
      </c>
      <c r="CG447" s="3" t="e">
        <f t="shared" si="264"/>
        <v>#N/A</v>
      </c>
      <c r="CH447" s="3" t="e">
        <f t="shared" si="265"/>
        <v>#N/A</v>
      </c>
      <c r="CI447" s="3" t="e">
        <f t="shared" si="266"/>
        <v>#N/A</v>
      </c>
      <c r="CJ447" s="3" t="e">
        <f t="shared" si="267"/>
        <v>#N/A</v>
      </c>
      <c r="CK447" s="3" t="e">
        <f t="shared" si="268"/>
        <v>#N/A</v>
      </c>
    </row>
    <row r="448" spans="45:89" x14ac:dyDescent="0.2">
      <c r="AS448">
        <f t="shared" si="269"/>
        <v>213</v>
      </c>
      <c r="AT448" t="e">
        <f t="shared" si="270"/>
        <v>#N/A</v>
      </c>
      <c r="AU448" s="3" t="e">
        <f t="shared" si="247"/>
        <v>#N/A</v>
      </c>
      <c r="AV448" s="3" t="e">
        <f t="shared" si="258"/>
        <v>#N/A</v>
      </c>
      <c r="AW448" s="4" t="e">
        <f t="shared" si="258"/>
        <v>#N/A</v>
      </c>
      <c r="AX448" s="4" t="e">
        <f t="shared" si="258"/>
        <v>#N/A</v>
      </c>
      <c r="AZ448" s="8" t="e">
        <f t="shared" si="248"/>
        <v>#N/A</v>
      </c>
      <c r="BA448" s="3" t="e">
        <f t="shared" si="249"/>
        <v>#N/A</v>
      </c>
      <c r="BB448" s="3" t="e">
        <f t="shared" si="250"/>
        <v>#N/A</v>
      </c>
      <c r="BC448" s="3" t="e">
        <f t="shared" si="251"/>
        <v>#N/A</v>
      </c>
      <c r="BD448" s="3" t="e">
        <f t="shared" si="252"/>
        <v>#N/A</v>
      </c>
      <c r="BE448" s="3" t="e">
        <f t="shared" si="253"/>
        <v>#N/A</v>
      </c>
      <c r="BF448" s="3" t="e">
        <f t="shared" si="254"/>
        <v>#N/A</v>
      </c>
      <c r="BG448" s="3" t="e">
        <f t="shared" si="255"/>
        <v>#N/A</v>
      </c>
      <c r="BH448" s="3" t="e">
        <f t="shared" si="256"/>
        <v>#N/A</v>
      </c>
      <c r="BI448" s="3" t="e">
        <f t="shared" si="257"/>
        <v>#N/A</v>
      </c>
      <c r="BM448" s="4"/>
      <c r="BN448" s="8"/>
      <c r="BO448" s="3"/>
      <c r="BP448" s="4"/>
      <c r="BQ448" s="4"/>
      <c r="BR448" s="3"/>
      <c r="BU448">
        <f t="shared" si="272"/>
        <v>213</v>
      </c>
      <c r="BV448" t="e">
        <f t="shared" si="271"/>
        <v>#N/A</v>
      </c>
      <c r="BW448" s="3" t="e">
        <f t="shared" si="271"/>
        <v>#N/A</v>
      </c>
      <c r="BX448" s="3" t="e">
        <f t="shared" si="271"/>
        <v>#N/A</v>
      </c>
      <c r="BY448" s="4" t="e">
        <f t="shared" si="271"/>
        <v>#N/A</v>
      </c>
      <c r="BZ448" s="4" t="e">
        <f t="shared" si="271"/>
        <v>#N/A</v>
      </c>
      <c r="CB448" s="8" t="e">
        <f t="shared" si="259"/>
        <v>#N/A</v>
      </c>
      <c r="CC448" s="3" t="e">
        <f t="shared" si="260"/>
        <v>#N/A</v>
      </c>
      <c r="CD448" s="3" t="e">
        <f t="shared" si="261"/>
        <v>#N/A</v>
      </c>
      <c r="CE448" s="3" t="e">
        <f t="shared" si="262"/>
        <v>#N/A</v>
      </c>
      <c r="CF448" s="3" t="e">
        <f t="shared" si="263"/>
        <v>#N/A</v>
      </c>
      <c r="CG448" s="3" t="e">
        <f t="shared" si="264"/>
        <v>#N/A</v>
      </c>
      <c r="CH448" s="3" t="e">
        <f t="shared" si="265"/>
        <v>#N/A</v>
      </c>
      <c r="CI448" s="3" t="e">
        <f t="shared" si="266"/>
        <v>#N/A</v>
      </c>
      <c r="CJ448" s="3" t="e">
        <f t="shared" si="267"/>
        <v>#N/A</v>
      </c>
      <c r="CK448" s="3" t="e">
        <f t="shared" si="268"/>
        <v>#N/A</v>
      </c>
    </row>
    <row r="449" spans="45:89" x14ac:dyDescent="0.2">
      <c r="AS449">
        <f t="shared" si="269"/>
        <v>214</v>
      </c>
      <c r="AT449" t="e">
        <f t="shared" si="270"/>
        <v>#N/A</v>
      </c>
      <c r="AU449" s="3" t="e">
        <f t="shared" si="247"/>
        <v>#N/A</v>
      </c>
      <c r="AV449" s="3" t="e">
        <f t="shared" si="258"/>
        <v>#N/A</v>
      </c>
      <c r="AW449" s="4" t="e">
        <f t="shared" si="258"/>
        <v>#N/A</v>
      </c>
      <c r="AX449" s="4" t="e">
        <f t="shared" si="258"/>
        <v>#N/A</v>
      </c>
      <c r="AZ449" s="8" t="e">
        <f t="shared" si="248"/>
        <v>#N/A</v>
      </c>
      <c r="BA449" s="3" t="e">
        <f t="shared" si="249"/>
        <v>#N/A</v>
      </c>
      <c r="BB449" s="3" t="e">
        <f t="shared" si="250"/>
        <v>#N/A</v>
      </c>
      <c r="BC449" s="3" t="e">
        <f t="shared" si="251"/>
        <v>#N/A</v>
      </c>
      <c r="BD449" s="3" t="e">
        <f t="shared" si="252"/>
        <v>#N/A</v>
      </c>
      <c r="BE449" s="3" t="e">
        <f t="shared" si="253"/>
        <v>#N/A</v>
      </c>
      <c r="BF449" s="3" t="e">
        <f t="shared" si="254"/>
        <v>#N/A</v>
      </c>
      <c r="BG449" s="3" t="e">
        <f t="shared" si="255"/>
        <v>#N/A</v>
      </c>
      <c r="BH449" s="3" t="e">
        <f t="shared" si="256"/>
        <v>#N/A</v>
      </c>
      <c r="BI449" s="3" t="e">
        <f t="shared" si="257"/>
        <v>#N/A</v>
      </c>
      <c r="BM449" s="4"/>
      <c r="BN449" s="8"/>
      <c r="BO449" s="3"/>
      <c r="BP449" s="4"/>
      <c r="BQ449" s="4"/>
      <c r="BR449" s="3"/>
      <c r="BU449">
        <f t="shared" si="272"/>
        <v>214</v>
      </c>
      <c r="BV449" t="e">
        <f t="shared" si="271"/>
        <v>#N/A</v>
      </c>
      <c r="BW449" s="3" t="e">
        <f t="shared" si="271"/>
        <v>#N/A</v>
      </c>
      <c r="BX449" s="3" t="e">
        <f t="shared" si="271"/>
        <v>#N/A</v>
      </c>
      <c r="BY449" s="4" t="e">
        <f t="shared" si="271"/>
        <v>#N/A</v>
      </c>
      <c r="BZ449" s="4" t="e">
        <f t="shared" si="271"/>
        <v>#N/A</v>
      </c>
      <c r="CB449" s="8" t="e">
        <f t="shared" si="259"/>
        <v>#N/A</v>
      </c>
      <c r="CC449" s="3" t="e">
        <f t="shared" si="260"/>
        <v>#N/A</v>
      </c>
      <c r="CD449" s="3" t="e">
        <f t="shared" si="261"/>
        <v>#N/A</v>
      </c>
      <c r="CE449" s="3" t="e">
        <f t="shared" si="262"/>
        <v>#N/A</v>
      </c>
      <c r="CF449" s="3" t="e">
        <f t="shared" si="263"/>
        <v>#N/A</v>
      </c>
      <c r="CG449" s="3" t="e">
        <f t="shared" si="264"/>
        <v>#N/A</v>
      </c>
      <c r="CH449" s="3" t="e">
        <f t="shared" si="265"/>
        <v>#N/A</v>
      </c>
      <c r="CI449" s="3" t="e">
        <f t="shared" si="266"/>
        <v>#N/A</v>
      </c>
      <c r="CJ449" s="3" t="e">
        <f t="shared" si="267"/>
        <v>#N/A</v>
      </c>
      <c r="CK449" s="3" t="e">
        <f t="shared" si="268"/>
        <v>#N/A</v>
      </c>
    </row>
    <row r="450" spans="45:89" x14ac:dyDescent="0.2">
      <c r="AS450">
        <f t="shared" si="269"/>
        <v>214</v>
      </c>
      <c r="AT450" t="e">
        <f t="shared" si="270"/>
        <v>#N/A</v>
      </c>
      <c r="AU450" s="3" t="e">
        <f t="shared" si="247"/>
        <v>#N/A</v>
      </c>
      <c r="AV450" s="3" t="e">
        <f t="shared" si="258"/>
        <v>#N/A</v>
      </c>
      <c r="AW450" s="4" t="e">
        <f t="shared" si="258"/>
        <v>#N/A</v>
      </c>
      <c r="AX450" s="4" t="e">
        <f t="shared" si="258"/>
        <v>#N/A</v>
      </c>
      <c r="AZ450" s="8" t="e">
        <f t="shared" si="248"/>
        <v>#N/A</v>
      </c>
      <c r="BA450" s="3" t="e">
        <f t="shared" si="249"/>
        <v>#N/A</v>
      </c>
      <c r="BB450" s="3" t="e">
        <f t="shared" si="250"/>
        <v>#N/A</v>
      </c>
      <c r="BC450" s="3" t="e">
        <f t="shared" si="251"/>
        <v>#N/A</v>
      </c>
      <c r="BD450" s="3" t="e">
        <f t="shared" si="252"/>
        <v>#N/A</v>
      </c>
      <c r="BE450" s="3" t="e">
        <f t="shared" si="253"/>
        <v>#N/A</v>
      </c>
      <c r="BF450" s="3" t="e">
        <f t="shared" si="254"/>
        <v>#N/A</v>
      </c>
      <c r="BG450" s="3" t="e">
        <f t="shared" si="255"/>
        <v>#N/A</v>
      </c>
      <c r="BH450" s="3" t="e">
        <f t="shared" si="256"/>
        <v>#N/A</v>
      </c>
      <c r="BI450" s="3" t="e">
        <f t="shared" si="257"/>
        <v>#N/A</v>
      </c>
      <c r="BM450" s="4"/>
      <c r="BN450" s="8"/>
      <c r="BO450" s="3"/>
      <c r="BP450" s="4"/>
      <c r="BQ450" s="4"/>
      <c r="BR450" s="3"/>
      <c r="BU450">
        <f t="shared" si="272"/>
        <v>214</v>
      </c>
      <c r="BV450" t="e">
        <f t="shared" si="271"/>
        <v>#N/A</v>
      </c>
      <c r="BW450" s="3" t="e">
        <f t="shared" si="271"/>
        <v>#N/A</v>
      </c>
      <c r="BX450" s="3" t="e">
        <f t="shared" si="271"/>
        <v>#N/A</v>
      </c>
      <c r="BY450" s="4" t="e">
        <f t="shared" si="271"/>
        <v>#N/A</v>
      </c>
      <c r="BZ450" s="4" t="e">
        <f t="shared" si="271"/>
        <v>#N/A</v>
      </c>
      <c r="CB450" s="8" t="e">
        <f t="shared" si="259"/>
        <v>#N/A</v>
      </c>
      <c r="CC450" s="3" t="e">
        <f t="shared" si="260"/>
        <v>#N/A</v>
      </c>
      <c r="CD450" s="3" t="e">
        <f t="shared" si="261"/>
        <v>#N/A</v>
      </c>
      <c r="CE450" s="3" t="e">
        <f t="shared" si="262"/>
        <v>#N/A</v>
      </c>
      <c r="CF450" s="3" t="e">
        <f t="shared" si="263"/>
        <v>#N/A</v>
      </c>
      <c r="CG450" s="3" t="e">
        <f t="shared" si="264"/>
        <v>#N/A</v>
      </c>
      <c r="CH450" s="3" t="e">
        <f t="shared" si="265"/>
        <v>#N/A</v>
      </c>
      <c r="CI450" s="3" t="e">
        <f t="shared" si="266"/>
        <v>#N/A</v>
      </c>
      <c r="CJ450" s="3" t="e">
        <f t="shared" si="267"/>
        <v>#N/A</v>
      </c>
      <c r="CK450" s="3" t="e">
        <f t="shared" si="268"/>
        <v>#N/A</v>
      </c>
    </row>
    <row r="451" spans="45:89" x14ac:dyDescent="0.2">
      <c r="AS451">
        <f t="shared" si="269"/>
        <v>215</v>
      </c>
      <c r="AT451" t="e">
        <f t="shared" si="270"/>
        <v>#N/A</v>
      </c>
      <c r="AU451" s="3" t="e">
        <f t="shared" ref="AU451:AU514" si="273">INDEX($T$23:$Y$204,MATCH(AS451,$T$23:$T$204,0),MATCH($AU$22,$T$22:$Y$22,0))</f>
        <v>#N/A</v>
      </c>
      <c r="AV451" s="3" t="e">
        <f t="shared" si="258"/>
        <v>#N/A</v>
      </c>
      <c r="AW451" s="4" t="e">
        <f t="shared" si="258"/>
        <v>#N/A</v>
      </c>
      <c r="AX451" s="4" t="e">
        <f t="shared" si="258"/>
        <v>#N/A</v>
      </c>
      <c r="AZ451" s="8" t="e">
        <f t="shared" ref="AZ451:AZ514" si="274">IF(AND($C$13&lt;&gt;0,AX451&gt;$C$13),NA(),AX451)</f>
        <v>#N/A</v>
      </c>
      <c r="BA451" s="3" t="e">
        <f t="shared" ref="BA451:BA514" si="275">IF(ISNA($AZ451),NA(),IF(AND($AU451&gt;BB$21,$AU451&lt;=BA$21),$AV451,0))</f>
        <v>#N/A</v>
      </c>
      <c r="BB451" s="3" t="e">
        <f t="shared" ref="BB451:BB514" si="276">IF(ISNA($AZ451),NA(),IF(AND($AU451&gt;BC$21,$AU451&lt;=BB$21),$AV451,0))</f>
        <v>#N/A</v>
      </c>
      <c r="BC451" s="3" t="e">
        <f t="shared" ref="BC451:BC514" si="277">IF(ISNA($AZ451),NA(),IF(AND($AU451&gt;BD$21,$AU451&lt;=BC$21),$AV451,0))</f>
        <v>#N/A</v>
      </c>
      <c r="BD451" s="3" t="e">
        <f t="shared" ref="BD451:BD514" si="278">IF(ISNA($AZ451),NA(),IF(AND($AU451&gt;BE$21,$AU451&lt;=BD$21),$AV451,0))</f>
        <v>#N/A</v>
      </c>
      <c r="BE451" s="3" t="e">
        <f t="shared" ref="BE451:BE514" si="279">IF(ISNA($AZ451),NA(),IF(AND($AU451&gt;BF$21,$AU451&lt;=BE$21),$AV451,0))</f>
        <v>#N/A</v>
      </c>
      <c r="BF451" s="3" t="e">
        <f t="shared" ref="BF451:BF514" si="280">IF(ISNA($AZ451),NA(),IF(AND($AU451&gt;BG$21,$AU451&lt;=BF$21),$AV451,0))</f>
        <v>#N/A</v>
      </c>
      <c r="BG451" s="3" t="e">
        <f t="shared" ref="BG451:BG514" si="281">IF(ISNA($AZ451),NA(),IF(AND($AU451&gt;BH$21,$AU451&lt;=BG$21),$AV451,0))</f>
        <v>#N/A</v>
      </c>
      <c r="BH451" s="3" t="e">
        <f t="shared" ref="BH451:BH514" si="282">IF(ISNA($AZ451),NA(),IF(AND($AU451&gt;BI$21,$AU451&lt;=BH$21),$AV451,0))</f>
        <v>#N/A</v>
      </c>
      <c r="BI451" s="3" t="e">
        <f t="shared" ref="BI451:BI514" si="283">IF(ISNA($AZ451),NA(),IF(AND($AU451&gt;BJ$21,$AU451&lt;=BI$21),$AV451,0))</f>
        <v>#N/A</v>
      </c>
      <c r="BM451" s="4"/>
      <c r="BN451" s="8"/>
      <c r="BO451" s="3"/>
      <c r="BP451" s="4"/>
      <c r="BQ451" s="4"/>
      <c r="BR451" s="3"/>
      <c r="BU451">
        <f t="shared" si="272"/>
        <v>215</v>
      </c>
      <c r="BV451" t="e">
        <f t="shared" si="271"/>
        <v>#N/A</v>
      </c>
      <c r="BW451" s="3" t="e">
        <f t="shared" si="271"/>
        <v>#N/A</v>
      </c>
      <c r="BX451" s="3" t="e">
        <f t="shared" si="271"/>
        <v>#N/A</v>
      </c>
      <c r="BY451" s="4" t="e">
        <f t="shared" si="271"/>
        <v>#N/A</v>
      </c>
      <c r="BZ451" s="4" t="e">
        <f t="shared" si="271"/>
        <v>#N/A</v>
      </c>
      <c r="CB451" s="8" t="e">
        <f t="shared" si="259"/>
        <v>#N/A</v>
      </c>
      <c r="CC451" s="3" t="e">
        <f t="shared" si="260"/>
        <v>#N/A</v>
      </c>
      <c r="CD451" s="3" t="e">
        <f t="shared" si="261"/>
        <v>#N/A</v>
      </c>
      <c r="CE451" s="3" t="e">
        <f t="shared" si="262"/>
        <v>#N/A</v>
      </c>
      <c r="CF451" s="3" t="e">
        <f t="shared" si="263"/>
        <v>#N/A</v>
      </c>
      <c r="CG451" s="3" t="e">
        <f t="shared" si="264"/>
        <v>#N/A</v>
      </c>
      <c r="CH451" s="3" t="e">
        <f t="shared" si="265"/>
        <v>#N/A</v>
      </c>
      <c r="CI451" s="3" t="e">
        <f t="shared" si="266"/>
        <v>#N/A</v>
      </c>
      <c r="CJ451" s="3" t="e">
        <f t="shared" si="267"/>
        <v>#N/A</v>
      </c>
      <c r="CK451" s="3" t="e">
        <f t="shared" si="268"/>
        <v>#N/A</v>
      </c>
    </row>
    <row r="452" spans="45:89" x14ac:dyDescent="0.2">
      <c r="AS452">
        <f t="shared" si="269"/>
        <v>215</v>
      </c>
      <c r="AT452" t="e">
        <f t="shared" si="270"/>
        <v>#N/A</v>
      </c>
      <c r="AU452" s="3" t="e">
        <f t="shared" si="273"/>
        <v>#N/A</v>
      </c>
      <c r="AV452" s="3" t="e">
        <f t="shared" ref="AV452:AX515" si="284">INDEX($T$23:$Y$204,MATCH($AS452,$T$23:$T$204,0),MATCH(AV$22,$T$22:$Y$22,0))</f>
        <v>#N/A</v>
      </c>
      <c r="AW452" s="4" t="e">
        <f t="shared" si="284"/>
        <v>#N/A</v>
      </c>
      <c r="AX452" s="4" t="e">
        <f t="shared" si="284"/>
        <v>#N/A</v>
      </c>
      <c r="AZ452" s="8" t="e">
        <f t="shared" si="274"/>
        <v>#N/A</v>
      </c>
      <c r="BA452" s="3" t="e">
        <f t="shared" si="275"/>
        <v>#N/A</v>
      </c>
      <c r="BB452" s="3" t="e">
        <f t="shared" si="276"/>
        <v>#N/A</v>
      </c>
      <c r="BC452" s="3" t="e">
        <f t="shared" si="277"/>
        <v>#N/A</v>
      </c>
      <c r="BD452" s="3" t="e">
        <f t="shared" si="278"/>
        <v>#N/A</v>
      </c>
      <c r="BE452" s="3" t="e">
        <f t="shared" si="279"/>
        <v>#N/A</v>
      </c>
      <c r="BF452" s="3" t="e">
        <f t="shared" si="280"/>
        <v>#N/A</v>
      </c>
      <c r="BG452" s="3" t="e">
        <f t="shared" si="281"/>
        <v>#N/A</v>
      </c>
      <c r="BH452" s="3" t="e">
        <f t="shared" si="282"/>
        <v>#N/A</v>
      </c>
      <c r="BI452" s="3" t="e">
        <f t="shared" si="283"/>
        <v>#N/A</v>
      </c>
      <c r="BM452" s="4"/>
      <c r="BN452" s="8"/>
      <c r="BO452" s="3"/>
      <c r="BP452" s="4"/>
      <c r="BQ452" s="4"/>
      <c r="BR452" s="3"/>
      <c r="BU452">
        <f t="shared" si="272"/>
        <v>215</v>
      </c>
      <c r="BV452" t="e">
        <f t="shared" si="271"/>
        <v>#N/A</v>
      </c>
      <c r="BW452" s="3" t="e">
        <f t="shared" si="271"/>
        <v>#N/A</v>
      </c>
      <c r="BX452" s="3" t="e">
        <f t="shared" si="271"/>
        <v>#N/A</v>
      </c>
      <c r="BY452" s="4" t="e">
        <f t="shared" si="271"/>
        <v>#N/A</v>
      </c>
      <c r="BZ452" s="4" t="e">
        <f t="shared" si="271"/>
        <v>#N/A</v>
      </c>
      <c r="CB452" s="8" t="e">
        <f t="shared" si="259"/>
        <v>#N/A</v>
      </c>
      <c r="CC452" s="3" t="e">
        <f t="shared" si="260"/>
        <v>#N/A</v>
      </c>
      <c r="CD452" s="3" t="e">
        <f t="shared" si="261"/>
        <v>#N/A</v>
      </c>
      <c r="CE452" s="3" t="e">
        <f t="shared" si="262"/>
        <v>#N/A</v>
      </c>
      <c r="CF452" s="3" t="e">
        <f t="shared" si="263"/>
        <v>#N/A</v>
      </c>
      <c r="CG452" s="3" t="e">
        <f t="shared" si="264"/>
        <v>#N/A</v>
      </c>
      <c r="CH452" s="3" t="e">
        <f t="shared" si="265"/>
        <v>#N/A</v>
      </c>
      <c r="CI452" s="3" t="e">
        <f t="shared" si="266"/>
        <v>#N/A</v>
      </c>
      <c r="CJ452" s="3" t="e">
        <f t="shared" si="267"/>
        <v>#N/A</v>
      </c>
      <c r="CK452" s="3" t="e">
        <f t="shared" si="268"/>
        <v>#N/A</v>
      </c>
    </row>
    <row r="453" spans="45:89" x14ac:dyDescent="0.2">
      <c r="AS453">
        <f t="shared" si="269"/>
        <v>216</v>
      </c>
      <c r="AT453" t="e">
        <f t="shared" si="270"/>
        <v>#N/A</v>
      </c>
      <c r="AU453" s="3" t="e">
        <f t="shared" si="273"/>
        <v>#N/A</v>
      </c>
      <c r="AV453" s="3" t="e">
        <f t="shared" si="284"/>
        <v>#N/A</v>
      </c>
      <c r="AW453" s="4" t="e">
        <f t="shared" si="284"/>
        <v>#N/A</v>
      </c>
      <c r="AX453" s="4" t="e">
        <f t="shared" si="284"/>
        <v>#N/A</v>
      </c>
      <c r="AZ453" s="8" t="e">
        <f t="shared" si="274"/>
        <v>#N/A</v>
      </c>
      <c r="BA453" s="3" t="e">
        <f t="shared" si="275"/>
        <v>#N/A</v>
      </c>
      <c r="BB453" s="3" t="e">
        <f t="shared" si="276"/>
        <v>#N/A</v>
      </c>
      <c r="BC453" s="3" t="e">
        <f t="shared" si="277"/>
        <v>#N/A</v>
      </c>
      <c r="BD453" s="3" t="e">
        <f t="shared" si="278"/>
        <v>#N/A</v>
      </c>
      <c r="BE453" s="3" t="e">
        <f t="shared" si="279"/>
        <v>#N/A</v>
      </c>
      <c r="BF453" s="3" t="e">
        <f t="shared" si="280"/>
        <v>#N/A</v>
      </c>
      <c r="BG453" s="3" t="e">
        <f t="shared" si="281"/>
        <v>#N/A</v>
      </c>
      <c r="BH453" s="3" t="e">
        <f t="shared" si="282"/>
        <v>#N/A</v>
      </c>
      <c r="BI453" s="3" t="e">
        <f t="shared" si="283"/>
        <v>#N/A</v>
      </c>
      <c r="BM453" s="4"/>
      <c r="BN453" s="8"/>
      <c r="BO453" s="3"/>
      <c r="BP453" s="4"/>
      <c r="BQ453" s="4"/>
      <c r="BR453" s="3"/>
      <c r="BU453">
        <f t="shared" si="272"/>
        <v>216</v>
      </c>
      <c r="BV453" t="e">
        <f t="shared" si="271"/>
        <v>#N/A</v>
      </c>
      <c r="BW453" s="3" t="e">
        <f t="shared" si="271"/>
        <v>#N/A</v>
      </c>
      <c r="BX453" s="3" t="e">
        <f t="shared" si="271"/>
        <v>#N/A</v>
      </c>
      <c r="BY453" s="4" t="e">
        <f t="shared" si="271"/>
        <v>#N/A</v>
      </c>
      <c r="BZ453" s="4" t="e">
        <f t="shared" si="271"/>
        <v>#N/A</v>
      </c>
      <c r="CB453" s="8" t="e">
        <f t="shared" si="259"/>
        <v>#N/A</v>
      </c>
      <c r="CC453" s="3" t="e">
        <f t="shared" si="260"/>
        <v>#N/A</v>
      </c>
      <c r="CD453" s="3" t="e">
        <f t="shared" si="261"/>
        <v>#N/A</v>
      </c>
      <c r="CE453" s="3" t="e">
        <f t="shared" si="262"/>
        <v>#N/A</v>
      </c>
      <c r="CF453" s="3" t="e">
        <f t="shared" si="263"/>
        <v>#N/A</v>
      </c>
      <c r="CG453" s="3" t="e">
        <f t="shared" si="264"/>
        <v>#N/A</v>
      </c>
      <c r="CH453" s="3" t="e">
        <f t="shared" si="265"/>
        <v>#N/A</v>
      </c>
      <c r="CI453" s="3" t="e">
        <f t="shared" si="266"/>
        <v>#N/A</v>
      </c>
      <c r="CJ453" s="3" t="e">
        <f t="shared" si="267"/>
        <v>#N/A</v>
      </c>
      <c r="CK453" s="3" t="e">
        <f t="shared" si="268"/>
        <v>#N/A</v>
      </c>
    </row>
    <row r="454" spans="45:89" x14ac:dyDescent="0.2">
      <c r="AS454">
        <f t="shared" si="269"/>
        <v>216</v>
      </c>
      <c r="AT454" t="e">
        <f t="shared" si="270"/>
        <v>#N/A</v>
      </c>
      <c r="AU454" s="3" t="e">
        <f t="shared" si="273"/>
        <v>#N/A</v>
      </c>
      <c r="AV454" s="3" t="e">
        <f t="shared" si="284"/>
        <v>#N/A</v>
      </c>
      <c r="AW454" s="4" t="e">
        <f t="shared" si="284"/>
        <v>#N/A</v>
      </c>
      <c r="AX454" s="4" t="e">
        <f t="shared" si="284"/>
        <v>#N/A</v>
      </c>
      <c r="AZ454" s="8" t="e">
        <f t="shared" si="274"/>
        <v>#N/A</v>
      </c>
      <c r="BA454" s="3" t="e">
        <f t="shared" si="275"/>
        <v>#N/A</v>
      </c>
      <c r="BB454" s="3" t="e">
        <f t="shared" si="276"/>
        <v>#N/A</v>
      </c>
      <c r="BC454" s="3" t="e">
        <f t="shared" si="277"/>
        <v>#N/A</v>
      </c>
      <c r="BD454" s="3" t="e">
        <f t="shared" si="278"/>
        <v>#N/A</v>
      </c>
      <c r="BE454" s="3" t="e">
        <f t="shared" si="279"/>
        <v>#N/A</v>
      </c>
      <c r="BF454" s="3" t="e">
        <f t="shared" si="280"/>
        <v>#N/A</v>
      </c>
      <c r="BG454" s="3" t="e">
        <f t="shared" si="281"/>
        <v>#N/A</v>
      </c>
      <c r="BH454" s="3" t="e">
        <f t="shared" si="282"/>
        <v>#N/A</v>
      </c>
      <c r="BI454" s="3" t="e">
        <f t="shared" si="283"/>
        <v>#N/A</v>
      </c>
      <c r="BM454" s="4"/>
      <c r="BN454" s="8"/>
      <c r="BO454" s="3"/>
      <c r="BP454" s="4"/>
      <c r="BQ454" s="4"/>
      <c r="BR454" s="3"/>
      <c r="BU454">
        <f t="shared" si="272"/>
        <v>216</v>
      </c>
      <c r="BV454" t="e">
        <f t="shared" si="271"/>
        <v>#N/A</v>
      </c>
      <c r="BW454" s="3" t="e">
        <f t="shared" si="271"/>
        <v>#N/A</v>
      </c>
      <c r="BX454" s="3" t="e">
        <f t="shared" si="271"/>
        <v>#N/A</v>
      </c>
      <c r="BY454" s="4" t="e">
        <f t="shared" si="271"/>
        <v>#N/A</v>
      </c>
      <c r="BZ454" s="4" t="e">
        <f t="shared" si="271"/>
        <v>#N/A</v>
      </c>
      <c r="CB454" s="8" t="e">
        <f t="shared" si="259"/>
        <v>#N/A</v>
      </c>
      <c r="CC454" s="3" t="e">
        <f t="shared" si="260"/>
        <v>#N/A</v>
      </c>
      <c r="CD454" s="3" t="e">
        <f t="shared" si="261"/>
        <v>#N/A</v>
      </c>
      <c r="CE454" s="3" t="e">
        <f t="shared" si="262"/>
        <v>#N/A</v>
      </c>
      <c r="CF454" s="3" t="e">
        <f t="shared" si="263"/>
        <v>#N/A</v>
      </c>
      <c r="CG454" s="3" t="e">
        <f t="shared" si="264"/>
        <v>#N/A</v>
      </c>
      <c r="CH454" s="3" t="e">
        <f t="shared" si="265"/>
        <v>#N/A</v>
      </c>
      <c r="CI454" s="3" t="e">
        <f t="shared" si="266"/>
        <v>#N/A</v>
      </c>
      <c r="CJ454" s="3" t="e">
        <f t="shared" si="267"/>
        <v>#N/A</v>
      </c>
      <c r="CK454" s="3" t="e">
        <f t="shared" si="268"/>
        <v>#N/A</v>
      </c>
    </row>
    <row r="455" spans="45:89" x14ac:dyDescent="0.2">
      <c r="AS455">
        <f t="shared" si="269"/>
        <v>217</v>
      </c>
      <c r="AT455" t="e">
        <f t="shared" si="270"/>
        <v>#N/A</v>
      </c>
      <c r="AU455" s="3" t="e">
        <f t="shared" si="273"/>
        <v>#N/A</v>
      </c>
      <c r="AV455" s="3" t="e">
        <f t="shared" si="284"/>
        <v>#N/A</v>
      </c>
      <c r="AW455" s="4" t="e">
        <f t="shared" si="284"/>
        <v>#N/A</v>
      </c>
      <c r="AX455" s="4" t="e">
        <f t="shared" si="284"/>
        <v>#N/A</v>
      </c>
      <c r="AZ455" s="8" t="e">
        <f t="shared" si="274"/>
        <v>#N/A</v>
      </c>
      <c r="BA455" s="3" t="e">
        <f t="shared" si="275"/>
        <v>#N/A</v>
      </c>
      <c r="BB455" s="3" t="e">
        <f t="shared" si="276"/>
        <v>#N/A</v>
      </c>
      <c r="BC455" s="3" t="e">
        <f t="shared" si="277"/>
        <v>#N/A</v>
      </c>
      <c r="BD455" s="3" t="e">
        <f t="shared" si="278"/>
        <v>#N/A</v>
      </c>
      <c r="BE455" s="3" t="e">
        <f t="shared" si="279"/>
        <v>#N/A</v>
      </c>
      <c r="BF455" s="3" t="e">
        <f t="shared" si="280"/>
        <v>#N/A</v>
      </c>
      <c r="BG455" s="3" t="e">
        <f t="shared" si="281"/>
        <v>#N/A</v>
      </c>
      <c r="BH455" s="3" t="e">
        <f t="shared" si="282"/>
        <v>#N/A</v>
      </c>
      <c r="BI455" s="3" t="e">
        <f t="shared" si="283"/>
        <v>#N/A</v>
      </c>
      <c r="BM455" s="4"/>
      <c r="BN455" s="8"/>
      <c r="BO455" s="3"/>
      <c r="BP455" s="4"/>
      <c r="BQ455" s="4"/>
      <c r="BR455" s="3"/>
      <c r="BU455">
        <f t="shared" si="272"/>
        <v>217</v>
      </c>
      <c r="BV455" t="e">
        <f t="shared" si="271"/>
        <v>#N/A</v>
      </c>
      <c r="BW455" s="3" t="e">
        <f t="shared" si="271"/>
        <v>#N/A</v>
      </c>
      <c r="BX455" s="3" t="e">
        <f t="shared" si="271"/>
        <v>#N/A</v>
      </c>
      <c r="BY455" s="4" t="e">
        <f t="shared" si="271"/>
        <v>#N/A</v>
      </c>
      <c r="BZ455" s="4" t="e">
        <f t="shared" si="271"/>
        <v>#N/A</v>
      </c>
      <c r="CB455" s="8" t="e">
        <f t="shared" si="259"/>
        <v>#N/A</v>
      </c>
      <c r="CC455" s="3" t="e">
        <f t="shared" si="260"/>
        <v>#N/A</v>
      </c>
      <c r="CD455" s="3" t="e">
        <f t="shared" si="261"/>
        <v>#N/A</v>
      </c>
      <c r="CE455" s="3" t="e">
        <f t="shared" si="262"/>
        <v>#N/A</v>
      </c>
      <c r="CF455" s="3" t="e">
        <f t="shared" si="263"/>
        <v>#N/A</v>
      </c>
      <c r="CG455" s="3" t="e">
        <f t="shared" si="264"/>
        <v>#N/A</v>
      </c>
      <c r="CH455" s="3" t="e">
        <f t="shared" si="265"/>
        <v>#N/A</v>
      </c>
      <c r="CI455" s="3" t="e">
        <f t="shared" si="266"/>
        <v>#N/A</v>
      </c>
      <c r="CJ455" s="3" t="e">
        <f t="shared" si="267"/>
        <v>#N/A</v>
      </c>
      <c r="CK455" s="3" t="e">
        <f t="shared" si="268"/>
        <v>#N/A</v>
      </c>
    </row>
    <row r="456" spans="45:89" x14ac:dyDescent="0.2">
      <c r="AS456">
        <f t="shared" si="269"/>
        <v>217</v>
      </c>
      <c r="AT456" t="e">
        <f t="shared" si="270"/>
        <v>#N/A</v>
      </c>
      <c r="AU456" s="3" t="e">
        <f t="shared" si="273"/>
        <v>#N/A</v>
      </c>
      <c r="AV456" s="3" t="e">
        <f t="shared" si="284"/>
        <v>#N/A</v>
      </c>
      <c r="AW456" s="4" t="e">
        <f t="shared" si="284"/>
        <v>#N/A</v>
      </c>
      <c r="AX456" s="4" t="e">
        <f t="shared" si="284"/>
        <v>#N/A</v>
      </c>
      <c r="AZ456" s="8" t="e">
        <f t="shared" si="274"/>
        <v>#N/A</v>
      </c>
      <c r="BA456" s="3" t="e">
        <f t="shared" si="275"/>
        <v>#N/A</v>
      </c>
      <c r="BB456" s="3" t="e">
        <f t="shared" si="276"/>
        <v>#N/A</v>
      </c>
      <c r="BC456" s="3" t="e">
        <f t="shared" si="277"/>
        <v>#N/A</v>
      </c>
      <c r="BD456" s="3" t="e">
        <f t="shared" si="278"/>
        <v>#N/A</v>
      </c>
      <c r="BE456" s="3" t="e">
        <f t="shared" si="279"/>
        <v>#N/A</v>
      </c>
      <c r="BF456" s="3" t="e">
        <f t="shared" si="280"/>
        <v>#N/A</v>
      </c>
      <c r="BG456" s="3" t="e">
        <f t="shared" si="281"/>
        <v>#N/A</v>
      </c>
      <c r="BH456" s="3" t="e">
        <f t="shared" si="282"/>
        <v>#N/A</v>
      </c>
      <c r="BI456" s="3" t="e">
        <f t="shared" si="283"/>
        <v>#N/A</v>
      </c>
      <c r="BM456" s="4"/>
      <c r="BN456" s="8"/>
      <c r="BO456" s="3"/>
      <c r="BP456" s="4"/>
      <c r="BQ456" s="4"/>
      <c r="BR456" s="3"/>
      <c r="BU456">
        <f t="shared" si="272"/>
        <v>217</v>
      </c>
      <c r="BV456" t="e">
        <f t="shared" si="271"/>
        <v>#N/A</v>
      </c>
      <c r="BW456" s="3" t="e">
        <f t="shared" si="271"/>
        <v>#N/A</v>
      </c>
      <c r="BX456" s="3" t="e">
        <f t="shared" si="271"/>
        <v>#N/A</v>
      </c>
      <c r="BY456" s="4" t="e">
        <f t="shared" si="271"/>
        <v>#N/A</v>
      </c>
      <c r="BZ456" s="4" t="e">
        <f t="shared" si="271"/>
        <v>#N/A</v>
      </c>
      <c r="CB456" s="8" t="e">
        <f t="shared" si="259"/>
        <v>#N/A</v>
      </c>
      <c r="CC456" s="3" t="e">
        <f t="shared" si="260"/>
        <v>#N/A</v>
      </c>
      <c r="CD456" s="3" t="e">
        <f t="shared" si="261"/>
        <v>#N/A</v>
      </c>
      <c r="CE456" s="3" t="e">
        <f t="shared" si="262"/>
        <v>#N/A</v>
      </c>
      <c r="CF456" s="3" t="e">
        <f t="shared" si="263"/>
        <v>#N/A</v>
      </c>
      <c r="CG456" s="3" t="e">
        <f t="shared" si="264"/>
        <v>#N/A</v>
      </c>
      <c r="CH456" s="3" t="e">
        <f t="shared" si="265"/>
        <v>#N/A</v>
      </c>
      <c r="CI456" s="3" t="e">
        <f t="shared" si="266"/>
        <v>#N/A</v>
      </c>
      <c r="CJ456" s="3" t="e">
        <f t="shared" si="267"/>
        <v>#N/A</v>
      </c>
      <c r="CK456" s="3" t="e">
        <f t="shared" si="268"/>
        <v>#N/A</v>
      </c>
    </row>
    <row r="457" spans="45:89" x14ac:dyDescent="0.2">
      <c r="AS457">
        <f t="shared" si="269"/>
        <v>218</v>
      </c>
      <c r="AT457" t="e">
        <f t="shared" si="270"/>
        <v>#N/A</v>
      </c>
      <c r="AU457" s="3" t="e">
        <f t="shared" si="273"/>
        <v>#N/A</v>
      </c>
      <c r="AV457" s="3" t="e">
        <f t="shared" si="284"/>
        <v>#N/A</v>
      </c>
      <c r="AW457" s="4" t="e">
        <f t="shared" si="284"/>
        <v>#N/A</v>
      </c>
      <c r="AX457" s="4" t="e">
        <f t="shared" si="284"/>
        <v>#N/A</v>
      </c>
      <c r="AZ457" s="8" t="e">
        <f t="shared" si="274"/>
        <v>#N/A</v>
      </c>
      <c r="BA457" s="3" t="e">
        <f t="shared" si="275"/>
        <v>#N/A</v>
      </c>
      <c r="BB457" s="3" t="e">
        <f t="shared" si="276"/>
        <v>#N/A</v>
      </c>
      <c r="BC457" s="3" t="e">
        <f t="shared" si="277"/>
        <v>#N/A</v>
      </c>
      <c r="BD457" s="3" t="e">
        <f t="shared" si="278"/>
        <v>#N/A</v>
      </c>
      <c r="BE457" s="3" t="e">
        <f t="shared" si="279"/>
        <v>#N/A</v>
      </c>
      <c r="BF457" s="3" t="e">
        <f t="shared" si="280"/>
        <v>#N/A</v>
      </c>
      <c r="BG457" s="3" t="e">
        <f t="shared" si="281"/>
        <v>#N/A</v>
      </c>
      <c r="BH457" s="3" t="e">
        <f t="shared" si="282"/>
        <v>#N/A</v>
      </c>
      <c r="BI457" s="3" t="e">
        <f t="shared" si="283"/>
        <v>#N/A</v>
      </c>
      <c r="BM457" s="4"/>
      <c r="BN457" s="8"/>
      <c r="BO457" s="3"/>
      <c r="BP457" s="4"/>
      <c r="BQ457" s="4"/>
      <c r="BR457" s="3"/>
      <c r="BU457">
        <f t="shared" si="272"/>
        <v>218</v>
      </c>
      <c r="BV457" t="e">
        <f t="shared" si="271"/>
        <v>#N/A</v>
      </c>
      <c r="BW457" s="3" t="e">
        <f t="shared" si="271"/>
        <v>#N/A</v>
      </c>
      <c r="BX457" s="3" t="e">
        <f t="shared" si="271"/>
        <v>#N/A</v>
      </c>
      <c r="BY457" s="4" t="e">
        <f t="shared" si="271"/>
        <v>#N/A</v>
      </c>
      <c r="BZ457" s="4" t="e">
        <f t="shared" si="271"/>
        <v>#N/A</v>
      </c>
      <c r="CB457" s="8" t="e">
        <f t="shared" si="259"/>
        <v>#N/A</v>
      </c>
      <c r="CC457" s="3" t="e">
        <f t="shared" si="260"/>
        <v>#N/A</v>
      </c>
      <c r="CD457" s="3" t="e">
        <f t="shared" si="261"/>
        <v>#N/A</v>
      </c>
      <c r="CE457" s="3" t="e">
        <f t="shared" si="262"/>
        <v>#N/A</v>
      </c>
      <c r="CF457" s="3" t="e">
        <f t="shared" si="263"/>
        <v>#N/A</v>
      </c>
      <c r="CG457" s="3" t="e">
        <f t="shared" si="264"/>
        <v>#N/A</v>
      </c>
      <c r="CH457" s="3" t="e">
        <f t="shared" si="265"/>
        <v>#N/A</v>
      </c>
      <c r="CI457" s="3" t="e">
        <f t="shared" si="266"/>
        <v>#N/A</v>
      </c>
      <c r="CJ457" s="3" t="e">
        <f t="shared" si="267"/>
        <v>#N/A</v>
      </c>
      <c r="CK457" s="3" t="e">
        <f t="shared" si="268"/>
        <v>#N/A</v>
      </c>
    </row>
    <row r="458" spans="45:89" x14ac:dyDescent="0.2">
      <c r="AS458">
        <f t="shared" si="269"/>
        <v>218</v>
      </c>
      <c r="AT458" t="e">
        <f t="shared" si="270"/>
        <v>#N/A</v>
      </c>
      <c r="AU458" s="3" t="e">
        <f t="shared" si="273"/>
        <v>#N/A</v>
      </c>
      <c r="AV458" s="3" t="e">
        <f t="shared" si="284"/>
        <v>#N/A</v>
      </c>
      <c r="AW458" s="4" t="e">
        <f t="shared" si="284"/>
        <v>#N/A</v>
      </c>
      <c r="AX458" s="4" t="e">
        <f t="shared" si="284"/>
        <v>#N/A</v>
      </c>
      <c r="AZ458" s="8" t="e">
        <f t="shared" si="274"/>
        <v>#N/A</v>
      </c>
      <c r="BA458" s="3" t="e">
        <f t="shared" si="275"/>
        <v>#N/A</v>
      </c>
      <c r="BB458" s="3" t="e">
        <f t="shared" si="276"/>
        <v>#N/A</v>
      </c>
      <c r="BC458" s="3" t="e">
        <f t="shared" si="277"/>
        <v>#N/A</v>
      </c>
      <c r="BD458" s="3" t="e">
        <f t="shared" si="278"/>
        <v>#N/A</v>
      </c>
      <c r="BE458" s="3" t="e">
        <f t="shared" si="279"/>
        <v>#N/A</v>
      </c>
      <c r="BF458" s="3" t="e">
        <f t="shared" si="280"/>
        <v>#N/A</v>
      </c>
      <c r="BG458" s="3" t="e">
        <f t="shared" si="281"/>
        <v>#N/A</v>
      </c>
      <c r="BH458" s="3" t="e">
        <f t="shared" si="282"/>
        <v>#N/A</v>
      </c>
      <c r="BI458" s="3" t="e">
        <f t="shared" si="283"/>
        <v>#N/A</v>
      </c>
      <c r="BM458" s="4"/>
      <c r="BN458" s="8"/>
      <c r="BO458" s="3"/>
      <c r="BP458" s="4"/>
      <c r="BQ458" s="4"/>
      <c r="BR458" s="3"/>
      <c r="BU458">
        <f t="shared" si="272"/>
        <v>218</v>
      </c>
      <c r="BV458" t="e">
        <f t="shared" si="271"/>
        <v>#N/A</v>
      </c>
      <c r="BW458" s="3" t="e">
        <f t="shared" si="271"/>
        <v>#N/A</v>
      </c>
      <c r="BX458" s="3" t="e">
        <f t="shared" si="271"/>
        <v>#N/A</v>
      </c>
      <c r="BY458" s="4" t="e">
        <f t="shared" si="271"/>
        <v>#N/A</v>
      </c>
      <c r="BZ458" s="4" t="e">
        <f t="shared" si="271"/>
        <v>#N/A</v>
      </c>
      <c r="CB458" s="8" t="e">
        <f t="shared" si="259"/>
        <v>#N/A</v>
      </c>
      <c r="CC458" s="3" t="e">
        <f t="shared" si="260"/>
        <v>#N/A</v>
      </c>
      <c r="CD458" s="3" t="e">
        <f t="shared" si="261"/>
        <v>#N/A</v>
      </c>
      <c r="CE458" s="3" t="e">
        <f t="shared" si="262"/>
        <v>#N/A</v>
      </c>
      <c r="CF458" s="3" t="e">
        <f t="shared" si="263"/>
        <v>#N/A</v>
      </c>
      <c r="CG458" s="3" t="e">
        <f t="shared" si="264"/>
        <v>#N/A</v>
      </c>
      <c r="CH458" s="3" t="e">
        <f t="shared" si="265"/>
        <v>#N/A</v>
      </c>
      <c r="CI458" s="3" t="e">
        <f t="shared" si="266"/>
        <v>#N/A</v>
      </c>
      <c r="CJ458" s="3" t="e">
        <f t="shared" si="267"/>
        <v>#N/A</v>
      </c>
      <c r="CK458" s="3" t="e">
        <f t="shared" si="268"/>
        <v>#N/A</v>
      </c>
    </row>
    <row r="459" spans="45:89" x14ac:dyDescent="0.2">
      <c r="AS459">
        <f t="shared" si="269"/>
        <v>219</v>
      </c>
      <c r="AT459" t="e">
        <f t="shared" si="270"/>
        <v>#N/A</v>
      </c>
      <c r="AU459" s="3" t="e">
        <f t="shared" si="273"/>
        <v>#N/A</v>
      </c>
      <c r="AV459" s="3" t="e">
        <f t="shared" si="284"/>
        <v>#N/A</v>
      </c>
      <c r="AW459" s="4" t="e">
        <f t="shared" si="284"/>
        <v>#N/A</v>
      </c>
      <c r="AX459" s="4" t="e">
        <f t="shared" si="284"/>
        <v>#N/A</v>
      </c>
      <c r="AZ459" s="8" t="e">
        <f t="shared" si="274"/>
        <v>#N/A</v>
      </c>
      <c r="BA459" s="3" t="e">
        <f t="shared" si="275"/>
        <v>#N/A</v>
      </c>
      <c r="BB459" s="3" t="e">
        <f t="shared" si="276"/>
        <v>#N/A</v>
      </c>
      <c r="BC459" s="3" t="e">
        <f t="shared" si="277"/>
        <v>#N/A</v>
      </c>
      <c r="BD459" s="3" t="e">
        <f t="shared" si="278"/>
        <v>#N/A</v>
      </c>
      <c r="BE459" s="3" t="e">
        <f t="shared" si="279"/>
        <v>#N/A</v>
      </c>
      <c r="BF459" s="3" t="e">
        <f t="shared" si="280"/>
        <v>#N/A</v>
      </c>
      <c r="BG459" s="3" t="e">
        <f t="shared" si="281"/>
        <v>#N/A</v>
      </c>
      <c r="BH459" s="3" t="e">
        <f t="shared" si="282"/>
        <v>#N/A</v>
      </c>
      <c r="BI459" s="3" t="e">
        <f t="shared" si="283"/>
        <v>#N/A</v>
      </c>
      <c r="BM459" s="4"/>
      <c r="BN459" s="8"/>
      <c r="BO459" s="3"/>
      <c r="BP459" s="4"/>
      <c r="BQ459" s="4"/>
      <c r="BR459" s="3"/>
      <c r="BU459">
        <f t="shared" si="272"/>
        <v>219</v>
      </c>
      <c r="BV459" t="e">
        <f t="shared" si="271"/>
        <v>#N/A</v>
      </c>
      <c r="BW459" s="3" t="e">
        <f t="shared" si="271"/>
        <v>#N/A</v>
      </c>
      <c r="BX459" s="3" t="e">
        <f t="shared" si="271"/>
        <v>#N/A</v>
      </c>
      <c r="BY459" s="4" t="e">
        <f t="shared" si="271"/>
        <v>#N/A</v>
      </c>
      <c r="BZ459" s="4" t="e">
        <f t="shared" si="271"/>
        <v>#N/A</v>
      </c>
      <c r="CB459" s="8" t="e">
        <f t="shared" ref="CB459:CB522" si="285">IF(AND($C$13&lt;&gt;0,BZ459&gt;$C$13),NA(),BZ459)</f>
        <v>#N/A</v>
      </c>
      <c r="CC459" s="3" t="e">
        <f t="shared" ref="CC459:CC522" si="286">IF(ISNA($CB459),NA(),IF(AND($BW459&gt;CD$21,$BW459&lt;=CC$21),$BX459,0))</f>
        <v>#N/A</v>
      </c>
      <c r="CD459" s="3" t="e">
        <f t="shared" ref="CD459:CD522" si="287">IF(ISNA($CB459),NA(),IF(AND($BW459&gt;CE$21,$BW459&lt;=CD$21),$BX459,0))</f>
        <v>#N/A</v>
      </c>
      <c r="CE459" s="3" t="e">
        <f t="shared" ref="CE459:CE522" si="288">IF(ISNA($CB459),NA(),IF(AND($BW459&gt;CF$21,$BW459&lt;=CE$21),$BX459,0))</f>
        <v>#N/A</v>
      </c>
      <c r="CF459" s="3" t="e">
        <f t="shared" ref="CF459:CF522" si="289">IF(ISNA($CB459),NA(),IF(AND($BW459&gt;CG$21,$BW459&lt;=CF$21),$BX459,0))</f>
        <v>#N/A</v>
      </c>
      <c r="CG459" s="3" t="e">
        <f t="shared" ref="CG459:CG522" si="290">IF(ISNA($CB459),NA(),IF(AND($BW459&gt;CH$21,$BW459&lt;=CG$21),$BX459,0))</f>
        <v>#N/A</v>
      </c>
      <c r="CH459" s="3" t="e">
        <f t="shared" ref="CH459:CH522" si="291">IF(ISNA($CB459),NA(),IF(AND($BW459&gt;CI$21,$BW459&lt;=CH$21),$BX459,0))</f>
        <v>#N/A</v>
      </c>
      <c r="CI459" s="3" t="e">
        <f t="shared" ref="CI459:CI522" si="292">IF(ISNA($CB459),NA(),IF(AND($BW459&gt;CJ$21,$BW459&lt;=CI$21),$BX459,0))</f>
        <v>#N/A</v>
      </c>
      <c r="CJ459" s="3" t="e">
        <f t="shared" ref="CJ459:CJ522" si="293">IF(ISNA($CB459),NA(),IF(AND($BW459&gt;CK$21,$BW459&lt;=CJ$21),$BX459,0))</f>
        <v>#N/A</v>
      </c>
      <c r="CK459" s="3" t="e">
        <f t="shared" ref="CK459:CK522" si="294">IF(ISNA($CB459),NA(),IF(AND($BW459&gt;CL$21,$BW459&lt;=CK$21),$BX459,0))</f>
        <v>#N/A</v>
      </c>
    </row>
    <row r="460" spans="45:89" x14ac:dyDescent="0.2">
      <c r="AS460">
        <f t="shared" si="269"/>
        <v>219</v>
      </c>
      <c r="AT460" t="e">
        <f t="shared" si="270"/>
        <v>#N/A</v>
      </c>
      <c r="AU460" s="3" t="e">
        <f t="shared" si="273"/>
        <v>#N/A</v>
      </c>
      <c r="AV460" s="3" t="e">
        <f t="shared" si="284"/>
        <v>#N/A</v>
      </c>
      <c r="AW460" s="4" t="e">
        <f t="shared" si="284"/>
        <v>#N/A</v>
      </c>
      <c r="AX460" s="4" t="e">
        <f t="shared" si="284"/>
        <v>#N/A</v>
      </c>
      <c r="AZ460" s="8" t="e">
        <f t="shared" si="274"/>
        <v>#N/A</v>
      </c>
      <c r="BA460" s="3" t="e">
        <f t="shared" si="275"/>
        <v>#N/A</v>
      </c>
      <c r="BB460" s="3" t="e">
        <f t="shared" si="276"/>
        <v>#N/A</v>
      </c>
      <c r="BC460" s="3" t="e">
        <f t="shared" si="277"/>
        <v>#N/A</v>
      </c>
      <c r="BD460" s="3" t="e">
        <f t="shared" si="278"/>
        <v>#N/A</v>
      </c>
      <c r="BE460" s="3" t="e">
        <f t="shared" si="279"/>
        <v>#N/A</v>
      </c>
      <c r="BF460" s="3" t="e">
        <f t="shared" si="280"/>
        <v>#N/A</v>
      </c>
      <c r="BG460" s="3" t="e">
        <f t="shared" si="281"/>
        <v>#N/A</v>
      </c>
      <c r="BH460" s="3" t="e">
        <f t="shared" si="282"/>
        <v>#N/A</v>
      </c>
      <c r="BI460" s="3" t="e">
        <f t="shared" si="283"/>
        <v>#N/A</v>
      </c>
      <c r="BM460" s="4"/>
      <c r="BN460" s="8"/>
      <c r="BO460" s="3"/>
      <c r="BP460" s="4"/>
      <c r="BQ460" s="4"/>
      <c r="BR460" s="3"/>
      <c r="BU460">
        <f t="shared" si="272"/>
        <v>219</v>
      </c>
      <c r="BV460" t="e">
        <f t="shared" ref="BV460:BZ510" si="295">INDEX($AA$23:$AF$204,MATCH($BU460,$AA$23:$AA$204,0),MATCH(BV$22,$AA$22:$AF$22,0))</f>
        <v>#N/A</v>
      </c>
      <c r="BW460" s="3" t="e">
        <f t="shared" si="295"/>
        <v>#N/A</v>
      </c>
      <c r="BX460" s="3" t="e">
        <f t="shared" si="295"/>
        <v>#N/A</v>
      </c>
      <c r="BY460" s="4" t="e">
        <f t="shared" si="295"/>
        <v>#N/A</v>
      </c>
      <c r="BZ460" s="4" t="e">
        <f t="shared" si="295"/>
        <v>#N/A</v>
      </c>
      <c r="CB460" s="8" t="e">
        <f t="shared" si="285"/>
        <v>#N/A</v>
      </c>
      <c r="CC460" s="3" t="e">
        <f t="shared" si="286"/>
        <v>#N/A</v>
      </c>
      <c r="CD460" s="3" t="e">
        <f t="shared" si="287"/>
        <v>#N/A</v>
      </c>
      <c r="CE460" s="3" t="e">
        <f t="shared" si="288"/>
        <v>#N/A</v>
      </c>
      <c r="CF460" s="3" t="e">
        <f t="shared" si="289"/>
        <v>#N/A</v>
      </c>
      <c r="CG460" s="3" t="e">
        <f t="shared" si="290"/>
        <v>#N/A</v>
      </c>
      <c r="CH460" s="3" t="e">
        <f t="shared" si="291"/>
        <v>#N/A</v>
      </c>
      <c r="CI460" s="3" t="e">
        <f t="shared" si="292"/>
        <v>#N/A</v>
      </c>
      <c r="CJ460" s="3" t="e">
        <f t="shared" si="293"/>
        <v>#N/A</v>
      </c>
      <c r="CK460" s="3" t="e">
        <f t="shared" si="294"/>
        <v>#N/A</v>
      </c>
    </row>
    <row r="461" spans="45:89" x14ac:dyDescent="0.2">
      <c r="AS461">
        <f t="shared" si="269"/>
        <v>220</v>
      </c>
      <c r="AT461" t="e">
        <f t="shared" si="270"/>
        <v>#N/A</v>
      </c>
      <c r="AU461" s="3" t="e">
        <f t="shared" si="273"/>
        <v>#N/A</v>
      </c>
      <c r="AV461" s="3" t="e">
        <f t="shared" si="284"/>
        <v>#N/A</v>
      </c>
      <c r="AW461" s="4" t="e">
        <f t="shared" si="284"/>
        <v>#N/A</v>
      </c>
      <c r="AX461" s="4" t="e">
        <f t="shared" si="284"/>
        <v>#N/A</v>
      </c>
      <c r="AZ461" s="8" t="e">
        <f t="shared" si="274"/>
        <v>#N/A</v>
      </c>
      <c r="BA461" s="3" t="e">
        <f t="shared" si="275"/>
        <v>#N/A</v>
      </c>
      <c r="BB461" s="3" t="e">
        <f t="shared" si="276"/>
        <v>#N/A</v>
      </c>
      <c r="BC461" s="3" t="e">
        <f t="shared" si="277"/>
        <v>#N/A</v>
      </c>
      <c r="BD461" s="3" t="e">
        <f t="shared" si="278"/>
        <v>#N/A</v>
      </c>
      <c r="BE461" s="3" t="e">
        <f t="shared" si="279"/>
        <v>#N/A</v>
      </c>
      <c r="BF461" s="3" t="e">
        <f t="shared" si="280"/>
        <v>#N/A</v>
      </c>
      <c r="BG461" s="3" t="e">
        <f t="shared" si="281"/>
        <v>#N/A</v>
      </c>
      <c r="BH461" s="3" t="e">
        <f t="shared" si="282"/>
        <v>#N/A</v>
      </c>
      <c r="BI461" s="3" t="e">
        <f t="shared" si="283"/>
        <v>#N/A</v>
      </c>
      <c r="BM461" s="4"/>
      <c r="BN461" s="8"/>
      <c r="BO461" s="3"/>
      <c r="BP461" s="4"/>
      <c r="BQ461" s="4"/>
      <c r="BR461" s="3"/>
      <c r="BU461">
        <f t="shared" si="272"/>
        <v>220</v>
      </c>
      <c r="BV461" t="e">
        <f t="shared" si="295"/>
        <v>#N/A</v>
      </c>
      <c r="BW461" s="3" t="e">
        <f t="shared" si="295"/>
        <v>#N/A</v>
      </c>
      <c r="BX461" s="3" t="e">
        <f t="shared" si="295"/>
        <v>#N/A</v>
      </c>
      <c r="BY461" s="4" t="e">
        <f t="shared" si="295"/>
        <v>#N/A</v>
      </c>
      <c r="BZ461" s="4" t="e">
        <f t="shared" si="295"/>
        <v>#N/A</v>
      </c>
      <c r="CB461" s="8" t="e">
        <f t="shared" si="285"/>
        <v>#N/A</v>
      </c>
      <c r="CC461" s="3" t="e">
        <f t="shared" si="286"/>
        <v>#N/A</v>
      </c>
      <c r="CD461" s="3" t="e">
        <f t="shared" si="287"/>
        <v>#N/A</v>
      </c>
      <c r="CE461" s="3" t="e">
        <f t="shared" si="288"/>
        <v>#N/A</v>
      </c>
      <c r="CF461" s="3" t="e">
        <f t="shared" si="289"/>
        <v>#N/A</v>
      </c>
      <c r="CG461" s="3" t="e">
        <f t="shared" si="290"/>
        <v>#N/A</v>
      </c>
      <c r="CH461" s="3" t="e">
        <f t="shared" si="291"/>
        <v>#N/A</v>
      </c>
      <c r="CI461" s="3" t="e">
        <f t="shared" si="292"/>
        <v>#N/A</v>
      </c>
      <c r="CJ461" s="3" t="e">
        <f t="shared" si="293"/>
        <v>#N/A</v>
      </c>
      <c r="CK461" s="3" t="e">
        <f t="shared" si="294"/>
        <v>#N/A</v>
      </c>
    </row>
    <row r="462" spans="45:89" x14ac:dyDescent="0.2">
      <c r="AS462">
        <f t="shared" si="269"/>
        <v>220</v>
      </c>
      <c r="AT462" t="e">
        <f t="shared" si="270"/>
        <v>#N/A</v>
      </c>
      <c r="AU462" s="3" t="e">
        <f t="shared" si="273"/>
        <v>#N/A</v>
      </c>
      <c r="AV462" s="3" t="e">
        <f t="shared" si="284"/>
        <v>#N/A</v>
      </c>
      <c r="AW462" s="4" t="e">
        <f t="shared" si="284"/>
        <v>#N/A</v>
      </c>
      <c r="AX462" s="4" t="e">
        <f t="shared" si="284"/>
        <v>#N/A</v>
      </c>
      <c r="AZ462" s="8" t="e">
        <f t="shared" si="274"/>
        <v>#N/A</v>
      </c>
      <c r="BA462" s="3" t="e">
        <f t="shared" si="275"/>
        <v>#N/A</v>
      </c>
      <c r="BB462" s="3" t="e">
        <f t="shared" si="276"/>
        <v>#N/A</v>
      </c>
      <c r="BC462" s="3" t="e">
        <f t="shared" si="277"/>
        <v>#N/A</v>
      </c>
      <c r="BD462" s="3" t="e">
        <f t="shared" si="278"/>
        <v>#N/A</v>
      </c>
      <c r="BE462" s="3" t="e">
        <f t="shared" si="279"/>
        <v>#N/A</v>
      </c>
      <c r="BF462" s="3" t="e">
        <f t="shared" si="280"/>
        <v>#N/A</v>
      </c>
      <c r="BG462" s="3" t="e">
        <f t="shared" si="281"/>
        <v>#N/A</v>
      </c>
      <c r="BH462" s="3" t="e">
        <f t="shared" si="282"/>
        <v>#N/A</v>
      </c>
      <c r="BI462" s="3" t="e">
        <f t="shared" si="283"/>
        <v>#N/A</v>
      </c>
      <c r="BM462" s="4"/>
      <c r="BN462" s="8"/>
      <c r="BO462" s="3"/>
      <c r="BP462" s="4"/>
      <c r="BQ462" s="4"/>
      <c r="BR462" s="3"/>
      <c r="BU462">
        <f t="shared" si="272"/>
        <v>220</v>
      </c>
      <c r="BV462" t="e">
        <f t="shared" si="295"/>
        <v>#N/A</v>
      </c>
      <c r="BW462" s="3" t="e">
        <f t="shared" si="295"/>
        <v>#N/A</v>
      </c>
      <c r="BX462" s="3" t="e">
        <f t="shared" si="295"/>
        <v>#N/A</v>
      </c>
      <c r="BY462" s="4" t="e">
        <f t="shared" si="295"/>
        <v>#N/A</v>
      </c>
      <c r="BZ462" s="4" t="e">
        <f t="shared" si="295"/>
        <v>#N/A</v>
      </c>
      <c r="CB462" s="8" t="e">
        <f t="shared" si="285"/>
        <v>#N/A</v>
      </c>
      <c r="CC462" s="3" t="e">
        <f t="shared" si="286"/>
        <v>#N/A</v>
      </c>
      <c r="CD462" s="3" t="e">
        <f t="shared" si="287"/>
        <v>#N/A</v>
      </c>
      <c r="CE462" s="3" t="e">
        <f t="shared" si="288"/>
        <v>#N/A</v>
      </c>
      <c r="CF462" s="3" t="e">
        <f t="shared" si="289"/>
        <v>#N/A</v>
      </c>
      <c r="CG462" s="3" t="e">
        <f t="shared" si="290"/>
        <v>#N/A</v>
      </c>
      <c r="CH462" s="3" t="e">
        <f t="shared" si="291"/>
        <v>#N/A</v>
      </c>
      <c r="CI462" s="3" t="e">
        <f t="shared" si="292"/>
        <v>#N/A</v>
      </c>
      <c r="CJ462" s="3" t="e">
        <f t="shared" si="293"/>
        <v>#N/A</v>
      </c>
      <c r="CK462" s="3" t="e">
        <f t="shared" si="294"/>
        <v>#N/A</v>
      </c>
    </row>
    <row r="463" spans="45:89" x14ac:dyDescent="0.2">
      <c r="AS463">
        <f t="shared" ref="AS463:AS526" si="296">AS461+1</f>
        <v>221</v>
      </c>
      <c r="AT463" t="e">
        <f t="shared" si="270"/>
        <v>#N/A</v>
      </c>
      <c r="AU463" s="3" t="e">
        <f t="shared" si="273"/>
        <v>#N/A</v>
      </c>
      <c r="AV463" s="3" t="e">
        <f t="shared" si="284"/>
        <v>#N/A</v>
      </c>
      <c r="AW463" s="4" t="e">
        <f t="shared" si="284"/>
        <v>#N/A</v>
      </c>
      <c r="AX463" s="4" t="e">
        <f t="shared" si="284"/>
        <v>#N/A</v>
      </c>
      <c r="AZ463" s="8" t="e">
        <f t="shared" si="274"/>
        <v>#N/A</v>
      </c>
      <c r="BA463" s="3" t="e">
        <f t="shared" si="275"/>
        <v>#N/A</v>
      </c>
      <c r="BB463" s="3" t="e">
        <f t="shared" si="276"/>
        <v>#N/A</v>
      </c>
      <c r="BC463" s="3" t="e">
        <f t="shared" si="277"/>
        <v>#N/A</v>
      </c>
      <c r="BD463" s="3" t="e">
        <f t="shared" si="278"/>
        <v>#N/A</v>
      </c>
      <c r="BE463" s="3" t="e">
        <f t="shared" si="279"/>
        <v>#N/A</v>
      </c>
      <c r="BF463" s="3" t="e">
        <f t="shared" si="280"/>
        <v>#N/A</v>
      </c>
      <c r="BG463" s="3" t="e">
        <f t="shared" si="281"/>
        <v>#N/A</v>
      </c>
      <c r="BH463" s="3" t="e">
        <f t="shared" si="282"/>
        <v>#N/A</v>
      </c>
      <c r="BI463" s="3" t="e">
        <f t="shared" si="283"/>
        <v>#N/A</v>
      </c>
      <c r="BM463" s="4"/>
      <c r="BN463" s="8"/>
      <c r="BO463" s="3"/>
      <c r="BP463" s="4"/>
      <c r="BQ463" s="4"/>
      <c r="BR463" s="3"/>
      <c r="BU463">
        <f t="shared" si="272"/>
        <v>221</v>
      </c>
      <c r="BV463" t="e">
        <f t="shared" si="295"/>
        <v>#N/A</v>
      </c>
      <c r="BW463" s="3" t="e">
        <f t="shared" si="295"/>
        <v>#N/A</v>
      </c>
      <c r="BX463" s="3" t="e">
        <f t="shared" si="295"/>
        <v>#N/A</v>
      </c>
      <c r="BY463" s="4" t="e">
        <f t="shared" si="295"/>
        <v>#N/A</v>
      </c>
      <c r="BZ463" s="4" t="e">
        <f t="shared" si="295"/>
        <v>#N/A</v>
      </c>
      <c r="CB463" s="8" t="e">
        <f t="shared" si="285"/>
        <v>#N/A</v>
      </c>
      <c r="CC463" s="3" t="e">
        <f t="shared" si="286"/>
        <v>#N/A</v>
      </c>
      <c r="CD463" s="3" t="e">
        <f t="shared" si="287"/>
        <v>#N/A</v>
      </c>
      <c r="CE463" s="3" t="e">
        <f t="shared" si="288"/>
        <v>#N/A</v>
      </c>
      <c r="CF463" s="3" t="e">
        <f t="shared" si="289"/>
        <v>#N/A</v>
      </c>
      <c r="CG463" s="3" t="e">
        <f t="shared" si="290"/>
        <v>#N/A</v>
      </c>
      <c r="CH463" s="3" t="e">
        <f t="shared" si="291"/>
        <v>#N/A</v>
      </c>
      <c r="CI463" s="3" t="e">
        <f t="shared" si="292"/>
        <v>#N/A</v>
      </c>
      <c r="CJ463" s="3" t="e">
        <f t="shared" si="293"/>
        <v>#N/A</v>
      </c>
      <c r="CK463" s="3" t="e">
        <f t="shared" si="294"/>
        <v>#N/A</v>
      </c>
    </row>
    <row r="464" spans="45:89" x14ac:dyDescent="0.2">
      <c r="AS464">
        <f t="shared" si="296"/>
        <v>221</v>
      </c>
      <c r="AT464" t="e">
        <f t="shared" si="270"/>
        <v>#N/A</v>
      </c>
      <c r="AU464" s="3" t="e">
        <f t="shared" si="273"/>
        <v>#N/A</v>
      </c>
      <c r="AV464" s="3" t="e">
        <f t="shared" si="284"/>
        <v>#N/A</v>
      </c>
      <c r="AW464" s="4" t="e">
        <f t="shared" si="284"/>
        <v>#N/A</v>
      </c>
      <c r="AX464" s="4" t="e">
        <f t="shared" si="284"/>
        <v>#N/A</v>
      </c>
      <c r="AZ464" s="8" t="e">
        <f t="shared" si="274"/>
        <v>#N/A</v>
      </c>
      <c r="BA464" s="3" t="e">
        <f t="shared" si="275"/>
        <v>#N/A</v>
      </c>
      <c r="BB464" s="3" t="e">
        <f t="shared" si="276"/>
        <v>#N/A</v>
      </c>
      <c r="BC464" s="3" t="e">
        <f t="shared" si="277"/>
        <v>#N/A</v>
      </c>
      <c r="BD464" s="3" t="e">
        <f t="shared" si="278"/>
        <v>#N/A</v>
      </c>
      <c r="BE464" s="3" t="e">
        <f t="shared" si="279"/>
        <v>#N/A</v>
      </c>
      <c r="BF464" s="3" t="e">
        <f t="shared" si="280"/>
        <v>#N/A</v>
      </c>
      <c r="BG464" s="3" t="e">
        <f t="shared" si="281"/>
        <v>#N/A</v>
      </c>
      <c r="BH464" s="3" t="e">
        <f t="shared" si="282"/>
        <v>#N/A</v>
      </c>
      <c r="BI464" s="3" t="e">
        <f t="shared" si="283"/>
        <v>#N/A</v>
      </c>
      <c r="BM464" s="4"/>
      <c r="BN464" s="8"/>
      <c r="BO464" s="3"/>
      <c r="BP464" s="4"/>
      <c r="BQ464" s="4"/>
      <c r="BR464" s="3"/>
      <c r="BU464">
        <f t="shared" si="272"/>
        <v>221</v>
      </c>
      <c r="BV464" t="e">
        <f t="shared" si="295"/>
        <v>#N/A</v>
      </c>
      <c r="BW464" s="3" t="e">
        <f t="shared" si="295"/>
        <v>#N/A</v>
      </c>
      <c r="BX464" s="3" t="e">
        <f t="shared" si="295"/>
        <v>#N/A</v>
      </c>
      <c r="BY464" s="4" t="e">
        <f t="shared" si="295"/>
        <v>#N/A</v>
      </c>
      <c r="BZ464" s="4" t="e">
        <f t="shared" si="295"/>
        <v>#N/A</v>
      </c>
      <c r="CB464" s="8" t="e">
        <f t="shared" si="285"/>
        <v>#N/A</v>
      </c>
      <c r="CC464" s="3" t="e">
        <f t="shared" si="286"/>
        <v>#N/A</v>
      </c>
      <c r="CD464" s="3" t="e">
        <f t="shared" si="287"/>
        <v>#N/A</v>
      </c>
      <c r="CE464" s="3" t="e">
        <f t="shared" si="288"/>
        <v>#N/A</v>
      </c>
      <c r="CF464" s="3" t="e">
        <f t="shared" si="289"/>
        <v>#N/A</v>
      </c>
      <c r="CG464" s="3" t="e">
        <f t="shared" si="290"/>
        <v>#N/A</v>
      </c>
      <c r="CH464" s="3" t="e">
        <f t="shared" si="291"/>
        <v>#N/A</v>
      </c>
      <c r="CI464" s="3" t="e">
        <f t="shared" si="292"/>
        <v>#N/A</v>
      </c>
      <c r="CJ464" s="3" t="e">
        <f t="shared" si="293"/>
        <v>#N/A</v>
      </c>
      <c r="CK464" s="3" t="e">
        <f t="shared" si="294"/>
        <v>#N/A</v>
      </c>
    </row>
    <row r="465" spans="45:89" x14ac:dyDescent="0.2">
      <c r="AS465">
        <f t="shared" si="296"/>
        <v>222</v>
      </c>
      <c r="AT465" t="e">
        <f t="shared" si="270"/>
        <v>#N/A</v>
      </c>
      <c r="AU465" s="3" t="e">
        <f t="shared" si="273"/>
        <v>#N/A</v>
      </c>
      <c r="AV465" s="3" t="e">
        <f t="shared" si="284"/>
        <v>#N/A</v>
      </c>
      <c r="AW465" s="4" t="e">
        <f t="shared" si="284"/>
        <v>#N/A</v>
      </c>
      <c r="AX465" s="4" t="e">
        <f t="shared" si="284"/>
        <v>#N/A</v>
      </c>
      <c r="AZ465" s="8" t="e">
        <f t="shared" si="274"/>
        <v>#N/A</v>
      </c>
      <c r="BA465" s="3" t="e">
        <f t="shared" si="275"/>
        <v>#N/A</v>
      </c>
      <c r="BB465" s="3" t="e">
        <f t="shared" si="276"/>
        <v>#N/A</v>
      </c>
      <c r="BC465" s="3" t="e">
        <f t="shared" si="277"/>
        <v>#N/A</v>
      </c>
      <c r="BD465" s="3" t="e">
        <f t="shared" si="278"/>
        <v>#N/A</v>
      </c>
      <c r="BE465" s="3" t="e">
        <f t="shared" si="279"/>
        <v>#N/A</v>
      </c>
      <c r="BF465" s="3" t="e">
        <f t="shared" si="280"/>
        <v>#N/A</v>
      </c>
      <c r="BG465" s="3" t="e">
        <f t="shared" si="281"/>
        <v>#N/A</v>
      </c>
      <c r="BH465" s="3" t="e">
        <f t="shared" si="282"/>
        <v>#N/A</v>
      </c>
      <c r="BI465" s="3" t="e">
        <f t="shared" si="283"/>
        <v>#N/A</v>
      </c>
      <c r="BM465" s="4"/>
      <c r="BN465" s="8"/>
      <c r="BO465" s="3"/>
      <c r="BP465" s="4"/>
      <c r="BQ465" s="4"/>
      <c r="BR465" s="3"/>
      <c r="BU465">
        <f t="shared" si="272"/>
        <v>222</v>
      </c>
      <c r="BV465" t="e">
        <f t="shared" si="295"/>
        <v>#N/A</v>
      </c>
      <c r="BW465" s="3" t="e">
        <f t="shared" si="295"/>
        <v>#N/A</v>
      </c>
      <c r="BX465" s="3" t="e">
        <f t="shared" si="295"/>
        <v>#N/A</v>
      </c>
      <c r="BY465" s="4" t="e">
        <f t="shared" si="295"/>
        <v>#N/A</v>
      </c>
      <c r="BZ465" s="4" t="e">
        <f t="shared" si="295"/>
        <v>#N/A</v>
      </c>
      <c r="CB465" s="8" t="e">
        <f t="shared" si="285"/>
        <v>#N/A</v>
      </c>
      <c r="CC465" s="3" t="e">
        <f t="shared" si="286"/>
        <v>#N/A</v>
      </c>
      <c r="CD465" s="3" t="e">
        <f t="shared" si="287"/>
        <v>#N/A</v>
      </c>
      <c r="CE465" s="3" t="e">
        <f t="shared" si="288"/>
        <v>#N/A</v>
      </c>
      <c r="CF465" s="3" t="e">
        <f t="shared" si="289"/>
        <v>#N/A</v>
      </c>
      <c r="CG465" s="3" t="e">
        <f t="shared" si="290"/>
        <v>#N/A</v>
      </c>
      <c r="CH465" s="3" t="e">
        <f t="shared" si="291"/>
        <v>#N/A</v>
      </c>
      <c r="CI465" s="3" t="e">
        <f t="shared" si="292"/>
        <v>#N/A</v>
      </c>
      <c r="CJ465" s="3" t="e">
        <f t="shared" si="293"/>
        <v>#N/A</v>
      </c>
      <c r="CK465" s="3" t="e">
        <f t="shared" si="294"/>
        <v>#N/A</v>
      </c>
    </row>
    <row r="466" spans="45:89" x14ac:dyDescent="0.2">
      <c r="AS466">
        <f t="shared" si="296"/>
        <v>222</v>
      </c>
      <c r="AT466" t="e">
        <f t="shared" si="270"/>
        <v>#N/A</v>
      </c>
      <c r="AU466" s="3" t="e">
        <f t="shared" si="273"/>
        <v>#N/A</v>
      </c>
      <c r="AV466" s="3" t="e">
        <f t="shared" si="284"/>
        <v>#N/A</v>
      </c>
      <c r="AW466" s="4" t="e">
        <f t="shared" si="284"/>
        <v>#N/A</v>
      </c>
      <c r="AX466" s="4" t="e">
        <f t="shared" si="284"/>
        <v>#N/A</v>
      </c>
      <c r="AZ466" s="8" t="e">
        <f t="shared" si="274"/>
        <v>#N/A</v>
      </c>
      <c r="BA466" s="3" t="e">
        <f t="shared" si="275"/>
        <v>#N/A</v>
      </c>
      <c r="BB466" s="3" t="e">
        <f t="shared" si="276"/>
        <v>#N/A</v>
      </c>
      <c r="BC466" s="3" t="e">
        <f t="shared" si="277"/>
        <v>#N/A</v>
      </c>
      <c r="BD466" s="3" t="e">
        <f t="shared" si="278"/>
        <v>#N/A</v>
      </c>
      <c r="BE466" s="3" t="e">
        <f t="shared" si="279"/>
        <v>#N/A</v>
      </c>
      <c r="BF466" s="3" t="e">
        <f t="shared" si="280"/>
        <v>#N/A</v>
      </c>
      <c r="BG466" s="3" t="e">
        <f t="shared" si="281"/>
        <v>#N/A</v>
      </c>
      <c r="BH466" s="3" t="e">
        <f t="shared" si="282"/>
        <v>#N/A</v>
      </c>
      <c r="BI466" s="3" t="e">
        <f t="shared" si="283"/>
        <v>#N/A</v>
      </c>
      <c r="BM466" s="4"/>
      <c r="BN466" s="8"/>
      <c r="BO466" s="3"/>
      <c r="BP466" s="4"/>
      <c r="BQ466" s="4"/>
      <c r="BR466" s="3"/>
      <c r="BU466">
        <f t="shared" si="272"/>
        <v>222</v>
      </c>
      <c r="BV466" t="e">
        <f t="shared" si="295"/>
        <v>#N/A</v>
      </c>
      <c r="BW466" s="3" t="e">
        <f t="shared" si="295"/>
        <v>#N/A</v>
      </c>
      <c r="BX466" s="3" t="e">
        <f t="shared" si="295"/>
        <v>#N/A</v>
      </c>
      <c r="BY466" s="4" t="e">
        <f t="shared" si="295"/>
        <v>#N/A</v>
      </c>
      <c r="BZ466" s="4" t="e">
        <f t="shared" si="295"/>
        <v>#N/A</v>
      </c>
      <c r="CB466" s="8" t="e">
        <f t="shared" si="285"/>
        <v>#N/A</v>
      </c>
      <c r="CC466" s="3" t="e">
        <f t="shared" si="286"/>
        <v>#N/A</v>
      </c>
      <c r="CD466" s="3" t="e">
        <f t="shared" si="287"/>
        <v>#N/A</v>
      </c>
      <c r="CE466" s="3" t="e">
        <f t="shared" si="288"/>
        <v>#N/A</v>
      </c>
      <c r="CF466" s="3" t="e">
        <f t="shared" si="289"/>
        <v>#N/A</v>
      </c>
      <c r="CG466" s="3" t="e">
        <f t="shared" si="290"/>
        <v>#N/A</v>
      </c>
      <c r="CH466" s="3" t="e">
        <f t="shared" si="291"/>
        <v>#N/A</v>
      </c>
      <c r="CI466" s="3" t="e">
        <f t="shared" si="292"/>
        <v>#N/A</v>
      </c>
      <c r="CJ466" s="3" t="e">
        <f t="shared" si="293"/>
        <v>#N/A</v>
      </c>
      <c r="CK466" s="3" t="e">
        <f t="shared" si="294"/>
        <v>#N/A</v>
      </c>
    </row>
    <row r="467" spans="45:89" x14ac:dyDescent="0.2">
      <c r="AS467">
        <f t="shared" si="296"/>
        <v>223</v>
      </c>
      <c r="AT467" t="e">
        <f t="shared" si="270"/>
        <v>#N/A</v>
      </c>
      <c r="AU467" s="3" t="e">
        <f t="shared" si="273"/>
        <v>#N/A</v>
      </c>
      <c r="AV467" s="3" t="e">
        <f t="shared" si="284"/>
        <v>#N/A</v>
      </c>
      <c r="AW467" s="4" t="e">
        <f t="shared" si="284"/>
        <v>#N/A</v>
      </c>
      <c r="AX467" s="4" t="e">
        <f t="shared" si="284"/>
        <v>#N/A</v>
      </c>
      <c r="AZ467" s="8" t="e">
        <f t="shared" si="274"/>
        <v>#N/A</v>
      </c>
      <c r="BA467" s="3" t="e">
        <f t="shared" si="275"/>
        <v>#N/A</v>
      </c>
      <c r="BB467" s="3" t="e">
        <f t="shared" si="276"/>
        <v>#N/A</v>
      </c>
      <c r="BC467" s="3" t="e">
        <f t="shared" si="277"/>
        <v>#N/A</v>
      </c>
      <c r="BD467" s="3" t="e">
        <f t="shared" si="278"/>
        <v>#N/A</v>
      </c>
      <c r="BE467" s="3" t="e">
        <f t="shared" si="279"/>
        <v>#N/A</v>
      </c>
      <c r="BF467" s="3" t="e">
        <f t="shared" si="280"/>
        <v>#N/A</v>
      </c>
      <c r="BG467" s="3" t="e">
        <f t="shared" si="281"/>
        <v>#N/A</v>
      </c>
      <c r="BH467" s="3" t="e">
        <f t="shared" si="282"/>
        <v>#N/A</v>
      </c>
      <c r="BI467" s="3" t="e">
        <f t="shared" si="283"/>
        <v>#N/A</v>
      </c>
      <c r="BM467" s="4"/>
      <c r="BN467" s="8"/>
      <c r="BO467" s="3"/>
      <c r="BP467" s="4"/>
      <c r="BQ467" s="4"/>
      <c r="BR467" s="3"/>
      <c r="BU467">
        <f t="shared" si="272"/>
        <v>223</v>
      </c>
      <c r="BV467" t="e">
        <f t="shared" si="295"/>
        <v>#N/A</v>
      </c>
      <c r="BW467" s="3" t="e">
        <f t="shared" si="295"/>
        <v>#N/A</v>
      </c>
      <c r="BX467" s="3" t="e">
        <f t="shared" si="295"/>
        <v>#N/A</v>
      </c>
      <c r="BY467" s="4" t="e">
        <f t="shared" si="295"/>
        <v>#N/A</v>
      </c>
      <c r="BZ467" s="4" t="e">
        <f t="shared" si="295"/>
        <v>#N/A</v>
      </c>
      <c r="CB467" s="8" t="e">
        <f t="shared" si="285"/>
        <v>#N/A</v>
      </c>
      <c r="CC467" s="3" t="e">
        <f t="shared" si="286"/>
        <v>#N/A</v>
      </c>
      <c r="CD467" s="3" t="e">
        <f t="shared" si="287"/>
        <v>#N/A</v>
      </c>
      <c r="CE467" s="3" t="e">
        <f t="shared" si="288"/>
        <v>#N/A</v>
      </c>
      <c r="CF467" s="3" t="e">
        <f t="shared" si="289"/>
        <v>#N/A</v>
      </c>
      <c r="CG467" s="3" t="e">
        <f t="shared" si="290"/>
        <v>#N/A</v>
      </c>
      <c r="CH467" s="3" t="e">
        <f t="shared" si="291"/>
        <v>#N/A</v>
      </c>
      <c r="CI467" s="3" t="e">
        <f t="shared" si="292"/>
        <v>#N/A</v>
      </c>
      <c r="CJ467" s="3" t="e">
        <f t="shared" si="293"/>
        <v>#N/A</v>
      </c>
      <c r="CK467" s="3" t="e">
        <f t="shared" si="294"/>
        <v>#N/A</v>
      </c>
    </row>
    <row r="468" spans="45:89" x14ac:dyDescent="0.2">
      <c r="AS468">
        <f t="shared" si="296"/>
        <v>223</v>
      </c>
      <c r="AT468" t="e">
        <f t="shared" si="270"/>
        <v>#N/A</v>
      </c>
      <c r="AU468" s="3" t="e">
        <f t="shared" si="273"/>
        <v>#N/A</v>
      </c>
      <c r="AV468" s="3" t="e">
        <f t="shared" si="284"/>
        <v>#N/A</v>
      </c>
      <c r="AW468" s="4" t="e">
        <f t="shared" si="284"/>
        <v>#N/A</v>
      </c>
      <c r="AX468" s="4" t="e">
        <f t="shared" si="284"/>
        <v>#N/A</v>
      </c>
      <c r="AZ468" s="8" t="e">
        <f t="shared" si="274"/>
        <v>#N/A</v>
      </c>
      <c r="BA468" s="3" t="e">
        <f t="shared" si="275"/>
        <v>#N/A</v>
      </c>
      <c r="BB468" s="3" t="e">
        <f t="shared" si="276"/>
        <v>#N/A</v>
      </c>
      <c r="BC468" s="3" t="e">
        <f t="shared" si="277"/>
        <v>#N/A</v>
      </c>
      <c r="BD468" s="3" t="e">
        <f t="shared" si="278"/>
        <v>#N/A</v>
      </c>
      <c r="BE468" s="3" t="e">
        <f t="shared" si="279"/>
        <v>#N/A</v>
      </c>
      <c r="BF468" s="3" t="e">
        <f t="shared" si="280"/>
        <v>#N/A</v>
      </c>
      <c r="BG468" s="3" t="e">
        <f t="shared" si="281"/>
        <v>#N/A</v>
      </c>
      <c r="BH468" s="3" t="e">
        <f t="shared" si="282"/>
        <v>#N/A</v>
      </c>
      <c r="BI468" s="3" t="e">
        <f t="shared" si="283"/>
        <v>#N/A</v>
      </c>
      <c r="BM468" s="4"/>
      <c r="BN468" s="8"/>
      <c r="BO468" s="3"/>
      <c r="BP468" s="4"/>
      <c r="BQ468" s="4"/>
      <c r="BR468" s="3"/>
      <c r="BU468">
        <f t="shared" si="272"/>
        <v>223</v>
      </c>
      <c r="BV468" t="e">
        <f t="shared" si="295"/>
        <v>#N/A</v>
      </c>
      <c r="BW468" s="3" t="e">
        <f t="shared" si="295"/>
        <v>#N/A</v>
      </c>
      <c r="BX468" s="3" t="e">
        <f t="shared" si="295"/>
        <v>#N/A</v>
      </c>
      <c r="BY468" s="4" t="e">
        <f t="shared" si="295"/>
        <v>#N/A</v>
      </c>
      <c r="BZ468" s="4" t="e">
        <f t="shared" si="295"/>
        <v>#N/A</v>
      </c>
      <c r="CB468" s="8" t="e">
        <f t="shared" si="285"/>
        <v>#N/A</v>
      </c>
      <c r="CC468" s="3" t="e">
        <f t="shared" si="286"/>
        <v>#N/A</v>
      </c>
      <c r="CD468" s="3" t="e">
        <f t="shared" si="287"/>
        <v>#N/A</v>
      </c>
      <c r="CE468" s="3" t="e">
        <f t="shared" si="288"/>
        <v>#N/A</v>
      </c>
      <c r="CF468" s="3" t="e">
        <f t="shared" si="289"/>
        <v>#N/A</v>
      </c>
      <c r="CG468" s="3" t="e">
        <f t="shared" si="290"/>
        <v>#N/A</v>
      </c>
      <c r="CH468" s="3" t="e">
        <f t="shared" si="291"/>
        <v>#N/A</v>
      </c>
      <c r="CI468" s="3" t="e">
        <f t="shared" si="292"/>
        <v>#N/A</v>
      </c>
      <c r="CJ468" s="3" t="e">
        <f t="shared" si="293"/>
        <v>#N/A</v>
      </c>
      <c r="CK468" s="3" t="e">
        <f t="shared" si="294"/>
        <v>#N/A</v>
      </c>
    </row>
    <row r="469" spans="45:89" x14ac:dyDescent="0.2">
      <c r="AS469">
        <f t="shared" si="296"/>
        <v>224</v>
      </c>
      <c r="AT469" t="e">
        <f t="shared" si="270"/>
        <v>#N/A</v>
      </c>
      <c r="AU469" s="3" t="e">
        <f t="shared" si="273"/>
        <v>#N/A</v>
      </c>
      <c r="AV469" s="3" t="e">
        <f t="shared" si="284"/>
        <v>#N/A</v>
      </c>
      <c r="AW469" s="4" t="e">
        <f t="shared" si="284"/>
        <v>#N/A</v>
      </c>
      <c r="AX469" s="4" t="e">
        <f t="shared" si="284"/>
        <v>#N/A</v>
      </c>
      <c r="AZ469" s="8" t="e">
        <f t="shared" si="274"/>
        <v>#N/A</v>
      </c>
      <c r="BA469" s="3" t="e">
        <f t="shared" si="275"/>
        <v>#N/A</v>
      </c>
      <c r="BB469" s="3" t="e">
        <f t="shared" si="276"/>
        <v>#N/A</v>
      </c>
      <c r="BC469" s="3" t="e">
        <f t="shared" si="277"/>
        <v>#N/A</v>
      </c>
      <c r="BD469" s="3" t="e">
        <f t="shared" si="278"/>
        <v>#N/A</v>
      </c>
      <c r="BE469" s="3" t="e">
        <f t="shared" si="279"/>
        <v>#N/A</v>
      </c>
      <c r="BF469" s="3" t="e">
        <f t="shared" si="280"/>
        <v>#N/A</v>
      </c>
      <c r="BG469" s="3" t="e">
        <f t="shared" si="281"/>
        <v>#N/A</v>
      </c>
      <c r="BH469" s="3" t="e">
        <f t="shared" si="282"/>
        <v>#N/A</v>
      </c>
      <c r="BI469" s="3" t="e">
        <f t="shared" si="283"/>
        <v>#N/A</v>
      </c>
      <c r="BM469" s="4"/>
      <c r="BN469" s="8"/>
      <c r="BO469" s="3"/>
      <c r="BP469" s="4"/>
      <c r="BQ469" s="4"/>
      <c r="BR469" s="3"/>
      <c r="BU469">
        <f t="shared" si="272"/>
        <v>224</v>
      </c>
      <c r="BV469" t="e">
        <f t="shared" si="295"/>
        <v>#N/A</v>
      </c>
      <c r="BW469" s="3" t="e">
        <f t="shared" si="295"/>
        <v>#N/A</v>
      </c>
      <c r="BX469" s="3" t="e">
        <f t="shared" si="295"/>
        <v>#N/A</v>
      </c>
      <c r="BY469" s="4" t="e">
        <f t="shared" si="295"/>
        <v>#N/A</v>
      </c>
      <c r="BZ469" s="4" t="e">
        <f t="shared" si="295"/>
        <v>#N/A</v>
      </c>
      <c r="CB469" s="8" t="e">
        <f t="shared" si="285"/>
        <v>#N/A</v>
      </c>
      <c r="CC469" s="3" t="e">
        <f t="shared" si="286"/>
        <v>#N/A</v>
      </c>
      <c r="CD469" s="3" t="e">
        <f t="shared" si="287"/>
        <v>#N/A</v>
      </c>
      <c r="CE469" s="3" t="e">
        <f t="shared" si="288"/>
        <v>#N/A</v>
      </c>
      <c r="CF469" s="3" t="e">
        <f t="shared" si="289"/>
        <v>#N/A</v>
      </c>
      <c r="CG469" s="3" t="e">
        <f t="shared" si="290"/>
        <v>#N/A</v>
      </c>
      <c r="CH469" s="3" t="e">
        <f t="shared" si="291"/>
        <v>#N/A</v>
      </c>
      <c r="CI469" s="3" t="e">
        <f t="shared" si="292"/>
        <v>#N/A</v>
      </c>
      <c r="CJ469" s="3" t="e">
        <f t="shared" si="293"/>
        <v>#N/A</v>
      </c>
      <c r="CK469" s="3" t="e">
        <f t="shared" si="294"/>
        <v>#N/A</v>
      </c>
    </row>
    <row r="470" spans="45:89" x14ac:dyDescent="0.2">
      <c r="AS470">
        <f t="shared" si="296"/>
        <v>224</v>
      </c>
      <c r="AT470" t="e">
        <f t="shared" si="270"/>
        <v>#N/A</v>
      </c>
      <c r="AU470" s="3" t="e">
        <f t="shared" si="273"/>
        <v>#N/A</v>
      </c>
      <c r="AV470" s="3" t="e">
        <f t="shared" si="284"/>
        <v>#N/A</v>
      </c>
      <c r="AW470" s="4" t="e">
        <f t="shared" si="284"/>
        <v>#N/A</v>
      </c>
      <c r="AX470" s="4" t="e">
        <f t="shared" si="284"/>
        <v>#N/A</v>
      </c>
      <c r="AZ470" s="8" t="e">
        <f t="shared" si="274"/>
        <v>#N/A</v>
      </c>
      <c r="BA470" s="3" t="e">
        <f t="shared" si="275"/>
        <v>#N/A</v>
      </c>
      <c r="BB470" s="3" t="e">
        <f t="shared" si="276"/>
        <v>#N/A</v>
      </c>
      <c r="BC470" s="3" t="e">
        <f t="shared" si="277"/>
        <v>#N/A</v>
      </c>
      <c r="BD470" s="3" t="e">
        <f t="shared" si="278"/>
        <v>#N/A</v>
      </c>
      <c r="BE470" s="3" t="e">
        <f t="shared" si="279"/>
        <v>#N/A</v>
      </c>
      <c r="BF470" s="3" t="e">
        <f t="shared" si="280"/>
        <v>#N/A</v>
      </c>
      <c r="BG470" s="3" t="e">
        <f t="shared" si="281"/>
        <v>#N/A</v>
      </c>
      <c r="BH470" s="3" t="e">
        <f t="shared" si="282"/>
        <v>#N/A</v>
      </c>
      <c r="BI470" s="3" t="e">
        <f t="shared" si="283"/>
        <v>#N/A</v>
      </c>
      <c r="BM470" s="4"/>
      <c r="BN470" s="8"/>
      <c r="BO470" s="3"/>
      <c r="BP470" s="4"/>
      <c r="BQ470" s="4"/>
      <c r="BR470" s="3"/>
      <c r="BU470">
        <f t="shared" si="272"/>
        <v>224</v>
      </c>
      <c r="BV470" t="e">
        <f t="shared" si="295"/>
        <v>#N/A</v>
      </c>
      <c r="BW470" s="3" t="e">
        <f t="shared" si="295"/>
        <v>#N/A</v>
      </c>
      <c r="BX470" s="3" t="e">
        <f t="shared" si="295"/>
        <v>#N/A</v>
      </c>
      <c r="BY470" s="4" t="e">
        <f t="shared" si="295"/>
        <v>#N/A</v>
      </c>
      <c r="BZ470" s="4" t="e">
        <f t="shared" si="295"/>
        <v>#N/A</v>
      </c>
      <c r="CB470" s="8" t="e">
        <f t="shared" si="285"/>
        <v>#N/A</v>
      </c>
      <c r="CC470" s="3" t="e">
        <f t="shared" si="286"/>
        <v>#N/A</v>
      </c>
      <c r="CD470" s="3" t="e">
        <f t="shared" si="287"/>
        <v>#N/A</v>
      </c>
      <c r="CE470" s="3" t="e">
        <f t="shared" si="288"/>
        <v>#N/A</v>
      </c>
      <c r="CF470" s="3" t="e">
        <f t="shared" si="289"/>
        <v>#N/A</v>
      </c>
      <c r="CG470" s="3" t="e">
        <f t="shared" si="290"/>
        <v>#N/A</v>
      </c>
      <c r="CH470" s="3" t="e">
        <f t="shared" si="291"/>
        <v>#N/A</v>
      </c>
      <c r="CI470" s="3" t="e">
        <f t="shared" si="292"/>
        <v>#N/A</v>
      </c>
      <c r="CJ470" s="3" t="e">
        <f t="shared" si="293"/>
        <v>#N/A</v>
      </c>
      <c r="CK470" s="3" t="e">
        <f t="shared" si="294"/>
        <v>#N/A</v>
      </c>
    </row>
    <row r="471" spans="45:89" x14ac:dyDescent="0.2">
      <c r="AS471">
        <f t="shared" si="296"/>
        <v>225</v>
      </c>
      <c r="AT471" t="e">
        <f t="shared" si="270"/>
        <v>#N/A</v>
      </c>
      <c r="AU471" s="3" t="e">
        <f t="shared" si="273"/>
        <v>#N/A</v>
      </c>
      <c r="AV471" s="3" t="e">
        <f t="shared" si="284"/>
        <v>#N/A</v>
      </c>
      <c r="AW471" s="4" t="e">
        <f t="shared" si="284"/>
        <v>#N/A</v>
      </c>
      <c r="AX471" s="4" t="e">
        <f t="shared" si="284"/>
        <v>#N/A</v>
      </c>
      <c r="AZ471" s="8" t="e">
        <f t="shared" si="274"/>
        <v>#N/A</v>
      </c>
      <c r="BA471" s="3" t="e">
        <f t="shared" si="275"/>
        <v>#N/A</v>
      </c>
      <c r="BB471" s="3" t="e">
        <f t="shared" si="276"/>
        <v>#N/A</v>
      </c>
      <c r="BC471" s="3" t="e">
        <f t="shared" si="277"/>
        <v>#N/A</v>
      </c>
      <c r="BD471" s="3" t="e">
        <f t="shared" si="278"/>
        <v>#N/A</v>
      </c>
      <c r="BE471" s="3" t="e">
        <f t="shared" si="279"/>
        <v>#N/A</v>
      </c>
      <c r="BF471" s="3" t="e">
        <f t="shared" si="280"/>
        <v>#N/A</v>
      </c>
      <c r="BG471" s="3" t="e">
        <f t="shared" si="281"/>
        <v>#N/A</v>
      </c>
      <c r="BH471" s="3" t="e">
        <f t="shared" si="282"/>
        <v>#N/A</v>
      </c>
      <c r="BI471" s="3" t="e">
        <f t="shared" si="283"/>
        <v>#N/A</v>
      </c>
      <c r="BM471" s="4"/>
      <c r="BN471" s="8"/>
      <c r="BO471" s="3"/>
      <c r="BP471" s="4"/>
      <c r="BQ471" s="4"/>
      <c r="BR471" s="3"/>
      <c r="BU471">
        <f t="shared" si="272"/>
        <v>225</v>
      </c>
      <c r="BV471" t="e">
        <f t="shared" si="295"/>
        <v>#N/A</v>
      </c>
      <c r="BW471" s="3" t="e">
        <f t="shared" si="295"/>
        <v>#N/A</v>
      </c>
      <c r="BX471" s="3" t="e">
        <f t="shared" si="295"/>
        <v>#N/A</v>
      </c>
      <c r="BY471" s="4" t="e">
        <f t="shared" si="295"/>
        <v>#N/A</v>
      </c>
      <c r="BZ471" s="4" t="e">
        <f t="shared" si="295"/>
        <v>#N/A</v>
      </c>
      <c r="CB471" s="8" t="e">
        <f t="shared" si="285"/>
        <v>#N/A</v>
      </c>
      <c r="CC471" s="3" t="e">
        <f t="shared" si="286"/>
        <v>#N/A</v>
      </c>
      <c r="CD471" s="3" t="e">
        <f t="shared" si="287"/>
        <v>#N/A</v>
      </c>
      <c r="CE471" s="3" t="e">
        <f t="shared" si="288"/>
        <v>#N/A</v>
      </c>
      <c r="CF471" s="3" t="e">
        <f t="shared" si="289"/>
        <v>#N/A</v>
      </c>
      <c r="CG471" s="3" t="e">
        <f t="shared" si="290"/>
        <v>#N/A</v>
      </c>
      <c r="CH471" s="3" t="e">
        <f t="shared" si="291"/>
        <v>#N/A</v>
      </c>
      <c r="CI471" s="3" t="e">
        <f t="shared" si="292"/>
        <v>#N/A</v>
      </c>
      <c r="CJ471" s="3" t="e">
        <f t="shared" si="293"/>
        <v>#N/A</v>
      </c>
      <c r="CK471" s="3" t="e">
        <f t="shared" si="294"/>
        <v>#N/A</v>
      </c>
    </row>
    <row r="472" spans="45:89" x14ac:dyDescent="0.2">
      <c r="AS472">
        <f t="shared" si="296"/>
        <v>225</v>
      </c>
      <c r="AT472" t="e">
        <f t="shared" ref="AT472:AT535" si="297">INDEX($T$23:$Y$204,MATCH($AS472,$T$23:$T$204,0),MATCH(AT$22,$T$22:$Y$22,0))</f>
        <v>#N/A</v>
      </c>
      <c r="AU472" s="3" t="e">
        <f t="shared" si="273"/>
        <v>#N/A</v>
      </c>
      <c r="AV472" s="3" t="e">
        <f t="shared" si="284"/>
        <v>#N/A</v>
      </c>
      <c r="AW472" s="4" t="e">
        <f t="shared" si="284"/>
        <v>#N/A</v>
      </c>
      <c r="AX472" s="4" t="e">
        <f t="shared" si="284"/>
        <v>#N/A</v>
      </c>
      <c r="AZ472" s="8" t="e">
        <f t="shared" si="274"/>
        <v>#N/A</v>
      </c>
      <c r="BA472" s="3" t="e">
        <f t="shared" si="275"/>
        <v>#N/A</v>
      </c>
      <c r="BB472" s="3" t="e">
        <f t="shared" si="276"/>
        <v>#N/A</v>
      </c>
      <c r="BC472" s="3" t="e">
        <f t="shared" si="277"/>
        <v>#N/A</v>
      </c>
      <c r="BD472" s="3" t="e">
        <f t="shared" si="278"/>
        <v>#N/A</v>
      </c>
      <c r="BE472" s="3" t="e">
        <f t="shared" si="279"/>
        <v>#N/A</v>
      </c>
      <c r="BF472" s="3" t="e">
        <f t="shared" si="280"/>
        <v>#N/A</v>
      </c>
      <c r="BG472" s="3" t="e">
        <f t="shared" si="281"/>
        <v>#N/A</v>
      </c>
      <c r="BH472" s="3" t="e">
        <f t="shared" si="282"/>
        <v>#N/A</v>
      </c>
      <c r="BI472" s="3" t="e">
        <f t="shared" si="283"/>
        <v>#N/A</v>
      </c>
      <c r="BM472" s="4"/>
      <c r="BN472" s="8"/>
      <c r="BO472" s="3"/>
      <c r="BP472" s="4"/>
      <c r="BQ472" s="4"/>
      <c r="BR472" s="3"/>
      <c r="BU472">
        <f t="shared" si="272"/>
        <v>225</v>
      </c>
      <c r="BV472" t="e">
        <f t="shared" si="295"/>
        <v>#N/A</v>
      </c>
      <c r="BW472" s="3" t="e">
        <f t="shared" si="295"/>
        <v>#N/A</v>
      </c>
      <c r="BX472" s="3" t="e">
        <f t="shared" si="295"/>
        <v>#N/A</v>
      </c>
      <c r="BY472" s="4" t="e">
        <f t="shared" si="295"/>
        <v>#N/A</v>
      </c>
      <c r="BZ472" s="4" t="e">
        <f t="shared" si="295"/>
        <v>#N/A</v>
      </c>
      <c r="CB472" s="8" t="e">
        <f t="shared" si="285"/>
        <v>#N/A</v>
      </c>
      <c r="CC472" s="3" t="e">
        <f t="shared" si="286"/>
        <v>#N/A</v>
      </c>
      <c r="CD472" s="3" t="e">
        <f t="shared" si="287"/>
        <v>#N/A</v>
      </c>
      <c r="CE472" s="3" t="e">
        <f t="shared" si="288"/>
        <v>#N/A</v>
      </c>
      <c r="CF472" s="3" t="e">
        <f t="shared" si="289"/>
        <v>#N/A</v>
      </c>
      <c r="CG472" s="3" t="e">
        <f t="shared" si="290"/>
        <v>#N/A</v>
      </c>
      <c r="CH472" s="3" t="e">
        <f t="shared" si="291"/>
        <v>#N/A</v>
      </c>
      <c r="CI472" s="3" t="e">
        <f t="shared" si="292"/>
        <v>#N/A</v>
      </c>
      <c r="CJ472" s="3" t="e">
        <f t="shared" si="293"/>
        <v>#N/A</v>
      </c>
      <c r="CK472" s="3" t="e">
        <f t="shared" si="294"/>
        <v>#N/A</v>
      </c>
    </row>
    <row r="473" spans="45:89" x14ac:dyDescent="0.2">
      <c r="AS473">
        <f t="shared" si="296"/>
        <v>226</v>
      </c>
      <c r="AT473" t="e">
        <f t="shared" si="297"/>
        <v>#N/A</v>
      </c>
      <c r="AU473" s="3" t="e">
        <f t="shared" si="273"/>
        <v>#N/A</v>
      </c>
      <c r="AV473" s="3" t="e">
        <f t="shared" si="284"/>
        <v>#N/A</v>
      </c>
      <c r="AW473" s="4" t="e">
        <f t="shared" si="284"/>
        <v>#N/A</v>
      </c>
      <c r="AX473" s="4" t="e">
        <f t="shared" si="284"/>
        <v>#N/A</v>
      </c>
      <c r="AZ473" s="8" t="e">
        <f t="shared" si="274"/>
        <v>#N/A</v>
      </c>
      <c r="BA473" s="3" t="e">
        <f t="shared" si="275"/>
        <v>#N/A</v>
      </c>
      <c r="BB473" s="3" t="e">
        <f t="shared" si="276"/>
        <v>#N/A</v>
      </c>
      <c r="BC473" s="3" t="e">
        <f t="shared" si="277"/>
        <v>#N/A</v>
      </c>
      <c r="BD473" s="3" t="e">
        <f t="shared" si="278"/>
        <v>#N/A</v>
      </c>
      <c r="BE473" s="3" t="e">
        <f t="shared" si="279"/>
        <v>#N/A</v>
      </c>
      <c r="BF473" s="3" t="e">
        <f t="shared" si="280"/>
        <v>#N/A</v>
      </c>
      <c r="BG473" s="3" t="e">
        <f t="shared" si="281"/>
        <v>#N/A</v>
      </c>
      <c r="BH473" s="3" t="e">
        <f t="shared" si="282"/>
        <v>#N/A</v>
      </c>
      <c r="BI473" s="3" t="e">
        <f t="shared" si="283"/>
        <v>#N/A</v>
      </c>
      <c r="BM473" s="4"/>
      <c r="BN473" s="8"/>
      <c r="BO473" s="3"/>
      <c r="BP473" s="4"/>
      <c r="BQ473" s="4"/>
      <c r="BR473" s="3"/>
      <c r="BU473">
        <f t="shared" si="272"/>
        <v>226</v>
      </c>
      <c r="BV473" t="e">
        <f t="shared" si="295"/>
        <v>#N/A</v>
      </c>
      <c r="BW473" s="3" t="e">
        <f t="shared" si="295"/>
        <v>#N/A</v>
      </c>
      <c r="BX473" s="3" t="e">
        <f t="shared" si="295"/>
        <v>#N/A</v>
      </c>
      <c r="BY473" s="4" t="e">
        <f t="shared" si="295"/>
        <v>#N/A</v>
      </c>
      <c r="BZ473" s="4" t="e">
        <f t="shared" si="295"/>
        <v>#N/A</v>
      </c>
      <c r="CB473" s="8" t="e">
        <f t="shared" si="285"/>
        <v>#N/A</v>
      </c>
      <c r="CC473" s="3" t="e">
        <f t="shared" si="286"/>
        <v>#N/A</v>
      </c>
      <c r="CD473" s="3" t="e">
        <f t="shared" si="287"/>
        <v>#N/A</v>
      </c>
      <c r="CE473" s="3" t="e">
        <f t="shared" si="288"/>
        <v>#N/A</v>
      </c>
      <c r="CF473" s="3" t="e">
        <f t="shared" si="289"/>
        <v>#N/A</v>
      </c>
      <c r="CG473" s="3" t="e">
        <f t="shared" si="290"/>
        <v>#N/A</v>
      </c>
      <c r="CH473" s="3" t="e">
        <f t="shared" si="291"/>
        <v>#N/A</v>
      </c>
      <c r="CI473" s="3" t="e">
        <f t="shared" si="292"/>
        <v>#N/A</v>
      </c>
      <c r="CJ473" s="3" t="e">
        <f t="shared" si="293"/>
        <v>#N/A</v>
      </c>
      <c r="CK473" s="3" t="e">
        <f t="shared" si="294"/>
        <v>#N/A</v>
      </c>
    </row>
    <row r="474" spans="45:89" x14ac:dyDescent="0.2">
      <c r="AS474">
        <f t="shared" si="296"/>
        <v>226</v>
      </c>
      <c r="AT474" t="e">
        <f t="shared" si="297"/>
        <v>#N/A</v>
      </c>
      <c r="AU474" s="3" t="e">
        <f t="shared" si="273"/>
        <v>#N/A</v>
      </c>
      <c r="AV474" s="3" t="e">
        <f t="shared" si="284"/>
        <v>#N/A</v>
      </c>
      <c r="AW474" s="4" t="e">
        <f t="shared" si="284"/>
        <v>#N/A</v>
      </c>
      <c r="AX474" s="4" t="e">
        <f t="shared" si="284"/>
        <v>#N/A</v>
      </c>
      <c r="AZ474" s="8" t="e">
        <f t="shared" si="274"/>
        <v>#N/A</v>
      </c>
      <c r="BA474" s="3" t="e">
        <f t="shared" si="275"/>
        <v>#N/A</v>
      </c>
      <c r="BB474" s="3" t="e">
        <f t="shared" si="276"/>
        <v>#N/A</v>
      </c>
      <c r="BC474" s="3" t="e">
        <f t="shared" si="277"/>
        <v>#N/A</v>
      </c>
      <c r="BD474" s="3" t="e">
        <f t="shared" si="278"/>
        <v>#N/A</v>
      </c>
      <c r="BE474" s="3" t="e">
        <f t="shared" si="279"/>
        <v>#N/A</v>
      </c>
      <c r="BF474" s="3" t="e">
        <f t="shared" si="280"/>
        <v>#N/A</v>
      </c>
      <c r="BG474" s="3" t="e">
        <f t="shared" si="281"/>
        <v>#N/A</v>
      </c>
      <c r="BH474" s="3" t="e">
        <f t="shared" si="282"/>
        <v>#N/A</v>
      </c>
      <c r="BI474" s="3" t="e">
        <f t="shared" si="283"/>
        <v>#N/A</v>
      </c>
      <c r="BM474" s="4"/>
      <c r="BN474" s="8"/>
      <c r="BO474" s="3"/>
      <c r="BP474" s="4"/>
      <c r="BQ474" s="4"/>
      <c r="BR474" s="3"/>
      <c r="BU474">
        <f t="shared" ref="BU474:BU537" si="298">BU472+1</f>
        <v>226</v>
      </c>
      <c r="BV474" t="e">
        <f t="shared" si="295"/>
        <v>#N/A</v>
      </c>
      <c r="BW474" s="3" t="e">
        <f t="shared" si="295"/>
        <v>#N/A</v>
      </c>
      <c r="BX474" s="3" t="e">
        <f t="shared" si="295"/>
        <v>#N/A</v>
      </c>
      <c r="BY474" s="4" t="e">
        <f t="shared" si="295"/>
        <v>#N/A</v>
      </c>
      <c r="BZ474" s="4" t="e">
        <f t="shared" si="295"/>
        <v>#N/A</v>
      </c>
      <c r="CB474" s="8" t="e">
        <f t="shared" si="285"/>
        <v>#N/A</v>
      </c>
      <c r="CC474" s="3" t="e">
        <f t="shared" si="286"/>
        <v>#N/A</v>
      </c>
      <c r="CD474" s="3" t="e">
        <f t="shared" si="287"/>
        <v>#N/A</v>
      </c>
      <c r="CE474" s="3" t="e">
        <f t="shared" si="288"/>
        <v>#N/A</v>
      </c>
      <c r="CF474" s="3" t="e">
        <f t="shared" si="289"/>
        <v>#N/A</v>
      </c>
      <c r="CG474" s="3" t="e">
        <f t="shared" si="290"/>
        <v>#N/A</v>
      </c>
      <c r="CH474" s="3" t="e">
        <f t="shared" si="291"/>
        <v>#N/A</v>
      </c>
      <c r="CI474" s="3" t="e">
        <f t="shared" si="292"/>
        <v>#N/A</v>
      </c>
      <c r="CJ474" s="3" t="e">
        <f t="shared" si="293"/>
        <v>#N/A</v>
      </c>
      <c r="CK474" s="3" t="e">
        <f t="shared" si="294"/>
        <v>#N/A</v>
      </c>
    </row>
    <row r="475" spans="45:89" x14ac:dyDescent="0.2">
      <c r="AS475">
        <f t="shared" si="296"/>
        <v>227</v>
      </c>
      <c r="AT475" t="e">
        <f t="shared" si="297"/>
        <v>#N/A</v>
      </c>
      <c r="AU475" s="3" t="e">
        <f t="shared" si="273"/>
        <v>#N/A</v>
      </c>
      <c r="AV475" s="3" t="e">
        <f t="shared" si="284"/>
        <v>#N/A</v>
      </c>
      <c r="AW475" s="4" t="e">
        <f t="shared" si="284"/>
        <v>#N/A</v>
      </c>
      <c r="AX475" s="4" t="e">
        <f t="shared" si="284"/>
        <v>#N/A</v>
      </c>
      <c r="AZ475" s="8" t="e">
        <f t="shared" si="274"/>
        <v>#N/A</v>
      </c>
      <c r="BA475" s="3" t="e">
        <f t="shared" si="275"/>
        <v>#N/A</v>
      </c>
      <c r="BB475" s="3" t="e">
        <f t="shared" si="276"/>
        <v>#N/A</v>
      </c>
      <c r="BC475" s="3" t="e">
        <f t="shared" si="277"/>
        <v>#N/A</v>
      </c>
      <c r="BD475" s="3" t="e">
        <f t="shared" si="278"/>
        <v>#N/A</v>
      </c>
      <c r="BE475" s="3" t="e">
        <f t="shared" si="279"/>
        <v>#N/A</v>
      </c>
      <c r="BF475" s="3" t="e">
        <f t="shared" si="280"/>
        <v>#N/A</v>
      </c>
      <c r="BG475" s="3" t="e">
        <f t="shared" si="281"/>
        <v>#N/A</v>
      </c>
      <c r="BH475" s="3" t="e">
        <f t="shared" si="282"/>
        <v>#N/A</v>
      </c>
      <c r="BI475" s="3" t="e">
        <f t="shared" si="283"/>
        <v>#N/A</v>
      </c>
      <c r="BM475" s="4"/>
      <c r="BN475" s="8"/>
      <c r="BO475" s="3"/>
      <c r="BP475" s="4"/>
      <c r="BQ475" s="4"/>
      <c r="BR475" s="3"/>
      <c r="BU475">
        <f t="shared" si="298"/>
        <v>227</v>
      </c>
      <c r="BV475" t="e">
        <f t="shared" si="295"/>
        <v>#N/A</v>
      </c>
      <c r="BW475" s="3" t="e">
        <f t="shared" si="295"/>
        <v>#N/A</v>
      </c>
      <c r="BX475" s="3" t="e">
        <f t="shared" si="295"/>
        <v>#N/A</v>
      </c>
      <c r="BY475" s="4" t="e">
        <f t="shared" si="295"/>
        <v>#N/A</v>
      </c>
      <c r="BZ475" s="4" t="e">
        <f t="shared" si="295"/>
        <v>#N/A</v>
      </c>
      <c r="CB475" s="8" t="e">
        <f t="shared" si="285"/>
        <v>#N/A</v>
      </c>
      <c r="CC475" s="3" t="e">
        <f t="shared" si="286"/>
        <v>#N/A</v>
      </c>
      <c r="CD475" s="3" t="e">
        <f t="shared" si="287"/>
        <v>#N/A</v>
      </c>
      <c r="CE475" s="3" t="e">
        <f t="shared" si="288"/>
        <v>#N/A</v>
      </c>
      <c r="CF475" s="3" t="e">
        <f t="shared" si="289"/>
        <v>#N/A</v>
      </c>
      <c r="CG475" s="3" t="e">
        <f t="shared" si="290"/>
        <v>#N/A</v>
      </c>
      <c r="CH475" s="3" t="e">
        <f t="shared" si="291"/>
        <v>#N/A</v>
      </c>
      <c r="CI475" s="3" t="e">
        <f t="shared" si="292"/>
        <v>#N/A</v>
      </c>
      <c r="CJ475" s="3" t="e">
        <f t="shared" si="293"/>
        <v>#N/A</v>
      </c>
      <c r="CK475" s="3" t="e">
        <f t="shared" si="294"/>
        <v>#N/A</v>
      </c>
    </row>
    <row r="476" spans="45:89" x14ac:dyDescent="0.2">
      <c r="AS476">
        <f t="shared" si="296"/>
        <v>227</v>
      </c>
      <c r="AT476" t="e">
        <f t="shared" si="297"/>
        <v>#N/A</v>
      </c>
      <c r="AU476" s="3" t="e">
        <f t="shared" si="273"/>
        <v>#N/A</v>
      </c>
      <c r="AV476" s="3" t="e">
        <f t="shared" si="284"/>
        <v>#N/A</v>
      </c>
      <c r="AW476" s="4" t="e">
        <f t="shared" si="284"/>
        <v>#N/A</v>
      </c>
      <c r="AX476" s="4" t="e">
        <f t="shared" si="284"/>
        <v>#N/A</v>
      </c>
      <c r="AZ476" s="8" t="e">
        <f t="shared" si="274"/>
        <v>#N/A</v>
      </c>
      <c r="BA476" s="3" t="e">
        <f t="shared" si="275"/>
        <v>#N/A</v>
      </c>
      <c r="BB476" s="3" t="e">
        <f t="shared" si="276"/>
        <v>#N/A</v>
      </c>
      <c r="BC476" s="3" t="e">
        <f t="shared" si="277"/>
        <v>#N/A</v>
      </c>
      <c r="BD476" s="3" t="e">
        <f t="shared" si="278"/>
        <v>#N/A</v>
      </c>
      <c r="BE476" s="3" t="e">
        <f t="shared" si="279"/>
        <v>#N/A</v>
      </c>
      <c r="BF476" s="3" t="e">
        <f t="shared" si="280"/>
        <v>#N/A</v>
      </c>
      <c r="BG476" s="3" t="e">
        <f t="shared" si="281"/>
        <v>#N/A</v>
      </c>
      <c r="BH476" s="3" t="e">
        <f t="shared" si="282"/>
        <v>#N/A</v>
      </c>
      <c r="BI476" s="3" t="e">
        <f t="shared" si="283"/>
        <v>#N/A</v>
      </c>
      <c r="BM476" s="4"/>
      <c r="BN476" s="8"/>
      <c r="BO476" s="3"/>
      <c r="BP476" s="4"/>
      <c r="BQ476" s="4"/>
      <c r="BR476" s="3"/>
      <c r="BU476">
        <f t="shared" si="298"/>
        <v>227</v>
      </c>
      <c r="BV476" t="e">
        <f t="shared" si="295"/>
        <v>#N/A</v>
      </c>
      <c r="BW476" s="3" t="e">
        <f t="shared" si="295"/>
        <v>#N/A</v>
      </c>
      <c r="BX476" s="3" t="e">
        <f t="shared" si="295"/>
        <v>#N/A</v>
      </c>
      <c r="BY476" s="4" t="e">
        <f t="shared" si="295"/>
        <v>#N/A</v>
      </c>
      <c r="BZ476" s="4" t="e">
        <f t="shared" si="295"/>
        <v>#N/A</v>
      </c>
      <c r="CB476" s="8" t="e">
        <f t="shared" si="285"/>
        <v>#N/A</v>
      </c>
      <c r="CC476" s="3" t="e">
        <f t="shared" si="286"/>
        <v>#N/A</v>
      </c>
      <c r="CD476" s="3" t="e">
        <f t="shared" si="287"/>
        <v>#N/A</v>
      </c>
      <c r="CE476" s="3" t="e">
        <f t="shared" si="288"/>
        <v>#N/A</v>
      </c>
      <c r="CF476" s="3" t="e">
        <f t="shared" si="289"/>
        <v>#N/A</v>
      </c>
      <c r="CG476" s="3" t="e">
        <f t="shared" si="290"/>
        <v>#N/A</v>
      </c>
      <c r="CH476" s="3" t="e">
        <f t="shared" si="291"/>
        <v>#N/A</v>
      </c>
      <c r="CI476" s="3" t="e">
        <f t="shared" si="292"/>
        <v>#N/A</v>
      </c>
      <c r="CJ476" s="3" t="e">
        <f t="shared" si="293"/>
        <v>#N/A</v>
      </c>
      <c r="CK476" s="3" t="e">
        <f t="shared" si="294"/>
        <v>#N/A</v>
      </c>
    </row>
    <row r="477" spans="45:89" x14ac:dyDescent="0.2">
      <c r="AS477">
        <f t="shared" si="296"/>
        <v>228</v>
      </c>
      <c r="AT477" t="e">
        <f t="shared" si="297"/>
        <v>#N/A</v>
      </c>
      <c r="AU477" s="3" t="e">
        <f t="shared" si="273"/>
        <v>#N/A</v>
      </c>
      <c r="AV477" s="3" t="e">
        <f t="shared" si="284"/>
        <v>#N/A</v>
      </c>
      <c r="AW477" s="4" t="e">
        <f t="shared" si="284"/>
        <v>#N/A</v>
      </c>
      <c r="AX477" s="4" t="e">
        <f t="shared" si="284"/>
        <v>#N/A</v>
      </c>
      <c r="AZ477" s="8" t="e">
        <f t="shared" si="274"/>
        <v>#N/A</v>
      </c>
      <c r="BA477" s="3" t="e">
        <f t="shared" si="275"/>
        <v>#N/A</v>
      </c>
      <c r="BB477" s="3" t="e">
        <f t="shared" si="276"/>
        <v>#N/A</v>
      </c>
      <c r="BC477" s="3" t="e">
        <f t="shared" si="277"/>
        <v>#N/A</v>
      </c>
      <c r="BD477" s="3" t="e">
        <f t="shared" si="278"/>
        <v>#N/A</v>
      </c>
      <c r="BE477" s="3" t="e">
        <f t="shared" si="279"/>
        <v>#N/A</v>
      </c>
      <c r="BF477" s="3" t="e">
        <f t="shared" si="280"/>
        <v>#N/A</v>
      </c>
      <c r="BG477" s="3" t="e">
        <f t="shared" si="281"/>
        <v>#N/A</v>
      </c>
      <c r="BH477" s="3" t="e">
        <f t="shared" si="282"/>
        <v>#N/A</v>
      </c>
      <c r="BI477" s="3" t="e">
        <f t="shared" si="283"/>
        <v>#N/A</v>
      </c>
      <c r="BM477" s="4"/>
      <c r="BN477" s="8"/>
      <c r="BO477" s="3"/>
      <c r="BP477" s="4"/>
      <c r="BQ477" s="4"/>
      <c r="BR477" s="3"/>
      <c r="BU477">
        <f t="shared" si="298"/>
        <v>228</v>
      </c>
      <c r="BV477" t="e">
        <f t="shared" si="295"/>
        <v>#N/A</v>
      </c>
      <c r="BW477" s="3" t="e">
        <f t="shared" si="295"/>
        <v>#N/A</v>
      </c>
      <c r="BX477" s="3" t="e">
        <f t="shared" si="295"/>
        <v>#N/A</v>
      </c>
      <c r="BY477" s="4" t="e">
        <f t="shared" si="295"/>
        <v>#N/A</v>
      </c>
      <c r="BZ477" s="4" t="e">
        <f t="shared" si="295"/>
        <v>#N/A</v>
      </c>
      <c r="CB477" s="8" t="e">
        <f t="shared" si="285"/>
        <v>#N/A</v>
      </c>
      <c r="CC477" s="3" t="e">
        <f t="shared" si="286"/>
        <v>#N/A</v>
      </c>
      <c r="CD477" s="3" t="e">
        <f t="shared" si="287"/>
        <v>#N/A</v>
      </c>
      <c r="CE477" s="3" t="e">
        <f t="shared" si="288"/>
        <v>#N/A</v>
      </c>
      <c r="CF477" s="3" t="e">
        <f t="shared" si="289"/>
        <v>#N/A</v>
      </c>
      <c r="CG477" s="3" t="e">
        <f t="shared" si="290"/>
        <v>#N/A</v>
      </c>
      <c r="CH477" s="3" t="e">
        <f t="shared" si="291"/>
        <v>#N/A</v>
      </c>
      <c r="CI477" s="3" t="e">
        <f t="shared" si="292"/>
        <v>#N/A</v>
      </c>
      <c r="CJ477" s="3" t="e">
        <f t="shared" si="293"/>
        <v>#N/A</v>
      </c>
      <c r="CK477" s="3" t="e">
        <f t="shared" si="294"/>
        <v>#N/A</v>
      </c>
    </row>
    <row r="478" spans="45:89" x14ac:dyDescent="0.2">
      <c r="AS478">
        <f t="shared" si="296"/>
        <v>228</v>
      </c>
      <c r="AT478" t="e">
        <f t="shared" si="297"/>
        <v>#N/A</v>
      </c>
      <c r="AU478" s="3" t="e">
        <f t="shared" si="273"/>
        <v>#N/A</v>
      </c>
      <c r="AV478" s="3" t="e">
        <f t="shared" si="284"/>
        <v>#N/A</v>
      </c>
      <c r="AW478" s="4" t="e">
        <f t="shared" si="284"/>
        <v>#N/A</v>
      </c>
      <c r="AX478" s="4" t="e">
        <f t="shared" si="284"/>
        <v>#N/A</v>
      </c>
      <c r="AZ478" s="8" t="e">
        <f t="shared" si="274"/>
        <v>#N/A</v>
      </c>
      <c r="BA478" s="3" t="e">
        <f t="shared" si="275"/>
        <v>#N/A</v>
      </c>
      <c r="BB478" s="3" t="e">
        <f t="shared" si="276"/>
        <v>#N/A</v>
      </c>
      <c r="BC478" s="3" t="e">
        <f t="shared" si="277"/>
        <v>#N/A</v>
      </c>
      <c r="BD478" s="3" t="e">
        <f t="shared" si="278"/>
        <v>#N/A</v>
      </c>
      <c r="BE478" s="3" t="e">
        <f t="shared" si="279"/>
        <v>#N/A</v>
      </c>
      <c r="BF478" s="3" t="e">
        <f t="shared" si="280"/>
        <v>#N/A</v>
      </c>
      <c r="BG478" s="3" t="e">
        <f t="shared" si="281"/>
        <v>#N/A</v>
      </c>
      <c r="BH478" s="3" t="e">
        <f t="shared" si="282"/>
        <v>#N/A</v>
      </c>
      <c r="BI478" s="3" t="e">
        <f t="shared" si="283"/>
        <v>#N/A</v>
      </c>
      <c r="BM478" s="4"/>
      <c r="BN478" s="8"/>
      <c r="BO478" s="3"/>
      <c r="BP478" s="4"/>
      <c r="BQ478" s="4"/>
      <c r="BR478" s="3"/>
      <c r="BU478">
        <f t="shared" si="298"/>
        <v>228</v>
      </c>
      <c r="BV478" t="e">
        <f t="shared" si="295"/>
        <v>#N/A</v>
      </c>
      <c r="BW478" s="3" t="e">
        <f t="shared" si="295"/>
        <v>#N/A</v>
      </c>
      <c r="BX478" s="3" t="e">
        <f t="shared" si="295"/>
        <v>#N/A</v>
      </c>
      <c r="BY478" s="4" t="e">
        <f t="shared" si="295"/>
        <v>#N/A</v>
      </c>
      <c r="BZ478" s="4" t="e">
        <f t="shared" si="295"/>
        <v>#N/A</v>
      </c>
      <c r="CB478" s="8" t="e">
        <f t="shared" si="285"/>
        <v>#N/A</v>
      </c>
      <c r="CC478" s="3" t="e">
        <f t="shared" si="286"/>
        <v>#N/A</v>
      </c>
      <c r="CD478" s="3" t="e">
        <f t="shared" si="287"/>
        <v>#N/A</v>
      </c>
      <c r="CE478" s="3" t="e">
        <f t="shared" si="288"/>
        <v>#N/A</v>
      </c>
      <c r="CF478" s="3" t="e">
        <f t="shared" si="289"/>
        <v>#N/A</v>
      </c>
      <c r="CG478" s="3" t="e">
        <f t="shared" si="290"/>
        <v>#N/A</v>
      </c>
      <c r="CH478" s="3" t="e">
        <f t="shared" si="291"/>
        <v>#N/A</v>
      </c>
      <c r="CI478" s="3" t="e">
        <f t="shared" si="292"/>
        <v>#N/A</v>
      </c>
      <c r="CJ478" s="3" t="e">
        <f t="shared" si="293"/>
        <v>#N/A</v>
      </c>
      <c r="CK478" s="3" t="e">
        <f t="shared" si="294"/>
        <v>#N/A</v>
      </c>
    </row>
    <row r="479" spans="45:89" x14ac:dyDescent="0.2">
      <c r="AS479">
        <f t="shared" si="296"/>
        <v>229</v>
      </c>
      <c r="AT479" t="e">
        <f t="shared" si="297"/>
        <v>#N/A</v>
      </c>
      <c r="AU479" s="3" t="e">
        <f t="shared" si="273"/>
        <v>#N/A</v>
      </c>
      <c r="AV479" s="3" t="e">
        <f t="shared" si="284"/>
        <v>#N/A</v>
      </c>
      <c r="AW479" s="4" t="e">
        <f t="shared" si="284"/>
        <v>#N/A</v>
      </c>
      <c r="AX479" s="4" t="e">
        <f t="shared" si="284"/>
        <v>#N/A</v>
      </c>
      <c r="AZ479" s="8" t="e">
        <f t="shared" si="274"/>
        <v>#N/A</v>
      </c>
      <c r="BA479" s="3" t="e">
        <f t="shared" si="275"/>
        <v>#N/A</v>
      </c>
      <c r="BB479" s="3" t="e">
        <f t="shared" si="276"/>
        <v>#N/A</v>
      </c>
      <c r="BC479" s="3" t="e">
        <f t="shared" si="277"/>
        <v>#N/A</v>
      </c>
      <c r="BD479" s="3" t="e">
        <f t="shared" si="278"/>
        <v>#N/A</v>
      </c>
      <c r="BE479" s="3" t="e">
        <f t="shared" si="279"/>
        <v>#N/A</v>
      </c>
      <c r="BF479" s="3" t="e">
        <f t="shared" si="280"/>
        <v>#N/A</v>
      </c>
      <c r="BG479" s="3" t="e">
        <f t="shared" si="281"/>
        <v>#N/A</v>
      </c>
      <c r="BH479" s="3" t="e">
        <f t="shared" si="282"/>
        <v>#N/A</v>
      </c>
      <c r="BI479" s="3" t="e">
        <f t="shared" si="283"/>
        <v>#N/A</v>
      </c>
      <c r="BM479" s="4"/>
      <c r="BN479" s="8"/>
      <c r="BO479" s="3"/>
      <c r="BP479" s="4"/>
      <c r="BQ479" s="4"/>
      <c r="BR479" s="3"/>
      <c r="BU479">
        <f t="shared" si="298"/>
        <v>229</v>
      </c>
      <c r="BV479" t="e">
        <f t="shared" si="295"/>
        <v>#N/A</v>
      </c>
      <c r="BW479" s="3" t="e">
        <f t="shared" si="295"/>
        <v>#N/A</v>
      </c>
      <c r="BX479" s="3" t="e">
        <f t="shared" si="295"/>
        <v>#N/A</v>
      </c>
      <c r="BY479" s="4" t="e">
        <f t="shared" si="295"/>
        <v>#N/A</v>
      </c>
      <c r="BZ479" s="4" t="e">
        <f t="shared" si="295"/>
        <v>#N/A</v>
      </c>
      <c r="CB479" s="8" t="e">
        <f t="shared" si="285"/>
        <v>#N/A</v>
      </c>
      <c r="CC479" s="3" t="e">
        <f t="shared" si="286"/>
        <v>#N/A</v>
      </c>
      <c r="CD479" s="3" t="e">
        <f t="shared" si="287"/>
        <v>#N/A</v>
      </c>
      <c r="CE479" s="3" t="e">
        <f t="shared" si="288"/>
        <v>#N/A</v>
      </c>
      <c r="CF479" s="3" t="e">
        <f t="shared" si="289"/>
        <v>#N/A</v>
      </c>
      <c r="CG479" s="3" t="e">
        <f t="shared" si="290"/>
        <v>#N/A</v>
      </c>
      <c r="CH479" s="3" t="e">
        <f t="shared" si="291"/>
        <v>#N/A</v>
      </c>
      <c r="CI479" s="3" t="e">
        <f t="shared" si="292"/>
        <v>#N/A</v>
      </c>
      <c r="CJ479" s="3" t="e">
        <f t="shared" si="293"/>
        <v>#N/A</v>
      </c>
      <c r="CK479" s="3" t="e">
        <f t="shared" si="294"/>
        <v>#N/A</v>
      </c>
    </row>
    <row r="480" spans="45:89" x14ac:dyDescent="0.2">
      <c r="AS480">
        <f t="shared" si="296"/>
        <v>229</v>
      </c>
      <c r="AT480" t="e">
        <f t="shared" si="297"/>
        <v>#N/A</v>
      </c>
      <c r="AU480" s="3" t="e">
        <f t="shared" si="273"/>
        <v>#N/A</v>
      </c>
      <c r="AV480" s="3" t="e">
        <f t="shared" si="284"/>
        <v>#N/A</v>
      </c>
      <c r="AW480" s="4" t="e">
        <f t="shared" si="284"/>
        <v>#N/A</v>
      </c>
      <c r="AX480" s="4" t="e">
        <f t="shared" si="284"/>
        <v>#N/A</v>
      </c>
      <c r="AZ480" s="8" t="e">
        <f t="shared" si="274"/>
        <v>#N/A</v>
      </c>
      <c r="BA480" s="3" t="e">
        <f t="shared" si="275"/>
        <v>#N/A</v>
      </c>
      <c r="BB480" s="3" t="e">
        <f t="shared" si="276"/>
        <v>#N/A</v>
      </c>
      <c r="BC480" s="3" t="e">
        <f t="shared" si="277"/>
        <v>#N/A</v>
      </c>
      <c r="BD480" s="3" t="e">
        <f t="shared" si="278"/>
        <v>#N/A</v>
      </c>
      <c r="BE480" s="3" t="e">
        <f t="shared" si="279"/>
        <v>#N/A</v>
      </c>
      <c r="BF480" s="3" t="e">
        <f t="shared" si="280"/>
        <v>#N/A</v>
      </c>
      <c r="BG480" s="3" t="e">
        <f t="shared" si="281"/>
        <v>#N/A</v>
      </c>
      <c r="BH480" s="3" t="e">
        <f t="shared" si="282"/>
        <v>#N/A</v>
      </c>
      <c r="BI480" s="3" t="e">
        <f t="shared" si="283"/>
        <v>#N/A</v>
      </c>
      <c r="BM480" s="4"/>
      <c r="BN480" s="8"/>
      <c r="BO480" s="3"/>
      <c r="BP480" s="4"/>
      <c r="BQ480" s="4"/>
      <c r="BR480" s="3"/>
      <c r="BU480">
        <f t="shared" si="298"/>
        <v>229</v>
      </c>
      <c r="BV480" t="e">
        <f t="shared" si="295"/>
        <v>#N/A</v>
      </c>
      <c r="BW480" s="3" t="e">
        <f t="shared" si="295"/>
        <v>#N/A</v>
      </c>
      <c r="BX480" s="3" t="e">
        <f t="shared" si="295"/>
        <v>#N/A</v>
      </c>
      <c r="BY480" s="4" t="e">
        <f t="shared" si="295"/>
        <v>#N/A</v>
      </c>
      <c r="BZ480" s="4" t="e">
        <f t="shared" si="295"/>
        <v>#N/A</v>
      </c>
      <c r="CB480" s="8" t="e">
        <f t="shared" si="285"/>
        <v>#N/A</v>
      </c>
      <c r="CC480" s="3" t="e">
        <f t="shared" si="286"/>
        <v>#N/A</v>
      </c>
      <c r="CD480" s="3" t="e">
        <f t="shared" si="287"/>
        <v>#N/A</v>
      </c>
      <c r="CE480" s="3" t="e">
        <f t="shared" si="288"/>
        <v>#N/A</v>
      </c>
      <c r="CF480" s="3" t="e">
        <f t="shared" si="289"/>
        <v>#N/A</v>
      </c>
      <c r="CG480" s="3" t="e">
        <f t="shared" si="290"/>
        <v>#N/A</v>
      </c>
      <c r="CH480" s="3" t="e">
        <f t="shared" si="291"/>
        <v>#N/A</v>
      </c>
      <c r="CI480" s="3" t="e">
        <f t="shared" si="292"/>
        <v>#N/A</v>
      </c>
      <c r="CJ480" s="3" t="e">
        <f t="shared" si="293"/>
        <v>#N/A</v>
      </c>
      <c r="CK480" s="3" t="e">
        <f t="shared" si="294"/>
        <v>#N/A</v>
      </c>
    </row>
    <row r="481" spans="45:89" x14ac:dyDescent="0.2">
      <c r="AS481">
        <f t="shared" si="296"/>
        <v>230</v>
      </c>
      <c r="AT481" t="e">
        <f t="shared" si="297"/>
        <v>#N/A</v>
      </c>
      <c r="AU481" s="3" t="e">
        <f t="shared" si="273"/>
        <v>#N/A</v>
      </c>
      <c r="AV481" s="3" t="e">
        <f t="shared" si="284"/>
        <v>#N/A</v>
      </c>
      <c r="AW481" s="4" t="e">
        <f t="shared" si="284"/>
        <v>#N/A</v>
      </c>
      <c r="AX481" s="4" t="e">
        <f t="shared" si="284"/>
        <v>#N/A</v>
      </c>
      <c r="AZ481" s="8" t="e">
        <f t="shared" si="274"/>
        <v>#N/A</v>
      </c>
      <c r="BA481" s="3" t="e">
        <f t="shared" si="275"/>
        <v>#N/A</v>
      </c>
      <c r="BB481" s="3" t="e">
        <f t="shared" si="276"/>
        <v>#N/A</v>
      </c>
      <c r="BC481" s="3" t="e">
        <f t="shared" si="277"/>
        <v>#N/A</v>
      </c>
      <c r="BD481" s="3" t="e">
        <f t="shared" si="278"/>
        <v>#N/A</v>
      </c>
      <c r="BE481" s="3" t="e">
        <f t="shared" si="279"/>
        <v>#N/A</v>
      </c>
      <c r="BF481" s="3" t="e">
        <f t="shared" si="280"/>
        <v>#N/A</v>
      </c>
      <c r="BG481" s="3" t="e">
        <f t="shared" si="281"/>
        <v>#N/A</v>
      </c>
      <c r="BH481" s="3" t="e">
        <f t="shared" si="282"/>
        <v>#N/A</v>
      </c>
      <c r="BI481" s="3" t="e">
        <f t="shared" si="283"/>
        <v>#N/A</v>
      </c>
      <c r="BM481" s="4"/>
      <c r="BN481" s="8"/>
      <c r="BO481" s="3"/>
      <c r="BP481" s="4"/>
      <c r="BQ481" s="4"/>
      <c r="BR481" s="3"/>
      <c r="BU481">
        <f t="shared" si="298"/>
        <v>230</v>
      </c>
      <c r="BV481" t="e">
        <f t="shared" si="295"/>
        <v>#N/A</v>
      </c>
      <c r="BW481" s="3" t="e">
        <f t="shared" si="295"/>
        <v>#N/A</v>
      </c>
      <c r="BX481" s="3" t="e">
        <f t="shared" si="295"/>
        <v>#N/A</v>
      </c>
      <c r="BY481" s="4" t="e">
        <f t="shared" si="295"/>
        <v>#N/A</v>
      </c>
      <c r="BZ481" s="4" t="e">
        <f t="shared" si="295"/>
        <v>#N/A</v>
      </c>
      <c r="CB481" s="8" t="e">
        <f t="shared" si="285"/>
        <v>#N/A</v>
      </c>
      <c r="CC481" s="3" t="e">
        <f t="shared" si="286"/>
        <v>#N/A</v>
      </c>
      <c r="CD481" s="3" t="e">
        <f t="shared" si="287"/>
        <v>#N/A</v>
      </c>
      <c r="CE481" s="3" t="e">
        <f t="shared" si="288"/>
        <v>#N/A</v>
      </c>
      <c r="CF481" s="3" t="e">
        <f t="shared" si="289"/>
        <v>#N/A</v>
      </c>
      <c r="CG481" s="3" t="e">
        <f t="shared" si="290"/>
        <v>#N/A</v>
      </c>
      <c r="CH481" s="3" t="e">
        <f t="shared" si="291"/>
        <v>#N/A</v>
      </c>
      <c r="CI481" s="3" t="e">
        <f t="shared" si="292"/>
        <v>#N/A</v>
      </c>
      <c r="CJ481" s="3" t="e">
        <f t="shared" si="293"/>
        <v>#N/A</v>
      </c>
      <c r="CK481" s="3" t="e">
        <f t="shared" si="294"/>
        <v>#N/A</v>
      </c>
    </row>
    <row r="482" spans="45:89" x14ac:dyDescent="0.2">
      <c r="AS482">
        <f t="shared" si="296"/>
        <v>230</v>
      </c>
      <c r="AT482" t="e">
        <f t="shared" si="297"/>
        <v>#N/A</v>
      </c>
      <c r="AU482" s="3" t="e">
        <f t="shared" si="273"/>
        <v>#N/A</v>
      </c>
      <c r="AV482" s="3" t="e">
        <f t="shared" si="284"/>
        <v>#N/A</v>
      </c>
      <c r="AW482" s="4" t="e">
        <f t="shared" si="284"/>
        <v>#N/A</v>
      </c>
      <c r="AX482" s="4" t="e">
        <f t="shared" si="284"/>
        <v>#N/A</v>
      </c>
      <c r="AZ482" s="8" t="e">
        <f t="shared" si="274"/>
        <v>#N/A</v>
      </c>
      <c r="BA482" s="3" t="e">
        <f t="shared" si="275"/>
        <v>#N/A</v>
      </c>
      <c r="BB482" s="3" t="e">
        <f t="shared" si="276"/>
        <v>#N/A</v>
      </c>
      <c r="BC482" s="3" t="e">
        <f t="shared" si="277"/>
        <v>#N/A</v>
      </c>
      <c r="BD482" s="3" t="e">
        <f t="shared" si="278"/>
        <v>#N/A</v>
      </c>
      <c r="BE482" s="3" t="e">
        <f t="shared" si="279"/>
        <v>#N/A</v>
      </c>
      <c r="BF482" s="3" t="e">
        <f t="shared" si="280"/>
        <v>#N/A</v>
      </c>
      <c r="BG482" s="3" t="e">
        <f t="shared" si="281"/>
        <v>#N/A</v>
      </c>
      <c r="BH482" s="3" t="e">
        <f t="shared" si="282"/>
        <v>#N/A</v>
      </c>
      <c r="BI482" s="3" t="e">
        <f t="shared" si="283"/>
        <v>#N/A</v>
      </c>
      <c r="BM482" s="4"/>
      <c r="BN482" s="8"/>
      <c r="BO482" s="3"/>
      <c r="BP482" s="4"/>
      <c r="BQ482" s="4"/>
      <c r="BR482" s="3"/>
      <c r="BU482">
        <f t="shared" si="298"/>
        <v>230</v>
      </c>
      <c r="BV482" t="e">
        <f t="shared" si="295"/>
        <v>#N/A</v>
      </c>
      <c r="BW482" s="3" t="e">
        <f t="shared" si="295"/>
        <v>#N/A</v>
      </c>
      <c r="BX482" s="3" t="e">
        <f t="shared" si="295"/>
        <v>#N/A</v>
      </c>
      <c r="BY482" s="4" t="e">
        <f t="shared" si="295"/>
        <v>#N/A</v>
      </c>
      <c r="BZ482" s="4" t="e">
        <f t="shared" si="295"/>
        <v>#N/A</v>
      </c>
      <c r="CB482" s="8" t="e">
        <f t="shared" si="285"/>
        <v>#N/A</v>
      </c>
      <c r="CC482" s="3" t="e">
        <f t="shared" si="286"/>
        <v>#N/A</v>
      </c>
      <c r="CD482" s="3" t="e">
        <f t="shared" si="287"/>
        <v>#N/A</v>
      </c>
      <c r="CE482" s="3" t="e">
        <f t="shared" si="288"/>
        <v>#N/A</v>
      </c>
      <c r="CF482" s="3" t="e">
        <f t="shared" si="289"/>
        <v>#N/A</v>
      </c>
      <c r="CG482" s="3" t="e">
        <f t="shared" si="290"/>
        <v>#N/A</v>
      </c>
      <c r="CH482" s="3" t="e">
        <f t="shared" si="291"/>
        <v>#N/A</v>
      </c>
      <c r="CI482" s="3" t="e">
        <f t="shared" si="292"/>
        <v>#N/A</v>
      </c>
      <c r="CJ482" s="3" t="e">
        <f t="shared" si="293"/>
        <v>#N/A</v>
      </c>
      <c r="CK482" s="3" t="e">
        <f t="shared" si="294"/>
        <v>#N/A</v>
      </c>
    </row>
    <row r="483" spans="45:89" x14ac:dyDescent="0.2">
      <c r="AS483">
        <f t="shared" si="296"/>
        <v>231</v>
      </c>
      <c r="AT483" t="e">
        <f t="shared" si="297"/>
        <v>#N/A</v>
      </c>
      <c r="AU483" s="3" t="e">
        <f t="shared" si="273"/>
        <v>#N/A</v>
      </c>
      <c r="AV483" s="3" t="e">
        <f t="shared" si="284"/>
        <v>#N/A</v>
      </c>
      <c r="AW483" s="4" t="e">
        <f t="shared" si="284"/>
        <v>#N/A</v>
      </c>
      <c r="AX483" s="4" t="e">
        <f t="shared" si="284"/>
        <v>#N/A</v>
      </c>
      <c r="AZ483" s="8" t="e">
        <f t="shared" si="274"/>
        <v>#N/A</v>
      </c>
      <c r="BA483" s="3" t="e">
        <f t="shared" si="275"/>
        <v>#N/A</v>
      </c>
      <c r="BB483" s="3" t="e">
        <f t="shared" si="276"/>
        <v>#N/A</v>
      </c>
      <c r="BC483" s="3" t="e">
        <f t="shared" si="277"/>
        <v>#N/A</v>
      </c>
      <c r="BD483" s="3" t="e">
        <f t="shared" si="278"/>
        <v>#N/A</v>
      </c>
      <c r="BE483" s="3" t="e">
        <f t="shared" si="279"/>
        <v>#N/A</v>
      </c>
      <c r="BF483" s="3" t="e">
        <f t="shared" si="280"/>
        <v>#N/A</v>
      </c>
      <c r="BG483" s="3" t="e">
        <f t="shared" si="281"/>
        <v>#N/A</v>
      </c>
      <c r="BH483" s="3" t="e">
        <f t="shared" si="282"/>
        <v>#N/A</v>
      </c>
      <c r="BI483" s="3" t="e">
        <f t="shared" si="283"/>
        <v>#N/A</v>
      </c>
      <c r="BM483" s="4"/>
      <c r="BN483" s="8"/>
      <c r="BO483" s="3"/>
      <c r="BP483" s="4"/>
      <c r="BQ483" s="4"/>
      <c r="BR483" s="3"/>
      <c r="BU483">
        <f t="shared" si="298"/>
        <v>231</v>
      </c>
      <c r="BV483" t="e">
        <f t="shared" si="295"/>
        <v>#N/A</v>
      </c>
      <c r="BW483" s="3" t="e">
        <f t="shared" si="295"/>
        <v>#N/A</v>
      </c>
      <c r="BX483" s="3" t="e">
        <f t="shared" si="295"/>
        <v>#N/A</v>
      </c>
      <c r="BY483" s="4" t="e">
        <f t="shared" si="295"/>
        <v>#N/A</v>
      </c>
      <c r="BZ483" s="4" t="e">
        <f t="shared" si="295"/>
        <v>#N/A</v>
      </c>
      <c r="CB483" s="8" t="e">
        <f t="shared" si="285"/>
        <v>#N/A</v>
      </c>
      <c r="CC483" s="3" t="e">
        <f t="shared" si="286"/>
        <v>#N/A</v>
      </c>
      <c r="CD483" s="3" t="e">
        <f t="shared" si="287"/>
        <v>#N/A</v>
      </c>
      <c r="CE483" s="3" t="e">
        <f t="shared" si="288"/>
        <v>#N/A</v>
      </c>
      <c r="CF483" s="3" t="e">
        <f t="shared" si="289"/>
        <v>#N/A</v>
      </c>
      <c r="CG483" s="3" t="e">
        <f t="shared" si="290"/>
        <v>#N/A</v>
      </c>
      <c r="CH483" s="3" t="e">
        <f t="shared" si="291"/>
        <v>#N/A</v>
      </c>
      <c r="CI483" s="3" t="e">
        <f t="shared" si="292"/>
        <v>#N/A</v>
      </c>
      <c r="CJ483" s="3" t="e">
        <f t="shared" si="293"/>
        <v>#N/A</v>
      </c>
      <c r="CK483" s="3" t="e">
        <f t="shared" si="294"/>
        <v>#N/A</v>
      </c>
    </row>
    <row r="484" spans="45:89" x14ac:dyDescent="0.2">
      <c r="AS484">
        <f t="shared" si="296"/>
        <v>231</v>
      </c>
      <c r="AT484" t="e">
        <f t="shared" si="297"/>
        <v>#N/A</v>
      </c>
      <c r="AU484" s="3" t="e">
        <f t="shared" si="273"/>
        <v>#N/A</v>
      </c>
      <c r="AV484" s="3" t="e">
        <f t="shared" si="284"/>
        <v>#N/A</v>
      </c>
      <c r="AW484" s="4" t="e">
        <f t="shared" si="284"/>
        <v>#N/A</v>
      </c>
      <c r="AX484" s="4" t="e">
        <f t="shared" si="284"/>
        <v>#N/A</v>
      </c>
      <c r="AZ484" s="8" t="e">
        <f t="shared" si="274"/>
        <v>#N/A</v>
      </c>
      <c r="BA484" s="3" t="e">
        <f t="shared" si="275"/>
        <v>#N/A</v>
      </c>
      <c r="BB484" s="3" t="e">
        <f t="shared" si="276"/>
        <v>#N/A</v>
      </c>
      <c r="BC484" s="3" t="e">
        <f t="shared" si="277"/>
        <v>#N/A</v>
      </c>
      <c r="BD484" s="3" t="e">
        <f t="shared" si="278"/>
        <v>#N/A</v>
      </c>
      <c r="BE484" s="3" t="e">
        <f t="shared" si="279"/>
        <v>#N/A</v>
      </c>
      <c r="BF484" s="3" t="e">
        <f t="shared" si="280"/>
        <v>#N/A</v>
      </c>
      <c r="BG484" s="3" t="e">
        <f t="shared" si="281"/>
        <v>#N/A</v>
      </c>
      <c r="BH484" s="3" t="e">
        <f t="shared" si="282"/>
        <v>#N/A</v>
      </c>
      <c r="BI484" s="3" t="e">
        <f t="shared" si="283"/>
        <v>#N/A</v>
      </c>
      <c r="BM484" s="4"/>
      <c r="BN484" s="8"/>
      <c r="BO484" s="3"/>
      <c r="BP484" s="4"/>
      <c r="BQ484" s="4"/>
      <c r="BR484" s="3"/>
      <c r="BU484">
        <f t="shared" si="298"/>
        <v>231</v>
      </c>
      <c r="BV484" t="e">
        <f t="shared" si="295"/>
        <v>#N/A</v>
      </c>
      <c r="BW484" s="3" t="e">
        <f t="shared" si="295"/>
        <v>#N/A</v>
      </c>
      <c r="BX484" s="3" t="e">
        <f t="shared" si="295"/>
        <v>#N/A</v>
      </c>
      <c r="BY484" s="4" t="e">
        <f t="shared" si="295"/>
        <v>#N/A</v>
      </c>
      <c r="BZ484" s="4" t="e">
        <f t="shared" si="295"/>
        <v>#N/A</v>
      </c>
      <c r="CB484" s="8" t="e">
        <f t="shared" si="285"/>
        <v>#N/A</v>
      </c>
      <c r="CC484" s="3" t="e">
        <f t="shared" si="286"/>
        <v>#N/A</v>
      </c>
      <c r="CD484" s="3" t="e">
        <f t="shared" si="287"/>
        <v>#N/A</v>
      </c>
      <c r="CE484" s="3" t="e">
        <f t="shared" si="288"/>
        <v>#N/A</v>
      </c>
      <c r="CF484" s="3" t="e">
        <f t="shared" si="289"/>
        <v>#N/A</v>
      </c>
      <c r="CG484" s="3" t="e">
        <f t="shared" si="290"/>
        <v>#N/A</v>
      </c>
      <c r="CH484" s="3" t="e">
        <f t="shared" si="291"/>
        <v>#N/A</v>
      </c>
      <c r="CI484" s="3" t="e">
        <f t="shared" si="292"/>
        <v>#N/A</v>
      </c>
      <c r="CJ484" s="3" t="e">
        <f t="shared" si="293"/>
        <v>#N/A</v>
      </c>
      <c r="CK484" s="3" t="e">
        <f t="shared" si="294"/>
        <v>#N/A</v>
      </c>
    </row>
    <row r="485" spans="45:89" x14ac:dyDescent="0.2">
      <c r="AS485">
        <f t="shared" si="296"/>
        <v>232</v>
      </c>
      <c r="AT485" t="e">
        <f t="shared" si="297"/>
        <v>#N/A</v>
      </c>
      <c r="AU485" s="3" t="e">
        <f t="shared" si="273"/>
        <v>#N/A</v>
      </c>
      <c r="AV485" s="3" t="e">
        <f t="shared" si="284"/>
        <v>#N/A</v>
      </c>
      <c r="AW485" s="4" t="e">
        <f t="shared" si="284"/>
        <v>#N/A</v>
      </c>
      <c r="AX485" s="4" t="e">
        <f t="shared" si="284"/>
        <v>#N/A</v>
      </c>
      <c r="AZ485" s="8" t="e">
        <f t="shared" si="274"/>
        <v>#N/A</v>
      </c>
      <c r="BA485" s="3" t="e">
        <f t="shared" si="275"/>
        <v>#N/A</v>
      </c>
      <c r="BB485" s="3" t="e">
        <f t="shared" si="276"/>
        <v>#N/A</v>
      </c>
      <c r="BC485" s="3" t="e">
        <f t="shared" si="277"/>
        <v>#N/A</v>
      </c>
      <c r="BD485" s="3" t="e">
        <f t="shared" si="278"/>
        <v>#N/A</v>
      </c>
      <c r="BE485" s="3" t="e">
        <f t="shared" si="279"/>
        <v>#N/A</v>
      </c>
      <c r="BF485" s="3" t="e">
        <f t="shared" si="280"/>
        <v>#N/A</v>
      </c>
      <c r="BG485" s="3" t="e">
        <f t="shared" si="281"/>
        <v>#N/A</v>
      </c>
      <c r="BH485" s="3" t="e">
        <f t="shared" si="282"/>
        <v>#N/A</v>
      </c>
      <c r="BI485" s="3" t="e">
        <f t="shared" si="283"/>
        <v>#N/A</v>
      </c>
      <c r="BM485" s="4"/>
      <c r="BN485" s="8"/>
      <c r="BO485" s="3"/>
      <c r="BP485" s="4"/>
      <c r="BQ485" s="4"/>
      <c r="BR485" s="3"/>
      <c r="BU485">
        <f t="shared" si="298"/>
        <v>232</v>
      </c>
      <c r="BV485" t="e">
        <f t="shared" si="295"/>
        <v>#N/A</v>
      </c>
      <c r="BW485" s="3" t="e">
        <f t="shared" si="295"/>
        <v>#N/A</v>
      </c>
      <c r="BX485" s="3" t="e">
        <f t="shared" si="295"/>
        <v>#N/A</v>
      </c>
      <c r="BY485" s="4" t="e">
        <f t="shared" si="295"/>
        <v>#N/A</v>
      </c>
      <c r="BZ485" s="4" t="e">
        <f t="shared" si="295"/>
        <v>#N/A</v>
      </c>
      <c r="CB485" s="8" t="e">
        <f t="shared" si="285"/>
        <v>#N/A</v>
      </c>
      <c r="CC485" s="3" t="e">
        <f t="shared" si="286"/>
        <v>#N/A</v>
      </c>
      <c r="CD485" s="3" t="e">
        <f t="shared" si="287"/>
        <v>#N/A</v>
      </c>
      <c r="CE485" s="3" t="e">
        <f t="shared" si="288"/>
        <v>#N/A</v>
      </c>
      <c r="CF485" s="3" t="e">
        <f t="shared" si="289"/>
        <v>#N/A</v>
      </c>
      <c r="CG485" s="3" t="e">
        <f t="shared" si="290"/>
        <v>#N/A</v>
      </c>
      <c r="CH485" s="3" t="e">
        <f t="shared" si="291"/>
        <v>#N/A</v>
      </c>
      <c r="CI485" s="3" t="e">
        <f t="shared" si="292"/>
        <v>#N/A</v>
      </c>
      <c r="CJ485" s="3" t="e">
        <f t="shared" si="293"/>
        <v>#N/A</v>
      </c>
      <c r="CK485" s="3" t="e">
        <f t="shared" si="294"/>
        <v>#N/A</v>
      </c>
    </row>
    <row r="486" spans="45:89" x14ac:dyDescent="0.2">
      <c r="AS486">
        <f t="shared" si="296"/>
        <v>232</v>
      </c>
      <c r="AT486" t="e">
        <f t="shared" si="297"/>
        <v>#N/A</v>
      </c>
      <c r="AU486" s="3" t="e">
        <f t="shared" si="273"/>
        <v>#N/A</v>
      </c>
      <c r="AV486" s="3" t="e">
        <f t="shared" si="284"/>
        <v>#N/A</v>
      </c>
      <c r="AW486" s="4" t="e">
        <f t="shared" si="284"/>
        <v>#N/A</v>
      </c>
      <c r="AX486" s="4" t="e">
        <f t="shared" si="284"/>
        <v>#N/A</v>
      </c>
      <c r="AZ486" s="8" t="e">
        <f t="shared" si="274"/>
        <v>#N/A</v>
      </c>
      <c r="BA486" s="3" t="e">
        <f t="shared" si="275"/>
        <v>#N/A</v>
      </c>
      <c r="BB486" s="3" t="e">
        <f t="shared" si="276"/>
        <v>#N/A</v>
      </c>
      <c r="BC486" s="3" t="e">
        <f t="shared" si="277"/>
        <v>#N/A</v>
      </c>
      <c r="BD486" s="3" t="e">
        <f t="shared" si="278"/>
        <v>#N/A</v>
      </c>
      <c r="BE486" s="3" t="e">
        <f t="shared" si="279"/>
        <v>#N/A</v>
      </c>
      <c r="BF486" s="3" t="e">
        <f t="shared" si="280"/>
        <v>#N/A</v>
      </c>
      <c r="BG486" s="3" t="e">
        <f t="shared" si="281"/>
        <v>#N/A</v>
      </c>
      <c r="BH486" s="3" t="e">
        <f t="shared" si="282"/>
        <v>#N/A</v>
      </c>
      <c r="BI486" s="3" t="e">
        <f t="shared" si="283"/>
        <v>#N/A</v>
      </c>
      <c r="BM486" s="4"/>
      <c r="BN486" s="8"/>
      <c r="BO486" s="3"/>
      <c r="BP486" s="4"/>
      <c r="BQ486" s="4"/>
      <c r="BR486" s="3"/>
      <c r="BU486">
        <f t="shared" si="298"/>
        <v>232</v>
      </c>
      <c r="BV486" t="e">
        <f t="shared" si="295"/>
        <v>#N/A</v>
      </c>
      <c r="BW486" s="3" t="e">
        <f t="shared" si="295"/>
        <v>#N/A</v>
      </c>
      <c r="BX486" s="3" t="e">
        <f t="shared" si="295"/>
        <v>#N/A</v>
      </c>
      <c r="BY486" s="4" t="e">
        <f t="shared" si="295"/>
        <v>#N/A</v>
      </c>
      <c r="BZ486" s="4" t="e">
        <f t="shared" si="295"/>
        <v>#N/A</v>
      </c>
      <c r="CB486" s="8" t="e">
        <f t="shared" si="285"/>
        <v>#N/A</v>
      </c>
      <c r="CC486" s="3" t="e">
        <f t="shared" si="286"/>
        <v>#N/A</v>
      </c>
      <c r="CD486" s="3" t="e">
        <f t="shared" si="287"/>
        <v>#N/A</v>
      </c>
      <c r="CE486" s="3" t="e">
        <f t="shared" si="288"/>
        <v>#N/A</v>
      </c>
      <c r="CF486" s="3" t="e">
        <f t="shared" si="289"/>
        <v>#N/A</v>
      </c>
      <c r="CG486" s="3" t="e">
        <f t="shared" si="290"/>
        <v>#N/A</v>
      </c>
      <c r="CH486" s="3" t="e">
        <f t="shared" si="291"/>
        <v>#N/A</v>
      </c>
      <c r="CI486" s="3" t="e">
        <f t="shared" si="292"/>
        <v>#N/A</v>
      </c>
      <c r="CJ486" s="3" t="e">
        <f t="shared" si="293"/>
        <v>#N/A</v>
      </c>
      <c r="CK486" s="3" t="e">
        <f t="shared" si="294"/>
        <v>#N/A</v>
      </c>
    </row>
    <row r="487" spans="45:89" x14ac:dyDescent="0.2">
      <c r="AS487">
        <f t="shared" si="296"/>
        <v>233</v>
      </c>
      <c r="AT487" t="e">
        <f t="shared" si="297"/>
        <v>#N/A</v>
      </c>
      <c r="AU487" s="3" t="e">
        <f t="shared" si="273"/>
        <v>#N/A</v>
      </c>
      <c r="AV487" s="3" t="e">
        <f t="shared" si="284"/>
        <v>#N/A</v>
      </c>
      <c r="AW487" s="4" t="e">
        <f t="shared" si="284"/>
        <v>#N/A</v>
      </c>
      <c r="AX487" s="4" t="e">
        <f t="shared" si="284"/>
        <v>#N/A</v>
      </c>
      <c r="AZ487" s="8" t="e">
        <f t="shared" si="274"/>
        <v>#N/A</v>
      </c>
      <c r="BA487" s="3" t="e">
        <f t="shared" si="275"/>
        <v>#N/A</v>
      </c>
      <c r="BB487" s="3" t="e">
        <f t="shared" si="276"/>
        <v>#N/A</v>
      </c>
      <c r="BC487" s="3" t="e">
        <f t="shared" si="277"/>
        <v>#N/A</v>
      </c>
      <c r="BD487" s="3" t="e">
        <f t="shared" si="278"/>
        <v>#N/A</v>
      </c>
      <c r="BE487" s="3" t="e">
        <f t="shared" si="279"/>
        <v>#N/A</v>
      </c>
      <c r="BF487" s="3" t="e">
        <f t="shared" si="280"/>
        <v>#N/A</v>
      </c>
      <c r="BG487" s="3" t="e">
        <f t="shared" si="281"/>
        <v>#N/A</v>
      </c>
      <c r="BH487" s="3" t="e">
        <f t="shared" si="282"/>
        <v>#N/A</v>
      </c>
      <c r="BI487" s="3" t="e">
        <f t="shared" si="283"/>
        <v>#N/A</v>
      </c>
      <c r="BM487" s="4"/>
      <c r="BN487" s="8"/>
      <c r="BO487" s="3"/>
      <c r="BP487" s="4"/>
      <c r="BQ487" s="4"/>
      <c r="BR487" s="3"/>
      <c r="BU487">
        <f t="shared" si="298"/>
        <v>233</v>
      </c>
      <c r="BV487" t="e">
        <f t="shared" si="295"/>
        <v>#N/A</v>
      </c>
      <c r="BW487" s="3" t="e">
        <f t="shared" si="295"/>
        <v>#N/A</v>
      </c>
      <c r="BX487" s="3" t="e">
        <f t="shared" si="295"/>
        <v>#N/A</v>
      </c>
      <c r="BY487" s="4" t="e">
        <f t="shared" si="295"/>
        <v>#N/A</v>
      </c>
      <c r="BZ487" s="4" t="e">
        <f t="shared" si="295"/>
        <v>#N/A</v>
      </c>
      <c r="CB487" s="8" t="e">
        <f t="shared" si="285"/>
        <v>#N/A</v>
      </c>
      <c r="CC487" s="3" t="e">
        <f t="shared" si="286"/>
        <v>#N/A</v>
      </c>
      <c r="CD487" s="3" t="e">
        <f t="shared" si="287"/>
        <v>#N/A</v>
      </c>
      <c r="CE487" s="3" t="e">
        <f t="shared" si="288"/>
        <v>#N/A</v>
      </c>
      <c r="CF487" s="3" t="e">
        <f t="shared" si="289"/>
        <v>#N/A</v>
      </c>
      <c r="CG487" s="3" t="e">
        <f t="shared" si="290"/>
        <v>#N/A</v>
      </c>
      <c r="CH487" s="3" t="e">
        <f t="shared" si="291"/>
        <v>#N/A</v>
      </c>
      <c r="CI487" s="3" t="e">
        <f t="shared" si="292"/>
        <v>#N/A</v>
      </c>
      <c r="CJ487" s="3" t="e">
        <f t="shared" si="293"/>
        <v>#N/A</v>
      </c>
      <c r="CK487" s="3" t="e">
        <f t="shared" si="294"/>
        <v>#N/A</v>
      </c>
    </row>
    <row r="488" spans="45:89" x14ac:dyDescent="0.2">
      <c r="AS488">
        <f t="shared" si="296"/>
        <v>233</v>
      </c>
      <c r="AT488" t="e">
        <f t="shared" si="297"/>
        <v>#N/A</v>
      </c>
      <c r="AU488" s="3" t="e">
        <f t="shared" si="273"/>
        <v>#N/A</v>
      </c>
      <c r="AV488" s="3" t="e">
        <f t="shared" si="284"/>
        <v>#N/A</v>
      </c>
      <c r="AW488" s="4" t="e">
        <f t="shared" si="284"/>
        <v>#N/A</v>
      </c>
      <c r="AX488" s="4" t="e">
        <f t="shared" si="284"/>
        <v>#N/A</v>
      </c>
      <c r="AZ488" s="8" t="e">
        <f t="shared" si="274"/>
        <v>#N/A</v>
      </c>
      <c r="BA488" s="3" t="e">
        <f t="shared" si="275"/>
        <v>#N/A</v>
      </c>
      <c r="BB488" s="3" t="e">
        <f t="shared" si="276"/>
        <v>#N/A</v>
      </c>
      <c r="BC488" s="3" t="e">
        <f t="shared" si="277"/>
        <v>#N/A</v>
      </c>
      <c r="BD488" s="3" t="e">
        <f t="shared" si="278"/>
        <v>#N/A</v>
      </c>
      <c r="BE488" s="3" t="e">
        <f t="shared" si="279"/>
        <v>#N/A</v>
      </c>
      <c r="BF488" s="3" t="e">
        <f t="shared" si="280"/>
        <v>#N/A</v>
      </c>
      <c r="BG488" s="3" t="e">
        <f t="shared" si="281"/>
        <v>#N/A</v>
      </c>
      <c r="BH488" s="3" t="e">
        <f t="shared" si="282"/>
        <v>#N/A</v>
      </c>
      <c r="BI488" s="3" t="e">
        <f t="shared" si="283"/>
        <v>#N/A</v>
      </c>
      <c r="BM488" s="4"/>
      <c r="BN488" s="8"/>
      <c r="BO488" s="3"/>
      <c r="BP488" s="4"/>
      <c r="BQ488" s="4"/>
      <c r="BR488" s="3"/>
      <c r="BU488">
        <f t="shared" si="298"/>
        <v>233</v>
      </c>
      <c r="BV488" t="e">
        <f t="shared" si="295"/>
        <v>#N/A</v>
      </c>
      <c r="BW488" s="3" t="e">
        <f t="shared" si="295"/>
        <v>#N/A</v>
      </c>
      <c r="BX488" s="3" t="e">
        <f t="shared" si="295"/>
        <v>#N/A</v>
      </c>
      <c r="BY488" s="4" t="e">
        <f t="shared" si="295"/>
        <v>#N/A</v>
      </c>
      <c r="BZ488" s="4" t="e">
        <f t="shared" si="295"/>
        <v>#N/A</v>
      </c>
      <c r="CB488" s="8" t="e">
        <f t="shared" si="285"/>
        <v>#N/A</v>
      </c>
      <c r="CC488" s="3" t="e">
        <f t="shared" si="286"/>
        <v>#N/A</v>
      </c>
      <c r="CD488" s="3" t="e">
        <f t="shared" si="287"/>
        <v>#N/A</v>
      </c>
      <c r="CE488" s="3" t="e">
        <f t="shared" si="288"/>
        <v>#N/A</v>
      </c>
      <c r="CF488" s="3" t="e">
        <f t="shared" si="289"/>
        <v>#N/A</v>
      </c>
      <c r="CG488" s="3" t="e">
        <f t="shared" si="290"/>
        <v>#N/A</v>
      </c>
      <c r="CH488" s="3" t="e">
        <f t="shared" si="291"/>
        <v>#N/A</v>
      </c>
      <c r="CI488" s="3" t="e">
        <f t="shared" si="292"/>
        <v>#N/A</v>
      </c>
      <c r="CJ488" s="3" t="e">
        <f t="shared" si="293"/>
        <v>#N/A</v>
      </c>
      <c r="CK488" s="3" t="e">
        <f t="shared" si="294"/>
        <v>#N/A</v>
      </c>
    </row>
    <row r="489" spans="45:89" x14ac:dyDescent="0.2">
      <c r="AS489">
        <f t="shared" si="296"/>
        <v>234</v>
      </c>
      <c r="AT489" t="e">
        <f t="shared" si="297"/>
        <v>#N/A</v>
      </c>
      <c r="AU489" s="3" t="e">
        <f t="shared" si="273"/>
        <v>#N/A</v>
      </c>
      <c r="AV489" s="3" t="e">
        <f t="shared" si="284"/>
        <v>#N/A</v>
      </c>
      <c r="AW489" s="4" t="e">
        <f t="shared" si="284"/>
        <v>#N/A</v>
      </c>
      <c r="AX489" s="4" t="e">
        <f t="shared" si="284"/>
        <v>#N/A</v>
      </c>
      <c r="AZ489" s="8" t="e">
        <f t="shared" si="274"/>
        <v>#N/A</v>
      </c>
      <c r="BA489" s="3" t="e">
        <f t="shared" si="275"/>
        <v>#N/A</v>
      </c>
      <c r="BB489" s="3" t="e">
        <f t="shared" si="276"/>
        <v>#N/A</v>
      </c>
      <c r="BC489" s="3" t="e">
        <f t="shared" si="277"/>
        <v>#N/A</v>
      </c>
      <c r="BD489" s="3" t="e">
        <f t="shared" si="278"/>
        <v>#N/A</v>
      </c>
      <c r="BE489" s="3" t="e">
        <f t="shared" si="279"/>
        <v>#N/A</v>
      </c>
      <c r="BF489" s="3" t="e">
        <f t="shared" si="280"/>
        <v>#N/A</v>
      </c>
      <c r="BG489" s="3" t="e">
        <f t="shared" si="281"/>
        <v>#N/A</v>
      </c>
      <c r="BH489" s="3" t="e">
        <f t="shared" si="282"/>
        <v>#N/A</v>
      </c>
      <c r="BI489" s="3" t="e">
        <f t="shared" si="283"/>
        <v>#N/A</v>
      </c>
      <c r="BM489" s="4"/>
      <c r="BN489" s="8"/>
      <c r="BO489" s="3"/>
      <c r="BP489" s="4"/>
      <c r="BQ489" s="4"/>
      <c r="BR489" s="3"/>
      <c r="BU489">
        <f t="shared" si="298"/>
        <v>234</v>
      </c>
      <c r="BV489" t="e">
        <f t="shared" si="295"/>
        <v>#N/A</v>
      </c>
      <c r="BW489" s="3" t="e">
        <f t="shared" si="295"/>
        <v>#N/A</v>
      </c>
      <c r="BX489" s="3" t="e">
        <f t="shared" si="295"/>
        <v>#N/A</v>
      </c>
      <c r="BY489" s="4" t="e">
        <f t="shared" si="295"/>
        <v>#N/A</v>
      </c>
      <c r="BZ489" s="4" t="e">
        <f t="shared" si="295"/>
        <v>#N/A</v>
      </c>
      <c r="CB489" s="8" t="e">
        <f t="shared" si="285"/>
        <v>#N/A</v>
      </c>
      <c r="CC489" s="3" t="e">
        <f t="shared" si="286"/>
        <v>#N/A</v>
      </c>
      <c r="CD489" s="3" t="e">
        <f t="shared" si="287"/>
        <v>#N/A</v>
      </c>
      <c r="CE489" s="3" t="e">
        <f t="shared" si="288"/>
        <v>#N/A</v>
      </c>
      <c r="CF489" s="3" t="e">
        <f t="shared" si="289"/>
        <v>#N/A</v>
      </c>
      <c r="CG489" s="3" t="e">
        <f t="shared" si="290"/>
        <v>#N/A</v>
      </c>
      <c r="CH489" s="3" t="e">
        <f t="shared" si="291"/>
        <v>#N/A</v>
      </c>
      <c r="CI489" s="3" t="e">
        <f t="shared" si="292"/>
        <v>#N/A</v>
      </c>
      <c r="CJ489" s="3" t="e">
        <f t="shared" si="293"/>
        <v>#N/A</v>
      </c>
      <c r="CK489" s="3" t="e">
        <f t="shared" si="294"/>
        <v>#N/A</v>
      </c>
    </row>
    <row r="490" spans="45:89" x14ac:dyDescent="0.2">
      <c r="AS490">
        <f t="shared" si="296"/>
        <v>234</v>
      </c>
      <c r="AT490" t="e">
        <f t="shared" si="297"/>
        <v>#N/A</v>
      </c>
      <c r="AU490" s="3" t="e">
        <f t="shared" si="273"/>
        <v>#N/A</v>
      </c>
      <c r="AV490" s="3" t="e">
        <f t="shared" si="284"/>
        <v>#N/A</v>
      </c>
      <c r="AW490" s="4" t="e">
        <f t="shared" si="284"/>
        <v>#N/A</v>
      </c>
      <c r="AX490" s="4" t="e">
        <f t="shared" si="284"/>
        <v>#N/A</v>
      </c>
      <c r="AZ490" s="8" t="e">
        <f t="shared" si="274"/>
        <v>#N/A</v>
      </c>
      <c r="BA490" s="3" t="e">
        <f t="shared" si="275"/>
        <v>#N/A</v>
      </c>
      <c r="BB490" s="3" t="e">
        <f t="shared" si="276"/>
        <v>#N/A</v>
      </c>
      <c r="BC490" s="3" t="e">
        <f t="shared" si="277"/>
        <v>#N/A</v>
      </c>
      <c r="BD490" s="3" t="e">
        <f t="shared" si="278"/>
        <v>#N/A</v>
      </c>
      <c r="BE490" s="3" t="e">
        <f t="shared" si="279"/>
        <v>#N/A</v>
      </c>
      <c r="BF490" s="3" t="e">
        <f t="shared" si="280"/>
        <v>#N/A</v>
      </c>
      <c r="BG490" s="3" t="e">
        <f t="shared" si="281"/>
        <v>#N/A</v>
      </c>
      <c r="BH490" s="3" t="e">
        <f t="shared" si="282"/>
        <v>#N/A</v>
      </c>
      <c r="BI490" s="3" t="e">
        <f t="shared" si="283"/>
        <v>#N/A</v>
      </c>
      <c r="BM490" s="4"/>
      <c r="BN490" s="8"/>
      <c r="BO490" s="3"/>
      <c r="BP490" s="4"/>
      <c r="BQ490" s="4"/>
      <c r="BR490" s="3"/>
      <c r="BU490">
        <f t="shared" si="298"/>
        <v>234</v>
      </c>
      <c r="BV490" t="e">
        <f t="shared" si="295"/>
        <v>#N/A</v>
      </c>
      <c r="BW490" s="3" t="e">
        <f t="shared" si="295"/>
        <v>#N/A</v>
      </c>
      <c r="BX490" s="3" t="e">
        <f t="shared" si="295"/>
        <v>#N/A</v>
      </c>
      <c r="BY490" s="4" t="e">
        <f t="shared" si="295"/>
        <v>#N/A</v>
      </c>
      <c r="BZ490" s="4" t="e">
        <f t="shared" si="295"/>
        <v>#N/A</v>
      </c>
      <c r="CB490" s="8" t="e">
        <f t="shared" si="285"/>
        <v>#N/A</v>
      </c>
      <c r="CC490" s="3" t="e">
        <f t="shared" si="286"/>
        <v>#N/A</v>
      </c>
      <c r="CD490" s="3" t="e">
        <f t="shared" si="287"/>
        <v>#N/A</v>
      </c>
      <c r="CE490" s="3" t="e">
        <f t="shared" si="288"/>
        <v>#N/A</v>
      </c>
      <c r="CF490" s="3" t="e">
        <f t="shared" si="289"/>
        <v>#N/A</v>
      </c>
      <c r="CG490" s="3" t="e">
        <f t="shared" si="290"/>
        <v>#N/A</v>
      </c>
      <c r="CH490" s="3" t="e">
        <f t="shared" si="291"/>
        <v>#N/A</v>
      </c>
      <c r="CI490" s="3" t="e">
        <f t="shared" si="292"/>
        <v>#N/A</v>
      </c>
      <c r="CJ490" s="3" t="e">
        <f t="shared" si="293"/>
        <v>#N/A</v>
      </c>
      <c r="CK490" s="3" t="e">
        <f t="shared" si="294"/>
        <v>#N/A</v>
      </c>
    </row>
    <row r="491" spans="45:89" x14ac:dyDescent="0.2">
      <c r="AS491">
        <f t="shared" si="296"/>
        <v>235</v>
      </c>
      <c r="AT491" t="e">
        <f t="shared" si="297"/>
        <v>#N/A</v>
      </c>
      <c r="AU491" s="3" t="e">
        <f t="shared" si="273"/>
        <v>#N/A</v>
      </c>
      <c r="AV491" s="3" t="e">
        <f t="shared" si="284"/>
        <v>#N/A</v>
      </c>
      <c r="AW491" s="4" t="e">
        <f t="shared" si="284"/>
        <v>#N/A</v>
      </c>
      <c r="AX491" s="4" t="e">
        <f t="shared" si="284"/>
        <v>#N/A</v>
      </c>
      <c r="AZ491" s="8" t="e">
        <f t="shared" si="274"/>
        <v>#N/A</v>
      </c>
      <c r="BA491" s="3" t="e">
        <f t="shared" si="275"/>
        <v>#N/A</v>
      </c>
      <c r="BB491" s="3" t="e">
        <f t="shared" si="276"/>
        <v>#N/A</v>
      </c>
      <c r="BC491" s="3" t="e">
        <f t="shared" si="277"/>
        <v>#N/A</v>
      </c>
      <c r="BD491" s="3" t="e">
        <f t="shared" si="278"/>
        <v>#N/A</v>
      </c>
      <c r="BE491" s="3" t="e">
        <f t="shared" si="279"/>
        <v>#N/A</v>
      </c>
      <c r="BF491" s="3" t="e">
        <f t="shared" si="280"/>
        <v>#N/A</v>
      </c>
      <c r="BG491" s="3" t="e">
        <f t="shared" si="281"/>
        <v>#N/A</v>
      </c>
      <c r="BH491" s="3" t="e">
        <f t="shared" si="282"/>
        <v>#N/A</v>
      </c>
      <c r="BI491" s="3" t="e">
        <f t="shared" si="283"/>
        <v>#N/A</v>
      </c>
      <c r="BM491" s="4"/>
      <c r="BN491" s="8"/>
      <c r="BO491" s="3"/>
      <c r="BP491" s="4"/>
      <c r="BQ491" s="4"/>
      <c r="BR491" s="3"/>
      <c r="BU491">
        <f t="shared" si="298"/>
        <v>235</v>
      </c>
      <c r="BV491" t="e">
        <f t="shared" si="295"/>
        <v>#N/A</v>
      </c>
      <c r="BW491" s="3" t="e">
        <f t="shared" si="295"/>
        <v>#N/A</v>
      </c>
      <c r="BX491" s="3" t="e">
        <f t="shared" si="295"/>
        <v>#N/A</v>
      </c>
      <c r="BY491" s="4" t="e">
        <f t="shared" si="295"/>
        <v>#N/A</v>
      </c>
      <c r="BZ491" s="4" t="e">
        <f t="shared" si="295"/>
        <v>#N/A</v>
      </c>
      <c r="CB491" s="8" t="e">
        <f t="shared" si="285"/>
        <v>#N/A</v>
      </c>
      <c r="CC491" s="3" t="e">
        <f t="shared" si="286"/>
        <v>#N/A</v>
      </c>
      <c r="CD491" s="3" t="e">
        <f t="shared" si="287"/>
        <v>#N/A</v>
      </c>
      <c r="CE491" s="3" t="e">
        <f t="shared" si="288"/>
        <v>#N/A</v>
      </c>
      <c r="CF491" s="3" t="e">
        <f t="shared" si="289"/>
        <v>#N/A</v>
      </c>
      <c r="CG491" s="3" t="e">
        <f t="shared" si="290"/>
        <v>#N/A</v>
      </c>
      <c r="CH491" s="3" t="e">
        <f t="shared" si="291"/>
        <v>#N/A</v>
      </c>
      <c r="CI491" s="3" t="e">
        <f t="shared" si="292"/>
        <v>#N/A</v>
      </c>
      <c r="CJ491" s="3" t="e">
        <f t="shared" si="293"/>
        <v>#N/A</v>
      </c>
      <c r="CK491" s="3" t="e">
        <f t="shared" si="294"/>
        <v>#N/A</v>
      </c>
    </row>
    <row r="492" spans="45:89" x14ac:dyDescent="0.2">
      <c r="AS492">
        <f t="shared" si="296"/>
        <v>235</v>
      </c>
      <c r="AT492" t="e">
        <f t="shared" si="297"/>
        <v>#N/A</v>
      </c>
      <c r="AU492" s="3" t="e">
        <f t="shared" si="273"/>
        <v>#N/A</v>
      </c>
      <c r="AV492" s="3" t="e">
        <f t="shared" si="284"/>
        <v>#N/A</v>
      </c>
      <c r="AW492" s="4" t="e">
        <f t="shared" si="284"/>
        <v>#N/A</v>
      </c>
      <c r="AX492" s="4" t="e">
        <f t="shared" si="284"/>
        <v>#N/A</v>
      </c>
      <c r="AZ492" s="8" t="e">
        <f t="shared" si="274"/>
        <v>#N/A</v>
      </c>
      <c r="BA492" s="3" t="e">
        <f t="shared" si="275"/>
        <v>#N/A</v>
      </c>
      <c r="BB492" s="3" t="e">
        <f t="shared" si="276"/>
        <v>#N/A</v>
      </c>
      <c r="BC492" s="3" t="e">
        <f t="shared" si="277"/>
        <v>#N/A</v>
      </c>
      <c r="BD492" s="3" t="e">
        <f t="shared" si="278"/>
        <v>#N/A</v>
      </c>
      <c r="BE492" s="3" t="e">
        <f t="shared" si="279"/>
        <v>#N/A</v>
      </c>
      <c r="BF492" s="3" t="e">
        <f t="shared" si="280"/>
        <v>#N/A</v>
      </c>
      <c r="BG492" s="3" t="e">
        <f t="shared" si="281"/>
        <v>#N/A</v>
      </c>
      <c r="BH492" s="3" t="e">
        <f t="shared" si="282"/>
        <v>#N/A</v>
      </c>
      <c r="BI492" s="3" t="e">
        <f t="shared" si="283"/>
        <v>#N/A</v>
      </c>
      <c r="BM492" s="4"/>
      <c r="BN492" s="8"/>
      <c r="BO492" s="3"/>
      <c r="BP492" s="4"/>
      <c r="BQ492" s="4"/>
      <c r="BR492" s="3"/>
      <c r="BU492">
        <f t="shared" si="298"/>
        <v>235</v>
      </c>
      <c r="BV492" t="e">
        <f t="shared" si="295"/>
        <v>#N/A</v>
      </c>
      <c r="BW492" s="3" t="e">
        <f t="shared" si="295"/>
        <v>#N/A</v>
      </c>
      <c r="BX492" s="3" t="e">
        <f t="shared" si="295"/>
        <v>#N/A</v>
      </c>
      <c r="BY492" s="4" t="e">
        <f t="shared" si="295"/>
        <v>#N/A</v>
      </c>
      <c r="BZ492" s="4" t="e">
        <f t="shared" si="295"/>
        <v>#N/A</v>
      </c>
      <c r="CB492" s="8" t="e">
        <f t="shared" si="285"/>
        <v>#N/A</v>
      </c>
      <c r="CC492" s="3" t="e">
        <f t="shared" si="286"/>
        <v>#N/A</v>
      </c>
      <c r="CD492" s="3" t="e">
        <f t="shared" si="287"/>
        <v>#N/A</v>
      </c>
      <c r="CE492" s="3" t="e">
        <f t="shared" si="288"/>
        <v>#N/A</v>
      </c>
      <c r="CF492" s="3" t="e">
        <f t="shared" si="289"/>
        <v>#N/A</v>
      </c>
      <c r="CG492" s="3" t="e">
        <f t="shared" si="290"/>
        <v>#N/A</v>
      </c>
      <c r="CH492" s="3" t="e">
        <f t="shared" si="291"/>
        <v>#N/A</v>
      </c>
      <c r="CI492" s="3" t="e">
        <f t="shared" si="292"/>
        <v>#N/A</v>
      </c>
      <c r="CJ492" s="3" t="e">
        <f t="shared" si="293"/>
        <v>#N/A</v>
      </c>
      <c r="CK492" s="3" t="e">
        <f t="shared" si="294"/>
        <v>#N/A</v>
      </c>
    </row>
    <row r="493" spans="45:89" x14ac:dyDescent="0.2">
      <c r="AS493">
        <f t="shared" si="296"/>
        <v>236</v>
      </c>
      <c r="AT493" t="e">
        <f t="shared" si="297"/>
        <v>#N/A</v>
      </c>
      <c r="AU493" s="3" t="e">
        <f t="shared" si="273"/>
        <v>#N/A</v>
      </c>
      <c r="AV493" s="3" t="e">
        <f t="shared" si="284"/>
        <v>#N/A</v>
      </c>
      <c r="AW493" s="4" t="e">
        <f t="shared" si="284"/>
        <v>#N/A</v>
      </c>
      <c r="AX493" s="4" t="e">
        <f t="shared" si="284"/>
        <v>#N/A</v>
      </c>
      <c r="AZ493" s="8" t="e">
        <f t="shared" si="274"/>
        <v>#N/A</v>
      </c>
      <c r="BA493" s="3" t="e">
        <f t="shared" si="275"/>
        <v>#N/A</v>
      </c>
      <c r="BB493" s="3" t="e">
        <f t="shared" si="276"/>
        <v>#N/A</v>
      </c>
      <c r="BC493" s="3" t="e">
        <f t="shared" si="277"/>
        <v>#N/A</v>
      </c>
      <c r="BD493" s="3" t="e">
        <f t="shared" si="278"/>
        <v>#N/A</v>
      </c>
      <c r="BE493" s="3" t="e">
        <f t="shared" si="279"/>
        <v>#N/A</v>
      </c>
      <c r="BF493" s="3" t="e">
        <f t="shared" si="280"/>
        <v>#N/A</v>
      </c>
      <c r="BG493" s="3" t="e">
        <f t="shared" si="281"/>
        <v>#N/A</v>
      </c>
      <c r="BH493" s="3" t="e">
        <f t="shared" si="282"/>
        <v>#N/A</v>
      </c>
      <c r="BI493" s="3" t="e">
        <f t="shared" si="283"/>
        <v>#N/A</v>
      </c>
      <c r="BM493" s="4"/>
      <c r="BN493" s="8"/>
      <c r="BO493" s="3"/>
      <c r="BP493" s="4"/>
      <c r="BQ493" s="4"/>
      <c r="BR493" s="3"/>
      <c r="BU493">
        <f t="shared" si="298"/>
        <v>236</v>
      </c>
      <c r="BV493" t="e">
        <f t="shared" si="295"/>
        <v>#N/A</v>
      </c>
      <c r="BW493" s="3" t="e">
        <f t="shared" si="295"/>
        <v>#N/A</v>
      </c>
      <c r="BX493" s="3" t="e">
        <f t="shared" si="295"/>
        <v>#N/A</v>
      </c>
      <c r="BY493" s="4" t="e">
        <f t="shared" si="295"/>
        <v>#N/A</v>
      </c>
      <c r="BZ493" s="4" t="e">
        <f t="shared" si="295"/>
        <v>#N/A</v>
      </c>
      <c r="CB493" s="8" t="e">
        <f t="shared" si="285"/>
        <v>#N/A</v>
      </c>
      <c r="CC493" s="3" t="e">
        <f t="shared" si="286"/>
        <v>#N/A</v>
      </c>
      <c r="CD493" s="3" t="e">
        <f t="shared" si="287"/>
        <v>#N/A</v>
      </c>
      <c r="CE493" s="3" t="e">
        <f t="shared" si="288"/>
        <v>#N/A</v>
      </c>
      <c r="CF493" s="3" t="e">
        <f t="shared" si="289"/>
        <v>#N/A</v>
      </c>
      <c r="CG493" s="3" t="e">
        <f t="shared" si="290"/>
        <v>#N/A</v>
      </c>
      <c r="CH493" s="3" t="e">
        <f t="shared" si="291"/>
        <v>#N/A</v>
      </c>
      <c r="CI493" s="3" t="e">
        <f t="shared" si="292"/>
        <v>#N/A</v>
      </c>
      <c r="CJ493" s="3" t="e">
        <f t="shared" si="293"/>
        <v>#N/A</v>
      </c>
      <c r="CK493" s="3" t="e">
        <f t="shared" si="294"/>
        <v>#N/A</v>
      </c>
    </row>
    <row r="494" spans="45:89" x14ac:dyDescent="0.2">
      <c r="AS494">
        <f t="shared" si="296"/>
        <v>236</v>
      </c>
      <c r="AT494" t="e">
        <f t="shared" si="297"/>
        <v>#N/A</v>
      </c>
      <c r="AU494" s="3" t="e">
        <f t="shared" si="273"/>
        <v>#N/A</v>
      </c>
      <c r="AV494" s="3" t="e">
        <f t="shared" si="284"/>
        <v>#N/A</v>
      </c>
      <c r="AW494" s="4" t="e">
        <f t="shared" si="284"/>
        <v>#N/A</v>
      </c>
      <c r="AX494" s="4" t="e">
        <f t="shared" si="284"/>
        <v>#N/A</v>
      </c>
      <c r="AZ494" s="8" t="e">
        <f t="shared" si="274"/>
        <v>#N/A</v>
      </c>
      <c r="BA494" s="3" t="e">
        <f t="shared" si="275"/>
        <v>#N/A</v>
      </c>
      <c r="BB494" s="3" t="e">
        <f t="shared" si="276"/>
        <v>#N/A</v>
      </c>
      <c r="BC494" s="3" t="e">
        <f t="shared" si="277"/>
        <v>#N/A</v>
      </c>
      <c r="BD494" s="3" t="e">
        <f t="shared" si="278"/>
        <v>#N/A</v>
      </c>
      <c r="BE494" s="3" t="e">
        <f t="shared" si="279"/>
        <v>#N/A</v>
      </c>
      <c r="BF494" s="3" t="e">
        <f t="shared" si="280"/>
        <v>#N/A</v>
      </c>
      <c r="BG494" s="3" t="e">
        <f t="shared" si="281"/>
        <v>#N/A</v>
      </c>
      <c r="BH494" s="3" t="e">
        <f t="shared" si="282"/>
        <v>#N/A</v>
      </c>
      <c r="BI494" s="3" t="e">
        <f t="shared" si="283"/>
        <v>#N/A</v>
      </c>
      <c r="BM494" s="4"/>
      <c r="BN494" s="8"/>
      <c r="BO494" s="3"/>
      <c r="BP494" s="4"/>
      <c r="BQ494" s="4"/>
      <c r="BR494" s="3"/>
      <c r="BU494">
        <f t="shared" si="298"/>
        <v>236</v>
      </c>
      <c r="BV494" t="e">
        <f t="shared" si="295"/>
        <v>#N/A</v>
      </c>
      <c r="BW494" s="3" t="e">
        <f t="shared" si="295"/>
        <v>#N/A</v>
      </c>
      <c r="BX494" s="3" t="e">
        <f t="shared" si="295"/>
        <v>#N/A</v>
      </c>
      <c r="BY494" s="4" t="e">
        <f t="shared" si="295"/>
        <v>#N/A</v>
      </c>
      <c r="BZ494" s="4" t="e">
        <f t="shared" si="295"/>
        <v>#N/A</v>
      </c>
      <c r="CB494" s="8" t="e">
        <f t="shared" si="285"/>
        <v>#N/A</v>
      </c>
      <c r="CC494" s="3" t="e">
        <f t="shared" si="286"/>
        <v>#N/A</v>
      </c>
      <c r="CD494" s="3" t="e">
        <f t="shared" si="287"/>
        <v>#N/A</v>
      </c>
      <c r="CE494" s="3" t="e">
        <f t="shared" si="288"/>
        <v>#N/A</v>
      </c>
      <c r="CF494" s="3" t="e">
        <f t="shared" si="289"/>
        <v>#N/A</v>
      </c>
      <c r="CG494" s="3" t="e">
        <f t="shared" si="290"/>
        <v>#N/A</v>
      </c>
      <c r="CH494" s="3" t="e">
        <f t="shared" si="291"/>
        <v>#N/A</v>
      </c>
      <c r="CI494" s="3" t="e">
        <f t="shared" si="292"/>
        <v>#N/A</v>
      </c>
      <c r="CJ494" s="3" t="e">
        <f t="shared" si="293"/>
        <v>#N/A</v>
      </c>
      <c r="CK494" s="3" t="e">
        <f t="shared" si="294"/>
        <v>#N/A</v>
      </c>
    </row>
    <row r="495" spans="45:89" x14ac:dyDescent="0.2">
      <c r="AS495">
        <f t="shared" si="296"/>
        <v>237</v>
      </c>
      <c r="AT495" t="e">
        <f t="shared" si="297"/>
        <v>#N/A</v>
      </c>
      <c r="AU495" s="3" t="e">
        <f t="shared" si="273"/>
        <v>#N/A</v>
      </c>
      <c r="AV495" s="3" t="e">
        <f t="shared" si="284"/>
        <v>#N/A</v>
      </c>
      <c r="AW495" s="4" t="e">
        <f t="shared" si="284"/>
        <v>#N/A</v>
      </c>
      <c r="AX495" s="4" t="e">
        <f t="shared" si="284"/>
        <v>#N/A</v>
      </c>
      <c r="AZ495" s="8" t="e">
        <f t="shared" si="274"/>
        <v>#N/A</v>
      </c>
      <c r="BA495" s="3" t="e">
        <f t="shared" si="275"/>
        <v>#N/A</v>
      </c>
      <c r="BB495" s="3" t="e">
        <f t="shared" si="276"/>
        <v>#N/A</v>
      </c>
      <c r="BC495" s="3" t="e">
        <f t="shared" si="277"/>
        <v>#N/A</v>
      </c>
      <c r="BD495" s="3" t="e">
        <f t="shared" si="278"/>
        <v>#N/A</v>
      </c>
      <c r="BE495" s="3" t="e">
        <f t="shared" si="279"/>
        <v>#N/A</v>
      </c>
      <c r="BF495" s="3" t="e">
        <f t="shared" si="280"/>
        <v>#N/A</v>
      </c>
      <c r="BG495" s="3" t="e">
        <f t="shared" si="281"/>
        <v>#N/A</v>
      </c>
      <c r="BH495" s="3" t="e">
        <f t="shared" si="282"/>
        <v>#N/A</v>
      </c>
      <c r="BI495" s="3" t="e">
        <f t="shared" si="283"/>
        <v>#N/A</v>
      </c>
      <c r="BM495" s="4"/>
      <c r="BN495" s="8"/>
      <c r="BO495" s="3"/>
      <c r="BP495" s="4"/>
      <c r="BQ495" s="4"/>
      <c r="BR495" s="3"/>
      <c r="BU495">
        <f t="shared" si="298"/>
        <v>237</v>
      </c>
      <c r="BV495" t="e">
        <f t="shared" si="295"/>
        <v>#N/A</v>
      </c>
      <c r="BW495" s="3" t="e">
        <f t="shared" si="295"/>
        <v>#N/A</v>
      </c>
      <c r="BX495" s="3" t="e">
        <f t="shared" si="295"/>
        <v>#N/A</v>
      </c>
      <c r="BY495" s="4" t="e">
        <f t="shared" si="295"/>
        <v>#N/A</v>
      </c>
      <c r="BZ495" s="4" t="e">
        <f t="shared" si="295"/>
        <v>#N/A</v>
      </c>
      <c r="CB495" s="8" t="e">
        <f t="shared" si="285"/>
        <v>#N/A</v>
      </c>
      <c r="CC495" s="3" t="e">
        <f t="shared" si="286"/>
        <v>#N/A</v>
      </c>
      <c r="CD495" s="3" t="e">
        <f t="shared" si="287"/>
        <v>#N/A</v>
      </c>
      <c r="CE495" s="3" t="e">
        <f t="shared" si="288"/>
        <v>#N/A</v>
      </c>
      <c r="CF495" s="3" t="e">
        <f t="shared" si="289"/>
        <v>#N/A</v>
      </c>
      <c r="CG495" s="3" t="e">
        <f t="shared" si="290"/>
        <v>#N/A</v>
      </c>
      <c r="CH495" s="3" t="e">
        <f t="shared" si="291"/>
        <v>#N/A</v>
      </c>
      <c r="CI495" s="3" t="e">
        <f t="shared" si="292"/>
        <v>#N/A</v>
      </c>
      <c r="CJ495" s="3" t="e">
        <f t="shared" si="293"/>
        <v>#N/A</v>
      </c>
      <c r="CK495" s="3" t="e">
        <f t="shared" si="294"/>
        <v>#N/A</v>
      </c>
    </row>
    <row r="496" spans="45:89" x14ac:dyDescent="0.2">
      <c r="AS496">
        <f t="shared" si="296"/>
        <v>237</v>
      </c>
      <c r="AT496" t="e">
        <f t="shared" si="297"/>
        <v>#N/A</v>
      </c>
      <c r="AU496" s="3" t="e">
        <f t="shared" si="273"/>
        <v>#N/A</v>
      </c>
      <c r="AV496" s="3" t="e">
        <f t="shared" si="284"/>
        <v>#N/A</v>
      </c>
      <c r="AW496" s="4" t="e">
        <f t="shared" si="284"/>
        <v>#N/A</v>
      </c>
      <c r="AX496" s="4" t="e">
        <f t="shared" si="284"/>
        <v>#N/A</v>
      </c>
      <c r="AZ496" s="8" t="e">
        <f t="shared" si="274"/>
        <v>#N/A</v>
      </c>
      <c r="BA496" s="3" t="e">
        <f t="shared" si="275"/>
        <v>#N/A</v>
      </c>
      <c r="BB496" s="3" t="e">
        <f t="shared" si="276"/>
        <v>#N/A</v>
      </c>
      <c r="BC496" s="3" t="e">
        <f t="shared" si="277"/>
        <v>#N/A</v>
      </c>
      <c r="BD496" s="3" t="e">
        <f t="shared" si="278"/>
        <v>#N/A</v>
      </c>
      <c r="BE496" s="3" t="e">
        <f t="shared" si="279"/>
        <v>#N/A</v>
      </c>
      <c r="BF496" s="3" t="e">
        <f t="shared" si="280"/>
        <v>#N/A</v>
      </c>
      <c r="BG496" s="3" t="e">
        <f t="shared" si="281"/>
        <v>#N/A</v>
      </c>
      <c r="BH496" s="3" t="e">
        <f t="shared" si="282"/>
        <v>#N/A</v>
      </c>
      <c r="BI496" s="3" t="e">
        <f t="shared" si="283"/>
        <v>#N/A</v>
      </c>
      <c r="BM496" s="4"/>
      <c r="BN496" s="8"/>
      <c r="BO496" s="3"/>
      <c r="BP496" s="4"/>
      <c r="BQ496" s="4"/>
      <c r="BR496" s="3"/>
      <c r="BU496">
        <f t="shared" si="298"/>
        <v>237</v>
      </c>
      <c r="BV496" t="e">
        <f t="shared" si="295"/>
        <v>#N/A</v>
      </c>
      <c r="BW496" s="3" t="e">
        <f t="shared" si="295"/>
        <v>#N/A</v>
      </c>
      <c r="BX496" s="3" t="e">
        <f t="shared" si="295"/>
        <v>#N/A</v>
      </c>
      <c r="BY496" s="4" t="e">
        <f t="shared" si="295"/>
        <v>#N/A</v>
      </c>
      <c r="BZ496" s="4" t="e">
        <f t="shared" si="295"/>
        <v>#N/A</v>
      </c>
      <c r="CB496" s="8" t="e">
        <f t="shared" si="285"/>
        <v>#N/A</v>
      </c>
      <c r="CC496" s="3" t="e">
        <f t="shared" si="286"/>
        <v>#N/A</v>
      </c>
      <c r="CD496" s="3" t="e">
        <f t="shared" si="287"/>
        <v>#N/A</v>
      </c>
      <c r="CE496" s="3" t="e">
        <f t="shared" si="288"/>
        <v>#N/A</v>
      </c>
      <c r="CF496" s="3" t="e">
        <f t="shared" si="289"/>
        <v>#N/A</v>
      </c>
      <c r="CG496" s="3" t="e">
        <f t="shared" si="290"/>
        <v>#N/A</v>
      </c>
      <c r="CH496" s="3" t="e">
        <f t="shared" si="291"/>
        <v>#N/A</v>
      </c>
      <c r="CI496" s="3" t="e">
        <f t="shared" si="292"/>
        <v>#N/A</v>
      </c>
      <c r="CJ496" s="3" t="e">
        <f t="shared" si="293"/>
        <v>#N/A</v>
      </c>
      <c r="CK496" s="3" t="e">
        <f t="shared" si="294"/>
        <v>#N/A</v>
      </c>
    </row>
    <row r="497" spans="45:89" x14ac:dyDescent="0.2">
      <c r="AS497">
        <f t="shared" si="296"/>
        <v>238</v>
      </c>
      <c r="AT497" t="e">
        <f t="shared" si="297"/>
        <v>#N/A</v>
      </c>
      <c r="AU497" s="3" t="e">
        <f t="shared" si="273"/>
        <v>#N/A</v>
      </c>
      <c r="AV497" s="3" t="e">
        <f t="shared" si="284"/>
        <v>#N/A</v>
      </c>
      <c r="AW497" s="4" t="e">
        <f t="shared" si="284"/>
        <v>#N/A</v>
      </c>
      <c r="AX497" s="4" t="e">
        <f t="shared" si="284"/>
        <v>#N/A</v>
      </c>
      <c r="AZ497" s="8" t="e">
        <f t="shared" si="274"/>
        <v>#N/A</v>
      </c>
      <c r="BA497" s="3" t="e">
        <f t="shared" si="275"/>
        <v>#N/A</v>
      </c>
      <c r="BB497" s="3" t="e">
        <f t="shared" si="276"/>
        <v>#N/A</v>
      </c>
      <c r="BC497" s="3" t="e">
        <f t="shared" si="277"/>
        <v>#N/A</v>
      </c>
      <c r="BD497" s="3" t="e">
        <f t="shared" si="278"/>
        <v>#N/A</v>
      </c>
      <c r="BE497" s="3" t="e">
        <f t="shared" si="279"/>
        <v>#N/A</v>
      </c>
      <c r="BF497" s="3" t="e">
        <f t="shared" si="280"/>
        <v>#N/A</v>
      </c>
      <c r="BG497" s="3" t="e">
        <f t="shared" si="281"/>
        <v>#N/A</v>
      </c>
      <c r="BH497" s="3" t="e">
        <f t="shared" si="282"/>
        <v>#N/A</v>
      </c>
      <c r="BI497" s="3" t="e">
        <f t="shared" si="283"/>
        <v>#N/A</v>
      </c>
      <c r="BM497" s="4"/>
      <c r="BN497" s="8"/>
      <c r="BO497" s="3"/>
      <c r="BP497" s="4"/>
      <c r="BQ497" s="4"/>
      <c r="BR497" s="3"/>
      <c r="BU497">
        <f t="shared" si="298"/>
        <v>238</v>
      </c>
      <c r="BV497" t="e">
        <f t="shared" si="295"/>
        <v>#N/A</v>
      </c>
      <c r="BW497" s="3" t="e">
        <f t="shared" si="295"/>
        <v>#N/A</v>
      </c>
      <c r="BX497" s="3" t="e">
        <f t="shared" si="295"/>
        <v>#N/A</v>
      </c>
      <c r="BY497" s="4" t="e">
        <f t="shared" si="295"/>
        <v>#N/A</v>
      </c>
      <c r="BZ497" s="4" t="e">
        <f t="shared" si="295"/>
        <v>#N/A</v>
      </c>
      <c r="CB497" s="8" t="e">
        <f t="shared" si="285"/>
        <v>#N/A</v>
      </c>
      <c r="CC497" s="3" t="e">
        <f t="shared" si="286"/>
        <v>#N/A</v>
      </c>
      <c r="CD497" s="3" t="e">
        <f t="shared" si="287"/>
        <v>#N/A</v>
      </c>
      <c r="CE497" s="3" t="e">
        <f t="shared" si="288"/>
        <v>#N/A</v>
      </c>
      <c r="CF497" s="3" t="e">
        <f t="shared" si="289"/>
        <v>#N/A</v>
      </c>
      <c r="CG497" s="3" t="e">
        <f t="shared" si="290"/>
        <v>#N/A</v>
      </c>
      <c r="CH497" s="3" t="e">
        <f t="shared" si="291"/>
        <v>#N/A</v>
      </c>
      <c r="CI497" s="3" t="e">
        <f t="shared" si="292"/>
        <v>#N/A</v>
      </c>
      <c r="CJ497" s="3" t="e">
        <f t="shared" si="293"/>
        <v>#N/A</v>
      </c>
      <c r="CK497" s="3" t="e">
        <f t="shared" si="294"/>
        <v>#N/A</v>
      </c>
    </row>
    <row r="498" spans="45:89" x14ac:dyDescent="0.2">
      <c r="AS498">
        <f t="shared" si="296"/>
        <v>238</v>
      </c>
      <c r="AT498" t="e">
        <f t="shared" si="297"/>
        <v>#N/A</v>
      </c>
      <c r="AU498" s="3" t="e">
        <f t="shared" si="273"/>
        <v>#N/A</v>
      </c>
      <c r="AV498" s="3" t="e">
        <f t="shared" si="284"/>
        <v>#N/A</v>
      </c>
      <c r="AW498" s="4" t="e">
        <f t="shared" si="284"/>
        <v>#N/A</v>
      </c>
      <c r="AX498" s="4" t="e">
        <f t="shared" si="284"/>
        <v>#N/A</v>
      </c>
      <c r="AZ498" s="8" t="e">
        <f t="shared" si="274"/>
        <v>#N/A</v>
      </c>
      <c r="BA498" s="3" t="e">
        <f t="shared" si="275"/>
        <v>#N/A</v>
      </c>
      <c r="BB498" s="3" t="e">
        <f t="shared" si="276"/>
        <v>#N/A</v>
      </c>
      <c r="BC498" s="3" t="e">
        <f t="shared" si="277"/>
        <v>#N/A</v>
      </c>
      <c r="BD498" s="3" t="e">
        <f t="shared" si="278"/>
        <v>#N/A</v>
      </c>
      <c r="BE498" s="3" t="e">
        <f t="shared" si="279"/>
        <v>#N/A</v>
      </c>
      <c r="BF498" s="3" t="e">
        <f t="shared" si="280"/>
        <v>#N/A</v>
      </c>
      <c r="BG498" s="3" t="e">
        <f t="shared" si="281"/>
        <v>#N/A</v>
      </c>
      <c r="BH498" s="3" t="e">
        <f t="shared" si="282"/>
        <v>#N/A</v>
      </c>
      <c r="BI498" s="3" t="e">
        <f t="shared" si="283"/>
        <v>#N/A</v>
      </c>
      <c r="BM498" s="4"/>
      <c r="BN498" s="8"/>
      <c r="BO498" s="3"/>
      <c r="BP498" s="4"/>
      <c r="BQ498" s="4"/>
      <c r="BR498" s="3"/>
      <c r="BU498">
        <f t="shared" si="298"/>
        <v>238</v>
      </c>
      <c r="BV498" t="e">
        <f t="shared" si="295"/>
        <v>#N/A</v>
      </c>
      <c r="BW498" s="3" t="e">
        <f t="shared" si="295"/>
        <v>#N/A</v>
      </c>
      <c r="BX498" s="3" t="e">
        <f t="shared" si="295"/>
        <v>#N/A</v>
      </c>
      <c r="BY498" s="4" t="e">
        <f t="shared" si="295"/>
        <v>#N/A</v>
      </c>
      <c r="BZ498" s="4" t="e">
        <f t="shared" si="295"/>
        <v>#N/A</v>
      </c>
      <c r="CB498" s="8" t="e">
        <f t="shared" si="285"/>
        <v>#N/A</v>
      </c>
      <c r="CC498" s="3" t="e">
        <f t="shared" si="286"/>
        <v>#N/A</v>
      </c>
      <c r="CD498" s="3" t="e">
        <f t="shared" si="287"/>
        <v>#N/A</v>
      </c>
      <c r="CE498" s="3" t="e">
        <f t="shared" si="288"/>
        <v>#N/A</v>
      </c>
      <c r="CF498" s="3" t="e">
        <f t="shared" si="289"/>
        <v>#N/A</v>
      </c>
      <c r="CG498" s="3" t="e">
        <f t="shared" si="290"/>
        <v>#N/A</v>
      </c>
      <c r="CH498" s="3" t="e">
        <f t="shared" si="291"/>
        <v>#N/A</v>
      </c>
      <c r="CI498" s="3" t="e">
        <f t="shared" si="292"/>
        <v>#N/A</v>
      </c>
      <c r="CJ498" s="3" t="e">
        <f t="shared" si="293"/>
        <v>#N/A</v>
      </c>
      <c r="CK498" s="3" t="e">
        <f t="shared" si="294"/>
        <v>#N/A</v>
      </c>
    </row>
    <row r="499" spans="45:89" x14ac:dyDescent="0.2">
      <c r="AS499">
        <f t="shared" si="296"/>
        <v>239</v>
      </c>
      <c r="AT499" t="e">
        <f t="shared" si="297"/>
        <v>#N/A</v>
      </c>
      <c r="AU499" s="3" t="e">
        <f t="shared" si="273"/>
        <v>#N/A</v>
      </c>
      <c r="AV499" s="3" t="e">
        <f t="shared" si="284"/>
        <v>#N/A</v>
      </c>
      <c r="AW499" s="4" t="e">
        <f t="shared" si="284"/>
        <v>#N/A</v>
      </c>
      <c r="AX499" s="4" t="e">
        <f t="shared" si="284"/>
        <v>#N/A</v>
      </c>
      <c r="AZ499" s="8" t="e">
        <f t="shared" si="274"/>
        <v>#N/A</v>
      </c>
      <c r="BA499" s="3" t="e">
        <f t="shared" si="275"/>
        <v>#N/A</v>
      </c>
      <c r="BB499" s="3" t="e">
        <f t="shared" si="276"/>
        <v>#N/A</v>
      </c>
      <c r="BC499" s="3" t="e">
        <f t="shared" si="277"/>
        <v>#N/A</v>
      </c>
      <c r="BD499" s="3" t="e">
        <f t="shared" si="278"/>
        <v>#N/A</v>
      </c>
      <c r="BE499" s="3" t="e">
        <f t="shared" si="279"/>
        <v>#N/A</v>
      </c>
      <c r="BF499" s="3" t="e">
        <f t="shared" si="280"/>
        <v>#N/A</v>
      </c>
      <c r="BG499" s="3" t="e">
        <f t="shared" si="281"/>
        <v>#N/A</v>
      </c>
      <c r="BH499" s="3" t="e">
        <f t="shared" si="282"/>
        <v>#N/A</v>
      </c>
      <c r="BI499" s="3" t="e">
        <f t="shared" si="283"/>
        <v>#N/A</v>
      </c>
      <c r="BM499" s="4"/>
      <c r="BN499" s="8"/>
      <c r="BO499" s="3"/>
      <c r="BP499" s="4"/>
      <c r="BQ499" s="4"/>
      <c r="BR499" s="3"/>
      <c r="BU499">
        <f t="shared" si="298"/>
        <v>239</v>
      </c>
      <c r="BV499" t="e">
        <f t="shared" si="295"/>
        <v>#N/A</v>
      </c>
      <c r="BW499" s="3" t="e">
        <f t="shared" si="295"/>
        <v>#N/A</v>
      </c>
      <c r="BX499" s="3" t="e">
        <f t="shared" si="295"/>
        <v>#N/A</v>
      </c>
      <c r="BY499" s="4" t="e">
        <f t="shared" si="295"/>
        <v>#N/A</v>
      </c>
      <c r="BZ499" s="4" t="e">
        <f t="shared" si="295"/>
        <v>#N/A</v>
      </c>
      <c r="CB499" s="8" t="e">
        <f t="shared" si="285"/>
        <v>#N/A</v>
      </c>
      <c r="CC499" s="3" t="e">
        <f t="shared" si="286"/>
        <v>#N/A</v>
      </c>
      <c r="CD499" s="3" t="e">
        <f t="shared" si="287"/>
        <v>#N/A</v>
      </c>
      <c r="CE499" s="3" t="e">
        <f t="shared" si="288"/>
        <v>#N/A</v>
      </c>
      <c r="CF499" s="3" t="e">
        <f t="shared" si="289"/>
        <v>#N/A</v>
      </c>
      <c r="CG499" s="3" t="e">
        <f t="shared" si="290"/>
        <v>#N/A</v>
      </c>
      <c r="CH499" s="3" t="e">
        <f t="shared" si="291"/>
        <v>#N/A</v>
      </c>
      <c r="CI499" s="3" t="e">
        <f t="shared" si="292"/>
        <v>#N/A</v>
      </c>
      <c r="CJ499" s="3" t="e">
        <f t="shared" si="293"/>
        <v>#N/A</v>
      </c>
      <c r="CK499" s="3" t="e">
        <f t="shared" si="294"/>
        <v>#N/A</v>
      </c>
    </row>
    <row r="500" spans="45:89" x14ac:dyDescent="0.2">
      <c r="AS500">
        <f t="shared" si="296"/>
        <v>239</v>
      </c>
      <c r="AT500" t="e">
        <f t="shared" si="297"/>
        <v>#N/A</v>
      </c>
      <c r="AU500" s="3" t="e">
        <f t="shared" si="273"/>
        <v>#N/A</v>
      </c>
      <c r="AV500" s="3" t="e">
        <f t="shared" si="284"/>
        <v>#N/A</v>
      </c>
      <c r="AW500" s="4" t="e">
        <f t="shared" si="284"/>
        <v>#N/A</v>
      </c>
      <c r="AX500" s="4" t="e">
        <f t="shared" si="284"/>
        <v>#N/A</v>
      </c>
      <c r="AZ500" s="8" t="e">
        <f t="shared" si="274"/>
        <v>#N/A</v>
      </c>
      <c r="BA500" s="3" t="e">
        <f t="shared" si="275"/>
        <v>#N/A</v>
      </c>
      <c r="BB500" s="3" t="e">
        <f t="shared" si="276"/>
        <v>#N/A</v>
      </c>
      <c r="BC500" s="3" t="e">
        <f t="shared" si="277"/>
        <v>#N/A</v>
      </c>
      <c r="BD500" s="3" t="e">
        <f t="shared" si="278"/>
        <v>#N/A</v>
      </c>
      <c r="BE500" s="3" t="e">
        <f t="shared" si="279"/>
        <v>#N/A</v>
      </c>
      <c r="BF500" s="3" t="e">
        <f t="shared" si="280"/>
        <v>#N/A</v>
      </c>
      <c r="BG500" s="3" t="e">
        <f t="shared" si="281"/>
        <v>#N/A</v>
      </c>
      <c r="BH500" s="3" t="e">
        <f t="shared" si="282"/>
        <v>#N/A</v>
      </c>
      <c r="BI500" s="3" t="e">
        <f t="shared" si="283"/>
        <v>#N/A</v>
      </c>
      <c r="BM500" s="4"/>
      <c r="BN500" s="8"/>
      <c r="BO500" s="3"/>
      <c r="BP500" s="4"/>
      <c r="BQ500" s="4"/>
      <c r="BR500" s="3"/>
      <c r="BU500">
        <f t="shared" si="298"/>
        <v>239</v>
      </c>
      <c r="BV500" t="e">
        <f t="shared" si="295"/>
        <v>#N/A</v>
      </c>
      <c r="BW500" s="3" t="e">
        <f t="shared" si="295"/>
        <v>#N/A</v>
      </c>
      <c r="BX500" s="3" t="e">
        <f t="shared" si="295"/>
        <v>#N/A</v>
      </c>
      <c r="BY500" s="4" t="e">
        <f t="shared" si="295"/>
        <v>#N/A</v>
      </c>
      <c r="BZ500" s="4" t="e">
        <f t="shared" si="295"/>
        <v>#N/A</v>
      </c>
      <c r="CB500" s="8" t="e">
        <f t="shared" si="285"/>
        <v>#N/A</v>
      </c>
      <c r="CC500" s="3" t="e">
        <f t="shared" si="286"/>
        <v>#N/A</v>
      </c>
      <c r="CD500" s="3" t="e">
        <f t="shared" si="287"/>
        <v>#N/A</v>
      </c>
      <c r="CE500" s="3" t="e">
        <f t="shared" si="288"/>
        <v>#N/A</v>
      </c>
      <c r="CF500" s="3" t="e">
        <f t="shared" si="289"/>
        <v>#N/A</v>
      </c>
      <c r="CG500" s="3" t="e">
        <f t="shared" si="290"/>
        <v>#N/A</v>
      </c>
      <c r="CH500" s="3" t="e">
        <f t="shared" si="291"/>
        <v>#N/A</v>
      </c>
      <c r="CI500" s="3" t="e">
        <f t="shared" si="292"/>
        <v>#N/A</v>
      </c>
      <c r="CJ500" s="3" t="e">
        <f t="shared" si="293"/>
        <v>#N/A</v>
      </c>
      <c r="CK500" s="3" t="e">
        <f t="shared" si="294"/>
        <v>#N/A</v>
      </c>
    </row>
    <row r="501" spans="45:89" x14ac:dyDescent="0.2">
      <c r="AS501">
        <f t="shared" si="296"/>
        <v>240</v>
      </c>
      <c r="AT501" t="e">
        <f t="shared" si="297"/>
        <v>#N/A</v>
      </c>
      <c r="AU501" s="3" t="e">
        <f t="shared" si="273"/>
        <v>#N/A</v>
      </c>
      <c r="AV501" s="3" t="e">
        <f t="shared" si="284"/>
        <v>#N/A</v>
      </c>
      <c r="AW501" s="4" t="e">
        <f t="shared" si="284"/>
        <v>#N/A</v>
      </c>
      <c r="AX501" s="4" t="e">
        <f t="shared" si="284"/>
        <v>#N/A</v>
      </c>
      <c r="AZ501" s="8" t="e">
        <f t="shared" si="274"/>
        <v>#N/A</v>
      </c>
      <c r="BA501" s="3" t="e">
        <f t="shared" si="275"/>
        <v>#N/A</v>
      </c>
      <c r="BB501" s="3" t="e">
        <f t="shared" si="276"/>
        <v>#N/A</v>
      </c>
      <c r="BC501" s="3" t="e">
        <f t="shared" si="277"/>
        <v>#N/A</v>
      </c>
      <c r="BD501" s="3" t="e">
        <f t="shared" si="278"/>
        <v>#N/A</v>
      </c>
      <c r="BE501" s="3" t="e">
        <f t="shared" si="279"/>
        <v>#N/A</v>
      </c>
      <c r="BF501" s="3" t="e">
        <f t="shared" si="280"/>
        <v>#N/A</v>
      </c>
      <c r="BG501" s="3" t="e">
        <f t="shared" si="281"/>
        <v>#N/A</v>
      </c>
      <c r="BH501" s="3" t="e">
        <f t="shared" si="282"/>
        <v>#N/A</v>
      </c>
      <c r="BI501" s="3" t="e">
        <f t="shared" si="283"/>
        <v>#N/A</v>
      </c>
      <c r="BM501" s="4"/>
      <c r="BN501" s="8"/>
      <c r="BO501" s="3"/>
      <c r="BP501" s="4"/>
      <c r="BQ501" s="4"/>
      <c r="BR501" s="3"/>
      <c r="BU501">
        <f t="shared" si="298"/>
        <v>240</v>
      </c>
      <c r="BV501" t="e">
        <f t="shared" si="295"/>
        <v>#N/A</v>
      </c>
      <c r="BW501" s="3" t="e">
        <f t="shared" si="295"/>
        <v>#N/A</v>
      </c>
      <c r="BX501" s="3" t="e">
        <f t="shared" si="295"/>
        <v>#N/A</v>
      </c>
      <c r="BY501" s="4" t="e">
        <f t="shared" si="295"/>
        <v>#N/A</v>
      </c>
      <c r="BZ501" s="4" t="e">
        <f t="shared" si="295"/>
        <v>#N/A</v>
      </c>
      <c r="CB501" s="8" t="e">
        <f t="shared" si="285"/>
        <v>#N/A</v>
      </c>
      <c r="CC501" s="3" t="e">
        <f t="shared" si="286"/>
        <v>#N/A</v>
      </c>
      <c r="CD501" s="3" t="e">
        <f t="shared" si="287"/>
        <v>#N/A</v>
      </c>
      <c r="CE501" s="3" t="e">
        <f t="shared" si="288"/>
        <v>#N/A</v>
      </c>
      <c r="CF501" s="3" t="e">
        <f t="shared" si="289"/>
        <v>#N/A</v>
      </c>
      <c r="CG501" s="3" t="e">
        <f t="shared" si="290"/>
        <v>#N/A</v>
      </c>
      <c r="CH501" s="3" t="e">
        <f t="shared" si="291"/>
        <v>#N/A</v>
      </c>
      <c r="CI501" s="3" t="e">
        <f t="shared" si="292"/>
        <v>#N/A</v>
      </c>
      <c r="CJ501" s="3" t="e">
        <f t="shared" si="293"/>
        <v>#N/A</v>
      </c>
      <c r="CK501" s="3" t="e">
        <f t="shared" si="294"/>
        <v>#N/A</v>
      </c>
    </row>
    <row r="502" spans="45:89" x14ac:dyDescent="0.2">
      <c r="AS502">
        <f t="shared" si="296"/>
        <v>240</v>
      </c>
      <c r="AT502" t="e">
        <f t="shared" si="297"/>
        <v>#N/A</v>
      </c>
      <c r="AU502" s="3" t="e">
        <f t="shared" si="273"/>
        <v>#N/A</v>
      </c>
      <c r="AV502" s="3" t="e">
        <f t="shared" si="284"/>
        <v>#N/A</v>
      </c>
      <c r="AW502" s="4" t="e">
        <f t="shared" si="284"/>
        <v>#N/A</v>
      </c>
      <c r="AX502" s="4" t="e">
        <f t="shared" si="284"/>
        <v>#N/A</v>
      </c>
      <c r="AZ502" s="8" t="e">
        <f t="shared" si="274"/>
        <v>#N/A</v>
      </c>
      <c r="BA502" s="3" t="e">
        <f t="shared" si="275"/>
        <v>#N/A</v>
      </c>
      <c r="BB502" s="3" t="e">
        <f t="shared" si="276"/>
        <v>#N/A</v>
      </c>
      <c r="BC502" s="3" t="e">
        <f t="shared" si="277"/>
        <v>#N/A</v>
      </c>
      <c r="BD502" s="3" t="e">
        <f t="shared" si="278"/>
        <v>#N/A</v>
      </c>
      <c r="BE502" s="3" t="e">
        <f t="shared" si="279"/>
        <v>#N/A</v>
      </c>
      <c r="BF502" s="3" t="e">
        <f t="shared" si="280"/>
        <v>#N/A</v>
      </c>
      <c r="BG502" s="3" t="e">
        <f t="shared" si="281"/>
        <v>#N/A</v>
      </c>
      <c r="BH502" s="3" t="e">
        <f t="shared" si="282"/>
        <v>#N/A</v>
      </c>
      <c r="BI502" s="3" t="e">
        <f t="shared" si="283"/>
        <v>#N/A</v>
      </c>
      <c r="BM502" s="4"/>
      <c r="BN502" s="8"/>
      <c r="BO502" s="3"/>
      <c r="BP502" s="4"/>
      <c r="BQ502" s="4"/>
      <c r="BR502" s="3"/>
      <c r="BU502">
        <f t="shared" si="298"/>
        <v>240</v>
      </c>
      <c r="BV502" t="e">
        <f t="shared" si="295"/>
        <v>#N/A</v>
      </c>
      <c r="BW502" s="3" t="e">
        <f t="shared" si="295"/>
        <v>#N/A</v>
      </c>
      <c r="BX502" s="3" t="e">
        <f t="shared" si="295"/>
        <v>#N/A</v>
      </c>
      <c r="BY502" s="4" t="e">
        <f t="shared" si="295"/>
        <v>#N/A</v>
      </c>
      <c r="BZ502" s="4" t="e">
        <f t="shared" si="295"/>
        <v>#N/A</v>
      </c>
      <c r="CB502" s="8" t="e">
        <f t="shared" si="285"/>
        <v>#N/A</v>
      </c>
      <c r="CC502" s="3" t="e">
        <f t="shared" si="286"/>
        <v>#N/A</v>
      </c>
      <c r="CD502" s="3" t="e">
        <f t="shared" si="287"/>
        <v>#N/A</v>
      </c>
      <c r="CE502" s="3" t="e">
        <f t="shared" si="288"/>
        <v>#N/A</v>
      </c>
      <c r="CF502" s="3" t="e">
        <f t="shared" si="289"/>
        <v>#N/A</v>
      </c>
      <c r="CG502" s="3" t="e">
        <f t="shared" si="290"/>
        <v>#N/A</v>
      </c>
      <c r="CH502" s="3" t="e">
        <f t="shared" si="291"/>
        <v>#N/A</v>
      </c>
      <c r="CI502" s="3" t="e">
        <f t="shared" si="292"/>
        <v>#N/A</v>
      </c>
      <c r="CJ502" s="3" t="e">
        <f t="shared" si="293"/>
        <v>#N/A</v>
      </c>
      <c r="CK502" s="3" t="e">
        <f t="shared" si="294"/>
        <v>#N/A</v>
      </c>
    </row>
    <row r="503" spans="45:89" x14ac:dyDescent="0.2">
      <c r="AS503">
        <f t="shared" si="296"/>
        <v>241</v>
      </c>
      <c r="AT503" t="e">
        <f t="shared" si="297"/>
        <v>#N/A</v>
      </c>
      <c r="AU503" s="3" t="e">
        <f t="shared" si="273"/>
        <v>#N/A</v>
      </c>
      <c r="AV503" s="3" t="e">
        <f t="shared" si="284"/>
        <v>#N/A</v>
      </c>
      <c r="AW503" s="4" t="e">
        <f t="shared" si="284"/>
        <v>#N/A</v>
      </c>
      <c r="AX503" s="4" t="e">
        <f t="shared" si="284"/>
        <v>#N/A</v>
      </c>
      <c r="AZ503" s="8" t="e">
        <f t="shared" si="274"/>
        <v>#N/A</v>
      </c>
      <c r="BA503" s="3" t="e">
        <f t="shared" si="275"/>
        <v>#N/A</v>
      </c>
      <c r="BB503" s="3" t="e">
        <f t="shared" si="276"/>
        <v>#N/A</v>
      </c>
      <c r="BC503" s="3" t="e">
        <f t="shared" si="277"/>
        <v>#N/A</v>
      </c>
      <c r="BD503" s="3" t="e">
        <f t="shared" si="278"/>
        <v>#N/A</v>
      </c>
      <c r="BE503" s="3" t="e">
        <f t="shared" si="279"/>
        <v>#N/A</v>
      </c>
      <c r="BF503" s="3" t="e">
        <f t="shared" si="280"/>
        <v>#N/A</v>
      </c>
      <c r="BG503" s="3" t="e">
        <f t="shared" si="281"/>
        <v>#N/A</v>
      </c>
      <c r="BH503" s="3" t="e">
        <f t="shared" si="282"/>
        <v>#N/A</v>
      </c>
      <c r="BI503" s="3" t="e">
        <f t="shared" si="283"/>
        <v>#N/A</v>
      </c>
      <c r="BM503" s="4"/>
      <c r="BN503" s="8"/>
      <c r="BO503" s="3"/>
      <c r="BP503" s="4"/>
      <c r="BQ503" s="4"/>
      <c r="BR503" s="3"/>
      <c r="BU503">
        <f t="shared" si="298"/>
        <v>241</v>
      </c>
      <c r="BV503" t="e">
        <f t="shared" si="295"/>
        <v>#N/A</v>
      </c>
      <c r="BW503" s="3" t="e">
        <f t="shared" si="295"/>
        <v>#N/A</v>
      </c>
      <c r="BX503" s="3" t="e">
        <f t="shared" si="295"/>
        <v>#N/A</v>
      </c>
      <c r="BY503" s="4" t="e">
        <f t="shared" si="295"/>
        <v>#N/A</v>
      </c>
      <c r="BZ503" s="4" t="e">
        <f t="shared" si="295"/>
        <v>#N/A</v>
      </c>
      <c r="CB503" s="8" t="e">
        <f t="shared" si="285"/>
        <v>#N/A</v>
      </c>
      <c r="CC503" s="3" t="e">
        <f t="shared" si="286"/>
        <v>#N/A</v>
      </c>
      <c r="CD503" s="3" t="e">
        <f t="shared" si="287"/>
        <v>#N/A</v>
      </c>
      <c r="CE503" s="3" t="e">
        <f t="shared" si="288"/>
        <v>#N/A</v>
      </c>
      <c r="CF503" s="3" t="e">
        <f t="shared" si="289"/>
        <v>#N/A</v>
      </c>
      <c r="CG503" s="3" t="e">
        <f t="shared" si="290"/>
        <v>#N/A</v>
      </c>
      <c r="CH503" s="3" t="e">
        <f t="shared" si="291"/>
        <v>#N/A</v>
      </c>
      <c r="CI503" s="3" t="e">
        <f t="shared" si="292"/>
        <v>#N/A</v>
      </c>
      <c r="CJ503" s="3" t="e">
        <f t="shared" si="293"/>
        <v>#N/A</v>
      </c>
      <c r="CK503" s="3" t="e">
        <f t="shared" si="294"/>
        <v>#N/A</v>
      </c>
    </row>
    <row r="504" spans="45:89" x14ac:dyDescent="0.2">
      <c r="AS504">
        <f t="shared" si="296"/>
        <v>241</v>
      </c>
      <c r="AT504" t="e">
        <f t="shared" si="297"/>
        <v>#N/A</v>
      </c>
      <c r="AU504" s="3" t="e">
        <f t="shared" si="273"/>
        <v>#N/A</v>
      </c>
      <c r="AV504" s="3" t="e">
        <f t="shared" si="284"/>
        <v>#N/A</v>
      </c>
      <c r="AW504" s="4" t="e">
        <f t="shared" si="284"/>
        <v>#N/A</v>
      </c>
      <c r="AX504" s="4" t="e">
        <f t="shared" si="284"/>
        <v>#N/A</v>
      </c>
      <c r="AZ504" s="8" t="e">
        <f t="shared" si="274"/>
        <v>#N/A</v>
      </c>
      <c r="BA504" s="3" t="e">
        <f t="shared" si="275"/>
        <v>#N/A</v>
      </c>
      <c r="BB504" s="3" t="e">
        <f t="shared" si="276"/>
        <v>#N/A</v>
      </c>
      <c r="BC504" s="3" t="e">
        <f t="shared" si="277"/>
        <v>#N/A</v>
      </c>
      <c r="BD504" s="3" t="e">
        <f t="shared" si="278"/>
        <v>#N/A</v>
      </c>
      <c r="BE504" s="3" t="e">
        <f t="shared" si="279"/>
        <v>#N/A</v>
      </c>
      <c r="BF504" s="3" t="e">
        <f t="shared" si="280"/>
        <v>#N/A</v>
      </c>
      <c r="BG504" s="3" t="e">
        <f t="shared" si="281"/>
        <v>#N/A</v>
      </c>
      <c r="BH504" s="3" t="e">
        <f t="shared" si="282"/>
        <v>#N/A</v>
      </c>
      <c r="BI504" s="3" t="e">
        <f t="shared" si="283"/>
        <v>#N/A</v>
      </c>
      <c r="BM504" s="4"/>
      <c r="BN504" s="8"/>
      <c r="BO504" s="3"/>
      <c r="BP504" s="4"/>
      <c r="BQ504" s="4"/>
      <c r="BR504" s="3"/>
      <c r="BU504">
        <f t="shared" si="298"/>
        <v>241</v>
      </c>
      <c r="BV504" t="e">
        <f t="shared" si="295"/>
        <v>#N/A</v>
      </c>
      <c r="BW504" s="3" t="e">
        <f t="shared" si="295"/>
        <v>#N/A</v>
      </c>
      <c r="BX504" s="3" t="e">
        <f t="shared" si="295"/>
        <v>#N/A</v>
      </c>
      <c r="BY504" s="4" t="e">
        <f t="shared" si="295"/>
        <v>#N/A</v>
      </c>
      <c r="BZ504" s="4" t="e">
        <f t="shared" si="295"/>
        <v>#N/A</v>
      </c>
      <c r="CB504" s="8" t="e">
        <f t="shared" si="285"/>
        <v>#N/A</v>
      </c>
      <c r="CC504" s="3" t="e">
        <f t="shared" si="286"/>
        <v>#N/A</v>
      </c>
      <c r="CD504" s="3" t="e">
        <f t="shared" si="287"/>
        <v>#N/A</v>
      </c>
      <c r="CE504" s="3" t="e">
        <f t="shared" si="288"/>
        <v>#N/A</v>
      </c>
      <c r="CF504" s="3" t="e">
        <f t="shared" si="289"/>
        <v>#N/A</v>
      </c>
      <c r="CG504" s="3" t="e">
        <f t="shared" si="290"/>
        <v>#N/A</v>
      </c>
      <c r="CH504" s="3" t="e">
        <f t="shared" si="291"/>
        <v>#N/A</v>
      </c>
      <c r="CI504" s="3" t="e">
        <f t="shared" si="292"/>
        <v>#N/A</v>
      </c>
      <c r="CJ504" s="3" t="e">
        <f t="shared" si="293"/>
        <v>#N/A</v>
      </c>
      <c r="CK504" s="3" t="e">
        <f t="shared" si="294"/>
        <v>#N/A</v>
      </c>
    </row>
    <row r="505" spans="45:89" x14ac:dyDescent="0.2">
      <c r="AS505">
        <f t="shared" si="296"/>
        <v>242</v>
      </c>
      <c r="AT505" t="e">
        <f t="shared" si="297"/>
        <v>#N/A</v>
      </c>
      <c r="AU505" s="3" t="e">
        <f t="shared" si="273"/>
        <v>#N/A</v>
      </c>
      <c r="AV505" s="3" t="e">
        <f t="shared" si="284"/>
        <v>#N/A</v>
      </c>
      <c r="AW505" s="4" t="e">
        <f t="shared" si="284"/>
        <v>#N/A</v>
      </c>
      <c r="AX505" s="4" t="e">
        <f t="shared" si="284"/>
        <v>#N/A</v>
      </c>
      <c r="AZ505" s="8" t="e">
        <f t="shared" si="274"/>
        <v>#N/A</v>
      </c>
      <c r="BA505" s="3" t="e">
        <f t="shared" si="275"/>
        <v>#N/A</v>
      </c>
      <c r="BB505" s="3" t="e">
        <f t="shared" si="276"/>
        <v>#N/A</v>
      </c>
      <c r="BC505" s="3" t="e">
        <f t="shared" si="277"/>
        <v>#N/A</v>
      </c>
      <c r="BD505" s="3" t="e">
        <f t="shared" si="278"/>
        <v>#N/A</v>
      </c>
      <c r="BE505" s="3" t="e">
        <f t="shared" si="279"/>
        <v>#N/A</v>
      </c>
      <c r="BF505" s="3" t="e">
        <f t="shared" si="280"/>
        <v>#N/A</v>
      </c>
      <c r="BG505" s="3" t="e">
        <f t="shared" si="281"/>
        <v>#N/A</v>
      </c>
      <c r="BH505" s="3" t="e">
        <f t="shared" si="282"/>
        <v>#N/A</v>
      </c>
      <c r="BI505" s="3" t="e">
        <f t="shared" si="283"/>
        <v>#N/A</v>
      </c>
      <c r="BM505" s="4"/>
      <c r="BN505" s="8"/>
      <c r="BO505" s="3"/>
      <c r="BP505" s="4"/>
      <c r="BQ505" s="4"/>
      <c r="BR505" s="3"/>
      <c r="BU505">
        <f t="shared" si="298"/>
        <v>242</v>
      </c>
      <c r="BV505" t="e">
        <f t="shared" si="295"/>
        <v>#N/A</v>
      </c>
      <c r="BW505" s="3" t="e">
        <f t="shared" si="295"/>
        <v>#N/A</v>
      </c>
      <c r="BX505" s="3" t="e">
        <f t="shared" si="295"/>
        <v>#N/A</v>
      </c>
      <c r="BY505" s="4" t="e">
        <f t="shared" si="295"/>
        <v>#N/A</v>
      </c>
      <c r="BZ505" s="4" t="e">
        <f t="shared" si="295"/>
        <v>#N/A</v>
      </c>
      <c r="CB505" s="8" t="e">
        <f t="shared" si="285"/>
        <v>#N/A</v>
      </c>
      <c r="CC505" s="3" t="e">
        <f t="shared" si="286"/>
        <v>#N/A</v>
      </c>
      <c r="CD505" s="3" t="e">
        <f t="shared" si="287"/>
        <v>#N/A</v>
      </c>
      <c r="CE505" s="3" t="e">
        <f t="shared" si="288"/>
        <v>#N/A</v>
      </c>
      <c r="CF505" s="3" t="e">
        <f t="shared" si="289"/>
        <v>#N/A</v>
      </c>
      <c r="CG505" s="3" t="e">
        <f t="shared" si="290"/>
        <v>#N/A</v>
      </c>
      <c r="CH505" s="3" t="e">
        <f t="shared" si="291"/>
        <v>#N/A</v>
      </c>
      <c r="CI505" s="3" t="e">
        <f t="shared" si="292"/>
        <v>#N/A</v>
      </c>
      <c r="CJ505" s="3" t="e">
        <f t="shared" si="293"/>
        <v>#N/A</v>
      </c>
      <c r="CK505" s="3" t="e">
        <f t="shared" si="294"/>
        <v>#N/A</v>
      </c>
    </row>
    <row r="506" spans="45:89" x14ac:dyDescent="0.2">
      <c r="AS506">
        <f t="shared" si="296"/>
        <v>242</v>
      </c>
      <c r="AT506" t="e">
        <f t="shared" si="297"/>
        <v>#N/A</v>
      </c>
      <c r="AU506" s="3" t="e">
        <f t="shared" si="273"/>
        <v>#N/A</v>
      </c>
      <c r="AV506" s="3" t="e">
        <f t="shared" si="284"/>
        <v>#N/A</v>
      </c>
      <c r="AW506" s="4" t="e">
        <f t="shared" si="284"/>
        <v>#N/A</v>
      </c>
      <c r="AX506" s="4" t="e">
        <f t="shared" si="284"/>
        <v>#N/A</v>
      </c>
      <c r="AZ506" s="8" t="e">
        <f t="shared" si="274"/>
        <v>#N/A</v>
      </c>
      <c r="BA506" s="3" t="e">
        <f t="shared" si="275"/>
        <v>#N/A</v>
      </c>
      <c r="BB506" s="3" t="e">
        <f t="shared" si="276"/>
        <v>#N/A</v>
      </c>
      <c r="BC506" s="3" t="e">
        <f t="shared" si="277"/>
        <v>#N/A</v>
      </c>
      <c r="BD506" s="3" t="e">
        <f t="shared" si="278"/>
        <v>#N/A</v>
      </c>
      <c r="BE506" s="3" t="e">
        <f t="shared" si="279"/>
        <v>#N/A</v>
      </c>
      <c r="BF506" s="3" t="e">
        <f t="shared" si="280"/>
        <v>#N/A</v>
      </c>
      <c r="BG506" s="3" t="e">
        <f t="shared" si="281"/>
        <v>#N/A</v>
      </c>
      <c r="BH506" s="3" t="e">
        <f t="shared" si="282"/>
        <v>#N/A</v>
      </c>
      <c r="BI506" s="3" t="e">
        <f t="shared" si="283"/>
        <v>#N/A</v>
      </c>
      <c r="BM506" s="4"/>
      <c r="BN506" s="8"/>
      <c r="BO506" s="3"/>
      <c r="BP506" s="4"/>
      <c r="BQ506" s="4"/>
      <c r="BR506" s="3"/>
      <c r="BU506">
        <f t="shared" si="298"/>
        <v>242</v>
      </c>
      <c r="BV506" t="e">
        <f t="shared" si="295"/>
        <v>#N/A</v>
      </c>
      <c r="BW506" s="3" t="e">
        <f t="shared" si="295"/>
        <v>#N/A</v>
      </c>
      <c r="BX506" s="3" t="e">
        <f t="shared" si="295"/>
        <v>#N/A</v>
      </c>
      <c r="BY506" s="4" t="e">
        <f t="shared" si="295"/>
        <v>#N/A</v>
      </c>
      <c r="BZ506" s="4" t="e">
        <f t="shared" si="295"/>
        <v>#N/A</v>
      </c>
      <c r="CB506" s="8" t="e">
        <f t="shared" si="285"/>
        <v>#N/A</v>
      </c>
      <c r="CC506" s="3" t="e">
        <f t="shared" si="286"/>
        <v>#N/A</v>
      </c>
      <c r="CD506" s="3" t="e">
        <f t="shared" si="287"/>
        <v>#N/A</v>
      </c>
      <c r="CE506" s="3" t="e">
        <f t="shared" si="288"/>
        <v>#N/A</v>
      </c>
      <c r="CF506" s="3" t="e">
        <f t="shared" si="289"/>
        <v>#N/A</v>
      </c>
      <c r="CG506" s="3" t="e">
        <f t="shared" si="290"/>
        <v>#N/A</v>
      </c>
      <c r="CH506" s="3" t="e">
        <f t="shared" si="291"/>
        <v>#N/A</v>
      </c>
      <c r="CI506" s="3" t="e">
        <f t="shared" si="292"/>
        <v>#N/A</v>
      </c>
      <c r="CJ506" s="3" t="e">
        <f t="shared" si="293"/>
        <v>#N/A</v>
      </c>
      <c r="CK506" s="3" t="e">
        <f t="shared" si="294"/>
        <v>#N/A</v>
      </c>
    </row>
    <row r="507" spans="45:89" x14ac:dyDescent="0.2">
      <c r="AS507">
        <f t="shared" si="296"/>
        <v>243</v>
      </c>
      <c r="AT507" t="e">
        <f t="shared" si="297"/>
        <v>#N/A</v>
      </c>
      <c r="AU507" s="3" t="e">
        <f t="shared" si="273"/>
        <v>#N/A</v>
      </c>
      <c r="AV507" s="3" t="e">
        <f t="shared" si="284"/>
        <v>#N/A</v>
      </c>
      <c r="AW507" s="4" t="e">
        <f t="shared" si="284"/>
        <v>#N/A</v>
      </c>
      <c r="AX507" s="4" t="e">
        <f t="shared" si="284"/>
        <v>#N/A</v>
      </c>
      <c r="AZ507" s="8" t="e">
        <f t="shared" si="274"/>
        <v>#N/A</v>
      </c>
      <c r="BA507" s="3" t="e">
        <f t="shared" si="275"/>
        <v>#N/A</v>
      </c>
      <c r="BB507" s="3" t="e">
        <f t="shared" si="276"/>
        <v>#N/A</v>
      </c>
      <c r="BC507" s="3" t="e">
        <f t="shared" si="277"/>
        <v>#N/A</v>
      </c>
      <c r="BD507" s="3" t="e">
        <f t="shared" si="278"/>
        <v>#N/A</v>
      </c>
      <c r="BE507" s="3" t="e">
        <f t="shared" si="279"/>
        <v>#N/A</v>
      </c>
      <c r="BF507" s="3" t="e">
        <f t="shared" si="280"/>
        <v>#N/A</v>
      </c>
      <c r="BG507" s="3" t="e">
        <f t="shared" si="281"/>
        <v>#N/A</v>
      </c>
      <c r="BH507" s="3" t="e">
        <f t="shared" si="282"/>
        <v>#N/A</v>
      </c>
      <c r="BI507" s="3" t="e">
        <f t="shared" si="283"/>
        <v>#N/A</v>
      </c>
      <c r="BM507" s="4"/>
      <c r="BN507" s="8"/>
      <c r="BO507" s="3"/>
      <c r="BP507" s="4"/>
      <c r="BQ507" s="4"/>
      <c r="BR507" s="3"/>
      <c r="BU507">
        <f t="shared" si="298"/>
        <v>243</v>
      </c>
      <c r="BV507" t="e">
        <f t="shared" si="295"/>
        <v>#N/A</v>
      </c>
      <c r="BW507" s="3" t="e">
        <f t="shared" si="295"/>
        <v>#N/A</v>
      </c>
      <c r="BX507" s="3" t="e">
        <f t="shared" si="295"/>
        <v>#N/A</v>
      </c>
      <c r="BY507" s="4" t="e">
        <f t="shared" si="295"/>
        <v>#N/A</v>
      </c>
      <c r="BZ507" s="4" t="e">
        <f t="shared" si="295"/>
        <v>#N/A</v>
      </c>
      <c r="CB507" s="8" t="e">
        <f t="shared" si="285"/>
        <v>#N/A</v>
      </c>
      <c r="CC507" s="3" t="e">
        <f t="shared" si="286"/>
        <v>#N/A</v>
      </c>
      <c r="CD507" s="3" t="e">
        <f t="shared" si="287"/>
        <v>#N/A</v>
      </c>
      <c r="CE507" s="3" t="e">
        <f t="shared" si="288"/>
        <v>#N/A</v>
      </c>
      <c r="CF507" s="3" t="e">
        <f t="shared" si="289"/>
        <v>#N/A</v>
      </c>
      <c r="CG507" s="3" t="e">
        <f t="shared" si="290"/>
        <v>#N/A</v>
      </c>
      <c r="CH507" s="3" t="e">
        <f t="shared" si="291"/>
        <v>#N/A</v>
      </c>
      <c r="CI507" s="3" t="e">
        <f t="shared" si="292"/>
        <v>#N/A</v>
      </c>
      <c r="CJ507" s="3" t="e">
        <f t="shared" si="293"/>
        <v>#N/A</v>
      </c>
      <c r="CK507" s="3" t="e">
        <f t="shared" si="294"/>
        <v>#N/A</v>
      </c>
    </row>
    <row r="508" spans="45:89" x14ac:dyDescent="0.2">
      <c r="AS508">
        <f t="shared" si="296"/>
        <v>243</v>
      </c>
      <c r="AT508" t="e">
        <f t="shared" si="297"/>
        <v>#N/A</v>
      </c>
      <c r="AU508" s="3" t="e">
        <f t="shared" si="273"/>
        <v>#N/A</v>
      </c>
      <c r="AV508" s="3" t="e">
        <f t="shared" si="284"/>
        <v>#N/A</v>
      </c>
      <c r="AW508" s="4" t="e">
        <f t="shared" si="284"/>
        <v>#N/A</v>
      </c>
      <c r="AX508" s="4" t="e">
        <f t="shared" si="284"/>
        <v>#N/A</v>
      </c>
      <c r="AZ508" s="8" t="e">
        <f t="shared" si="274"/>
        <v>#N/A</v>
      </c>
      <c r="BA508" s="3" t="e">
        <f t="shared" si="275"/>
        <v>#N/A</v>
      </c>
      <c r="BB508" s="3" t="e">
        <f t="shared" si="276"/>
        <v>#N/A</v>
      </c>
      <c r="BC508" s="3" t="e">
        <f t="shared" si="277"/>
        <v>#N/A</v>
      </c>
      <c r="BD508" s="3" t="e">
        <f t="shared" si="278"/>
        <v>#N/A</v>
      </c>
      <c r="BE508" s="3" t="e">
        <f t="shared" si="279"/>
        <v>#N/A</v>
      </c>
      <c r="BF508" s="3" t="e">
        <f t="shared" si="280"/>
        <v>#N/A</v>
      </c>
      <c r="BG508" s="3" t="e">
        <f t="shared" si="281"/>
        <v>#N/A</v>
      </c>
      <c r="BH508" s="3" t="e">
        <f t="shared" si="282"/>
        <v>#N/A</v>
      </c>
      <c r="BI508" s="3" t="e">
        <f t="shared" si="283"/>
        <v>#N/A</v>
      </c>
      <c r="BM508" s="4"/>
      <c r="BN508" s="8"/>
      <c r="BO508" s="3"/>
      <c r="BP508" s="4"/>
      <c r="BQ508" s="4"/>
      <c r="BR508" s="3"/>
      <c r="BU508">
        <f t="shared" si="298"/>
        <v>243</v>
      </c>
      <c r="BV508" t="e">
        <f t="shared" si="295"/>
        <v>#N/A</v>
      </c>
      <c r="BW508" s="3" t="e">
        <f t="shared" si="295"/>
        <v>#N/A</v>
      </c>
      <c r="BX508" s="3" t="e">
        <f t="shared" si="295"/>
        <v>#N/A</v>
      </c>
      <c r="BY508" s="4" t="e">
        <f t="shared" si="295"/>
        <v>#N/A</v>
      </c>
      <c r="BZ508" s="4" t="e">
        <f t="shared" si="295"/>
        <v>#N/A</v>
      </c>
      <c r="CB508" s="8" t="e">
        <f t="shared" si="285"/>
        <v>#N/A</v>
      </c>
      <c r="CC508" s="3" t="e">
        <f t="shared" si="286"/>
        <v>#N/A</v>
      </c>
      <c r="CD508" s="3" t="e">
        <f t="shared" si="287"/>
        <v>#N/A</v>
      </c>
      <c r="CE508" s="3" t="e">
        <f t="shared" si="288"/>
        <v>#N/A</v>
      </c>
      <c r="CF508" s="3" t="e">
        <f t="shared" si="289"/>
        <v>#N/A</v>
      </c>
      <c r="CG508" s="3" t="e">
        <f t="shared" si="290"/>
        <v>#N/A</v>
      </c>
      <c r="CH508" s="3" t="e">
        <f t="shared" si="291"/>
        <v>#N/A</v>
      </c>
      <c r="CI508" s="3" t="e">
        <f t="shared" si="292"/>
        <v>#N/A</v>
      </c>
      <c r="CJ508" s="3" t="e">
        <f t="shared" si="293"/>
        <v>#N/A</v>
      </c>
      <c r="CK508" s="3" t="e">
        <f t="shared" si="294"/>
        <v>#N/A</v>
      </c>
    </row>
    <row r="509" spans="45:89" x14ac:dyDescent="0.2">
      <c r="AS509">
        <f t="shared" si="296"/>
        <v>244</v>
      </c>
      <c r="AT509" t="e">
        <f t="shared" si="297"/>
        <v>#N/A</v>
      </c>
      <c r="AU509" s="3" t="e">
        <f t="shared" si="273"/>
        <v>#N/A</v>
      </c>
      <c r="AV509" s="3" t="e">
        <f t="shared" si="284"/>
        <v>#N/A</v>
      </c>
      <c r="AW509" s="4" t="e">
        <f t="shared" si="284"/>
        <v>#N/A</v>
      </c>
      <c r="AX509" s="4" t="e">
        <f t="shared" si="284"/>
        <v>#N/A</v>
      </c>
      <c r="AZ509" s="8" t="e">
        <f t="shared" si="274"/>
        <v>#N/A</v>
      </c>
      <c r="BA509" s="3" t="e">
        <f t="shared" si="275"/>
        <v>#N/A</v>
      </c>
      <c r="BB509" s="3" t="e">
        <f t="shared" si="276"/>
        <v>#N/A</v>
      </c>
      <c r="BC509" s="3" t="e">
        <f t="shared" si="277"/>
        <v>#N/A</v>
      </c>
      <c r="BD509" s="3" t="e">
        <f t="shared" si="278"/>
        <v>#N/A</v>
      </c>
      <c r="BE509" s="3" t="e">
        <f t="shared" si="279"/>
        <v>#N/A</v>
      </c>
      <c r="BF509" s="3" t="e">
        <f t="shared" si="280"/>
        <v>#N/A</v>
      </c>
      <c r="BG509" s="3" t="e">
        <f t="shared" si="281"/>
        <v>#N/A</v>
      </c>
      <c r="BH509" s="3" t="e">
        <f t="shared" si="282"/>
        <v>#N/A</v>
      </c>
      <c r="BI509" s="3" t="e">
        <f t="shared" si="283"/>
        <v>#N/A</v>
      </c>
      <c r="BM509" s="4"/>
      <c r="BN509" s="8"/>
      <c r="BO509" s="3"/>
      <c r="BP509" s="4"/>
      <c r="BQ509" s="4"/>
      <c r="BR509" s="3"/>
      <c r="BU509">
        <f t="shared" si="298"/>
        <v>244</v>
      </c>
      <c r="BV509" t="e">
        <f t="shared" si="295"/>
        <v>#N/A</v>
      </c>
      <c r="BW509" s="3" t="e">
        <f t="shared" si="295"/>
        <v>#N/A</v>
      </c>
      <c r="BX509" s="3" t="e">
        <f t="shared" si="295"/>
        <v>#N/A</v>
      </c>
      <c r="BY509" s="4" t="e">
        <f t="shared" si="295"/>
        <v>#N/A</v>
      </c>
      <c r="BZ509" s="4" t="e">
        <f t="shared" si="295"/>
        <v>#N/A</v>
      </c>
      <c r="CB509" s="8" t="e">
        <f t="shared" si="285"/>
        <v>#N/A</v>
      </c>
      <c r="CC509" s="3" t="e">
        <f t="shared" si="286"/>
        <v>#N/A</v>
      </c>
      <c r="CD509" s="3" t="e">
        <f t="shared" si="287"/>
        <v>#N/A</v>
      </c>
      <c r="CE509" s="3" t="e">
        <f t="shared" si="288"/>
        <v>#N/A</v>
      </c>
      <c r="CF509" s="3" t="e">
        <f t="shared" si="289"/>
        <v>#N/A</v>
      </c>
      <c r="CG509" s="3" t="e">
        <f t="shared" si="290"/>
        <v>#N/A</v>
      </c>
      <c r="CH509" s="3" t="e">
        <f t="shared" si="291"/>
        <v>#N/A</v>
      </c>
      <c r="CI509" s="3" t="e">
        <f t="shared" si="292"/>
        <v>#N/A</v>
      </c>
      <c r="CJ509" s="3" t="e">
        <f t="shared" si="293"/>
        <v>#N/A</v>
      </c>
      <c r="CK509" s="3" t="e">
        <f t="shared" si="294"/>
        <v>#N/A</v>
      </c>
    </row>
    <row r="510" spans="45:89" x14ac:dyDescent="0.2">
      <c r="AS510">
        <f t="shared" si="296"/>
        <v>244</v>
      </c>
      <c r="AT510" t="e">
        <f t="shared" si="297"/>
        <v>#N/A</v>
      </c>
      <c r="AU510" s="3" t="e">
        <f t="shared" si="273"/>
        <v>#N/A</v>
      </c>
      <c r="AV510" s="3" t="e">
        <f t="shared" si="284"/>
        <v>#N/A</v>
      </c>
      <c r="AW510" s="4" t="e">
        <f t="shared" si="284"/>
        <v>#N/A</v>
      </c>
      <c r="AX510" s="4" t="e">
        <f t="shared" si="284"/>
        <v>#N/A</v>
      </c>
      <c r="AZ510" s="8" t="e">
        <f t="shared" si="274"/>
        <v>#N/A</v>
      </c>
      <c r="BA510" s="3" t="e">
        <f t="shared" si="275"/>
        <v>#N/A</v>
      </c>
      <c r="BB510" s="3" t="e">
        <f t="shared" si="276"/>
        <v>#N/A</v>
      </c>
      <c r="BC510" s="3" t="e">
        <f t="shared" si="277"/>
        <v>#N/A</v>
      </c>
      <c r="BD510" s="3" t="e">
        <f t="shared" si="278"/>
        <v>#N/A</v>
      </c>
      <c r="BE510" s="3" t="e">
        <f t="shared" si="279"/>
        <v>#N/A</v>
      </c>
      <c r="BF510" s="3" t="e">
        <f t="shared" si="280"/>
        <v>#N/A</v>
      </c>
      <c r="BG510" s="3" t="e">
        <f t="shared" si="281"/>
        <v>#N/A</v>
      </c>
      <c r="BH510" s="3" t="e">
        <f t="shared" si="282"/>
        <v>#N/A</v>
      </c>
      <c r="BI510" s="3" t="e">
        <f t="shared" si="283"/>
        <v>#N/A</v>
      </c>
      <c r="BM510" s="4"/>
      <c r="BN510" s="8"/>
      <c r="BO510" s="3"/>
      <c r="BP510" s="4"/>
      <c r="BQ510" s="4"/>
      <c r="BR510" s="3"/>
      <c r="BU510">
        <f t="shared" si="298"/>
        <v>244</v>
      </c>
      <c r="BV510" t="e">
        <f t="shared" si="295"/>
        <v>#N/A</v>
      </c>
      <c r="BW510" s="3" t="e">
        <f t="shared" si="295"/>
        <v>#N/A</v>
      </c>
      <c r="BX510" s="3" t="e">
        <f t="shared" si="295"/>
        <v>#N/A</v>
      </c>
      <c r="BY510" s="4" t="e">
        <f t="shared" si="295"/>
        <v>#N/A</v>
      </c>
      <c r="BZ510" s="4" t="e">
        <f t="shared" si="295"/>
        <v>#N/A</v>
      </c>
      <c r="CB510" s="8" t="e">
        <f t="shared" si="285"/>
        <v>#N/A</v>
      </c>
      <c r="CC510" s="3" t="e">
        <f t="shared" si="286"/>
        <v>#N/A</v>
      </c>
      <c r="CD510" s="3" t="e">
        <f t="shared" si="287"/>
        <v>#N/A</v>
      </c>
      <c r="CE510" s="3" t="e">
        <f t="shared" si="288"/>
        <v>#N/A</v>
      </c>
      <c r="CF510" s="3" t="e">
        <f t="shared" si="289"/>
        <v>#N/A</v>
      </c>
      <c r="CG510" s="3" t="e">
        <f t="shared" si="290"/>
        <v>#N/A</v>
      </c>
      <c r="CH510" s="3" t="e">
        <f t="shared" si="291"/>
        <v>#N/A</v>
      </c>
      <c r="CI510" s="3" t="e">
        <f t="shared" si="292"/>
        <v>#N/A</v>
      </c>
      <c r="CJ510" s="3" t="e">
        <f t="shared" si="293"/>
        <v>#N/A</v>
      </c>
      <c r="CK510" s="3" t="e">
        <f t="shared" si="294"/>
        <v>#N/A</v>
      </c>
    </row>
    <row r="511" spans="45:89" x14ac:dyDescent="0.2">
      <c r="AS511">
        <f t="shared" si="296"/>
        <v>245</v>
      </c>
      <c r="AT511" t="e">
        <f t="shared" si="297"/>
        <v>#N/A</v>
      </c>
      <c r="AU511" s="3" t="e">
        <f t="shared" si="273"/>
        <v>#N/A</v>
      </c>
      <c r="AV511" s="3" t="e">
        <f t="shared" si="284"/>
        <v>#N/A</v>
      </c>
      <c r="AW511" s="4" t="e">
        <f t="shared" si="284"/>
        <v>#N/A</v>
      </c>
      <c r="AX511" s="4" t="e">
        <f t="shared" si="284"/>
        <v>#N/A</v>
      </c>
      <c r="AZ511" s="8" t="e">
        <f t="shared" si="274"/>
        <v>#N/A</v>
      </c>
      <c r="BA511" s="3" t="e">
        <f t="shared" si="275"/>
        <v>#N/A</v>
      </c>
      <c r="BB511" s="3" t="e">
        <f t="shared" si="276"/>
        <v>#N/A</v>
      </c>
      <c r="BC511" s="3" t="e">
        <f t="shared" si="277"/>
        <v>#N/A</v>
      </c>
      <c r="BD511" s="3" t="e">
        <f t="shared" si="278"/>
        <v>#N/A</v>
      </c>
      <c r="BE511" s="3" t="e">
        <f t="shared" si="279"/>
        <v>#N/A</v>
      </c>
      <c r="BF511" s="3" t="e">
        <f t="shared" si="280"/>
        <v>#N/A</v>
      </c>
      <c r="BG511" s="3" t="e">
        <f t="shared" si="281"/>
        <v>#N/A</v>
      </c>
      <c r="BH511" s="3" t="e">
        <f t="shared" si="282"/>
        <v>#N/A</v>
      </c>
      <c r="BI511" s="3" t="e">
        <f t="shared" si="283"/>
        <v>#N/A</v>
      </c>
      <c r="BM511" s="4"/>
      <c r="BN511" s="8"/>
      <c r="BO511" s="3"/>
      <c r="BP511" s="4"/>
      <c r="BQ511" s="4"/>
      <c r="BR511" s="3"/>
      <c r="BU511">
        <f t="shared" si="298"/>
        <v>245</v>
      </c>
      <c r="BV511" t="e">
        <f t="shared" ref="BV511:BZ561" si="299">INDEX($AA$23:$AF$204,MATCH($BU511,$AA$23:$AA$204,0),MATCH(BV$22,$AA$22:$AF$22,0))</f>
        <v>#N/A</v>
      </c>
      <c r="BW511" s="3" t="e">
        <f t="shared" si="299"/>
        <v>#N/A</v>
      </c>
      <c r="BX511" s="3" t="e">
        <f t="shared" si="299"/>
        <v>#N/A</v>
      </c>
      <c r="BY511" s="4" t="e">
        <f t="shared" si="299"/>
        <v>#N/A</v>
      </c>
      <c r="BZ511" s="4" t="e">
        <f t="shared" si="299"/>
        <v>#N/A</v>
      </c>
      <c r="CB511" s="8" t="e">
        <f t="shared" si="285"/>
        <v>#N/A</v>
      </c>
      <c r="CC511" s="3" t="e">
        <f t="shared" si="286"/>
        <v>#N/A</v>
      </c>
      <c r="CD511" s="3" t="e">
        <f t="shared" si="287"/>
        <v>#N/A</v>
      </c>
      <c r="CE511" s="3" t="e">
        <f t="shared" si="288"/>
        <v>#N/A</v>
      </c>
      <c r="CF511" s="3" t="e">
        <f t="shared" si="289"/>
        <v>#N/A</v>
      </c>
      <c r="CG511" s="3" t="e">
        <f t="shared" si="290"/>
        <v>#N/A</v>
      </c>
      <c r="CH511" s="3" t="e">
        <f t="shared" si="291"/>
        <v>#N/A</v>
      </c>
      <c r="CI511" s="3" t="e">
        <f t="shared" si="292"/>
        <v>#N/A</v>
      </c>
      <c r="CJ511" s="3" t="e">
        <f t="shared" si="293"/>
        <v>#N/A</v>
      </c>
      <c r="CK511" s="3" t="e">
        <f t="shared" si="294"/>
        <v>#N/A</v>
      </c>
    </row>
    <row r="512" spans="45:89" x14ac:dyDescent="0.2">
      <c r="AS512">
        <f t="shared" si="296"/>
        <v>245</v>
      </c>
      <c r="AT512" t="e">
        <f t="shared" si="297"/>
        <v>#N/A</v>
      </c>
      <c r="AU512" s="3" t="e">
        <f t="shared" si="273"/>
        <v>#N/A</v>
      </c>
      <c r="AV512" s="3" t="e">
        <f t="shared" si="284"/>
        <v>#N/A</v>
      </c>
      <c r="AW512" s="4" t="e">
        <f t="shared" si="284"/>
        <v>#N/A</v>
      </c>
      <c r="AX512" s="4" t="e">
        <f t="shared" si="284"/>
        <v>#N/A</v>
      </c>
      <c r="AZ512" s="8" t="e">
        <f t="shared" si="274"/>
        <v>#N/A</v>
      </c>
      <c r="BA512" s="3" t="e">
        <f t="shared" si="275"/>
        <v>#N/A</v>
      </c>
      <c r="BB512" s="3" t="e">
        <f t="shared" si="276"/>
        <v>#N/A</v>
      </c>
      <c r="BC512" s="3" t="e">
        <f t="shared" si="277"/>
        <v>#N/A</v>
      </c>
      <c r="BD512" s="3" t="e">
        <f t="shared" si="278"/>
        <v>#N/A</v>
      </c>
      <c r="BE512" s="3" t="e">
        <f t="shared" si="279"/>
        <v>#N/A</v>
      </c>
      <c r="BF512" s="3" t="e">
        <f t="shared" si="280"/>
        <v>#N/A</v>
      </c>
      <c r="BG512" s="3" t="e">
        <f t="shared" si="281"/>
        <v>#N/A</v>
      </c>
      <c r="BH512" s="3" t="e">
        <f t="shared" si="282"/>
        <v>#N/A</v>
      </c>
      <c r="BI512" s="3" t="e">
        <f t="shared" si="283"/>
        <v>#N/A</v>
      </c>
      <c r="BM512" s="4"/>
      <c r="BN512" s="8"/>
      <c r="BO512" s="3"/>
      <c r="BP512" s="4"/>
      <c r="BQ512" s="4"/>
      <c r="BR512" s="3"/>
      <c r="BU512">
        <f t="shared" si="298"/>
        <v>245</v>
      </c>
      <c r="BV512" t="e">
        <f t="shared" si="299"/>
        <v>#N/A</v>
      </c>
      <c r="BW512" s="3" t="e">
        <f t="shared" si="299"/>
        <v>#N/A</v>
      </c>
      <c r="BX512" s="3" t="e">
        <f t="shared" si="299"/>
        <v>#N/A</v>
      </c>
      <c r="BY512" s="4" t="e">
        <f t="shared" si="299"/>
        <v>#N/A</v>
      </c>
      <c r="BZ512" s="4" t="e">
        <f t="shared" si="299"/>
        <v>#N/A</v>
      </c>
      <c r="CB512" s="8" t="e">
        <f t="shared" si="285"/>
        <v>#N/A</v>
      </c>
      <c r="CC512" s="3" t="e">
        <f t="shared" si="286"/>
        <v>#N/A</v>
      </c>
      <c r="CD512" s="3" t="e">
        <f t="shared" si="287"/>
        <v>#N/A</v>
      </c>
      <c r="CE512" s="3" t="e">
        <f t="shared" si="288"/>
        <v>#N/A</v>
      </c>
      <c r="CF512" s="3" t="e">
        <f t="shared" si="289"/>
        <v>#N/A</v>
      </c>
      <c r="CG512" s="3" t="e">
        <f t="shared" si="290"/>
        <v>#N/A</v>
      </c>
      <c r="CH512" s="3" t="e">
        <f t="shared" si="291"/>
        <v>#N/A</v>
      </c>
      <c r="CI512" s="3" t="e">
        <f t="shared" si="292"/>
        <v>#N/A</v>
      </c>
      <c r="CJ512" s="3" t="e">
        <f t="shared" si="293"/>
        <v>#N/A</v>
      </c>
      <c r="CK512" s="3" t="e">
        <f t="shared" si="294"/>
        <v>#N/A</v>
      </c>
    </row>
    <row r="513" spans="45:89" x14ac:dyDescent="0.2">
      <c r="AS513">
        <f t="shared" si="296"/>
        <v>246</v>
      </c>
      <c r="AT513" t="e">
        <f t="shared" si="297"/>
        <v>#N/A</v>
      </c>
      <c r="AU513" s="3" t="e">
        <f t="shared" si="273"/>
        <v>#N/A</v>
      </c>
      <c r="AV513" s="3" t="e">
        <f t="shared" si="284"/>
        <v>#N/A</v>
      </c>
      <c r="AW513" s="4" t="e">
        <f t="shared" si="284"/>
        <v>#N/A</v>
      </c>
      <c r="AX513" s="4" t="e">
        <f t="shared" si="284"/>
        <v>#N/A</v>
      </c>
      <c r="AZ513" s="8" t="e">
        <f t="shared" si="274"/>
        <v>#N/A</v>
      </c>
      <c r="BA513" s="3" t="e">
        <f t="shared" si="275"/>
        <v>#N/A</v>
      </c>
      <c r="BB513" s="3" t="e">
        <f t="shared" si="276"/>
        <v>#N/A</v>
      </c>
      <c r="BC513" s="3" t="e">
        <f t="shared" si="277"/>
        <v>#N/A</v>
      </c>
      <c r="BD513" s="3" t="e">
        <f t="shared" si="278"/>
        <v>#N/A</v>
      </c>
      <c r="BE513" s="3" t="e">
        <f t="shared" si="279"/>
        <v>#N/A</v>
      </c>
      <c r="BF513" s="3" t="e">
        <f t="shared" si="280"/>
        <v>#N/A</v>
      </c>
      <c r="BG513" s="3" t="e">
        <f t="shared" si="281"/>
        <v>#N/A</v>
      </c>
      <c r="BH513" s="3" t="e">
        <f t="shared" si="282"/>
        <v>#N/A</v>
      </c>
      <c r="BI513" s="3" t="e">
        <f t="shared" si="283"/>
        <v>#N/A</v>
      </c>
      <c r="BM513" s="4"/>
      <c r="BN513" s="8"/>
      <c r="BO513" s="3"/>
      <c r="BP513" s="4"/>
      <c r="BQ513" s="4"/>
      <c r="BR513" s="3"/>
      <c r="BU513">
        <f t="shared" si="298"/>
        <v>246</v>
      </c>
      <c r="BV513" t="e">
        <f t="shared" si="299"/>
        <v>#N/A</v>
      </c>
      <c r="BW513" s="3" t="e">
        <f t="shared" si="299"/>
        <v>#N/A</v>
      </c>
      <c r="BX513" s="3" t="e">
        <f t="shared" si="299"/>
        <v>#N/A</v>
      </c>
      <c r="BY513" s="4" t="e">
        <f t="shared" si="299"/>
        <v>#N/A</v>
      </c>
      <c r="BZ513" s="4" t="e">
        <f t="shared" si="299"/>
        <v>#N/A</v>
      </c>
      <c r="CB513" s="8" t="e">
        <f t="shared" si="285"/>
        <v>#N/A</v>
      </c>
      <c r="CC513" s="3" t="e">
        <f t="shared" si="286"/>
        <v>#N/A</v>
      </c>
      <c r="CD513" s="3" t="e">
        <f t="shared" si="287"/>
        <v>#N/A</v>
      </c>
      <c r="CE513" s="3" t="e">
        <f t="shared" si="288"/>
        <v>#N/A</v>
      </c>
      <c r="CF513" s="3" t="e">
        <f t="shared" si="289"/>
        <v>#N/A</v>
      </c>
      <c r="CG513" s="3" t="e">
        <f t="shared" si="290"/>
        <v>#N/A</v>
      </c>
      <c r="CH513" s="3" t="e">
        <f t="shared" si="291"/>
        <v>#N/A</v>
      </c>
      <c r="CI513" s="3" t="e">
        <f t="shared" si="292"/>
        <v>#N/A</v>
      </c>
      <c r="CJ513" s="3" t="e">
        <f t="shared" si="293"/>
        <v>#N/A</v>
      </c>
      <c r="CK513" s="3" t="e">
        <f t="shared" si="294"/>
        <v>#N/A</v>
      </c>
    </row>
    <row r="514" spans="45:89" x14ac:dyDescent="0.2">
      <c r="AS514">
        <f t="shared" si="296"/>
        <v>246</v>
      </c>
      <c r="AT514" t="e">
        <f t="shared" si="297"/>
        <v>#N/A</v>
      </c>
      <c r="AU514" s="3" t="e">
        <f t="shared" si="273"/>
        <v>#N/A</v>
      </c>
      <c r="AV514" s="3" t="e">
        <f t="shared" si="284"/>
        <v>#N/A</v>
      </c>
      <c r="AW514" s="4" t="e">
        <f t="shared" si="284"/>
        <v>#N/A</v>
      </c>
      <c r="AX514" s="4" t="e">
        <f t="shared" si="284"/>
        <v>#N/A</v>
      </c>
      <c r="AZ514" s="8" t="e">
        <f t="shared" si="274"/>
        <v>#N/A</v>
      </c>
      <c r="BA514" s="3" t="e">
        <f t="shared" si="275"/>
        <v>#N/A</v>
      </c>
      <c r="BB514" s="3" t="e">
        <f t="shared" si="276"/>
        <v>#N/A</v>
      </c>
      <c r="BC514" s="3" t="e">
        <f t="shared" si="277"/>
        <v>#N/A</v>
      </c>
      <c r="BD514" s="3" t="e">
        <f t="shared" si="278"/>
        <v>#N/A</v>
      </c>
      <c r="BE514" s="3" t="e">
        <f t="shared" si="279"/>
        <v>#N/A</v>
      </c>
      <c r="BF514" s="3" t="e">
        <f t="shared" si="280"/>
        <v>#N/A</v>
      </c>
      <c r="BG514" s="3" t="e">
        <f t="shared" si="281"/>
        <v>#N/A</v>
      </c>
      <c r="BH514" s="3" t="e">
        <f t="shared" si="282"/>
        <v>#N/A</v>
      </c>
      <c r="BI514" s="3" t="e">
        <f t="shared" si="283"/>
        <v>#N/A</v>
      </c>
      <c r="BM514" s="4"/>
      <c r="BN514" s="8"/>
      <c r="BO514" s="3"/>
      <c r="BP514" s="4"/>
      <c r="BQ514" s="4"/>
      <c r="BR514" s="3"/>
      <c r="BU514">
        <f t="shared" si="298"/>
        <v>246</v>
      </c>
      <c r="BV514" t="e">
        <f t="shared" si="299"/>
        <v>#N/A</v>
      </c>
      <c r="BW514" s="3" t="e">
        <f t="shared" si="299"/>
        <v>#N/A</v>
      </c>
      <c r="BX514" s="3" t="e">
        <f t="shared" si="299"/>
        <v>#N/A</v>
      </c>
      <c r="BY514" s="4" t="e">
        <f t="shared" si="299"/>
        <v>#N/A</v>
      </c>
      <c r="BZ514" s="4" t="e">
        <f t="shared" si="299"/>
        <v>#N/A</v>
      </c>
      <c r="CB514" s="8" t="e">
        <f t="shared" si="285"/>
        <v>#N/A</v>
      </c>
      <c r="CC514" s="3" t="e">
        <f t="shared" si="286"/>
        <v>#N/A</v>
      </c>
      <c r="CD514" s="3" t="e">
        <f t="shared" si="287"/>
        <v>#N/A</v>
      </c>
      <c r="CE514" s="3" t="e">
        <f t="shared" si="288"/>
        <v>#N/A</v>
      </c>
      <c r="CF514" s="3" t="e">
        <f t="shared" si="289"/>
        <v>#N/A</v>
      </c>
      <c r="CG514" s="3" t="e">
        <f t="shared" si="290"/>
        <v>#N/A</v>
      </c>
      <c r="CH514" s="3" t="e">
        <f t="shared" si="291"/>
        <v>#N/A</v>
      </c>
      <c r="CI514" s="3" t="e">
        <f t="shared" si="292"/>
        <v>#N/A</v>
      </c>
      <c r="CJ514" s="3" t="e">
        <f t="shared" si="293"/>
        <v>#N/A</v>
      </c>
      <c r="CK514" s="3" t="e">
        <f t="shared" si="294"/>
        <v>#N/A</v>
      </c>
    </row>
    <row r="515" spans="45:89" x14ac:dyDescent="0.2">
      <c r="AS515">
        <f t="shared" si="296"/>
        <v>247</v>
      </c>
      <c r="AT515" t="e">
        <f t="shared" si="297"/>
        <v>#N/A</v>
      </c>
      <c r="AU515" s="3" t="e">
        <f t="shared" ref="AU515:AU578" si="300">INDEX($T$23:$Y$204,MATCH(AS515,$T$23:$T$204,0),MATCH($AU$22,$T$22:$Y$22,0))</f>
        <v>#N/A</v>
      </c>
      <c r="AV515" s="3" t="e">
        <f t="shared" si="284"/>
        <v>#N/A</v>
      </c>
      <c r="AW515" s="4" t="e">
        <f t="shared" si="284"/>
        <v>#N/A</v>
      </c>
      <c r="AX515" s="4" t="e">
        <f t="shared" si="284"/>
        <v>#N/A</v>
      </c>
      <c r="AZ515" s="8" t="e">
        <f t="shared" ref="AZ515:AZ578" si="301">IF(AND($C$13&lt;&gt;0,AX515&gt;$C$13),NA(),AX515)</f>
        <v>#N/A</v>
      </c>
      <c r="BA515" s="3" t="e">
        <f t="shared" ref="BA515:BA578" si="302">IF(ISNA($AZ515),NA(),IF(AND($AU515&gt;BB$21,$AU515&lt;=BA$21),$AV515,0))</f>
        <v>#N/A</v>
      </c>
      <c r="BB515" s="3" t="e">
        <f t="shared" ref="BB515:BB578" si="303">IF(ISNA($AZ515),NA(),IF(AND($AU515&gt;BC$21,$AU515&lt;=BB$21),$AV515,0))</f>
        <v>#N/A</v>
      </c>
      <c r="BC515" s="3" t="e">
        <f t="shared" ref="BC515:BC578" si="304">IF(ISNA($AZ515),NA(),IF(AND($AU515&gt;BD$21,$AU515&lt;=BC$21),$AV515,0))</f>
        <v>#N/A</v>
      </c>
      <c r="BD515" s="3" t="e">
        <f t="shared" ref="BD515:BD578" si="305">IF(ISNA($AZ515),NA(),IF(AND($AU515&gt;BE$21,$AU515&lt;=BD$21),$AV515,0))</f>
        <v>#N/A</v>
      </c>
      <c r="BE515" s="3" t="e">
        <f t="shared" ref="BE515:BE578" si="306">IF(ISNA($AZ515),NA(),IF(AND($AU515&gt;BF$21,$AU515&lt;=BE$21),$AV515,0))</f>
        <v>#N/A</v>
      </c>
      <c r="BF515" s="3" t="e">
        <f t="shared" ref="BF515:BF578" si="307">IF(ISNA($AZ515),NA(),IF(AND($AU515&gt;BG$21,$AU515&lt;=BF$21),$AV515,0))</f>
        <v>#N/A</v>
      </c>
      <c r="BG515" s="3" t="e">
        <f t="shared" ref="BG515:BG578" si="308">IF(ISNA($AZ515),NA(),IF(AND($AU515&gt;BH$21,$AU515&lt;=BG$21),$AV515,0))</f>
        <v>#N/A</v>
      </c>
      <c r="BH515" s="3" t="e">
        <f t="shared" ref="BH515:BH578" si="309">IF(ISNA($AZ515),NA(),IF(AND($AU515&gt;BI$21,$AU515&lt;=BH$21),$AV515,0))</f>
        <v>#N/A</v>
      </c>
      <c r="BI515" s="3" t="e">
        <f t="shared" ref="BI515:BI578" si="310">IF(ISNA($AZ515),NA(),IF(AND($AU515&gt;BJ$21,$AU515&lt;=BI$21),$AV515,0))</f>
        <v>#N/A</v>
      </c>
      <c r="BM515" s="4"/>
      <c r="BN515" s="8"/>
      <c r="BO515" s="3"/>
      <c r="BP515" s="4"/>
      <c r="BQ515" s="4"/>
      <c r="BR515" s="3"/>
      <c r="BU515">
        <f t="shared" si="298"/>
        <v>247</v>
      </c>
      <c r="BV515" t="e">
        <f t="shared" si="299"/>
        <v>#N/A</v>
      </c>
      <c r="BW515" s="3" t="e">
        <f t="shared" si="299"/>
        <v>#N/A</v>
      </c>
      <c r="BX515" s="3" t="e">
        <f t="shared" si="299"/>
        <v>#N/A</v>
      </c>
      <c r="BY515" s="4" t="e">
        <f t="shared" si="299"/>
        <v>#N/A</v>
      </c>
      <c r="BZ515" s="4" t="e">
        <f t="shared" si="299"/>
        <v>#N/A</v>
      </c>
      <c r="CB515" s="8" t="e">
        <f t="shared" si="285"/>
        <v>#N/A</v>
      </c>
      <c r="CC515" s="3" t="e">
        <f t="shared" si="286"/>
        <v>#N/A</v>
      </c>
      <c r="CD515" s="3" t="e">
        <f t="shared" si="287"/>
        <v>#N/A</v>
      </c>
      <c r="CE515" s="3" t="e">
        <f t="shared" si="288"/>
        <v>#N/A</v>
      </c>
      <c r="CF515" s="3" t="e">
        <f t="shared" si="289"/>
        <v>#N/A</v>
      </c>
      <c r="CG515" s="3" t="e">
        <f t="shared" si="290"/>
        <v>#N/A</v>
      </c>
      <c r="CH515" s="3" t="e">
        <f t="shared" si="291"/>
        <v>#N/A</v>
      </c>
      <c r="CI515" s="3" t="e">
        <f t="shared" si="292"/>
        <v>#N/A</v>
      </c>
      <c r="CJ515" s="3" t="e">
        <f t="shared" si="293"/>
        <v>#N/A</v>
      </c>
      <c r="CK515" s="3" t="e">
        <f t="shared" si="294"/>
        <v>#N/A</v>
      </c>
    </row>
    <row r="516" spans="45:89" x14ac:dyDescent="0.2">
      <c r="AS516">
        <f t="shared" si="296"/>
        <v>247</v>
      </c>
      <c r="AT516" t="e">
        <f t="shared" si="297"/>
        <v>#N/A</v>
      </c>
      <c r="AU516" s="3" t="e">
        <f t="shared" si="300"/>
        <v>#N/A</v>
      </c>
      <c r="AV516" s="3" t="e">
        <f t="shared" ref="AV516:AX579" si="311">INDEX($T$23:$Y$204,MATCH($AS516,$T$23:$T$204,0),MATCH(AV$22,$T$22:$Y$22,0))</f>
        <v>#N/A</v>
      </c>
      <c r="AW516" s="4" t="e">
        <f t="shared" si="311"/>
        <v>#N/A</v>
      </c>
      <c r="AX516" s="4" t="e">
        <f t="shared" si="311"/>
        <v>#N/A</v>
      </c>
      <c r="AZ516" s="8" t="e">
        <f t="shared" si="301"/>
        <v>#N/A</v>
      </c>
      <c r="BA516" s="3" t="e">
        <f t="shared" si="302"/>
        <v>#N/A</v>
      </c>
      <c r="BB516" s="3" t="e">
        <f t="shared" si="303"/>
        <v>#N/A</v>
      </c>
      <c r="BC516" s="3" t="e">
        <f t="shared" si="304"/>
        <v>#N/A</v>
      </c>
      <c r="BD516" s="3" t="e">
        <f t="shared" si="305"/>
        <v>#N/A</v>
      </c>
      <c r="BE516" s="3" t="e">
        <f t="shared" si="306"/>
        <v>#N/A</v>
      </c>
      <c r="BF516" s="3" t="e">
        <f t="shared" si="307"/>
        <v>#N/A</v>
      </c>
      <c r="BG516" s="3" t="e">
        <f t="shared" si="308"/>
        <v>#N/A</v>
      </c>
      <c r="BH516" s="3" t="e">
        <f t="shared" si="309"/>
        <v>#N/A</v>
      </c>
      <c r="BI516" s="3" t="e">
        <f t="shared" si="310"/>
        <v>#N/A</v>
      </c>
      <c r="BM516" s="4"/>
      <c r="BN516" s="8"/>
      <c r="BO516" s="3"/>
      <c r="BP516" s="4"/>
      <c r="BQ516" s="4"/>
      <c r="BR516" s="3"/>
      <c r="BU516">
        <f t="shared" si="298"/>
        <v>247</v>
      </c>
      <c r="BV516" t="e">
        <f t="shared" si="299"/>
        <v>#N/A</v>
      </c>
      <c r="BW516" s="3" t="e">
        <f t="shared" si="299"/>
        <v>#N/A</v>
      </c>
      <c r="BX516" s="3" t="e">
        <f t="shared" si="299"/>
        <v>#N/A</v>
      </c>
      <c r="BY516" s="4" t="e">
        <f t="shared" si="299"/>
        <v>#N/A</v>
      </c>
      <c r="BZ516" s="4" t="e">
        <f t="shared" si="299"/>
        <v>#N/A</v>
      </c>
      <c r="CB516" s="8" t="e">
        <f t="shared" si="285"/>
        <v>#N/A</v>
      </c>
      <c r="CC516" s="3" t="e">
        <f t="shared" si="286"/>
        <v>#N/A</v>
      </c>
      <c r="CD516" s="3" t="e">
        <f t="shared" si="287"/>
        <v>#N/A</v>
      </c>
      <c r="CE516" s="3" t="e">
        <f t="shared" si="288"/>
        <v>#N/A</v>
      </c>
      <c r="CF516" s="3" t="e">
        <f t="shared" si="289"/>
        <v>#N/A</v>
      </c>
      <c r="CG516" s="3" t="e">
        <f t="shared" si="290"/>
        <v>#N/A</v>
      </c>
      <c r="CH516" s="3" t="e">
        <f t="shared" si="291"/>
        <v>#N/A</v>
      </c>
      <c r="CI516" s="3" t="e">
        <f t="shared" si="292"/>
        <v>#N/A</v>
      </c>
      <c r="CJ516" s="3" t="e">
        <f t="shared" si="293"/>
        <v>#N/A</v>
      </c>
      <c r="CK516" s="3" t="e">
        <f t="shared" si="294"/>
        <v>#N/A</v>
      </c>
    </row>
    <row r="517" spans="45:89" x14ac:dyDescent="0.2">
      <c r="AS517">
        <f t="shared" si="296"/>
        <v>248</v>
      </c>
      <c r="AT517" t="e">
        <f t="shared" si="297"/>
        <v>#N/A</v>
      </c>
      <c r="AU517" s="3" t="e">
        <f t="shared" si="300"/>
        <v>#N/A</v>
      </c>
      <c r="AV517" s="3" t="e">
        <f t="shared" si="311"/>
        <v>#N/A</v>
      </c>
      <c r="AW517" s="4" t="e">
        <f t="shared" si="311"/>
        <v>#N/A</v>
      </c>
      <c r="AX517" s="4" t="e">
        <f t="shared" si="311"/>
        <v>#N/A</v>
      </c>
      <c r="AZ517" s="8" t="e">
        <f t="shared" si="301"/>
        <v>#N/A</v>
      </c>
      <c r="BA517" s="3" t="e">
        <f t="shared" si="302"/>
        <v>#N/A</v>
      </c>
      <c r="BB517" s="3" t="e">
        <f t="shared" si="303"/>
        <v>#N/A</v>
      </c>
      <c r="BC517" s="3" t="e">
        <f t="shared" si="304"/>
        <v>#N/A</v>
      </c>
      <c r="BD517" s="3" t="e">
        <f t="shared" si="305"/>
        <v>#N/A</v>
      </c>
      <c r="BE517" s="3" t="e">
        <f t="shared" si="306"/>
        <v>#N/A</v>
      </c>
      <c r="BF517" s="3" t="e">
        <f t="shared" si="307"/>
        <v>#N/A</v>
      </c>
      <c r="BG517" s="3" t="e">
        <f t="shared" si="308"/>
        <v>#N/A</v>
      </c>
      <c r="BH517" s="3" t="e">
        <f t="shared" si="309"/>
        <v>#N/A</v>
      </c>
      <c r="BI517" s="3" t="e">
        <f t="shared" si="310"/>
        <v>#N/A</v>
      </c>
      <c r="BM517" s="4"/>
      <c r="BN517" s="8"/>
      <c r="BO517" s="3"/>
      <c r="BP517" s="4"/>
      <c r="BQ517" s="4"/>
      <c r="BR517" s="3"/>
      <c r="BU517">
        <f t="shared" si="298"/>
        <v>248</v>
      </c>
      <c r="BV517" t="e">
        <f t="shared" si="299"/>
        <v>#N/A</v>
      </c>
      <c r="BW517" s="3" t="e">
        <f t="shared" si="299"/>
        <v>#N/A</v>
      </c>
      <c r="BX517" s="3" t="e">
        <f t="shared" si="299"/>
        <v>#N/A</v>
      </c>
      <c r="BY517" s="4" t="e">
        <f t="shared" si="299"/>
        <v>#N/A</v>
      </c>
      <c r="BZ517" s="4" t="e">
        <f t="shared" si="299"/>
        <v>#N/A</v>
      </c>
      <c r="CB517" s="8" t="e">
        <f t="shared" si="285"/>
        <v>#N/A</v>
      </c>
      <c r="CC517" s="3" t="e">
        <f t="shared" si="286"/>
        <v>#N/A</v>
      </c>
      <c r="CD517" s="3" t="e">
        <f t="shared" si="287"/>
        <v>#N/A</v>
      </c>
      <c r="CE517" s="3" t="e">
        <f t="shared" si="288"/>
        <v>#N/A</v>
      </c>
      <c r="CF517" s="3" t="e">
        <f t="shared" si="289"/>
        <v>#N/A</v>
      </c>
      <c r="CG517" s="3" t="e">
        <f t="shared" si="290"/>
        <v>#N/A</v>
      </c>
      <c r="CH517" s="3" t="e">
        <f t="shared" si="291"/>
        <v>#N/A</v>
      </c>
      <c r="CI517" s="3" t="e">
        <f t="shared" si="292"/>
        <v>#N/A</v>
      </c>
      <c r="CJ517" s="3" t="e">
        <f t="shared" si="293"/>
        <v>#N/A</v>
      </c>
      <c r="CK517" s="3" t="e">
        <f t="shared" si="294"/>
        <v>#N/A</v>
      </c>
    </row>
    <row r="518" spans="45:89" x14ac:dyDescent="0.2">
      <c r="AS518">
        <f t="shared" si="296"/>
        <v>248</v>
      </c>
      <c r="AT518" t="e">
        <f t="shared" si="297"/>
        <v>#N/A</v>
      </c>
      <c r="AU518" s="3" t="e">
        <f t="shared" si="300"/>
        <v>#N/A</v>
      </c>
      <c r="AV518" s="3" t="e">
        <f t="shared" si="311"/>
        <v>#N/A</v>
      </c>
      <c r="AW518" s="4" t="e">
        <f t="shared" si="311"/>
        <v>#N/A</v>
      </c>
      <c r="AX518" s="4" t="e">
        <f t="shared" si="311"/>
        <v>#N/A</v>
      </c>
      <c r="AZ518" s="8" t="e">
        <f t="shared" si="301"/>
        <v>#N/A</v>
      </c>
      <c r="BA518" s="3" t="e">
        <f t="shared" si="302"/>
        <v>#N/A</v>
      </c>
      <c r="BB518" s="3" t="e">
        <f t="shared" si="303"/>
        <v>#N/A</v>
      </c>
      <c r="BC518" s="3" t="e">
        <f t="shared" si="304"/>
        <v>#N/A</v>
      </c>
      <c r="BD518" s="3" t="e">
        <f t="shared" si="305"/>
        <v>#N/A</v>
      </c>
      <c r="BE518" s="3" t="e">
        <f t="shared" si="306"/>
        <v>#N/A</v>
      </c>
      <c r="BF518" s="3" t="e">
        <f t="shared" si="307"/>
        <v>#N/A</v>
      </c>
      <c r="BG518" s="3" t="e">
        <f t="shared" si="308"/>
        <v>#N/A</v>
      </c>
      <c r="BH518" s="3" t="e">
        <f t="shared" si="309"/>
        <v>#N/A</v>
      </c>
      <c r="BI518" s="3" t="e">
        <f t="shared" si="310"/>
        <v>#N/A</v>
      </c>
      <c r="BM518" s="4"/>
      <c r="BN518" s="8"/>
      <c r="BO518" s="3"/>
      <c r="BP518" s="4"/>
      <c r="BQ518" s="4"/>
      <c r="BR518" s="3"/>
      <c r="BU518">
        <f t="shared" si="298"/>
        <v>248</v>
      </c>
      <c r="BV518" t="e">
        <f t="shared" si="299"/>
        <v>#N/A</v>
      </c>
      <c r="BW518" s="3" t="e">
        <f t="shared" si="299"/>
        <v>#N/A</v>
      </c>
      <c r="BX518" s="3" t="e">
        <f t="shared" si="299"/>
        <v>#N/A</v>
      </c>
      <c r="BY518" s="4" t="e">
        <f t="shared" si="299"/>
        <v>#N/A</v>
      </c>
      <c r="BZ518" s="4" t="e">
        <f t="shared" si="299"/>
        <v>#N/A</v>
      </c>
      <c r="CB518" s="8" t="e">
        <f t="shared" si="285"/>
        <v>#N/A</v>
      </c>
      <c r="CC518" s="3" t="e">
        <f t="shared" si="286"/>
        <v>#N/A</v>
      </c>
      <c r="CD518" s="3" t="e">
        <f t="shared" si="287"/>
        <v>#N/A</v>
      </c>
      <c r="CE518" s="3" t="e">
        <f t="shared" si="288"/>
        <v>#N/A</v>
      </c>
      <c r="CF518" s="3" t="e">
        <f t="shared" si="289"/>
        <v>#N/A</v>
      </c>
      <c r="CG518" s="3" t="e">
        <f t="shared" si="290"/>
        <v>#N/A</v>
      </c>
      <c r="CH518" s="3" t="e">
        <f t="shared" si="291"/>
        <v>#N/A</v>
      </c>
      <c r="CI518" s="3" t="e">
        <f t="shared" si="292"/>
        <v>#N/A</v>
      </c>
      <c r="CJ518" s="3" t="e">
        <f t="shared" si="293"/>
        <v>#N/A</v>
      </c>
      <c r="CK518" s="3" t="e">
        <f t="shared" si="294"/>
        <v>#N/A</v>
      </c>
    </row>
    <row r="519" spans="45:89" x14ac:dyDescent="0.2">
      <c r="AS519">
        <f t="shared" si="296"/>
        <v>249</v>
      </c>
      <c r="AT519" t="e">
        <f t="shared" si="297"/>
        <v>#N/A</v>
      </c>
      <c r="AU519" s="3" t="e">
        <f t="shared" si="300"/>
        <v>#N/A</v>
      </c>
      <c r="AV519" s="3" t="e">
        <f t="shared" si="311"/>
        <v>#N/A</v>
      </c>
      <c r="AW519" s="4" t="e">
        <f t="shared" si="311"/>
        <v>#N/A</v>
      </c>
      <c r="AX519" s="4" t="e">
        <f t="shared" si="311"/>
        <v>#N/A</v>
      </c>
      <c r="AZ519" s="8" t="e">
        <f t="shared" si="301"/>
        <v>#N/A</v>
      </c>
      <c r="BA519" s="3" t="e">
        <f t="shared" si="302"/>
        <v>#N/A</v>
      </c>
      <c r="BB519" s="3" t="e">
        <f t="shared" si="303"/>
        <v>#N/A</v>
      </c>
      <c r="BC519" s="3" t="e">
        <f t="shared" si="304"/>
        <v>#N/A</v>
      </c>
      <c r="BD519" s="3" t="e">
        <f t="shared" si="305"/>
        <v>#N/A</v>
      </c>
      <c r="BE519" s="3" t="e">
        <f t="shared" si="306"/>
        <v>#N/A</v>
      </c>
      <c r="BF519" s="3" t="e">
        <f t="shared" si="307"/>
        <v>#N/A</v>
      </c>
      <c r="BG519" s="3" t="e">
        <f t="shared" si="308"/>
        <v>#N/A</v>
      </c>
      <c r="BH519" s="3" t="e">
        <f t="shared" si="309"/>
        <v>#N/A</v>
      </c>
      <c r="BI519" s="3" t="e">
        <f t="shared" si="310"/>
        <v>#N/A</v>
      </c>
      <c r="BM519" s="4"/>
      <c r="BN519" s="8"/>
      <c r="BO519" s="3"/>
      <c r="BP519" s="4"/>
      <c r="BQ519" s="4"/>
      <c r="BR519" s="3"/>
      <c r="BU519">
        <f t="shared" si="298"/>
        <v>249</v>
      </c>
      <c r="BV519" t="e">
        <f t="shared" si="299"/>
        <v>#N/A</v>
      </c>
      <c r="BW519" s="3" t="e">
        <f t="shared" si="299"/>
        <v>#N/A</v>
      </c>
      <c r="BX519" s="3" t="e">
        <f t="shared" si="299"/>
        <v>#N/A</v>
      </c>
      <c r="BY519" s="4" t="e">
        <f t="shared" si="299"/>
        <v>#N/A</v>
      </c>
      <c r="BZ519" s="4" t="e">
        <f t="shared" si="299"/>
        <v>#N/A</v>
      </c>
      <c r="CB519" s="8" t="e">
        <f t="shared" si="285"/>
        <v>#N/A</v>
      </c>
      <c r="CC519" s="3" t="e">
        <f t="shared" si="286"/>
        <v>#N/A</v>
      </c>
      <c r="CD519" s="3" t="e">
        <f t="shared" si="287"/>
        <v>#N/A</v>
      </c>
      <c r="CE519" s="3" t="e">
        <f t="shared" si="288"/>
        <v>#N/A</v>
      </c>
      <c r="CF519" s="3" t="e">
        <f t="shared" si="289"/>
        <v>#N/A</v>
      </c>
      <c r="CG519" s="3" t="e">
        <f t="shared" si="290"/>
        <v>#N/A</v>
      </c>
      <c r="CH519" s="3" t="e">
        <f t="shared" si="291"/>
        <v>#N/A</v>
      </c>
      <c r="CI519" s="3" t="e">
        <f t="shared" si="292"/>
        <v>#N/A</v>
      </c>
      <c r="CJ519" s="3" t="e">
        <f t="shared" si="293"/>
        <v>#N/A</v>
      </c>
      <c r="CK519" s="3" t="e">
        <f t="shared" si="294"/>
        <v>#N/A</v>
      </c>
    </row>
    <row r="520" spans="45:89" x14ac:dyDescent="0.2">
      <c r="AS520">
        <f t="shared" si="296"/>
        <v>249</v>
      </c>
      <c r="AT520" t="e">
        <f t="shared" si="297"/>
        <v>#N/A</v>
      </c>
      <c r="AU520" s="3" t="e">
        <f t="shared" si="300"/>
        <v>#N/A</v>
      </c>
      <c r="AV520" s="3" t="e">
        <f t="shared" si="311"/>
        <v>#N/A</v>
      </c>
      <c r="AW520" s="4" t="e">
        <f t="shared" si="311"/>
        <v>#N/A</v>
      </c>
      <c r="AX520" s="4" t="e">
        <f t="shared" si="311"/>
        <v>#N/A</v>
      </c>
      <c r="AZ520" s="8" t="e">
        <f t="shared" si="301"/>
        <v>#N/A</v>
      </c>
      <c r="BA520" s="3" t="e">
        <f t="shared" si="302"/>
        <v>#N/A</v>
      </c>
      <c r="BB520" s="3" t="e">
        <f t="shared" si="303"/>
        <v>#N/A</v>
      </c>
      <c r="BC520" s="3" t="e">
        <f t="shared" si="304"/>
        <v>#N/A</v>
      </c>
      <c r="BD520" s="3" t="e">
        <f t="shared" si="305"/>
        <v>#N/A</v>
      </c>
      <c r="BE520" s="3" t="e">
        <f t="shared" si="306"/>
        <v>#N/A</v>
      </c>
      <c r="BF520" s="3" t="e">
        <f t="shared" si="307"/>
        <v>#N/A</v>
      </c>
      <c r="BG520" s="3" t="e">
        <f t="shared" si="308"/>
        <v>#N/A</v>
      </c>
      <c r="BH520" s="3" t="e">
        <f t="shared" si="309"/>
        <v>#N/A</v>
      </c>
      <c r="BI520" s="3" t="e">
        <f t="shared" si="310"/>
        <v>#N/A</v>
      </c>
      <c r="BM520" s="4"/>
      <c r="BN520" s="8"/>
      <c r="BO520" s="3"/>
      <c r="BP520" s="4"/>
      <c r="BQ520" s="4"/>
      <c r="BR520" s="3"/>
      <c r="BU520">
        <f t="shared" si="298"/>
        <v>249</v>
      </c>
      <c r="BV520" t="e">
        <f t="shared" si="299"/>
        <v>#N/A</v>
      </c>
      <c r="BW520" s="3" t="e">
        <f t="shared" si="299"/>
        <v>#N/A</v>
      </c>
      <c r="BX520" s="3" t="e">
        <f t="shared" si="299"/>
        <v>#N/A</v>
      </c>
      <c r="BY520" s="4" t="e">
        <f t="shared" si="299"/>
        <v>#N/A</v>
      </c>
      <c r="BZ520" s="4" t="e">
        <f t="shared" si="299"/>
        <v>#N/A</v>
      </c>
      <c r="CB520" s="8" t="e">
        <f t="shared" si="285"/>
        <v>#N/A</v>
      </c>
      <c r="CC520" s="3" t="e">
        <f t="shared" si="286"/>
        <v>#N/A</v>
      </c>
      <c r="CD520" s="3" t="e">
        <f t="shared" si="287"/>
        <v>#N/A</v>
      </c>
      <c r="CE520" s="3" t="e">
        <f t="shared" si="288"/>
        <v>#N/A</v>
      </c>
      <c r="CF520" s="3" t="e">
        <f t="shared" si="289"/>
        <v>#N/A</v>
      </c>
      <c r="CG520" s="3" t="e">
        <f t="shared" si="290"/>
        <v>#N/A</v>
      </c>
      <c r="CH520" s="3" t="e">
        <f t="shared" si="291"/>
        <v>#N/A</v>
      </c>
      <c r="CI520" s="3" t="e">
        <f t="shared" si="292"/>
        <v>#N/A</v>
      </c>
      <c r="CJ520" s="3" t="e">
        <f t="shared" si="293"/>
        <v>#N/A</v>
      </c>
      <c r="CK520" s="3" t="e">
        <f t="shared" si="294"/>
        <v>#N/A</v>
      </c>
    </row>
    <row r="521" spans="45:89" x14ac:dyDescent="0.2">
      <c r="AS521">
        <f t="shared" si="296"/>
        <v>250</v>
      </c>
      <c r="AT521" t="e">
        <f t="shared" si="297"/>
        <v>#N/A</v>
      </c>
      <c r="AU521" s="3" t="e">
        <f t="shared" si="300"/>
        <v>#N/A</v>
      </c>
      <c r="AV521" s="3" t="e">
        <f t="shared" si="311"/>
        <v>#N/A</v>
      </c>
      <c r="AW521" s="4" t="e">
        <f t="shared" si="311"/>
        <v>#N/A</v>
      </c>
      <c r="AX521" s="4" t="e">
        <f t="shared" si="311"/>
        <v>#N/A</v>
      </c>
      <c r="AZ521" s="8" t="e">
        <f t="shared" si="301"/>
        <v>#N/A</v>
      </c>
      <c r="BA521" s="3" t="e">
        <f t="shared" si="302"/>
        <v>#N/A</v>
      </c>
      <c r="BB521" s="3" t="e">
        <f t="shared" si="303"/>
        <v>#N/A</v>
      </c>
      <c r="BC521" s="3" t="e">
        <f t="shared" si="304"/>
        <v>#N/A</v>
      </c>
      <c r="BD521" s="3" t="e">
        <f t="shared" si="305"/>
        <v>#N/A</v>
      </c>
      <c r="BE521" s="3" t="e">
        <f t="shared" si="306"/>
        <v>#N/A</v>
      </c>
      <c r="BF521" s="3" t="e">
        <f t="shared" si="307"/>
        <v>#N/A</v>
      </c>
      <c r="BG521" s="3" t="e">
        <f t="shared" si="308"/>
        <v>#N/A</v>
      </c>
      <c r="BH521" s="3" t="e">
        <f t="shared" si="309"/>
        <v>#N/A</v>
      </c>
      <c r="BI521" s="3" t="e">
        <f t="shared" si="310"/>
        <v>#N/A</v>
      </c>
      <c r="BM521" s="4"/>
      <c r="BN521" s="8"/>
      <c r="BO521" s="3"/>
      <c r="BP521" s="4"/>
      <c r="BQ521" s="4"/>
      <c r="BR521" s="3"/>
      <c r="BU521">
        <f t="shared" si="298"/>
        <v>250</v>
      </c>
      <c r="BV521" t="e">
        <f t="shared" si="299"/>
        <v>#N/A</v>
      </c>
      <c r="BW521" s="3" t="e">
        <f t="shared" si="299"/>
        <v>#N/A</v>
      </c>
      <c r="BX521" s="3" t="e">
        <f t="shared" si="299"/>
        <v>#N/A</v>
      </c>
      <c r="BY521" s="4" t="e">
        <f t="shared" si="299"/>
        <v>#N/A</v>
      </c>
      <c r="BZ521" s="4" t="e">
        <f t="shared" si="299"/>
        <v>#N/A</v>
      </c>
      <c r="CB521" s="8" t="e">
        <f t="shared" si="285"/>
        <v>#N/A</v>
      </c>
      <c r="CC521" s="3" t="e">
        <f t="shared" si="286"/>
        <v>#N/A</v>
      </c>
      <c r="CD521" s="3" t="e">
        <f t="shared" si="287"/>
        <v>#N/A</v>
      </c>
      <c r="CE521" s="3" t="e">
        <f t="shared" si="288"/>
        <v>#N/A</v>
      </c>
      <c r="CF521" s="3" t="e">
        <f t="shared" si="289"/>
        <v>#N/A</v>
      </c>
      <c r="CG521" s="3" t="e">
        <f t="shared" si="290"/>
        <v>#N/A</v>
      </c>
      <c r="CH521" s="3" t="e">
        <f t="shared" si="291"/>
        <v>#N/A</v>
      </c>
      <c r="CI521" s="3" t="e">
        <f t="shared" si="292"/>
        <v>#N/A</v>
      </c>
      <c r="CJ521" s="3" t="e">
        <f t="shared" si="293"/>
        <v>#N/A</v>
      </c>
      <c r="CK521" s="3" t="e">
        <f t="shared" si="294"/>
        <v>#N/A</v>
      </c>
    </row>
    <row r="522" spans="45:89" x14ac:dyDescent="0.2">
      <c r="AS522">
        <f t="shared" si="296"/>
        <v>250</v>
      </c>
      <c r="AT522" t="e">
        <f t="shared" si="297"/>
        <v>#N/A</v>
      </c>
      <c r="AU522" s="3" t="e">
        <f t="shared" si="300"/>
        <v>#N/A</v>
      </c>
      <c r="AV522" s="3" t="e">
        <f t="shared" si="311"/>
        <v>#N/A</v>
      </c>
      <c r="AW522" s="4" t="e">
        <f t="shared" si="311"/>
        <v>#N/A</v>
      </c>
      <c r="AX522" s="4" t="e">
        <f t="shared" si="311"/>
        <v>#N/A</v>
      </c>
      <c r="AZ522" s="8" t="e">
        <f t="shared" si="301"/>
        <v>#N/A</v>
      </c>
      <c r="BA522" s="3" t="e">
        <f t="shared" si="302"/>
        <v>#N/A</v>
      </c>
      <c r="BB522" s="3" t="e">
        <f t="shared" si="303"/>
        <v>#N/A</v>
      </c>
      <c r="BC522" s="3" t="e">
        <f t="shared" si="304"/>
        <v>#N/A</v>
      </c>
      <c r="BD522" s="3" t="e">
        <f t="shared" si="305"/>
        <v>#N/A</v>
      </c>
      <c r="BE522" s="3" t="e">
        <f t="shared" si="306"/>
        <v>#N/A</v>
      </c>
      <c r="BF522" s="3" t="e">
        <f t="shared" si="307"/>
        <v>#N/A</v>
      </c>
      <c r="BG522" s="3" t="e">
        <f t="shared" si="308"/>
        <v>#N/A</v>
      </c>
      <c r="BH522" s="3" t="e">
        <f t="shared" si="309"/>
        <v>#N/A</v>
      </c>
      <c r="BI522" s="3" t="e">
        <f t="shared" si="310"/>
        <v>#N/A</v>
      </c>
      <c r="BM522" s="4"/>
      <c r="BN522" s="8"/>
      <c r="BO522" s="3"/>
      <c r="BP522" s="4"/>
      <c r="BQ522" s="4"/>
      <c r="BR522" s="3"/>
      <c r="BU522">
        <f t="shared" si="298"/>
        <v>250</v>
      </c>
      <c r="BV522" t="e">
        <f t="shared" si="299"/>
        <v>#N/A</v>
      </c>
      <c r="BW522" s="3" t="e">
        <f t="shared" si="299"/>
        <v>#N/A</v>
      </c>
      <c r="BX522" s="3" t="e">
        <f t="shared" si="299"/>
        <v>#N/A</v>
      </c>
      <c r="BY522" s="4" t="e">
        <f t="shared" si="299"/>
        <v>#N/A</v>
      </c>
      <c r="BZ522" s="4" t="e">
        <f t="shared" si="299"/>
        <v>#N/A</v>
      </c>
      <c r="CB522" s="8" t="e">
        <f t="shared" si="285"/>
        <v>#N/A</v>
      </c>
      <c r="CC522" s="3" t="e">
        <f t="shared" si="286"/>
        <v>#N/A</v>
      </c>
      <c r="CD522" s="3" t="e">
        <f t="shared" si="287"/>
        <v>#N/A</v>
      </c>
      <c r="CE522" s="3" t="e">
        <f t="shared" si="288"/>
        <v>#N/A</v>
      </c>
      <c r="CF522" s="3" t="e">
        <f t="shared" si="289"/>
        <v>#N/A</v>
      </c>
      <c r="CG522" s="3" t="e">
        <f t="shared" si="290"/>
        <v>#N/A</v>
      </c>
      <c r="CH522" s="3" t="e">
        <f t="shared" si="291"/>
        <v>#N/A</v>
      </c>
      <c r="CI522" s="3" t="e">
        <f t="shared" si="292"/>
        <v>#N/A</v>
      </c>
      <c r="CJ522" s="3" t="e">
        <f t="shared" si="293"/>
        <v>#N/A</v>
      </c>
      <c r="CK522" s="3" t="e">
        <f t="shared" si="294"/>
        <v>#N/A</v>
      </c>
    </row>
    <row r="523" spans="45:89" x14ac:dyDescent="0.2">
      <c r="AS523">
        <f t="shared" si="296"/>
        <v>251</v>
      </c>
      <c r="AT523" t="e">
        <f t="shared" si="297"/>
        <v>#N/A</v>
      </c>
      <c r="AU523" s="3" t="e">
        <f t="shared" si="300"/>
        <v>#N/A</v>
      </c>
      <c r="AV523" s="3" t="e">
        <f t="shared" si="311"/>
        <v>#N/A</v>
      </c>
      <c r="AW523" s="4" t="e">
        <f t="shared" si="311"/>
        <v>#N/A</v>
      </c>
      <c r="AX523" s="4" t="e">
        <f t="shared" si="311"/>
        <v>#N/A</v>
      </c>
      <c r="AZ523" s="8" t="e">
        <f t="shared" si="301"/>
        <v>#N/A</v>
      </c>
      <c r="BA523" s="3" t="e">
        <f t="shared" si="302"/>
        <v>#N/A</v>
      </c>
      <c r="BB523" s="3" t="e">
        <f t="shared" si="303"/>
        <v>#N/A</v>
      </c>
      <c r="BC523" s="3" t="e">
        <f t="shared" si="304"/>
        <v>#N/A</v>
      </c>
      <c r="BD523" s="3" t="e">
        <f t="shared" si="305"/>
        <v>#N/A</v>
      </c>
      <c r="BE523" s="3" t="e">
        <f t="shared" si="306"/>
        <v>#N/A</v>
      </c>
      <c r="BF523" s="3" t="e">
        <f t="shared" si="307"/>
        <v>#N/A</v>
      </c>
      <c r="BG523" s="3" t="e">
        <f t="shared" si="308"/>
        <v>#N/A</v>
      </c>
      <c r="BH523" s="3" t="e">
        <f t="shared" si="309"/>
        <v>#N/A</v>
      </c>
      <c r="BI523" s="3" t="e">
        <f t="shared" si="310"/>
        <v>#N/A</v>
      </c>
      <c r="BM523" s="4"/>
      <c r="BN523" s="8"/>
      <c r="BO523" s="3"/>
      <c r="BP523" s="4"/>
      <c r="BQ523" s="4"/>
      <c r="BR523" s="3"/>
      <c r="BU523">
        <f t="shared" si="298"/>
        <v>251</v>
      </c>
      <c r="BV523" t="e">
        <f t="shared" si="299"/>
        <v>#N/A</v>
      </c>
      <c r="BW523" s="3" t="e">
        <f t="shared" si="299"/>
        <v>#N/A</v>
      </c>
      <c r="BX523" s="3" t="e">
        <f t="shared" si="299"/>
        <v>#N/A</v>
      </c>
      <c r="BY523" s="4" t="e">
        <f t="shared" si="299"/>
        <v>#N/A</v>
      </c>
      <c r="BZ523" s="4" t="e">
        <f t="shared" si="299"/>
        <v>#N/A</v>
      </c>
      <c r="CB523" s="8" t="e">
        <f t="shared" ref="CB523:CB586" si="312">IF(AND($C$13&lt;&gt;0,BZ523&gt;$C$13),NA(),BZ523)</f>
        <v>#N/A</v>
      </c>
      <c r="CC523" s="3" t="e">
        <f t="shared" ref="CC523:CC586" si="313">IF(ISNA($CB523),NA(),IF(AND($BW523&gt;CD$21,$BW523&lt;=CC$21),$BX523,0))</f>
        <v>#N/A</v>
      </c>
      <c r="CD523" s="3" t="e">
        <f t="shared" ref="CD523:CD586" si="314">IF(ISNA($CB523),NA(),IF(AND($BW523&gt;CE$21,$BW523&lt;=CD$21),$BX523,0))</f>
        <v>#N/A</v>
      </c>
      <c r="CE523" s="3" t="e">
        <f t="shared" ref="CE523:CE586" si="315">IF(ISNA($CB523),NA(),IF(AND($BW523&gt;CF$21,$BW523&lt;=CE$21),$BX523,0))</f>
        <v>#N/A</v>
      </c>
      <c r="CF523" s="3" t="e">
        <f t="shared" ref="CF523:CF586" si="316">IF(ISNA($CB523),NA(),IF(AND($BW523&gt;CG$21,$BW523&lt;=CF$21),$BX523,0))</f>
        <v>#N/A</v>
      </c>
      <c r="CG523" s="3" t="e">
        <f t="shared" ref="CG523:CG586" si="317">IF(ISNA($CB523),NA(),IF(AND($BW523&gt;CH$21,$BW523&lt;=CG$21),$BX523,0))</f>
        <v>#N/A</v>
      </c>
      <c r="CH523" s="3" t="e">
        <f t="shared" ref="CH523:CH586" si="318">IF(ISNA($CB523),NA(),IF(AND($BW523&gt;CI$21,$BW523&lt;=CH$21),$BX523,0))</f>
        <v>#N/A</v>
      </c>
      <c r="CI523" s="3" t="e">
        <f t="shared" ref="CI523:CI586" si="319">IF(ISNA($CB523),NA(),IF(AND($BW523&gt;CJ$21,$BW523&lt;=CI$21),$BX523,0))</f>
        <v>#N/A</v>
      </c>
      <c r="CJ523" s="3" t="e">
        <f t="shared" ref="CJ523:CJ586" si="320">IF(ISNA($CB523),NA(),IF(AND($BW523&gt;CK$21,$BW523&lt;=CJ$21),$BX523,0))</f>
        <v>#N/A</v>
      </c>
      <c r="CK523" s="3" t="e">
        <f t="shared" ref="CK523:CK586" si="321">IF(ISNA($CB523),NA(),IF(AND($BW523&gt;CL$21,$BW523&lt;=CK$21),$BX523,0))</f>
        <v>#N/A</v>
      </c>
    </row>
    <row r="524" spans="45:89" x14ac:dyDescent="0.2">
      <c r="AS524">
        <f t="shared" si="296"/>
        <v>251</v>
      </c>
      <c r="AT524" t="e">
        <f t="shared" si="297"/>
        <v>#N/A</v>
      </c>
      <c r="AU524" s="3" t="e">
        <f t="shared" si="300"/>
        <v>#N/A</v>
      </c>
      <c r="AV524" s="3" t="e">
        <f t="shared" si="311"/>
        <v>#N/A</v>
      </c>
      <c r="AW524" s="4" t="e">
        <f t="shared" si="311"/>
        <v>#N/A</v>
      </c>
      <c r="AX524" s="4" t="e">
        <f t="shared" si="311"/>
        <v>#N/A</v>
      </c>
      <c r="AZ524" s="8" t="e">
        <f t="shared" si="301"/>
        <v>#N/A</v>
      </c>
      <c r="BA524" s="3" t="e">
        <f t="shared" si="302"/>
        <v>#N/A</v>
      </c>
      <c r="BB524" s="3" t="e">
        <f t="shared" si="303"/>
        <v>#N/A</v>
      </c>
      <c r="BC524" s="3" t="e">
        <f t="shared" si="304"/>
        <v>#N/A</v>
      </c>
      <c r="BD524" s="3" t="e">
        <f t="shared" si="305"/>
        <v>#N/A</v>
      </c>
      <c r="BE524" s="3" t="e">
        <f t="shared" si="306"/>
        <v>#N/A</v>
      </c>
      <c r="BF524" s="3" t="e">
        <f t="shared" si="307"/>
        <v>#N/A</v>
      </c>
      <c r="BG524" s="3" t="e">
        <f t="shared" si="308"/>
        <v>#N/A</v>
      </c>
      <c r="BH524" s="3" t="e">
        <f t="shared" si="309"/>
        <v>#N/A</v>
      </c>
      <c r="BI524" s="3" t="e">
        <f t="shared" si="310"/>
        <v>#N/A</v>
      </c>
      <c r="BM524" s="4"/>
      <c r="BN524" s="8"/>
      <c r="BO524" s="3"/>
      <c r="BP524" s="4"/>
      <c r="BQ524" s="4"/>
      <c r="BR524" s="3"/>
      <c r="BU524">
        <f t="shared" si="298"/>
        <v>251</v>
      </c>
      <c r="BV524" t="e">
        <f t="shared" si="299"/>
        <v>#N/A</v>
      </c>
      <c r="BW524" s="3" t="e">
        <f t="shared" si="299"/>
        <v>#N/A</v>
      </c>
      <c r="BX524" s="3" t="e">
        <f t="shared" si="299"/>
        <v>#N/A</v>
      </c>
      <c r="BY524" s="4" t="e">
        <f t="shared" si="299"/>
        <v>#N/A</v>
      </c>
      <c r="BZ524" s="4" t="e">
        <f t="shared" si="299"/>
        <v>#N/A</v>
      </c>
      <c r="CB524" s="8" t="e">
        <f t="shared" si="312"/>
        <v>#N/A</v>
      </c>
      <c r="CC524" s="3" t="e">
        <f t="shared" si="313"/>
        <v>#N/A</v>
      </c>
      <c r="CD524" s="3" t="e">
        <f t="shared" si="314"/>
        <v>#N/A</v>
      </c>
      <c r="CE524" s="3" t="e">
        <f t="shared" si="315"/>
        <v>#N/A</v>
      </c>
      <c r="CF524" s="3" t="e">
        <f t="shared" si="316"/>
        <v>#N/A</v>
      </c>
      <c r="CG524" s="3" t="e">
        <f t="shared" si="317"/>
        <v>#N/A</v>
      </c>
      <c r="CH524" s="3" t="e">
        <f t="shared" si="318"/>
        <v>#N/A</v>
      </c>
      <c r="CI524" s="3" t="e">
        <f t="shared" si="319"/>
        <v>#N/A</v>
      </c>
      <c r="CJ524" s="3" t="e">
        <f t="shared" si="320"/>
        <v>#N/A</v>
      </c>
      <c r="CK524" s="3" t="e">
        <f t="shared" si="321"/>
        <v>#N/A</v>
      </c>
    </row>
    <row r="525" spans="45:89" x14ac:dyDescent="0.2">
      <c r="AS525">
        <f t="shared" si="296"/>
        <v>252</v>
      </c>
      <c r="AT525" t="e">
        <f t="shared" si="297"/>
        <v>#N/A</v>
      </c>
      <c r="AU525" s="3" t="e">
        <f t="shared" si="300"/>
        <v>#N/A</v>
      </c>
      <c r="AV525" s="3" t="e">
        <f t="shared" si="311"/>
        <v>#N/A</v>
      </c>
      <c r="AW525" s="4" t="e">
        <f t="shared" si="311"/>
        <v>#N/A</v>
      </c>
      <c r="AX525" s="4" t="e">
        <f t="shared" si="311"/>
        <v>#N/A</v>
      </c>
      <c r="AZ525" s="8" t="e">
        <f t="shared" si="301"/>
        <v>#N/A</v>
      </c>
      <c r="BA525" s="3" t="e">
        <f t="shared" si="302"/>
        <v>#N/A</v>
      </c>
      <c r="BB525" s="3" t="e">
        <f t="shared" si="303"/>
        <v>#N/A</v>
      </c>
      <c r="BC525" s="3" t="e">
        <f t="shared" si="304"/>
        <v>#N/A</v>
      </c>
      <c r="BD525" s="3" t="e">
        <f t="shared" si="305"/>
        <v>#N/A</v>
      </c>
      <c r="BE525" s="3" t="e">
        <f t="shared" si="306"/>
        <v>#N/A</v>
      </c>
      <c r="BF525" s="3" t="e">
        <f t="shared" si="307"/>
        <v>#N/A</v>
      </c>
      <c r="BG525" s="3" t="e">
        <f t="shared" si="308"/>
        <v>#N/A</v>
      </c>
      <c r="BH525" s="3" t="e">
        <f t="shared" si="309"/>
        <v>#N/A</v>
      </c>
      <c r="BI525" s="3" t="e">
        <f t="shared" si="310"/>
        <v>#N/A</v>
      </c>
      <c r="BM525" s="4"/>
      <c r="BN525" s="8"/>
      <c r="BO525" s="3"/>
      <c r="BP525" s="4"/>
      <c r="BQ525" s="4"/>
      <c r="BR525" s="3"/>
      <c r="BU525">
        <f t="shared" si="298"/>
        <v>252</v>
      </c>
      <c r="BV525" t="e">
        <f t="shared" si="299"/>
        <v>#N/A</v>
      </c>
      <c r="BW525" s="3" t="e">
        <f t="shared" si="299"/>
        <v>#N/A</v>
      </c>
      <c r="BX525" s="3" t="e">
        <f t="shared" si="299"/>
        <v>#N/A</v>
      </c>
      <c r="BY525" s="4" t="e">
        <f t="shared" si="299"/>
        <v>#N/A</v>
      </c>
      <c r="BZ525" s="4" t="e">
        <f t="shared" si="299"/>
        <v>#N/A</v>
      </c>
      <c r="CB525" s="8" t="e">
        <f t="shared" si="312"/>
        <v>#N/A</v>
      </c>
      <c r="CC525" s="3" t="e">
        <f t="shared" si="313"/>
        <v>#N/A</v>
      </c>
      <c r="CD525" s="3" t="e">
        <f t="shared" si="314"/>
        <v>#N/A</v>
      </c>
      <c r="CE525" s="3" t="e">
        <f t="shared" si="315"/>
        <v>#N/A</v>
      </c>
      <c r="CF525" s="3" t="e">
        <f t="shared" si="316"/>
        <v>#N/A</v>
      </c>
      <c r="CG525" s="3" t="e">
        <f t="shared" si="317"/>
        <v>#N/A</v>
      </c>
      <c r="CH525" s="3" t="e">
        <f t="shared" si="318"/>
        <v>#N/A</v>
      </c>
      <c r="CI525" s="3" t="e">
        <f t="shared" si="319"/>
        <v>#N/A</v>
      </c>
      <c r="CJ525" s="3" t="e">
        <f t="shared" si="320"/>
        <v>#N/A</v>
      </c>
      <c r="CK525" s="3" t="e">
        <f t="shared" si="321"/>
        <v>#N/A</v>
      </c>
    </row>
    <row r="526" spans="45:89" x14ac:dyDescent="0.2">
      <c r="AS526">
        <f t="shared" si="296"/>
        <v>252</v>
      </c>
      <c r="AT526" t="e">
        <f t="shared" si="297"/>
        <v>#N/A</v>
      </c>
      <c r="AU526" s="3" t="e">
        <f t="shared" si="300"/>
        <v>#N/A</v>
      </c>
      <c r="AV526" s="3" t="e">
        <f t="shared" si="311"/>
        <v>#N/A</v>
      </c>
      <c r="AW526" s="4" t="e">
        <f t="shared" si="311"/>
        <v>#N/A</v>
      </c>
      <c r="AX526" s="4" t="e">
        <f t="shared" si="311"/>
        <v>#N/A</v>
      </c>
      <c r="AZ526" s="8" t="e">
        <f t="shared" si="301"/>
        <v>#N/A</v>
      </c>
      <c r="BA526" s="3" t="e">
        <f t="shared" si="302"/>
        <v>#N/A</v>
      </c>
      <c r="BB526" s="3" t="e">
        <f t="shared" si="303"/>
        <v>#N/A</v>
      </c>
      <c r="BC526" s="3" t="e">
        <f t="shared" si="304"/>
        <v>#N/A</v>
      </c>
      <c r="BD526" s="3" t="e">
        <f t="shared" si="305"/>
        <v>#N/A</v>
      </c>
      <c r="BE526" s="3" t="e">
        <f t="shared" si="306"/>
        <v>#N/A</v>
      </c>
      <c r="BF526" s="3" t="e">
        <f t="shared" si="307"/>
        <v>#N/A</v>
      </c>
      <c r="BG526" s="3" t="e">
        <f t="shared" si="308"/>
        <v>#N/A</v>
      </c>
      <c r="BH526" s="3" t="e">
        <f t="shared" si="309"/>
        <v>#N/A</v>
      </c>
      <c r="BI526" s="3" t="e">
        <f t="shared" si="310"/>
        <v>#N/A</v>
      </c>
      <c r="BM526" s="4"/>
      <c r="BN526" s="8"/>
      <c r="BO526" s="3"/>
      <c r="BP526" s="4"/>
      <c r="BQ526" s="4"/>
      <c r="BR526" s="3"/>
      <c r="BU526">
        <f t="shared" si="298"/>
        <v>252</v>
      </c>
      <c r="BV526" t="e">
        <f t="shared" si="299"/>
        <v>#N/A</v>
      </c>
      <c r="BW526" s="3" t="e">
        <f t="shared" si="299"/>
        <v>#N/A</v>
      </c>
      <c r="BX526" s="3" t="e">
        <f t="shared" si="299"/>
        <v>#N/A</v>
      </c>
      <c r="BY526" s="4" t="e">
        <f t="shared" si="299"/>
        <v>#N/A</v>
      </c>
      <c r="BZ526" s="4" t="e">
        <f t="shared" si="299"/>
        <v>#N/A</v>
      </c>
      <c r="CB526" s="8" t="e">
        <f t="shared" si="312"/>
        <v>#N/A</v>
      </c>
      <c r="CC526" s="3" t="e">
        <f t="shared" si="313"/>
        <v>#N/A</v>
      </c>
      <c r="CD526" s="3" t="e">
        <f t="shared" si="314"/>
        <v>#N/A</v>
      </c>
      <c r="CE526" s="3" t="e">
        <f t="shared" si="315"/>
        <v>#N/A</v>
      </c>
      <c r="CF526" s="3" t="e">
        <f t="shared" si="316"/>
        <v>#N/A</v>
      </c>
      <c r="CG526" s="3" t="e">
        <f t="shared" si="317"/>
        <v>#N/A</v>
      </c>
      <c r="CH526" s="3" t="e">
        <f t="shared" si="318"/>
        <v>#N/A</v>
      </c>
      <c r="CI526" s="3" t="e">
        <f t="shared" si="319"/>
        <v>#N/A</v>
      </c>
      <c r="CJ526" s="3" t="e">
        <f t="shared" si="320"/>
        <v>#N/A</v>
      </c>
      <c r="CK526" s="3" t="e">
        <f t="shared" si="321"/>
        <v>#N/A</v>
      </c>
    </row>
    <row r="527" spans="45:89" x14ac:dyDescent="0.2">
      <c r="AS527">
        <f t="shared" ref="AS527:AS590" si="322">AS525+1</f>
        <v>253</v>
      </c>
      <c r="AT527" t="e">
        <f t="shared" si="297"/>
        <v>#N/A</v>
      </c>
      <c r="AU527" s="3" t="e">
        <f t="shared" si="300"/>
        <v>#N/A</v>
      </c>
      <c r="AV527" s="3" t="e">
        <f t="shared" si="311"/>
        <v>#N/A</v>
      </c>
      <c r="AW527" s="4" t="e">
        <f t="shared" si="311"/>
        <v>#N/A</v>
      </c>
      <c r="AX527" s="4" t="e">
        <f t="shared" si="311"/>
        <v>#N/A</v>
      </c>
      <c r="AZ527" s="8" t="e">
        <f t="shared" si="301"/>
        <v>#N/A</v>
      </c>
      <c r="BA527" s="3" t="e">
        <f t="shared" si="302"/>
        <v>#N/A</v>
      </c>
      <c r="BB527" s="3" t="e">
        <f t="shared" si="303"/>
        <v>#N/A</v>
      </c>
      <c r="BC527" s="3" t="e">
        <f t="shared" si="304"/>
        <v>#N/A</v>
      </c>
      <c r="BD527" s="3" t="e">
        <f t="shared" si="305"/>
        <v>#N/A</v>
      </c>
      <c r="BE527" s="3" t="e">
        <f t="shared" si="306"/>
        <v>#N/A</v>
      </c>
      <c r="BF527" s="3" t="e">
        <f t="shared" si="307"/>
        <v>#N/A</v>
      </c>
      <c r="BG527" s="3" t="e">
        <f t="shared" si="308"/>
        <v>#N/A</v>
      </c>
      <c r="BH527" s="3" t="e">
        <f t="shared" si="309"/>
        <v>#N/A</v>
      </c>
      <c r="BI527" s="3" t="e">
        <f t="shared" si="310"/>
        <v>#N/A</v>
      </c>
      <c r="BM527" s="4"/>
      <c r="BN527" s="8"/>
      <c r="BO527" s="3"/>
      <c r="BP527" s="4"/>
      <c r="BQ527" s="4"/>
      <c r="BR527" s="3"/>
      <c r="BU527">
        <f t="shared" si="298"/>
        <v>253</v>
      </c>
      <c r="BV527" t="e">
        <f t="shared" si="299"/>
        <v>#N/A</v>
      </c>
      <c r="BW527" s="3" t="e">
        <f t="shared" si="299"/>
        <v>#N/A</v>
      </c>
      <c r="BX527" s="3" t="e">
        <f t="shared" si="299"/>
        <v>#N/A</v>
      </c>
      <c r="BY527" s="4" t="e">
        <f t="shared" si="299"/>
        <v>#N/A</v>
      </c>
      <c r="BZ527" s="4" t="e">
        <f t="shared" si="299"/>
        <v>#N/A</v>
      </c>
      <c r="CB527" s="8" t="e">
        <f t="shared" si="312"/>
        <v>#N/A</v>
      </c>
      <c r="CC527" s="3" t="e">
        <f t="shared" si="313"/>
        <v>#N/A</v>
      </c>
      <c r="CD527" s="3" t="e">
        <f t="shared" si="314"/>
        <v>#N/A</v>
      </c>
      <c r="CE527" s="3" t="e">
        <f t="shared" si="315"/>
        <v>#N/A</v>
      </c>
      <c r="CF527" s="3" t="e">
        <f t="shared" si="316"/>
        <v>#N/A</v>
      </c>
      <c r="CG527" s="3" t="e">
        <f t="shared" si="317"/>
        <v>#N/A</v>
      </c>
      <c r="CH527" s="3" t="e">
        <f t="shared" si="318"/>
        <v>#N/A</v>
      </c>
      <c r="CI527" s="3" t="e">
        <f t="shared" si="319"/>
        <v>#N/A</v>
      </c>
      <c r="CJ527" s="3" t="e">
        <f t="shared" si="320"/>
        <v>#N/A</v>
      </c>
      <c r="CK527" s="3" t="e">
        <f t="shared" si="321"/>
        <v>#N/A</v>
      </c>
    </row>
    <row r="528" spans="45:89" x14ac:dyDescent="0.2">
      <c r="AS528">
        <f t="shared" si="322"/>
        <v>253</v>
      </c>
      <c r="AT528" t="e">
        <f t="shared" si="297"/>
        <v>#N/A</v>
      </c>
      <c r="AU528" s="3" t="e">
        <f t="shared" si="300"/>
        <v>#N/A</v>
      </c>
      <c r="AV528" s="3" t="e">
        <f t="shared" si="311"/>
        <v>#N/A</v>
      </c>
      <c r="AW528" s="4" t="e">
        <f t="shared" si="311"/>
        <v>#N/A</v>
      </c>
      <c r="AX528" s="4" t="e">
        <f t="shared" si="311"/>
        <v>#N/A</v>
      </c>
      <c r="AZ528" s="8" t="e">
        <f t="shared" si="301"/>
        <v>#N/A</v>
      </c>
      <c r="BA528" s="3" t="e">
        <f t="shared" si="302"/>
        <v>#N/A</v>
      </c>
      <c r="BB528" s="3" t="e">
        <f t="shared" si="303"/>
        <v>#N/A</v>
      </c>
      <c r="BC528" s="3" t="e">
        <f t="shared" si="304"/>
        <v>#N/A</v>
      </c>
      <c r="BD528" s="3" t="e">
        <f t="shared" si="305"/>
        <v>#N/A</v>
      </c>
      <c r="BE528" s="3" t="e">
        <f t="shared" si="306"/>
        <v>#N/A</v>
      </c>
      <c r="BF528" s="3" t="e">
        <f t="shared" si="307"/>
        <v>#N/A</v>
      </c>
      <c r="BG528" s="3" t="e">
        <f t="shared" si="308"/>
        <v>#N/A</v>
      </c>
      <c r="BH528" s="3" t="e">
        <f t="shared" si="309"/>
        <v>#N/A</v>
      </c>
      <c r="BI528" s="3" t="e">
        <f t="shared" si="310"/>
        <v>#N/A</v>
      </c>
      <c r="BM528" s="4"/>
      <c r="BN528" s="8"/>
      <c r="BO528" s="3"/>
      <c r="BP528" s="4"/>
      <c r="BQ528" s="4"/>
      <c r="BR528" s="3"/>
      <c r="BU528">
        <f t="shared" si="298"/>
        <v>253</v>
      </c>
      <c r="BV528" t="e">
        <f t="shared" si="299"/>
        <v>#N/A</v>
      </c>
      <c r="BW528" s="3" t="e">
        <f t="shared" si="299"/>
        <v>#N/A</v>
      </c>
      <c r="BX528" s="3" t="e">
        <f t="shared" si="299"/>
        <v>#N/A</v>
      </c>
      <c r="BY528" s="4" t="e">
        <f t="shared" si="299"/>
        <v>#N/A</v>
      </c>
      <c r="BZ528" s="4" t="e">
        <f t="shared" si="299"/>
        <v>#N/A</v>
      </c>
      <c r="CB528" s="8" t="e">
        <f t="shared" si="312"/>
        <v>#N/A</v>
      </c>
      <c r="CC528" s="3" t="e">
        <f t="shared" si="313"/>
        <v>#N/A</v>
      </c>
      <c r="CD528" s="3" t="e">
        <f t="shared" si="314"/>
        <v>#N/A</v>
      </c>
      <c r="CE528" s="3" t="e">
        <f t="shared" si="315"/>
        <v>#N/A</v>
      </c>
      <c r="CF528" s="3" t="e">
        <f t="shared" si="316"/>
        <v>#N/A</v>
      </c>
      <c r="CG528" s="3" t="e">
        <f t="shared" si="317"/>
        <v>#N/A</v>
      </c>
      <c r="CH528" s="3" t="e">
        <f t="shared" si="318"/>
        <v>#N/A</v>
      </c>
      <c r="CI528" s="3" t="e">
        <f t="shared" si="319"/>
        <v>#N/A</v>
      </c>
      <c r="CJ528" s="3" t="e">
        <f t="shared" si="320"/>
        <v>#N/A</v>
      </c>
      <c r="CK528" s="3" t="e">
        <f t="shared" si="321"/>
        <v>#N/A</v>
      </c>
    </row>
    <row r="529" spans="45:89" x14ac:dyDescent="0.2">
      <c r="AS529">
        <f t="shared" si="322"/>
        <v>254</v>
      </c>
      <c r="AT529" t="e">
        <f t="shared" si="297"/>
        <v>#N/A</v>
      </c>
      <c r="AU529" s="3" t="e">
        <f t="shared" si="300"/>
        <v>#N/A</v>
      </c>
      <c r="AV529" s="3" t="e">
        <f t="shared" si="311"/>
        <v>#N/A</v>
      </c>
      <c r="AW529" s="4" t="e">
        <f t="shared" si="311"/>
        <v>#N/A</v>
      </c>
      <c r="AX529" s="4" t="e">
        <f t="shared" si="311"/>
        <v>#N/A</v>
      </c>
      <c r="AZ529" s="8" t="e">
        <f t="shared" si="301"/>
        <v>#N/A</v>
      </c>
      <c r="BA529" s="3" t="e">
        <f t="shared" si="302"/>
        <v>#N/A</v>
      </c>
      <c r="BB529" s="3" t="e">
        <f t="shared" si="303"/>
        <v>#N/A</v>
      </c>
      <c r="BC529" s="3" t="e">
        <f t="shared" si="304"/>
        <v>#N/A</v>
      </c>
      <c r="BD529" s="3" t="e">
        <f t="shared" si="305"/>
        <v>#N/A</v>
      </c>
      <c r="BE529" s="3" t="e">
        <f t="shared" si="306"/>
        <v>#N/A</v>
      </c>
      <c r="BF529" s="3" t="e">
        <f t="shared" si="307"/>
        <v>#N/A</v>
      </c>
      <c r="BG529" s="3" t="e">
        <f t="shared" si="308"/>
        <v>#N/A</v>
      </c>
      <c r="BH529" s="3" t="e">
        <f t="shared" si="309"/>
        <v>#N/A</v>
      </c>
      <c r="BI529" s="3" t="e">
        <f t="shared" si="310"/>
        <v>#N/A</v>
      </c>
      <c r="BM529" s="4"/>
      <c r="BN529" s="8"/>
      <c r="BO529" s="3"/>
      <c r="BP529" s="4"/>
      <c r="BQ529" s="4"/>
      <c r="BR529" s="3"/>
      <c r="BU529">
        <f t="shared" si="298"/>
        <v>254</v>
      </c>
      <c r="BV529" t="e">
        <f t="shared" si="299"/>
        <v>#N/A</v>
      </c>
      <c r="BW529" s="3" t="e">
        <f t="shared" si="299"/>
        <v>#N/A</v>
      </c>
      <c r="BX529" s="3" t="e">
        <f t="shared" si="299"/>
        <v>#N/A</v>
      </c>
      <c r="BY529" s="4" t="e">
        <f t="shared" si="299"/>
        <v>#N/A</v>
      </c>
      <c r="BZ529" s="4" t="e">
        <f t="shared" si="299"/>
        <v>#N/A</v>
      </c>
      <c r="CB529" s="8" t="e">
        <f t="shared" si="312"/>
        <v>#N/A</v>
      </c>
      <c r="CC529" s="3" t="e">
        <f t="shared" si="313"/>
        <v>#N/A</v>
      </c>
      <c r="CD529" s="3" t="e">
        <f t="shared" si="314"/>
        <v>#N/A</v>
      </c>
      <c r="CE529" s="3" t="e">
        <f t="shared" si="315"/>
        <v>#N/A</v>
      </c>
      <c r="CF529" s="3" t="e">
        <f t="shared" si="316"/>
        <v>#N/A</v>
      </c>
      <c r="CG529" s="3" t="e">
        <f t="shared" si="317"/>
        <v>#N/A</v>
      </c>
      <c r="CH529" s="3" t="e">
        <f t="shared" si="318"/>
        <v>#N/A</v>
      </c>
      <c r="CI529" s="3" t="e">
        <f t="shared" si="319"/>
        <v>#N/A</v>
      </c>
      <c r="CJ529" s="3" t="e">
        <f t="shared" si="320"/>
        <v>#N/A</v>
      </c>
      <c r="CK529" s="3" t="e">
        <f t="shared" si="321"/>
        <v>#N/A</v>
      </c>
    </row>
    <row r="530" spans="45:89" x14ac:dyDescent="0.2">
      <c r="AS530">
        <f t="shared" si="322"/>
        <v>254</v>
      </c>
      <c r="AT530" t="e">
        <f t="shared" si="297"/>
        <v>#N/A</v>
      </c>
      <c r="AU530" s="3" t="e">
        <f t="shared" si="300"/>
        <v>#N/A</v>
      </c>
      <c r="AV530" s="3" t="e">
        <f t="shared" si="311"/>
        <v>#N/A</v>
      </c>
      <c r="AW530" s="4" t="e">
        <f t="shared" si="311"/>
        <v>#N/A</v>
      </c>
      <c r="AX530" s="4" t="e">
        <f t="shared" si="311"/>
        <v>#N/A</v>
      </c>
      <c r="AZ530" s="8" t="e">
        <f t="shared" si="301"/>
        <v>#N/A</v>
      </c>
      <c r="BA530" s="3" t="e">
        <f t="shared" si="302"/>
        <v>#N/A</v>
      </c>
      <c r="BB530" s="3" t="e">
        <f t="shared" si="303"/>
        <v>#N/A</v>
      </c>
      <c r="BC530" s="3" t="e">
        <f t="shared" si="304"/>
        <v>#N/A</v>
      </c>
      <c r="BD530" s="3" t="e">
        <f t="shared" si="305"/>
        <v>#N/A</v>
      </c>
      <c r="BE530" s="3" t="e">
        <f t="shared" si="306"/>
        <v>#N/A</v>
      </c>
      <c r="BF530" s="3" t="e">
        <f t="shared" si="307"/>
        <v>#N/A</v>
      </c>
      <c r="BG530" s="3" t="e">
        <f t="shared" si="308"/>
        <v>#N/A</v>
      </c>
      <c r="BH530" s="3" t="e">
        <f t="shared" si="309"/>
        <v>#N/A</v>
      </c>
      <c r="BI530" s="3" t="e">
        <f t="shared" si="310"/>
        <v>#N/A</v>
      </c>
      <c r="BM530" s="4"/>
      <c r="BN530" s="8"/>
      <c r="BO530" s="3"/>
      <c r="BP530" s="4"/>
      <c r="BQ530" s="4"/>
      <c r="BR530" s="3"/>
      <c r="BU530">
        <f t="shared" si="298"/>
        <v>254</v>
      </c>
      <c r="BV530" t="e">
        <f t="shared" si="299"/>
        <v>#N/A</v>
      </c>
      <c r="BW530" s="3" t="e">
        <f t="shared" si="299"/>
        <v>#N/A</v>
      </c>
      <c r="BX530" s="3" t="e">
        <f t="shared" si="299"/>
        <v>#N/A</v>
      </c>
      <c r="BY530" s="4" t="e">
        <f t="shared" si="299"/>
        <v>#N/A</v>
      </c>
      <c r="BZ530" s="4" t="e">
        <f t="shared" si="299"/>
        <v>#N/A</v>
      </c>
      <c r="CB530" s="8" t="e">
        <f t="shared" si="312"/>
        <v>#N/A</v>
      </c>
      <c r="CC530" s="3" t="e">
        <f t="shared" si="313"/>
        <v>#N/A</v>
      </c>
      <c r="CD530" s="3" t="e">
        <f t="shared" si="314"/>
        <v>#N/A</v>
      </c>
      <c r="CE530" s="3" t="e">
        <f t="shared" si="315"/>
        <v>#N/A</v>
      </c>
      <c r="CF530" s="3" t="e">
        <f t="shared" si="316"/>
        <v>#N/A</v>
      </c>
      <c r="CG530" s="3" t="e">
        <f t="shared" si="317"/>
        <v>#N/A</v>
      </c>
      <c r="CH530" s="3" t="e">
        <f t="shared" si="318"/>
        <v>#N/A</v>
      </c>
      <c r="CI530" s="3" t="e">
        <f t="shared" si="319"/>
        <v>#N/A</v>
      </c>
      <c r="CJ530" s="3" t="e">
        <f t="shared" si="320"/>
        <v>#N/A</v>
      </c>
      <c r="CK530" s="3" t="e">
        <f t="shared" si="321"/>
        <v>#N/A</v>
      </c>
    </row>
    <row r="531" spans="45:89" x14ac:dyDescent="0.2">
      <c r="AS531">
        <f t="shared" si="322"/>
        <v>255</v>
      </c>
      <c r="AT531" t="e">
        <f t="shared" si="297"/>
        <v>#N/A</v>
      </c>
      <c r="AU531" s="3" t="e">
        <f t="shared" si="300"/>
        <v>#N/A</v>
      </c>
      <c r="AV531" s="3" t="e">
        <f t="shared" si="311"/>
        <v>#N/A</v>
      </c>
      <c r="AW531" s="4" t="e">
        <f t="shared" si="311"/>
        <v>#N/A</v>
      </c>
      <c r="AX531" s="4" t="e">
        <f t="shared" si="311"/>
        <v>#N/A</v>
      </c>
      <c r="AZ531" s="8" t="e">
        <f t="shared" si="301"/>
        <v>#N/A</v>
      </c>
      <c r="BA531" s="3" t="e">
        <f t="shared" si="302"/>
        <v>#N/A</v>
      </c>
      <c r="BB531" s="3" t="e">
        <f t="shared" si="303"/>
        <v>#N/A</v>
      </c>
      <c r="BC531" s="3" t="e">
        <f t="shared" si="304"/>
        <v>#N/A</v>
      </c>
      <c r="BD531" s="3" t="e">
        <f t="shared" si="305"/>
        <v>#N/A</v>
      </c>
      <c r="BE531" s="3" t="e">
        <f t="shared" si="306"/>
        <v>#N/A</v>
      </c>
      <c r="BF531" s="3" t="e">
        <f t="shared" si="307"/>
        <v>#N/A</v>
      </c>
      <c r="BG531" s="3" t="e">
        <f t="shared" si="308"/>
        <v>#N/A</v>
      </c>
      <c r="BH531" s="3" t="e">
        <f t="shared" si="309"/>
        <v>#N/A</v>
      </c>
      <c r="BI531" s="3" t="e">
        <f t="shared" si="310"/>
        <v>#N/A</v>
      </c>
      <c r="BM531" s="4"/>
      <c r="BN531" s="8"/>
      <c r="BO531" s="3"/>
      <c r="BP531" s="4"/>
      <c r="BQ531" s="4"/>
      <c r="BR531" s="3"/>
      <c r="BU531">
        <f t="shared" si="298"/>
        <v>255</v>
      </c>
      <c r="BV531" t="e">
        <f t="shared" si="299"/>
        <v>#N/A</v>
      </c>
      <c r="BW531" s="3" t="e">
        <f t="shared" si="299"/>
        <v>#N/A</v>
      </c>
      <c r="BX531" s="3" t="e">
        <f t="shared" si="299"/>
        <v>#N/A</v>
      </c>
      <c r="BY531" s="4" t="e">
        <f t="shared" si="299"/>
        <v>#N/A</v>
      </c>
      <c r="BZ531" s="4" t="e">
        <f t="shared" si="299"/>
        <v>#N/A</v>
      </c>
      <c r="CB531" s="8" t="e">
        <f t="shared" si="312"/>
        <v>#N/A</v>
      </c>
      <c r="CC531" s="3" t="e">
        <f t="shared" si="313"/>
        <v>#N/A</v>
      </c>
      <c r="CD531" s="3" t="e">
        <f t="shared" si="314"/>
        <v>#N/A</v>
      </c>
      <c r="CE531" s="3" t="e">
        <f t="shared" si="315"/>
        <v>#N/A</v>
      </c>
      <c r="CF531" s="3" t="e">
        <f t="shared" si="316"/>
        <v>#N/A</v>
      </c>
      <c r="CG531" s="3" t="e">
        <f t="shared" si="317"/>
        <v>#N/A</v>
      </c>
      <c r="CH531" s="3" t="e">
        <f t="shared" si="318"/>
        <v>#N/A</v>
      </c>
      <c r="CI531" s="3" t="e">
        <f t="shared" si="319"/>
        <v>#N/A</v>
      </c>
      <c r="CJ531" s="3" t="e">
        <f t="shared" si="320"/>
        <v>#N/A</v>
      </c>
      <c r="CK531" s="3" t="e">
        <f t="shared" si="321"/>
        <v>#N/A</v>
      </c>
    </row>
    <row r="532" spans="45:89" x14ac:dyDescent="0.2">
      <c r="AS532">
        <f t="shared" si="322"/>
        <v>255</v>
      </c>
      <c r="AT532" t="e">
        <f t="shared" si="297"/>
        <v>#N/A</v>
      </c>
      <c r="AU532" s="3" t="e">
        <f t="shared" si="300"/>
        <v>#N/A</v>
      </c>
      <c r="AV532" s="3" t="e">
        <f t="shared" si="311"/>
        <v>#N/A</v>
      </c>
      <c r="AW532" s="4" t="e">
        <f t="shared" si="311"/>
        <v>#N/A</v>
      </c>
      <c r="AX532" s="4" t="e">
        <f t="shared" si="311"/>
        <v>#N/A</v>
      </c>
      <c r="AZ532" s="8" t="e">
        <f t="shared" si="301"/>
        <v>#N/A</v>
      </c>
      <c r="BA532" s="3" t="e">
        <f t="shared" si="302"/>
        <v>#N/A</v>
      </c>
      <c r="BB532" s="3" t="e">
        <f t="shared" si="303"/>
        <v>#N/A</v>
      </c>
      <c r="BC532" s="3" t="e">
        <f t="shared" si="304"/>
        <v>#N/A</v>
      </c>
      <c r="BD532" s="3" t="e">
        <f t="shared" si="305"/>
        <v>#N/A</v>
      </c>
      <c r="BE532" s="3" t="e">
        <f t="shared" si="306"/>
        <v>#N/A</v>
      </c>
      <c r="BF532" s="3" t="e">
        <f t="shared" si="307"/>
        <v>#N/A</v>
      </c>
      <c r="BG532" s="3" t="e">
        <f t="shared" si="308"/>
        <v>#N/A</v>
      </c>
      <c r="BH532" s="3" t="e">
        <f t="shared" si="309"/>
        <v>#N/A</v>
      </c>
      <c r="BI532" s="3" t="e">
        <f t="shared" si="310"/>
        <v>#N/A</v>
      </c>
      <c r="BM532" s="4"/>
      <c r="BN532" s="8"/>
      <c r="BO532" s="3"/>
      <c r="BP532" s="4"/>
      <c r="BQ532" s="4"/>
      <c r="BR532" s="3"/>
      <c r="BU532">
        <f t="shared" si="298"/>
        <v>255</v>
      </c>
      <c r="BV532" t="e">
        <f t="shared" si="299"/>
        <v>#N/A</v>
      </c>
      <c r="BW532" s="3" t="e">
        <f t="shared" si="299"/>
        <v>#N/A</v>
      </c>
      <c r="BX532" s="3" t="e">
        <f t="shared" si="299"/>
        <v>#N/A</v>
      </c>
      <c r="BY532" s="4" t="e">
        <f t="shared" si="299"/>
        <v>#N/A</v>
      </c>
      <c r="BZ532" s="4" t="e">
        <f t="shared" si="299"/>
        <v>#N/A</v>
      </c>
      <c r="CB532" s="8" t="e">
        <f t="shared" si="312"/>
        <v>#N/A</v>
      </c>
      <c r="CC532" s="3" t="e">
        <f t="shared" si="313"/>
        <v>#N/A</v>
      </c>
      <c r="CD532" s="3" t="e">
        <f t="shared" si="314"/>
        <v>#N/A</v>
      </c>
      <c r="CE532" s="3" t="e">
        <f t="shared" si="315"/>
        <v>#N/A</v>
      </c>
      <c r="CF532" s="3" t="e">
        <f t="shared" si="316"/>
        <v>#N/A</v>
      </c>
      <c r="CG532" s="3" t="e">
        <f t="shared" si="317"/>
        <v>#N/A</v>
      </c>
      <c r="CH532" s="3" t="e">
        <f t="shared" si="318"/>
        <v>#N/A</v>
      </c>
      <c r="CI532" s="3" t="e">
        <f t="shared" si="319"/>
        <v>#N/A</v>
      </c>
      <c r="CJ532" s="3" t="e">
        <f t="shared" si="320"/>
        <v>#N/A</v>
      </c>
      <c r="CK532" s="3" t="e">
        <f t="shared" si="321"/>
        <v>#N/A</v>
      </c>
    </row>
    <row r="533" spans="45:89" x14ac:dyDescent="0.2">
      <c r="AS533">
        <f t="shared" si="322"/>
        <v>256</v>
      </c>
      <c r="AT533" t="e">
        <f t="shared" si="297"/>
        <v>#N/A</v>
      </c>
      <c r="AU533" s="3" t="e">
        <f t="shared" si="300"/>
        <v>#N/A</v>
      </c>
      <c r="AV533" s="3" t="e">
        <f t="shared" si="311"/>
        <v>#N/A</v>
      </c>
      <c r="AW533" s="4" t="e">
        <f t="shared" si="311"/>
        <v>#N/A</v>
      </c>
      <c r="AX533" s="4" t="e">
        <f t="shared" si="311"/>
        <v>#N/A</v>
      </c>
      <c r="AZ533" s="8" t="e">
        <f t="shared" si="301"/>
        <v>#N/A</v>
      </c>
      <c r="BA533" s="3" t="e">
        <f t="shared" si="302"/>
        <v>#N/A</v>
      </c>
      <c r="BB533" s="3" t="e">
        <f t="shared" si="303"/>
        <v>#N/A</v>
      </c>
      <c r="BC533" s="3" t="e">
        <f t="shared" si="304"/>
        <v>#N/A</v>
      </c>
      <c r="BD533" s="3" t="e">
        <f t="shared" si="305"/>
        <v>#N/A</v>
      </c>
      <c r="BE533" s="3" t="e">
        <f t="shared" si="306"/>
        <v>#N/A</v>
      </c>
      <c r="BF533" s="3" t="e">
        <f t="shared" si="307"/>
        <v>#N/A</v>
      </c>
      <c r="BG533" s="3" t="e">
        <f t="shared" si="308"/>
        <v>#N/A</v>
      </c>
      <c r="BH533" s="3" t="e">
        <f t="shared" si="309"/>
        <v>#N/A</v>
      </c>
      <c r="BI533" s="3" t="e">
        <f t="shared" si="310"/>
        <v>#N/A</v>
      </c>
      <c r="BM533" s="4"/>
      <c r="BN533" s="8"/>
      <c r="BO533" s="3"/>
      <c r="BP533" s="4"/>
      <c r="BQ533" s="4"/>
      <c r="BR533" s="3"/>
      <c r="BU533">
        <f t="shared" si="298"/>
        <v>256</v>
      </c>
      <c r="BV533" t="e">
        <f t="shared" si="299"/>
        <v>#N/A</v>
      </c>
      <c r="BW533" s="3" t="e">
        <f t="shared" si="299"/>
        <v>#N/A</v>
      </c>
      <c r="BX533" s="3" t="e">
        <f t="shared" si="299"/>
        <v>#N/A</v>
      </c>
      <c r="BY533" s="4" t="e">
        <f t="shared" si="299"/>
        <v>#N/A</v>
      </c>
      <c r="BZ533" s="4" t="e">
        <f t="shared" si="299"/>
        <v>#N/A</v>
      </c>
      <c r="CB533" s="8" t="e">
        <f t="shared" si="312"/>
        <v>#N/A</v>
      </c>
      <c r="CC533" s="3" t="e">
        <f t="shared" si="313"/>
        <v>#N/A</v>
      </c>
      <c r="CD533" s="3" t="e">
        <f t="shared" si="314"/>
        <v>#N/A</v>
      </c>
      <c r="CE533" s="3" t="e">
        <f t="shared" si="315"/>
        <v>#N/A</v>
      </c>
      <c r="CF533" s="3" t="e">
        <f t="shared" si="316"/>
        <v>#N/A</v>
      </c>
      <c r="CG533" s="3" t="e">
        <f t="shared" si="317"/>
        <v>#N/A</v>
      </c>
      <c r="CH533" s="3" t="e">
        <f t="shared" si="318"/>
        <v>#N/A</v>
      </c>
      <c r="CI533" s="3" t="e">
        <f t="shared" si="319"/>
        <v>#N/A</v>
      </c>
      <c r="CJ533" s="3" t="e">
        <f t="shared" si="320"/>
        <v>#N/A</v>
      </c>
      <c r="CK533" s="3" t="e">
        <f t="shared" si="321"/>
        <v>#N/A</v>
      </c>
    </row>
    <row r="534" spans="45:89" x14ac:dyDescent="0.2">
      <c r="AS534">
        <f t="shared" si="322"/>
        <v>256</v>
      </c>
      <c r="AT534" t="e">
        <f t="shared" si="297"/>
        <v>#N/A</v>
      </c>
      <c r="AU534" s="3" t="e">
        <f t="shared" si="300"/>
        <v>#N/A</v>
      </c>
      <c r="AV534" s="3" t="e">
        <f t="shared" si="311"/>
        <v>#N/A</v>
      </c>
      <c r="AW534" s="4" t="e">
        <f t="shared" si="311"/>
        <v>#N/A</v>
      </c>
      <c r="AX534" s="4" t="e">
        <f t="shared" si="311"/>
        <v>#N/A</v>
      </c>
      <c r="AZ534" s="8" t="e">
        <f t="shared" si="301"/>
        <v>#N/A</v>
      </c>
      <c r="BA534" s="3" t="e">
        <f t="shared" si="302"/>
        <v>#N/A</v>
      </c>
      <c r="BB534" s="3" t="e">
        <f t="shared" si="303"/>
        <v>#N/A</v>
      </c>
      <c r="BC534" s="3" t="e">
        <f t="shared" si="304"/>
        <v>#N/A</v>
      </c>
      <c r="BD534" s="3" t="e">
        <f t="shared" si="305"/>
        <v>#N/A</v>
      </c>
      <c r="BE534" s="3" t="e">
        <f t="shared" si="306"/>
        <v>#N/A</v>
      </c>
      <c r="BF534" s="3" t="e">
        <f t="shared" si="307"/>
        <v>#N/A</v>
      </c>
      <c r="BG534" s="3" t="e">
        <f t="shared" si="308"/>
        <v>#N/A</v>
      </c>
      <c r="BH534" s="3" t="e">
        <f t="shared" si="309"/>
        <v>#N/A</v>
      </c>
      <c r="BI534" s="3" t="e">
        <f t="shared" si="310"/>
        <v>#N/A</v>
      </c>
      <c r="BM534" s="4"/>
      <c r="BN534" s="8"/>
      <c r="BO534" s="3"/>
      <c r="BP534" s="4"/>
      <c r="BQ534" s="4"/>
      <c r="BR534" s="3"/>
      <c r="BU534">
        <f t="shared" si="298"/>
        <v>256</v>
      </c>
      <c r="BV534" t="e">
        <f t="shared" si="299"/>
        <v>#N/A</v>
      </c>
      <c r="BW534" s="3" t="e">
        <f t="shared" si="299"/>
        <v>#N/A</v>
      </c>
      <c r="BX534" s="3" t="e">
        <f t="shared" si="299"/>
        <v>#N/A</v>
      </c>
      <c r="BY534" s="4" t="e">
        <f t="shared" si="299"/>
        <v>#N/A</v>
      </c>
      <c r="BZ534" s="4" t="e">
        <f t="shared" si="299"/>
        <v>#N/A</v>
      </c>
      <c r="CB534" s="8" t="e">
        <f t="shared" si="312"/>
        <v>#N/A</v>
      </c>
      <c r="CC534" s="3" t="e">
        <f t="shared" si="313"/>
        <v>#N/A</v>
      </c>
      <c r="CD534" s="3" t="e">
        <f t="shared" si="314"/>
        <v>#N/A</v>
      </c>
      <c r="CE534" s="3" t="e">
        <f t="shared" si="315"/>
        <v>#N/A</v>
      </c>
      <c r="CF534" s="3" t="e">
        <f t="shared" si="316"/>
        <v>#N/A</v>
      </c>
      <c r="CG534" s="3" t="e">
        <f t="shared" si="317"/>
        <v>#N/A</v>
      </c>
      <c r="CH534" s="3" t="e">
        <f t="shared" si="318"/>
        <v>#N/A</v>
      </c>
      <c r="CI534" s="3" t="e">
        <f t="shared" si="319"/>
        <v>#N/A</v>
      </c>
      <c r="CJ534" s="3" t="e">
        <f t="shared" si="320"/>
        <v>#N/A</v>
      </c>
      <c r="CK534" s="3" t="e">
        <f t="shared" si="321"/>
        <v>#N/A</v>
      </c>
    </row>
    <row r="535" spans="45:89" x14ac:dyDescent="0.2">
      <c r="AS535">
        <f t="shared" si="322"/>
        <v>257</v>
      </c>
      <c r="AT535" t="e">
        <f t="shared" si="297"/>
        <v>#N/A</v>
      </c>
      <c r="AU535" s="3" t="e">
        <f t="shared" si="300"/>
        <v>#N/A</v>
      </c>
      <c r="AV535" s="3" t="e">
        <f t="shared" si="311"/>
        <v>#N/A</v>
      </c>
      <c r="AW535" s="4" t="e">
        <f t="shared" si="311"/>
        <v>#N/A</v>
      </c>
      <c r="AX535" s="4" t="e">
        <f t="shared" si="311"/>
        <v>#N/A</v>
      </c>
      <c r="AZ535" s="8" t="e">
        <f t="shared" si="301"/>
        <v>#N/A</v>
      </c>
      <c r="BA535" s="3" t="e">
        <f t="shared" si="302"/>
        <v>#N/A</v>
      </c>
      <c r="BB535" s="3" t="e">
        <f t="shared" si="303"/>
        <v>#N/A</v>
      </c>
      <c r="BC535" s="3" t="e">
        <f t="shared" si="304"/>
        <v>#N/A</v>
      </c>
      <c r="BD535" s="3" t="e">
        <f t="shared" si="305"/>
        <v>#N/A</v>
      </c>
      <c r="BE535" s="3" t="e">
        <f t="shared" si="306"/>
        <v>#N/A</v>
      </c>
      <c r="BF535" s="3" t="e">
        <f t="shared" si="307"/>
        <v>#N/A</v>
      </c>
      <c r="BG535" s="3" t="e">
        <f t="shared" si="308"/>
        <v>#N/A</v>
      </c>
      <c r="BH535" s="3" t="e">
        <f t="shared" si="309"/>
        <v>#N/A</v>
      </c>
      <c r="BI535" s="3" t="e">
        <f t="shared" si="310"/>
        <v>#N/A</v>
      </c>
      <c r="BM535" s="4"/>
      <c r="BN535" s="8"/>
      <c r="BO535" s="3"/>
      <c r="BP535" s="4"/>
      <c r="BQ535" s="4"/>
      <c r="BR535" s="3"/>
      <c r="BU535">
        <f t="shared" si="298"/>
        <v>257</v>
      </c>
      <c r="BV535" t="e">
        <f t="shared" si="299"/>
        <v>#N/A</v>
      </c>
      <c r="BW535" s="3" t="e">
        <f t="shared" si="299"/>
        <v>#N/A</v>
      </c>
      <c r="BX535" s="3" t="e">
        <f t="shared" si="299"/>
        <v>#N/A</v>
      </c>
      <c r="BY535" s="4" t="e">
        <f t="shared" si="299"/>
        <v>#N/A</v>
      </c>
      <c r="BZ535" s="4" t="e">
        <f t="shared" si="299"/>
        <v>#N/A</v>
      </c>
      <c r="CB535" s="8" t="e">
        <f t="shared" si="312"/>
        <v>#N/A</v>
      </c>
      <c r="CC535" s="3" t="e">
        <f t="shared" si="313"/>
        <v>#N/A</v>
      </c>
      <c r="CD535" s="3" t="e">
        <f t="shared" si="314"/>
        <v>#N/A</v>
      </c>
      <c r="CE535" s="3" t="e">
        <f t="shared" si="315"/>
        <v>#N/A</v>
      </c>
      <c r="CF535" s="3" t="e">
        <f t="shared" si="316"/>
        <v>#N/A</v>
      </c>
      <c r="CG535" s="3" t="e">
        <f t="shared" si="317"/>
        <v>#N/A</v>
      </c>
      <c r="CH535" s="3" t="e">
        <f t="shared" si="318"/>
        <v>#N/A</v>
      </c>
      <c r="CI535" s="3" t="e">
        <f t="shared" si="319"/>
        <v>#N/A</v>
      </c>
      <c r="CJ535" s="3" t="e">
        <f t="shared" si="320"/>
        <v>#N/A</v>
      </c>
      <c r="CK535" s="3" t="e">
        <f t="shared" si="321"/>
        <v>#N/A</v>
      </c>
    </row>
    <row r="536" spans="45:89" x14ac:dyDescent="0.2">
      <c r="AS536">
        <f t="shared" si="322"/>
        <v>257</v>
      </c>
      <c r="AT536" t="e">
        <f t="shared" ref="AT536:AT599" si="323">INDEX($T$23:$Y$204,MATCH($AS536,$T$23:$T$204,0),MATCH(AT$22,$T$22:$Y$22,0))</f>
        <v>#N/A</v>
      </c>
      <c r="AU536" s="3" t="e">
        <f t="shared" si="300"/>
        <v>#N/A</v>
      </c>
      <c r="AV536" s="3" t="e">
        <f t="shared" si="311"/>
        <v>#N/A</v>
      </c>
      <c r="AW536" s="4" t="e">
        <f t="shared" si="311"/>
        <v>#N/A</v>
      </c>
      <c r="AX536" s="4" t="e">
        <f t="shared" si="311"/>
        <v>#N/A</v>
      </c>
      <c r="AZ536" s="8" t="e">
        <f t="shared" si="301"/>
        <v>#N/A</v>
      </c>
      <c r="BA536" s="3" t="e">
        <f t="shared" si="302"/>
        <v>#N/A</v>
      </c>
      <c r="BB536" s="3" t="e">
        <f t="shared" si="303"/>
        <v>#N/A</v>
      </c>
      <c r="BC536" s="3" t="e">
        <f t="shared" si="304"/>
        <v>#N/A</v>
      </c>
      <c r="BD536" s="3" t="e">
        <f t="shared" si="305"/>
        <v>#N/A</v>
      </c>
      <c r="BE536" s="3" t="e">
        <f t="shared" si="306"/>
        <v>#N/A</v>
      </c>
      <c r="BF536" s="3" t="e">
        <f t="shared" si="307"/>
        <v>#N/A</v>
      </c>
      <c r="BG536" s="3" t="e">
        <f t="shared" si="308"/>
        <v>#N/A</v>
      </c>
      <c r="BH536" s="3" t="e">
        <f t="shared" si="309"/>
        <v>#N/A</v>
      </c>
      <c r="BI536" s="3" t="e">
        <f t="shared" si="310"/>
        <v>#N/A</v>
      </c>
      <c r="BM536" s="4"/>
      <c r="BN536" s="8"/>
      <c r="BO536" s="3"/>
      <c r="BP536" s="4"/>
      <c r="BQ536" s="4"/>
      <c r="BR536" s="3"/>
      <c r="BU536">
        <f t="shared" si="298"/>
        <v>257</v>
      </c>
      <c r="BV536" t="e">
        <f t="shared" si="299"/>
        <v>#N/A</v>
      </c>
      <c r="BW536" s="3" t="e">
        <f t="shared" si="299"/>
        <v>#N/A</v>
      </c>
      <c r="BX536" s="3" t="e">
        <f t="shared" si="299"/>
        <v>#N/A</v>
      </c>
      <c r="BY536" s="4" t="e">
        <f t="shared" si="299"/>
        <v>#N/A</v>
      </c>
      <c r="BZ536" s="4" t="e">
        <f t="shared" si="299"/>
        <v>#N/A</v>
      </c>
      <c r="CB536" s="8" t="e">
        <f t="shared" si="312"/>
        <v>#N/A</v>
      </c>
      <c r="CC536" s="3" t="e">
        <f t="shared" si="313"/>
        <v>#N/A</v>
      </c>
      <c r="CD536" s="3" t="e">
        <f t="shared" si="314"/>
        <v>#N/A</v>
      </c>
      <c r="CE536" s="3" t="e">
        <f t="shared" si="315"/>
        <v>#N/A</v>
      </c>
      <c r="CF536" s="3" t="e">
        <f t="shared" si="316"/>
        <v>#N/A</v>
      </c>
      <c r="CG536" s="3" t="e">
        <f t="shared" si="317"/>
        <v>#N/A</v>
      </c>
      <c r="CH536" s="3" t="e">
        <f t="shared" si="318"/>
        <v>#N/A</v>
      </c>
      <c r="CI536" s="3" t="e">
        <f t="shared" si="319"/>
        <v>#N/A</v>
      </c>
      <c r="CJ536" s="3" t="e">
        <f t="shared" si="320"/>
        <v>#N/A</v>
      </c>
      <c r="CK536" s="3" t="e">
        <f t="shared" si="321"/>
        <v>#N/A</v>
      </c>
    </row>
    <row r="537" spans="45:89" x14ac:dyDescent="0.2">
      <c r="AS537">
        <f t="shared" si="322"/>
        <v>258</v>
      </c>
      <c r="AT537" t="e">
        <f t="shared" si="323"/>
        <v>#N/A</v>
      </c>
      <c r="AU537" s="3" t="e">
        <f t="shared" si="300"/>
        <v>#N/A</v>
      </c>
      <c r="AV537" s="3" t="e">
        <f t="shared" si="311"/>
        <v>#N/A</v>
      </c>
      <c r="AW537" s="4" t="e">
        <f t="shared" si="311"/>
        <v>#N/A</v>
      </c>
      <c r="AX537" s="4" t="e">
        <f t="shared" si="311"/>
        <v>#N/A</v>
      </c>
      <c r="AZ537" s="8" t="e">
        <f t="shared" si="301"/>
        <v>#N/A</v>
      </c>
      <c r="BA537" s="3" t="e">
        <f t="shared" si="302"/>
        <v>#N/A</v>
      </c>
      <c r="BB537" s="3" t="e">
        <f t="shared" si="303"/>
        <v>#N/A</v>
      </c>
      <c r="BC537" s="3" t="e">
        <f t="shared" si="304"/>
        <v>#N/A</v>
      </c>
      <c r="BD537" s="3" t="e">
        <f t="shared" si="305"/>
        <v>#N/A</v>
      </c>
      <c r="BE537" s="3" t="e">
        <f t="shared" si="306"/>
        <v>#N/A</v>
      </c>
      <c r="BF537" s="3" t="e">
        <f t="shared" si="307"/>
        <v>#N/A</v>
      </c>
      <c r="BG537" s="3" t="e">
        <f t="shared" si="308"/>
        <v>#N/A</v>
      </c>
      <c r="BH537" s="3" t="e">
        <f t="shared" si="309"/>
        <v>#N/A</v>
      </c>
      <c r="BI537" s="3" t="e">
        <f t="shared" si="310"/>
        <v>#N/A</v>
      </c>
      <c r="BM537" s="4"/>
      <c r="BN537" s="8"/>
      <c r="BO537" s="3"/>
      <c r="BP537" s="4"/>
      <c r="BQ537" s="4"/>
      <c r="BR537" s="3"/>
      <c r="BU537">
        <f t="shared" si="298"/>
        <v>258</v>
      </c>
      <c r="BV537" t="e">
        <f t="shared" si="299"/>
        <v>#N/A</v>
      </c>
      <c r="BW537" s="3" t="e">
        <f t="shared" si="299"/>
        <v>#N/A</v>
      </c>
      <c r="BX537" s="3" t="e">
        <f t="shared" si="299"/>
        <v>#N/A</v>
      </c>
      <c r="BY537" s="4" t="e">
        <f t="shared" si="299"/>
        <v>#N/A</v>
      </c>
      <c r="BZ537" s="4" t="e">
        <f t="shared" si="299"/>
        <v>#N/A</v>
      </c>
      <c r="CB537" s="8" t="e">
        <f t="shared" si="312"/>
        <v>#N/A</v>
      </c>
      <c r="CC537" s="3" t="e">
        <f t="shared" si="313"/>
        <v>#N/A</v>
      </c>
      <c r="CD537" s="3" t="e">
        <f t="shared" si="314"/>
        <v>#N/A</v>
      </c>
      <c r="CE537" s="3" t="e">
        <f t="shared" si="315"/>
        <v>#N/A</v>
      </c>
      <c r="CF537" s="3" t="e">
        <f t="shared" si="316"/>
        <v>#N/A</v>
      </c>
      <c r="CG537" s="3" t="e">
        <f t="shared" si="317"/>
        <v>#N/A</v>
      </c>
      <c r="CH537" s="3" t="e">
        <f t="shared" si="318"/>
        <v>#N/A</v>
      </c>
      <c r="CI537" s="3" t="e">
        <f t="shared" si="319"/>
        <v>#N/A</v>
      </c>
      <c r="CJ537" s="3" t="e">
        <f t="shared" si="320"/>
        <v>#N/A</v>
      </c>
      <c r="CK537" s="3" t="e">
        <f t="shared" si="321"/>
        <v>#N/A</v>
      </c>
    </row>
    <row r="538" spans="45:89" x14ac:dyDescent="0.2">
      <c r="AS538">
        <f t="shared" si="322"/>
        <v>258</v>
      </c>
      <c r="AT538" t="e">
        <f t="shared" si="323"/>
        <v>#N/A</v>
      </c>
      <c r="AU538" s="3" t="e">
        <f t="shared" si="300"/>
        <v>#N/A</v>
      </c>
      <c r="AV538" s="3" t="e">
        <f t="shared" si="311"/>
        <v>#N/A</v>
      </c>
      <c r="AW538" s="4" t="e">
        <f t="shared" si="311"/>
        <v>#N/A</v>
      </c>
      <c r="AX538" s="4" t="e">
        <f t="shared" si="311"/>
        <v>#N/A</v>
      </c>
      <c r="AZ538" s="8" t="e">
        <f t="shared" si="301"/>
        <v>#N/A</v>
      </c>
      <c r="BA538" s="3" t="e">
        <f t="shared" si="302"/>
        <v>#N/A</v>
      </c>
      <c r="BB538" s="3" t="e">
        <f t="shared" si="303"/>
        <v>#N/A</v>
      </c>
      <c r="BC538" s="3" t="e">
        <f t="shared" si="304"/>
        <v>#N/A</v>
      </c>
      <c r="BD538" s="3" t="e">
        <f t="shared" si="305"/>
        <v>#N/A</v>
      </c>
      <c r="BE538" s="3" t="e">
        <f t="shared" si="306"/>
        <v>#N/A</v>
      </c>
      <c r="BF538" s="3" t="e">
        <f t="shared" si="307"/>
        <v>#N/A</v>
      </c>
      <c r="BG538" s="3" t="e">
        <f t="shared" si="308"/>
        <v>#N/A</v>
      </c>
      <c r="BH538" s="3" t="e">
        <f t="shared" si="309"/>
        <v>#N/A</v>
      </c>
      <c r="BI538" s="3" t="e">
        <f t="shared" si="310"/>
        <v>#N/A</v>
      </c>
      <c r="BM538" s="4"/>
      <c r="BN538" s="8"/>
      <c r="BO538" s="3"/>
      <c r="BP538" s="4"/>
      <c r="BQ538" s="4"/>
      <c r="BR538" s="3"/>
      <c r="BU538">
        <f t="shared" ref="BU538:BU601" si="324">BU536+1</f>
        <v>258</v>
      </c>
      <c r="BV538" t="e">
        <f t="shared" si="299"/>
        <v>#N/A</v>
      </c>
      <c r="BW538" s="3" t="e">
        <f t="shared" si="299"/>
        <v>#N/A</v>
      </c>
      <c r="BX538" s="3" t="e">
        <f t="shared" si="299"/>
        <v>#N/A</v>
      </c>
      <c r="BY538" s="4" t="e">
        <f t="shared" si="299"/>
        <v>#N/A</v>
      </c>
      <c r="BZ538" s="4" t="e">
        <f t="shared" si="299"/>
        <v>#N/A</v>
      </c>
      <c r="CB538" s="8" t="e">
        <f t="shared" si="312"/>
        <v>#N/A</v>
      </c>
      <c r="CC538" s="3" t="e">
        <f t="shared" si="313"/>
        <v>#N/A</v>
      </c>
      <c r="CD538" s="3" t="e">
        <f t="shared" si="314"/>
        <v>#N/A</v>
      </c>
      <c r="CE538" s="3" t="e">
        <f t="shared" si="315"/>
        <v>#N/A</v>
      </c>
      <c r="CF538" s="3" t="e">
        <f t="shared" si="316"/>
        <v>#N/A</v>
      </c>
      <c r="CG538" s="3" t="e">
        <f t="shared" si="317"/>
        <v>#N/A</v>
      </c>
      <c r="CH538" s="3" t="e">
        <f t="shared" si="318"/>
        <v>#N/A</v>
      </c>
      <c r="CI538" s="3" t="e">
        <f t="shared" si="319"/>
        <v>#N/A</v>
      </c>
      <c r="CJ538" s="3" t="e">
        <f t="shared" si="320"/>
        <v>#N/A</v>
      </c>
      <c r="CK538" s="3" t="e">
        <f t="shared" si="321"/>
        <v>#N/A</v>
      </c>
    </row>
    <row r="539" spans="45:89" x14ac:dyDescent="0.2">
      <c r="AS539">
        <f t="shared" si="322"/>
        <v>259</v>
      </c>
      <c r="AT539" t="e">
        <f t="shared" si="323"/>
        <v>#N/A</v>
      </c>
      <c r="AU539" s="3" t="e">
        <f t="shared" si="300"/>
        <v>#N/A</v>
      </c>
      <c r="AV539" s="3" t="e">
        <f t="shared" si="311"/>
        <v>#N/A</v>
      </c>
      <c r="AW539" s="4" t="e">
        <f t="shared" si="311"/>
        <v>#N/A</v>
      </c>
      <c r="AX539" s="4" t="e">
        <f t="shared" si="311"/>
        <v>#N/A</v>
      </c>
      <c r="AZ539" s="8" t="e">
        <f t="shared" si="301"/>
        <v>#N/A</v>
      </c>
      <c r="BA539" s="3" t="e">
        <f t="shared" si="302"/>
        <v>#N/A</v>
      </c>
      <c r="BB539" s="3" t="e">
        <f t="shared" si="303"/>
        <v>#N/A</v>
      </c>
      <c r="BC539" s="3" t="e">
        <f t="shared" si="304"/>
        <v>#N/A</v>
      </c>
      <c r="BD539" s="3" t="e">
        <f t="shared" si="305"/>
        <v>#N/A</v>
      </c>
      <c r="BE539" s="3" t="e">
        <f t="shared" si="306"/>
        <v>#N/A</v>
      </c>
      <c r="BF539" s="3" t="e">
        <f t="shared" si="307"/>
        <v>#N/A</v>
      </c>
      <c r="BG539" s="3" t="e">
        <f t="shared" si="308"/>
        <v>#N/A</v>
      </c>
      <c r="BH539" s="3" t="e">
        <f t="shared" si="309"/>
        <v>#N/A</v>
      </c>
      <c r="BI539" s="3" t="e">
        <f t="shared" si="310"/>
        <v>#N/A</v>
      </c>
      <c r="BM539" s="4"/>
      <c r="BN539" s="8"/>
      <c r="BO539" s="3"/>
      <c r="BP539" s="4"/>
      <c r="BQ539" s="4"/>
      <c r="BR539" s="3"/>
      <c r="BU539">
        <f t="shared" si="324"/>
        <v>259</v>
      </c>
      <c r="BV539" t="e">
        <f t="shared" si="299"/>
        <v>#N/A</v>
      </c>
      <c r="BW539" s="3" t="e">
        <f t="shared" si="299"/>
        <v>#N/A</v>
      </c>
      <c r="BX539" s="3" t="e">
        <f t="shared" si="299"/>
        <v>#N/A</v>
      </c>
      <c r="BY539" s="4" t="e">
        <f t="shared" si="299"/>
        <v>#N/A</v>
      </c>
      <c r="BZ539" s="4" t="e">
        <f t="shared" si="299"/>
        <v>#N/A</v>
      </c>
      <c r="CB539" s="8" t="e">
        <f t="shared" si="312"/>
        <v>#N/A</v>
      </c>
      <c r="CC539" s="3" t="e">
        <f t="shared" si="313"/>
        <v>#N/A</v>
      </c>
      <c r="CD539" s="3" t="e">
        <f t="shared" si="314"/>
        <v>#N/A</v>
      </c>
      <c r="CE539" s="3" t="e">
        <f t="shared" si="315"/>
        <v>#N/A</v>
      </c>
      <c r="CF539" s="3" t="e">
        <f t="shared" si="316"/>
        <v>#N/A</v>
      </c>
      <c r="CG539" s="3" t="e">
        <f t="shared" si="317"/>
        <v>#N/A</v>
      </c>
      <c r="CH539" s="3" t="e">
        <f t="shared" si="318"/>
        <v>#N/A</v>
      </c>
      <c r="CI539" s="3" t="e">
        <f t="shared" si="319"/>
        <v>#N/A</v>
      </c>
      <c r="CJ539" s="3" t="e">
        <f t="shared" si="320"/>
        <v>#N/A</v>
      </c>
      <c r="CK539" s="3" t="e">
        <f t="shared" si="321"/>
        <v>#N/A</v>
      </c>
    </row>
    <row r="540" spans="45:89" x14ac:dyDescent="0.2">
      <c r="AS540">
        <f t="shared" si="322"/>
        <v>259</v>
      </c>
      <c r="AT540" t="e">
        <f t="shared" si="323"/>
        <v>#N/A</v>
      </c>
      <c r="AU540" s="3" t="e">
        <f t="shared" si="300"/>
        <v>#N/A</v>
      </c>
      <c r="AV540" s="3" t="e">
        <f t="shared" si="311"/>
        <v>#N/A</v>
      </c>
      <c r="AW540" s="4" t="e">
        <f t="shared" si="311"/>
        <v>#N/A</v>
      </c>
      <c r="AX540" s="4" t="e">
        <f t="shared" si="311"/>
        <v>#N/A</v>
      </c>
      <c r="AZ540" s="8" t="e">
        <f t="shared" si="301"/>
        <v>#N/A</v>
      </c>
      <c r="BA540" s="3" t="e">
        <f t="shared" si="302"/>
        <v>#N/A</v>
      </c>
      <c r="BB540" s="3" t="e">
        <f t="shared" si="303"/>
        <v>#N/A</v>
      </c>
      <c r="BC540" s="3" t="e">
        <f t="shared" si="304"/>
        <v>#N/A</v>
      </c>
      <c r="BD540" s="3" t="e">
        <f t="shared" si="305"/>
        <v>#N/A</v>
      </c>
      <c r="BE540" s="3" t="e">
        <f t="shared" si="306"/>
        <v>#N/A</v>
      </c>
      <c r="BF540" s="3" t="e">
        <f t="shared" si="307"/>
        <v>#N/A</v>
      </c>
      <c r="BG540" s="3" t="e">
        <f t="shared" si="308"/>
        <v>#N/A</v>
      </c>
      <c r="BH540" s="3" t="e">
        <f t="shared" si="309"/>
        <v>#N/A</v>
      </c>
      <c r="BI540" s="3" t="e">
        <f t="shared" si="310"/>
        <v>#N/A</v>
      </c>
      <c r="BM540" s="4"/>
      <c r="BN540" s="8"/>
      <c r="BO540" s="3"/>
      <c r="BP540" s="4"/>
      <c r="BQ540" s="4"/>
      <c r="BR540" s="3"/>
      <c r="BU540">
        <f t="shared" si="324"/>
        <v>259</v>
      </c>
      <c r="BV540" t="e">
        <f t="shared" si="299"/>
        <v>#N/A</v>
      </c>
      <c r="BW540" s="3" t="e">
        <f t="shared" si="299"/>
        <v>#N/A</v>
      </c>
      <c r="BX540" s="3" t="e">
        <f t="shared" si="299"/>
        <v>#N/A</v>
      </c>
      <c r="BY540" s="4" t="e">
        <f t="shared" si="299"/>
        <v>#N/A</v>
      </c>
      <c r="BZ540" s="4" t="e">
        <f t="shared" si="299"/>
        <v>#N/A</v>
      </c>
      <c r="CB540" s="8" t="e">
        <f t="shared" si="312"/>
        <v>#N/A</v>
      </c>
      <c r="CC540" s="3" t="e">
        <f t="shared" si="313"/>
        <v>#N/A</v>
      </c>
      <c r="CD540" s="3" t="e">
        <f t="shared" si="314"/>
        <v>#N/A</v>
      </c>
      <c r="CE540" s="3" t="e">
        <f t="shared" si="315"/>
        <v>#N/A</v>
      </c>
      <c r="CF540" s="3" t="e">
        <f t="shared" si="316"/>
        <v>#N/A</v>
      </c>
      <c r="CG540" s="3" t="e">
        <f t="shared" si="317"/>
        <v>#N/A</v>
      </c>
      <c r="CH540" s="3" t="e">
        <f t="shared" si="318"/>
        <v>#N/A</v>
      </c>
      <c r="CI540" s="3" t="e">
        <f t="shared" si="319"/>
        <v>#N/A</v>
      </c>
      <c r="CJ540" s="3" t="e">
        <f t="shared" si="320"/>
        <v>#N/A</v>
      </c>
      <c r="CK540" s="3" t="e">
        <f t="shared" si="321"/>
        <v>#N/A</v>
      </c>
    </row>
    <row r="541" spans="45:89" x14ac:dyDescent="0.2">
      <c r="AS541">
        <f t="shared" si="322"/>
        <v>260</v>
      </c>
      <c r="AT541" t="e">
        <f t="shared" si="323"/>
        <v>#N/A</v>
      </c>
      <c r="AU541" s="3" t="e">
        <f t="shared" si="300"/>
        <v>#N/A</v>
      </c>
      <c r="AV541" s="3" t="e">
        <f t="shared" si="311"/>
        <v>#N/A</v>
      </c>
      <c r="AW541" s="4" t="e">
        <f t="shared" si="311"/>
        <v>#N/A</v>
      </c>
      <c r="AX541" s="4" t="e">
        <f t="shared" si="311"/>
        <v>#N/A</v>
      </c>
      <c r="AZ541" s="8" t="e">
        <f t="shared" si="301"/>
        <v>#N/A</v>
      </c>
      <c r="BA541" s="3" t="e">
        <f t="shared" si="302"/>
        <v>#N/A</v>
      </c>
      <c r="BB541" s="3" t="e">
        <f t="shared" si="303"/>
        <v>#N/A</v>
      </c>
      <c r="BC541" s="3" t="e">
        <f t="shared" si="304"/>
        <v>#N/A</v>
      </c>
      <c r="BD541" s="3" t="e">
        <f t="shared" si="305"/>
        <v>#N/A</v>
      </c>
      <c r="BE541" s="3" t="e">
        <f t="shared" si="306"/>
        <v>#N/A</v>
      </c>
      <c r="BF541" s="3" t="e">
        <f t="shared" si="307"/>
        <v>#N/A</v>
      </c>
      <c r="BG541" s="3" t="e">
        <f t="shared" si="308"/>
        <v>#N/A</v>
      </c>
      <c r="BH541" s="3" t="e">
        <f t="shared" si="309"/>
        <v>#N/A</v>
      </c>
      <c r="BI541" s="3" t="e">
        <f t="shared" si="310"/>
        <v>#N/A</v>
      </c>
      <c r="BM541" s="4"/>
      <c r="BN541" s="8"/>
      <c r="BO541" s="3"/>
      <c r="BP541" s="4"/>
      <c r="BQ541" s="4"/>
      <c r="BR541" s="3"/>
      <c r="BU541">
        <f t="shared" si="324"/>
        <v>260</v>
      </c>
      <c r="BV541" t="e">
        <f t="shared" si="299"/>
        <v>#N/A</v>
      </c>
      <c r="BW541" s="3" t="e">
        <f t="shared" si="299"/>
        <v>#N/A</v>
      </c>
      <c r="BX541" s="3" t="e">
        <f t="shared" si="299"/>
        <v>#N/A</v>
      </c>
      <c r="BY541" s="4" t="e">
        <f t="shared" si="299"/>
        <v>#N/A</v>
      </c>
      <c r="BZ541" s="4" t="e">
        <f t="shared" si="299"/>
        <v>#N/A</v>
      </c>
      <c r="CB541" s="8" t="e">
        <f t="shared" si="312"/>
        <v>#N/A</v>
      </c>
      <c r="CC541" s="3" t="e">
        <f t="shared" si="313"/>
        <v>#N/A</v>
      </c>
      <c r="CD541" s="3" t="e">
        <f t="shared" si="314"/>
        <v>#N/A</v>
      </c>
      <c r="CE541" s="3" t="e">
        <f t="shared" si="315"/>
        <v>#N/A</v>
      </c>
      <c r="CF541" s="3" t="e">
        <f t="shared" si="316"/>
        <v>#N/A</v>
      </c>
      <c r="CG541" s="3" t="e">
        <f t="shared" si="317"/>
        <v>#N/A</v>
      </c>
      <c r="CH541" s="3" t="e">
        <f t="shared" si="318"/>
        <v>#N/A</v>
      </c>
      <c r="CI541" s="3" t="e">
        <f t="shared" si="319"/>
        <v>#N/A</v>
      </c>
      <c r="CJ541" s="3" t="e">
        <f t="shared" si="320"/>
        <v>#N/A</v>
      </c>
      <c r="CK541" s="3" t="e">
        <f t="shared" si="321"/>
        <v>#N/A</v>
      </c>
    </row>
    <row r="542" spans="45:89" x14ac:dyDescent="0.2">
      <c r="AS542">
        <f t="shared" si="322"/>
        <v>260</v>
      </c>
      <c r="AT542" t="e">
        <f t="shared" si="323"/>
        <v>#N/A</v>
      </c>
      <c r="AU542" s="3" t="e">
        <f t="shared" si="300"/>
        <v>#N/A</v>
      </c>
      <c r="AV542" s="3" t="e">
        <f t="shared" si="311"/>
        <v>#N/A</v>
      </c>
      <c r="AW542" s="4" t="e">
        <f t="shared" si="311"/>
        <v>#N/A</v>
      </c>
      <c r="AX542" s="4" t="e">
        <f t="shared" si="311"/>
        <v>#N/A</v>
      </c>
      <c r="AZ542" s="8" t="e">
        <f t="shared" si="301"/>
        <v>#N/A</v>
      </c>
      <c r="BA542" s="3" t="e">
        <f t="shared" si="302"/>
        <v>#N/A</v>
      </c>
      <c r="BB542" s="3" t="e">
        <f t="shared" si="303"/>
        <v>#N/A</v>
      </c>
      <c r="BC542" s="3" t="e">
        <f t="shared" si="304"/>
        <v>#N/A</v>
      </c>
      <c r="BD542" s="3" t="e">
        <f t="shared" si="305"/>
        <v>#N/A</v>
      </c>
      <c r="BE542" s="3" t="e">
        <f t="shared" si="306"/>
        <v>#N/A</v>
      </c>
      <c r="BF542" s="3" t="e">
        <f t="shared" si="307"/>
        <v>#N/A</v>
      </c>
      <c r="BG542" s="3" t="e">
        <f t="shared" si="308"/>
        <v>#N/A</v>
      </c>
      <c r="BH542" s="3" t="e">
        <f t="shared" si="309"/>
        <v>#N/A</v>
      </c>
      <c r="BI542" s="3" t="e">
        <f t="shared" si="310"/>
        <v>#N/A</v>
      </c>
      <c r="BM542" s="4"/>
      <c r="BN542" s="8"/>
      <c r="BO542" s="3"/>
      <c r="BP542" s="4"/>
      <c r="BQ542" s="4"/>
      <c r="BR542" s="3"/>
      <c r="BU542">
        <f t="shared" si="324"/>
        <v>260</v>
      </c>
      <c r="BV542" t="e">
        <f t="shared" si="299"/>
        <v>#N/A</v>
      </c>
      <c r="BW542" s="3" t="e">
        <f t="shared" si="299"/>
        <v>#N/A</v>
      </c>
      <c r="BX542" s="3" t="e">
        <f t="shared" si="299"/>
        <v>#N/A</v>
      </c>
      <c r="BY542" s="4" t="e">
        <f t="shared" si="299"/>
        <v>#N/A</v>
      </c>
      <c r="BZ542" s="4" t="e">
        <f t="shared" si="299"/>
        <v>#N/A</v>
      </c>
      <c r="CB542" s="8" t="e">
        <f t="shared" si="312"/>
        <v>#N/A</v>
      </c>
      <c r="CC542" s="3" t="e">
        <f t="shared" si="313"/>
        <v>#N/A</v>
      </c>
      <c r="CD542" s="3" t="e">
        <f t="shared" si="314"/>
        <v>#N/A</v>
      </c>
      <c r="CE542" s="3" t="e">
        <f t="shared" si="315"/>
        <v>#N/A</v>
      </c>
      <c r="CF542" s="3" t="e">
        <f t="shared" si="316"/>
        <v>#N/A</v>
      </c>
      <c r="CG542" s="3" t="e">
        <f t="shared" si="317"/>
        <v>#N/A</v>
      </c>
      <c r="CH542" s="3" t="e">
        <f t="shared" si="318"/>
        <v>#N/A</v>
      </c>
      <c r="CI542" s="3" t="e">
        <f t="shared" si="319"/>
        <v>#N/A</v>
      </c>
      <c r="CJ542" s="3" t="e">
        <f t="shared" si="320"/>
        <v>#N/A</v>
      </c>
      <c r="CK542" s="3" t="e">
        <f t="shared" si="321"/>
        <v>#N/A</v>
      </c>
    </row>
    <row r="543" spans="45:89" x14ac:dyDescent="0.2">
      <c r="AS543">
        <f t="shared" si="322"/>
        <v>261</v>
      </c>
      <c r="AT543" t="e">
        <f t="shared" si="323"/>
        <v>#N/A</v>
      </c>
      <c r="AU543" s="3" t="e">
        <f t="shared" si="300"/>
        <v>#N/A</v>
      </c>
      <c r="AV543" s="3" t="e">
        <f t="shared" si="311"/>
        <v>#N/A</v>
      </c>
      <c r="AW543" s="4" t="e">
        <f t="shared" si="311"/>
        <v>#N/A</v>
      </c>
      <c r="AX543" s="4" t="e">
        <f t="shared" si="311"/>
        <v>#N/A</v>
      </c>
      <c r="AZ543" s="8" t="e">
        <f t="shared" si="301"/>
        <v>#N/A</v>
      </c>
      <c r="BA543" s="3" t="e">
        <f t="shared" si="302"/>
        <v>#N/A</v>
      </c>
      <c r="BB543" s="3" t="e">
        <f t="shared" si="303"/>
        <v>#N/A</v>
      </c>
      <c r="BC543" s="3" t="e">
        <f t="shared" si="304"/>
        <v>#N/A</v>
      </c>
      <c r="BD543" s="3" t="e">
        <f t="shared" si="305"/>
        <v>#N/A</v>
      </c>
      <c r="BE543" s="3" t="e">
        <f t="shared" si="306"/>
        <v>#N/A</v>
      </c>
      <c r="BF543" s="3" t="e">
        <f t="shared" si="307"/>
        <v>#N/A</v>
      </c>
      <c r="BG543" s="3" t="e">
        <f t="shared" si="308"/>
        <v>#N/A</v>
      </c>
      <c r="BH543" s="3" t="e">
        <f t="shared" si="309"/>
        <v>#N/A</v>
      </c>
      <c r="BI543" s="3" t="e">
        <f t="shared" si="310"/>
        <v>#N/A</v>
      </c>
      <c r="BM543" s="4"/>
      <c r="BN543" s="8"/>
      <c r="BO543" s="3"/>
      <c r="BP543" s="4"/>
      <c r="BQ543" s="4"/>
      <c r="BR543" s="3"/>
      <c r="BU543">
        <f t="shared" si="324"/>
        <v>261</v>
      </c>
      <c r="BV543" t="e">
        <f t="shared" si="299"/>
        <v>#N/A</v>
      </c>
      <c r="BW543" s="3" t="e">
        <f t="shared" si="299"/>
        <v>#N/A</v>
      </c>
      <c r="BX543" s="3" t="e">
        <f t="shared" si="299"/>
        <v>#N/A</v>
      </c>
      <c r="BY543" s="4" t="e">
        <f t="shared" si="299"/>
        <v>#N/A</v>
      </c>
      <c r="BZ543" s="4" t="e">
        <f t="shared" si="299"/>
        <v>#N/A</v>
      </c>
      <c r="CB543" s="8" t="e">
        <f t="shared" si="312"/>
        <v>#N/A</v>
      </c>
      <c r="CC543" s="3" t="e">
        <f t="shared" si="313"/>
        <v>#N/A</v>
      </c>
      <c r="CD543" s="3" t="e">
        <f t="shared" si="314"/>
        <v>#N/A</v>
      </c>
      <c r="CE543" s="3" t="e">
        <f t="shared" si="315"/>
        <v>#N/A</v>
      </c>
      <c r="CF543" s="3" t="e">
        <f t="shared" si="316"/>
        <v>#N/A</v>
      </c>
      <c r="CG543" s="3" t="e">
        <f t="shared" si="317"/>
        <v>#N/A</v>
      </c>
      <c r="CH543" s="3" t="e">
        <f t="shared" si="318"/>
        <v>#N/A</v>
      </c>
      <c r="CI543" s="3" t="e">
        <f t="shared" si="319"/>
        <v>#N/A</v>
      </c>
      <c r="CJ543" s="3" t="e">
        <f t="shared" si="320"/>
        <v>#N/A</v>
      </c>
      <c r="CK543" s="3" t="e">
        <f t="shared" si="321"/>
        <v>#N/A</v>
      </c>
    </row>
    <row r="544" spans="45:89" x14ac:dyDescent="0.2">
      <c r="AS544">
        <f t="shared" si="322"/>
        <v>261</v>
      </c>
      <c r="AT544" t="e">
        <f t="shared" si="323"/>
        <v>#N/A</v>
      </c>
      <c r="AU544" s="3" t="e">
        <f t="shared" si="300"/>
        <v>#N/A</v>
      </c>
      <c r="AV544" s="3" t="e">
        <f t="shared" si="311"/>
        <v>#N/A</v>
      </c>
      <c r="AW544" s="4" t="e">
        <f t="shared" si="311"/>
        <v>#N/A</v>
      </c>
      <c r="AX544" s="4" t="e">
        <f t="shared" si="311"/>
        <v>#N/A</v>
      </c>
      <c r="AZ544" s="8" t="e">
        <f t="shared" si="301"/>
        <v>#N/A</v>
      </c>
      <c r="BA544" s="3" t="e">
        <f t="shared" si="302"/>
        <v>#N/A</v>
      </c>
      <c r="BB544" s="3" t="e">
        <f t="shared" si="303"/>
        <v>#N/A</v>
      </c>
      <c r="BC544" s="3" t="e">
        <f t="shared" si="304"/>
        <v>#N/A</v>
      </c>
      <c r="BD544" s="3" t="e">
        <f t="shared" si="305"/>
        <v>#N/A</v>
      </c>
      <c r="BE544" s="3" t="e">
        <f t="shared" si="306"/>
        <v>#N/A</v>
      </c>
      <c r="BF544" s="3" t="e">
        <f t="shared" si="307"/>
        <v>#N/A</v>
      </c>
      <c r="BG544" s="3" t="e">
        <f t="shared" si="308"/>
        <v>#N/A</v>
      </c>
      <c r="BH544" s="3" t="e">
        <f t="shared" si="309"/>
        <v>#N/A</v>
      </c>
      <c r="BI544" s="3" t="e">
        <f t="shared" si="310"/>
        <v>#N/A</v>
      </c>
      <c r="BM544" s="4"/>
      <c r="BN544" s="8"/>
      <c r="BO544" s="3"/>
      <c r="BP544" s="4"/>
      <c r="BQ544" s="4"/>
      <c r="BR544" s="3"/>
      <c r="BU544">
        <f t="shared" si="324"/>
        <v>261</v>
      </c>
      <c r="BV544" t="e">
        <f t="shared" si="299"/>
        <v>#N/A</v>
      </c>
      <c r="BW544" s="3" t="e">
        <f t="shared" si="299"/>
        <v>#N/A</v>
      </c>
      <c r="BX544" s="3" t="e">
        <f t="shared" si="299"/>
        <v>#N/A</v>
      </c>
      <c r="BY544" s="4" t="e">
        <f t="shared" si="299"/>
        <v>#N/A</v>
      </c>
      <c r="BZ544" s="4" t="e">
        <f t="shared" si="299"/>
        <v>#N/A</v>
      </c>
      <c r="CB544" s="8" t="e">
        <f t="shared" si="312"/>
        <v>#N/A</v>
      </c>
      <c r="CC544" s="3" t="e">
        <f t="shared" si="313"/>
        <v>#N/A</v>
      </c>
      <c r="CD544" s="3" t="e">
        <f t="shared" si="314"/>
        <v>#N/A</v>
      </c>
      <c r="CE544" s="3" t="e">
        <f t="shared" si="315"/>
        <v>#N/A</v>
      </c>
      <c r="CF544" s="3" t="e">
        <f t="shared" si="316"/>
        <v>#N/A</v>
      </c>
      <c r="CG544" s="3" t="e">
        <f t="shared" si="317"/>
        <v>#N/A</v>
      </c>
      <c r="CH544" s="3" t="e">
        <f t="shared" si="318"/>
        <v>#N/A</v>
      </c>
      <c r="CI544" s="3" t="e">
        <f t="shared" si="319"/>
        <v>#N/A</v>
      </c>
      <c r="CJ544" s="3" t="e">
        <f t="shared" si="320"/>
        <v>#N/A</v>
      </c>
      <c r="CK544" s="3" t="e">
        <f t="shared" si="321"/>
        <v>#N/A</v>
      </c>
    </row>
    <row r="545" spans="45:89" x14ac:dyDescent="0.2">
      <c r="AS545">
        <f t="shared" si="322"/>
        <v>262</v>
      </c>
      <c r="AT545" t="e">
        <f t="shared" si="323"/>
        <v>#N/A</v>
      </c>
      <c r="AU545" s="3" t="e">
        <f t="shared" si="300"/>
        <v>#N/A</v>
      </c>
      <c r="AV545" s="3" t="e">
        <f t="shared" si="311"/>
        <v>#N/A</v>
      </c>
      <c r="AW545" s="4" t="e">
        <f t="shared" si="311"/>
        <v>#N/A</v>
      </c>
      <c r="AX545" s="4" t="e">
        <f t="shared" si="311"/>
        <v>#N/A</v>
      </c>
      <c r="AZ545" s="8" t="e">
        <f t="shared" si="301"/>
        <v>#N/A</v>
      </c>
      <c r="BA545" s="3" t="e">
        <f t="shared" si="302"/>
        <v>#N/A</v>
      </c>
      <c r="BB545" s="3" t="e">
        <f t="shared" si="303"/>
        <v>#N/A</v>
      </c>
      <c r="BC545" s="3" t="e">
        <f t="shared" si="304"/>
        <v>#N/A</v>
      </c>
      <c r="BD545" s="3" t="e">
        <f t="shared" si="305"/>
        <v>#N/A</v>
      </c>
      <c r="BE545" s="3" t="e">
        <f t="shared" si="306"/>
        <v>#N/A</v>
      </c>
      <c r="BF545" s="3" t="e">
        <f t="shared" si="307"/>
        <v>#N/A</v>
      </c>
      <c r="BG545" s="3" t="e">
        <f t="shared" si="308"/>
        <v>#N/A</v>
      </c>
      <c r="BH545" s="3" t="e">
        <f t="shared" si="309"/>
        <v>#N/A</v>
      </c>
      <c r="BI545" s="3" t="e">
        <f t="shared" si="310"/>
        <v>#N/A</v>
      </c>
      <c r="BM545" s="4"/>
      <c r="BN545" s="8"/>
      <c r="BO545" s="3"/>
      <c r="BP545" s="4"/>
      <c r="BQ545" s="4"/>
      <c r="BR545" s="3"/>
      <c r="BU545">
        <f t="shared" si="324"/>
        <v>262</v>
      </c>
      <c r="BV545" t="e">
        <f t="shared" si="299"/>
        <v>#N/A</v>
      </c>
      <c r="BW545" s="3" t="e">
        <f t="shared" si="299"/>
        <v>#N/A</v>
      </c>
      <c r="BX545" s="3" t="e">
        <f t="shared" si="299"/>
        <v>#N/A</v>
      </c>
      <c r="BY545" s="4" t="e">
        <f t="shared" si="299"/>
        <v>#N/A</v>
      </c>
      <c r="BZ545" s="4" t="e">
        <f t="shared" si="299"/>
        <v>#N/A</v>
      </c>
      <c r="CB545" s="8" t="e">
        <f t="shared" si="312"/>
        <v>#N/A</v>
      </c>
      <c r="CC545" s="3" t="e">
        <f t="shared" si="313"/>
        <v>#N/A</v>
      </c>
      <c r="CD545" s="3" t="e">
        <f t="shared" si="314"/>
        <v>#N/A</v>
      </c>
      <c r="CE545" s="3" t="e">
        <f t="shared" si="315"/>
        <v>#N/A</v>
      </c>
      <c r="CF545" s="3" t="e">
        <f t="shared" si="316"/>
        <v>#N/A</v>
      </c>
      <c r="CG545" s="3" t="e">
        <f t="shared" si="317"/>
        <v>#N/A</v>
      </c>
      <c r="CH545" s="3" t="e">
        <f t="shared" si="318"/>
        <v>#N/A</v>
      </c>
      <c r="CI545" s="3" t="e">
        <f t="shared" si="319"/>
        <v>#N/A</v>
      </c>
      <c r="CJ545" s="3" t="e">
        <f t="shared" si="320"/>
        <v>#N/A</v>
      </c>
      <c r="CK545" s="3" t="e">
        <f t="shared" si="321"/>
        <v>#N/A</v>
      </c>
    </row>
    <row r="546" spans="45:89" x14ac:dyDescent="0.2">
      <c r="AS546">
        <f t="shared" si="322"/>
        <v>262</v>
      </c>
      <c r="AT546" t="e">
        <f t="shared" si="323"/>
        <v>#N/A</v>
      </c>
      <c r="AU546" s="3" t="e">
        <f t="shared" si="300"/>
        <v>#N/A</v>
      </c>
      <c r="AV546" s="3" t="e">
        <f t="shared" si="311"/>
        <v>#N/A</v>
      </c>
      <c r="AW546" s="4" t="e">
        <f t="shared" si="311"/>
        <v>#N/A</v>
      </c>
      <c r="AX546" s="4" t="e">
        <f t="shared" si="311"/>
        <v>#N/A</v>
      </c>
      <c r="AZ546" s="8" t="e">
        <f t="shared" si="301"/>
        <v>#N/A</v>
      </c>
      <c r="BA546" s="3" t="e">
        <f t="shared" si="302"/>
        <v>#N/A</v>
      </c>
      <c r="BB546" s="3" t="e">
        <f t="shared" si="303"/>
        <v>#N/A</v>
      </c>
      <c r="BC546" s="3" t="e">
        <f t="shared" si="304"/>
        <v>#N/A</v>
      </c>
      <c r="BD546" s="3" t="e">
        <f t="shared" si="305"/>
        <v>#N/A</v>
      </c>
      <c r="BE546" s="3" t="e">
        <f t="shared" si="306"/>
        <v>#N/A</v>
      </c>
      <c r="BF546" s="3" t="e">
        <f t="shared" si="307"/>
        <v>#N/A</v>
      </c>
      <c r="BG546" s="3" t="e">
        <f t="shared" si="308"/>
        <v>#N/A</v>
      </c>
      <c r="BH546" s="3" t="e">
        <f t="shared" si="309"/>
        <v>#N/A</v>
      </c>
      <c r="BI546" s="3" t="e">
        <f t="shared" si="310"/>
        <v>#N/A</v>
      </c>
      <c r="BM546" s="4"/>
      <c r="BN546" s="8"/>
      <c r="BO546" s="3"/>
      <c r="BP546" s="4"/>
      <c r="BQ546" s="4"/>
      <c r="BR546" s="3"/>
      <c r="BU546">
        <f t="shared" si="324"/>
        <v>262</v>
      </c>
      <c r="BV546" t="e">
        <f t="shared" si="299"/>
        <v>#N/A</v>
      </c>
      <c r="BW546" s="3" t="e">
        <f t="shared" si="299"/>
        <v>#N/A</v>
      </c>
      <c r="BX546" s="3" t="e">
        <f t="shared" si="299"/>
        <v>#N/A</v>
      </c>
      <c r="BY546" s="4" t="e">
        <f t="shared" si="299"/>
        <v>#N/A</v>
      </c>
      <c r="BZ546" s="4" t="e">
        <f t="shared" si="299"/>
        <v>#N/A</v>
      </c>
      <c r="CB546" s="8" t="e">
        <f t="shared" si="312"/>
        <v>#N/A</v>
      </c>
      <c r="CC546" s="3" t="e">
        <f t="shared" si="313"/>
        <v>#N/A</v>
      </c>
      <c r="CD546" s="3" t="e">
        <f t="shared" si="314"/>
        <v>#N/A</v>
      </c>
      <c r="CE546" s="3" t="e">
        <f t="shared" si="315"/>
        <v>#N/A</v>
      </c>
      <c r="CF546" s="3" t="e">
        <f t="shared" si="316"/>
        <v>#N/A</v>
      </c>
      <c r="CG546" s="3" t="e">
        <f t="shared" si="317"/>
        <v>#N/A</v>
      </c>
      <c r="CH546" s="3" t="e">
        <f t="shared" si="318"/>
        <v>#N/A</v>
      </c>
      <c r="CI546" s="3" t="e">
        <f t="shared" si="319"/>
        <v>#N/A</v>
      </c>
      <c r="CJ546" s="3" t="e">
        <f t="shared" si="320"/>
        <v>#N/A</v>
      </c>
      <c r="CK546" s="3" t="e">
        <f t="shared" si="321"/>
        <v>#N/A</v>
      </c>
    </row>
    <row r="547" spans="45:89" x14ac:dyDescent="0.2">
      <c r="AS547">
        <f t="shared" si="322"/>
        <v>263</v>
      </c>
      <c r="AT547" t="e">
        <f t="shared" si="323"/>
        <v>#N/A</v>
      </c>
      <c r="AU547" s="3" t="e">
        <f t="shared" si="300"/>
        <v>#N/A</v>
      </c>
      <c r="AV547" s="3" t="e">
        <f t="shared" si="311"/>
        <v>#N/A</v>
      </c>
      <c r="AW547" s="4" t="e">
        <f t="shared" si="311"/>
        <v>#N/A</v>
      </c>
      <c r="AX547" s="4" t="e">
        <f t="shared" si="311"/>
        <v>#N/A</v>
      </c>
      <c r="AZ547" s="8" t="e">
        <f t="shared" si="301"/>
        <v>#N/A</v>
      </c>
      <c r="BA547" s="3" t="e">
        <f t="shared" si="302"/>
        <v>#N/A</v>
      </c>
      <c r="BB547" s="3" t="e">
        <f t="shared" si="303"/>
        <v>#N/A</v>
      </c>
      <c r="BC547" s="3" t="e">
        <f t="shared" si="304"/>
        <v>#N/A</v>
      </c>
      <c r="BD547" s="3" t="e">
        <f t="shared" si="305"/>
        <v>#N/A</v>
      </c>
      <c r="BE547" s="3" t="e">
        <f t="shared" si="306"/>
        <v>#N/A</v>
      </c>
      <c r="BF547" s="3" t="e">
        <f t="shared" si="307"/>
        <v>#N/A</v>
      </c>
      <c r="BG547" s="3" t="e">
        <f t="shared" si="308"/>
        <v>#N/A</v>
      </c>
      <c r="BH547" s="3" t="e">
        <f t="shared" si="309"/>
        <v>#N/A</v>
      </c>
      <c r="BI547" s="3" t="e">
        <f t="shared" si="310"/>
        <v>#N/A</v>
      </c>
      <c r="BM547" s="4"/>
      <c r="BN547" s="8"/>
      <c r="BO547" s="3"/>
      <c r="BP547" s="4"/>
      <c r="BQ547" s="4"/>
      <c r="BR547" s="3"/>
      <c r="BU547">
        <f t="shared" si="324"/>
        <v>263</v>
      </c>
      <c r="BV547" t="e">
        <f t="shared" si="299"/>
        <v>#N/A</v>
      </c>
      <c r="BW547" s="3" t="e">
        <f t="shared" si="299"/>
        <v>#N/A</v>
      </c>
      <c r="BX547" s="3" t="e">
        <f t="shared" si="299"/>
        <v>#N/A</v>
      </c>
      <c r="BY547" s="4" t="e">
        <f t="shared" si="299"/>
        <v>#N/A</v>
      </c>
      <c r="BZ547" s="4" t="e">
        <f t="shared" si="299"/>
        <v>#N/A</v>
      </c>
      <c r="CB547" s="8" t="e">
        <f t="shared" si="312"/>
        <v>#N/A</v>
      </c>
      <c r="CC547" s="3" t="e">
        <f t="shared" si="313"/>
        <v>#N/A</v>
      </c>
      <c r="CD547" s="3" t="e">
        <f t="shared" si="314"/>
        <v>#N/A</v>
      </c>
      <c r="CE547" s="3" t="e">
        <f t="shared" si="315"/>
        <v>#N/A</v>
      </c>
      <c r="CF547" s="3" t="e">
        <f t="shared" si="316"/>
        <v>#N/A</v>
      </c>
      <c r="CG547" s="3" t="e">
        <f t="shared" si="317"/>
        <v>#N/A</v>
      </c>
      <c r="CH547" s="3" t="e">
        <f t="shared" si="318"/>
        <v>#N/A</v>
      </c>
      <c r="CI547" s="3" t="e">
        <f t="shared" si="319"/>
        <v>#N/A</v>
      </c>
      <c r="CJ547" s="3" t="e">
        <f t="shared" si="320"/>
        <v>#N/A</v>
      </c>
      <c r="CK547" s="3" t="e">
        <f t="shared" si="321"/>
        <v>#N/A</v>
      </c>
    </row>
    <row r="548" spans="45:89" x14ac:dyDescent="0.2">
      <c r="AS548">
        <f t="shared" si="322"/>
        <v>263</v>
      </c>
      <c r="AT548" t="e">
        <f t="shared" si="323"/>
        <v>#N/A</v>
      </c>
      <c r="AU548" s="3" t="e">
        <f t="shared" si="300"/>
        <v>#N/A</v>
      </c>
      <c r="AV548" s="3" t="e">
        <f t="shared" si="311"/>
        <v>#N/A</v>
      </c>
      <c r="AW548" s="4" t="e">
        <f t="shared" si="311"/>
        <v>#N/A</v>
      </c>
      <c r="AX548" s="4" t="e">
        <f t="shared" si="311"/>
        <v>#N/A</v>
      </c>
      <c r="AZ548" s="8" t="e">
        <f t="shared" si="301"/>
        <v>#N/A</v>
      </c>
      <c r="BA548" s="3" t="e">
        <f t="shared" si="302"/>
        <v>#N/A</v>
      </c>
      <c r="BB548" s="3" t="e">
        <f t="shared" si="303"/>
        <v>#N/A</v>
      </c>
      <c r="BC548" s="3" t="e">
        <f t="shared" si="304"/>
        <v>#N/A</v>
      </c>
      <c r="BD548" s="3" t="e">
        <f t="shared" si="305"/>
        <v>#N/A</v>
      </c>
      <c r="BE548" s="3" t="e">
        <f t="shared" si="306"/>
        <v>#N/A</v>
      </c>
      <c r="BF548" s="3" t="e">
        <f t="shared" si="307"/>
        <v>#N/A</v>
      </c>
      <c r="BG548" s="3" t="e">
        <f t="shared" si="308"/>
        <v>#N/A</v>
      </c>
      <c r="BH548" s="3" t="e">
        <f t="shared" si="309"/>
        <v>#N/A</v>
      </c>
      <c r="BI548" s="3" t="e">
        <f t="shared" si="310"/>
        <v>#N/A</v>
      </c>
      <c r="BM548" s="4"/>
      <c r="BN548" s="8"/>
      <c r="BO548" s="3"/>
      <c r="BP548" s="4"/>
      <c r="BQ548" s="4"/>
      <c r="BR548" s="3"/>
      <c r="BU548">
        <f t="shared" si="324"/>
        <v>263</v>
      </c>
      <c r="BV548" t="e">
        <f t="shared" si="299"/>
        <v>#N/A</v>
      </c>
      <c r="BW548" s="3" t="e">
        <f t="shared" si="299"/>
        <v>#N/A</v>
      </c>
      <c r="BX548" s="3" t="e">
        <f t="shared" si="299"/>
        <v>#N/A</v>
      </c>
      <c r="BY548" s="4" t="e">
        <f t="shared" si="299"/>
        <v>#N/A</v>
      </c>
      <c r="BZ548" s="4" t="e">
        <f t="shared" si="299"/>
        <v>#N/A</v>
      </c>
      <c r="CB548" s="8" t="e">
        <f t="shared" si="312"/>
        <v>#N/A</v>
      </c>
      <c r="CC548" s="3" t="e">
        <f t="shared" si="313"/>
        <v>#N/A</v>
      </c>
      <c r="CD548" s="3" t="e">
        <f t="shared" si="314"/>
        <v>#N/A</v>
      </c>
      <c r="CE548" s="3" t="e">
        <f t="shared" si="315"/>
        <v>#N/A</v>
      </c>
      <c r="CF548" s="3" t="e">
        <f t="shared" si="316"/>
        <v>#N/A</v>
      </c>
      <c r="CG548" s="3" t="e">
        <f t="shared" si="317"/>
        <v>#N/A</v>
      </c>
      <c r="CH548" s="3" t="e">
        <f t="shared" si="318"/>
        <v>#N/A</v>
      </c>
      <c r="CI548" s="3" t="e">
        <f t="shared" si="319"/>
        <v>#N/A</v>
      </c>
      <c r="CJ548" s="3" t="e">
        <f t="shared" si="320"/>
        <v>#N/A</v>
      </c>
      <c r="CK548" s="3" t="e">
        <f t="shared" si="321"/>
        <v>#N/A</v>
      </c>
    </row>
    <row r="549" spans="45:89" x14ac:dyDescent="0.2">
      <c r="AS549">
        <f t="shared" si="322"/>
        <v>264</v>
      </c>
      <c r="AT549" t="e">
        <f t="shared" si="323"/>
        <v>#N/A</v>
      </c>
      <c r="AU549" s="3" t="e">
        <f t="shared" si="300"/>
        <v>#N/A</v>
      </c>
      <c r="AV549" s="3" t="e">
        <f t="shared" si="311"/>
        <v>#N/A</v>
      </c>
      <c r="AW549" s="4" t="e">
        <f t="shared" si="311"/>
        <v>#N/A</v>
      </c>
      <c r="AX549" s="4" t="e">
        <f t="shared" si="311"/>
        <v>#N/A</v>
      </c>
      <c r="AZ549" s="8" t="e">
        <f t="shared" si="301"/>
        <v>#N/A</v>
      </c>
      <c r="BA549" s="3" t="e">
        <f t="shared" si="302"/>
        <v>#N/A</v>
      </c>
      <c r="BB549" s="3" t="e">
        <f t="shared" si="303"/>
        <v>#N/A</v>
      </c>
      <c r="BC549" s="3" t="e">
        <f t="shared" si="304"/>
        <v>#N/A</v>
      </c>
      <c r="BD549" s="3" t="e">
        <f t="shared" si="305"/>
        <v>#N/A</v>
      </c>
      <c r="BE549" s="3" t="e">
        <f t="shared" si="306"/>
        <v>#N/A</v>
      </c>
      <c r="BF549" s="3" t="e">
        <f t="shared" si="307"/>
        <v>#N/A</v>
      </c>
      <c r="BG549" s="3" t="e">
        <f t="shared" si="308"/>
        <v>#N/A</v>
      </c>
      <c r="BH549" s="3" t="e">
        <f t="shared" si="309"/>
        <v>#N/A</v>
      </c>
      <c r="BI549" s="3" t="e">
        <f t="shared" si="310"/>
        <v>#N/A</v>
      </c>
      <c r="BM549" s="4"/>
      <c r="BN549" s="8"/>
      <c r="BO549" s="3"/>
      <c r="BP549" s="4"/>
      <c r="BQ549" s="4"/>
      <c r="BR549" s="3"/>
      <c r="BU549">
        <f t="shared" si="324"/>
        <v>264</v>
      </c>
      <c r="BV549" t="e">
        <f t="shared" si="299"/>
        <v>#N/A</v>
      </c>
      <c r="BW549" s="3" t="e">
        <f t="shared" si="299"/>
        <v>#N/A</v>
      </c>
      <c r="BX549" s="3" t="e">
        <f t="shared" si="299"/>
        <v>#N/A</v>
      </c>
      <c r="BY549" s="4" t="e">
        <f t="shared" si="299"/>
        <v>#N/A</v>
      </c>
      <c r="BZ549" s="4" t="e">
        <f t="shared" si="299"/>
        <v>#N/A</v>
      </c>
      <c r="CB549" s="8" t="e">
        <f t="shared" si="312"/>
        <v>#N/A</v>
      </c>
      <c r="CC549" s="3" t="e">
        <f t="shared" si="313"/>
        <v>#N/A</v>
      </c>
      <c r="CD549" s="3" t="e">
        <f t="shared" si="314"/>
        <v>#N/A</v>
      </c>
      <c r="CE549" s="3" t="e">
        <f t="shared" si="315"/>
        <v>#N/A</v>
      </c>
      <c r="CF549" s="3" t="e">
        <f t="shared" si="316"/>
        <v>#N/A</v>
      </c>
      <c r="CG549" s="3" t="e">
        <f t="shared" si="317"/>
        <v>#N/A</v>
      </c>
      <c r="CH549" s="3" t="e">
        <f t="shared" si="318"/>
        <v>#N/A</v>
      </c>
      <c r="CI549" s="3" t="e">
        <f t="shared" si="319"/>
        <v>#N/A</v>
      </c>
      <c r="CJ549" s="3" t="e">
        <f t="shared" si="320"/>
        <v>#N/A</v>
      </c>
      <c r="CK549" s="3" t="e">
        <f t="shared" si="321"/>
        <v>#N/A</v>
      </c>
    </row>
    <row r="550" spans="45:89" x14ac:dyDescent="0.2">
      <c r="AS550">
        <f t="shared" si="322"/>
        <v>264</v>
      </c>
      <c r="AT550" t="e">
        <f t="shared" si="323"/>
        <v>#N/A</v>
      </c>
      <c r="AU550" s="3" t="e">
        <f t="shared" si="300"/>
        <v>#N/A</v>
      </c>
      <c r="AV550" s="3" t="e">
        <f t="shared" si="311"/>
        <v>#N/A</v>
      </c>
      <c r="AW550" s="4" t="e">
        <f t="shared" si="311"/>
        <v>#N/A</v>
      </c>
      <c r="AX550" s="4" t="e">
        <f t="shared" si="311"/>
        <v>#N/A</v>
      </c>
      <c r="AZ550" s="8" t="e">
        <f t="shared" si="301"/>
        <v>#N/A</v>
      </c>
      <c r="BA550" s="3" t="e">
        <f t="shared" si="302"/>
        <v>#N/A</v>
      </c>
      <c r="BB550" s="3" t="e">
        <f t="shared" si="303"/>
        <v>#N/A</v>
      </c>
      <c r="BC550" s="3" t="e">
        <f t="shared" si="304"/>
        <v>#N/A</v>
      </c>
      <c r="BD550" s="3" t="e">
        <f t="shared" si="305"/>
        <v>#N/A</v>
      </c>
      <c r="BE550" s="3" t="e">
        <f t="shared" si="306"/>
        <v>#N/A</v>
      </c>
      <c r="BF550" s="3" t="e">
        <f t="shared" si="307"/>
        <v>#N/A</v>
      </c>
      <c r="BG550" s="3" t="e">
        <f t="shared" si="308"/>
        <v>#N/A</v>
      </c>
      <c r="BH550" s="3" t="e">
        <f t="shared" si="309"/>
        <v>#N/A</v>
      </c>
      <c r="BI550" s="3" t="e">
        <f t="shared" si="310"/>
        <v>#N/A</v>
      </c>
      <c r="BM550" s="4"/>
      <c r="BN550" s="8"/>
      <c r="BO550" s="3"/>
      <c r="BP550" s="4"/>
      <c r="BQ550" s="4"/>
      <c r="BR550" s="3"/>
      <c r="BU550">
        <f t="shared" si="324"/>
        <v>264</v>
      </c>
      <c r="BV550" t="e">
        <f t="shared" si="299"/>
        <v>#N/A</v>
      </c>
      <c r="BW550" s="3" t="e">
        <f t="shared" si="299"/>
        <v>#N/A</v>
      </c>
      <c r="BX550" s="3" t="e">
        <f t="shared" si="299"/>
        <v>#N/A</v>
      </c>
      <c r="BY550" s="4" t="e">
        <f t="shared" si="299"/>
        <v>#N/A</v>
      </c>
      <c r="BZ550" s="4" t="e">
        <f t="shared" si="299"/>
        <v>#N/A</v>
      </c>
      <c r="CB550" s="8" t="e">
        <f t="shared" si="312"/>
        <v>#N/A</v>
      </c>
      <c r="CC550" s="3" t="e">
        <f t="shared" si="313"/>
        <v>#N/A</v>
      </c>
      <c r="CD550" s="3" t="e">
        <f t="shared" si="314"/>
        <v>#N/A</v>
      </c>
      <c r="CE550" s="3" t="e">
        <f t="shared" si="315"/>
        <v>#N/A</v>
      </c>
      <c r="CF550" s="3" t="e">
        <f t="shared" si="316"/>
        <v>#N/A</v>
      </c>
      <c r="CG550" s="3" t="e">
        <f t="shared" si="317"/>
        <v>#N/A</v>
      </c>
      <c r="CH550" s="3" t="e">
        <f t="shared" si="318"/>
        <v>#N/A</v>
      </c>
      <c r="CI550" s="3" t="e">
        <f t="shared" si="319"/>
        <v>#N/A</v>
      </c>
      <c r="CJ550" s="3" t="e">
        <f t="shared" si="320"/>
        <v>#N/A</v>
      </c>
      <c r="CK550" s="3" t="e">
        <f t="shared" si="321"/>
        <v>#N/A</v>
      </c>
    </row>
    <row r="551" spans="45:89" x14ac:dyDescent="0.2">
      <c r="AS551">
        <f t="shared" si="322"/>
        <v>265</v>
      </c>
      <c r="AT551" t="e">
        <f t="shared" si="323"/>
        <v>#N/A</v>
      </c>
      <c r="AU551" s="3" t="e">
        <f t="shared" si="300"/>
        <v>#N/A</v>
      </c>
      <c r="AV551" s="3" t="e">
        <f t="shared" si="311"/>
        <v>#N/A</v>
      </c>
      <c r="AW551" s="4" t="e">
        <f t="shared" si="311"/>
        <v>#N/A</v>
      </c>
      <c r="AX551" s="4" t="e">
        <f t="shared" si="311"/>
        <v>#N/A</v>
      </c>
      <c r="AZ551" s="8" t="e">
        <f t="shared" si="301"/>
        <v>#N/A</v>
      </c>
      <c r="BA551" s="3" t="e">
        <f t="shared" si="302"/>
        <v>#N/A</v>
      </c>
      <c r="BB551" s="3" t="e">
        <f t="shared" si="303"/>
        <v>#N/A</v>
      </c>
      <c r="BC551" s="3" t="e">
        <f t="shared" si="304"/>
        <v>#N/A</v>
      </c>
      <c r="BD551" s="3" t="e">
        <f t="shared" si="305"/>
        <v>#N/A</v>
      </c>
      <c r="BE551" s="3" t="e">
        <f t="shared" si="306"/>
        <v>#N/A</v>
      </c>
      <c r="BF551" s="3" t="e">
        <f t="shared" si="307"/>
        <v>#N/A</v>
      </c>
      <c r="BG551" s="3" t="e">
        <f t="shared" si="308"/>
        <v>#N/A</v>
      </c>
      <c r="BH551" s="3" t="e">
        <f t="shared" si="309"/>
        <v>#N/A</v>
      </c>
      <c r="BI551" s="3" t="e">
        <f t="shared" si="310"/>
        <v>#N/A</v>
      </c>
      <c r="BM551" s="4"/>
      <c r="BN551" s="8"/>
      <c r="BO551" s="3"/>
      <c r="BP551" s="4"/>
      <c r="BQ551" s="4"/>
      <c r="BR551" s="3"/>
      <c r="BU551">
        <f t="shared" si="324"/>
        <v>265</v>
      </c>
      <c r="BV551" t="e">
        <f t="shared" si="299"/>
        <v>#N/A</v>
      </c>
      <c r="BW551" s="3" t="e">
        <f t="shared" si="299"/>
        <v>#N/A</v>
      </c>
      <c r="BX551" s="3" t="e">
        <f t="shared" si="299"/>
        <v>#N/A</v>
      </c>
      <c r="BY551" s="4" t="e">
        <f t="shared" si="299"/>
        <v>#N/A</v>
      </c>
      <c r="BZ551" s="4" t="e">
        <f t="shared" si="299"/>
        <v>#N/A</v>
      </c>
      <c r="CB551" s="8" t="e">
        <f t="shared" si="312"/>
        <v>#N/A</v>
      </c>
      <c r="CC551" s="3" t="e">
        <f t="shared" si="313"/>
        <v>#N/A</v>
      </c>
      <c r="CD551" s="3" t="e">
        <f t="shared" si="314"/>
        <v>#N/A</v>
      </c>
      <c r="CE551" s="3" t="e">
        <f t="shared" si="315"/>
        <v>#N/A</v>
      </c>
      <c r="CF551" s="3" t="e">
        <f t="shared" si="316"/>
        <v>#N/A</v>
      </c>
      <c r="CG551" s="3" t="e">
        <f t="shared" si="317"/>
        <v>#N/A</v>
      </c>
      <c r="CH551" s="3" t="e">
        <f t="shared" si="318"/>
        <v>#N/A</v>
      </c>
      <c r="CI551" s="3" t="e">
        <f t="shared" si="319"/>
        <v>#N/A</v>
      </c>
      <c r="CJ551" s="3" t="e">
        <f t="shared" si="320"/>
        <v>#N/A</v>
      </c>
      <c r="CK551" s="3" t="e">
        <f t="shared" si="321"/>
        <v>#N/A</v>
      </c>
    </row>
    <row r="552" spans="45:89" x14ac:dyDescent="0.2">
      <c r="AS552">
        <f t="shared" si="322"/>
        <v>265</v>
      </c>
      <c r="AT552" t="e">
        <f t="shared" si="323"/>
        <v>#N/A</v>
      </c>
      <c r="AU552" s="3" t="e">
        <f t="shared" si="300"/>
        <v>#N/A</v>
      </c>
      <c r="AV552" s="3" t="e">
        <f t="shared" si="311"/>
        <v>#N/A</v>
      </c>
      <c r="AW552" s="4" t="e">
        <f t="shared" si="311"/>
        <v>#N/A</v>
      </c>
      <c r="AX552" s="4" t="e">
        <f t="shared" si="311"/>
        <v>#N/A</v>
      </c>
      <c r="AZ552" s="8" t="e">
        <f t="shared" si="301"/>
        <v>#N/A</v>
      </c>
      <c r="BA552" s="3" t="e">
        <f t="shared" si="302"/>
        <v>#N/A</v>
      </c>
      <c r="BB552" s="3" t="e">
        <f t="shared" si="303"/>
        <v>#N/A</v>
      </c>
      <c r="BC552" s="3" t="e">
        <f t="shared" si="304"/>
        <v>#N/A</v>
      </c>
      <c r="BD552" s="3" t="e">
        <f t="shared" si="305"/>
        <v>#N/A</v>
      </c>
      <c r="BE552" s="3" t="e">
        <f t="shared" si="306"/>
        <v>#N/A</v>
      </c>
      <c r="BF552" s="3" t="e">
        <f t="shared" si="307"/>
        <v>#N/A</v>
      </c>
      <c r="BG552" s="3" t="e">
        <f t="shared" si="308"/>
        <v>#N/A</v>
      </c>
      <c r="BH552" s="3" t="e">
        <f t="shared" si="309"/>
        <v>#N/A</v>
      </c>
      <c r="BI552" s="3" t="e">
        <f t="shared" si="310"/>
        <v>#N/A</v>
      </c>
      <c r="BM552" s="4"/>
      <c r="BN552" s="8"/>
      <c r="BO552" s="3"/>
      <c r="BP552" s="4"/>
      <c r="BQ552" s="4"/>
      <c r="BR552" s="3"/>
      <c r="BU552">
        <f t="shared" si="324"/>
        <v>265</v>
      </c>
      <c r="BV552" t="e">
        <f t="shared" si="299"/>
        <v>#N/A</v>
      </c>
      <c r="BW552" s="3" t="e">
        <f t="shared" si="299"/>
        <v>#N/A</v>
      </c>
      <c r="BX552" s="3" t="e">
        <f t="shared" si="299"/>
        <v>#N/A</v>
      </c>
      <c r="BY552" s="4" t="e">
        <f t="shared" si="299"/>
        <v>#N/A</v>
      </c>
      <c r="BZ552" s="4" t="e">
        <f t="shared" si="299"/>
        <v>#N/A</v>
      </c>
      <c r="CB552" s="8" t="e">
        <f t="shared" si="312"/>
        <v>#N/A</v>
      </c>
      <c r="CC552" s="3" t="e">
        <f t="shared" si="313"/>
        <v>#N/A</v>
      </c>
      <c r="CD552" s="3" t="e">
        <f t="shared" si="314"/>
        <v>#N/A</v>
      </c>
      <c r="CE552" s="3" t="e">
        <f t="shared" si="315"/>
        <v>#N/A</v>
      </c>
      <c r="CF552" s="3" t="e">
        <f t="shared" si="316"/>
        <v>#N/A</v>
      </c>
      <c r="CG552" s="3" t="e">
        <f t="shared" si="317"/>
        <v>#N/A</v>
      </c>
      <c r="CH552" s="3" t="e">
        <f t="shared" si="318"/>
        <v>#N/A</v>
      </c>
      <c r="CI552" s="3" t="e">
        <f t="shared" si="319"/>
        <v>#N/A</v>
      </c>
      <c r="CJ552" s="3" t="e">
        <f t="shared" si="320"/>
        <v>#N/A</v>
      </c>
      <c r="CK552" s="3" t="e">
        <f t="shared" si="321"/>
        <v>#N/A</v>
      </c>
    </row>
    <row r="553" spans="45:89" x14ac:dyDescent="0.2">
      <c r="AS553">
        <f t="shared" si="322"/>
        <v>266</v>
      </c>
      <c r="AT553" t="e">
        <f t="shared" si="323"/>
        <v>#N/A</v>
      </c>
      <c r="AU553" s="3" t="e">
        <f t="shared" si="300"/>
        <v>#N/A</v>
      </c>
      <c r="AV553" s="3" t="e">
        <f t="shared" si="311"/>
        <v>#N/A</v>
      </c>
      <c r="AW553" s="4" t="e">
        <f t="shared" si="311"/>
        <v>#N/A</v>
      </c>
      <c r="AX553" s="4" t="e">
        <f t="shared" si="311"/>
        <v>#N/A</v>
      </c>
      <c r="AZ553" s="8" t="e">
        <f t="shared" si="301"/>
        <v>#N/A</v>
      </c>
      <c r="BA553" s="3" t="e">
        <f t="shared" si="302"/>
        <v>#N/A</v>
      </c>
      <c r="BB553" s="3" t="e">
        <f t="shared" si="303"/>
        <v>#N/A</v>
      </c>
      <c r="BC553" s="3" t="e">
        <f t="shared" si="304"/>
        <v>#N/A</v>
      </c>
      <c r="BD553" s="3" t="e">
        <f t="shared" si="305"/>
        <v>#N/A</v>
      </c>
      <c r="BE553" s="3" t="e">
        <f t="shared" si="306"/>
        <v>#N/A</v>
      </c>
      <c r="BF553" s="3" t="e">
        <f t="shared" si="307"/>
        <v>#N/A</v>
      </c>
      <c r="BG553" s="3" t="e">
        <f t="shared" si="308"/>
        <v>#N/A</v>
      </c>
      <c r="BH553" s="3" t="e">
        <f t="shared" si="309"/>
        <v>#N/A</v>
      </c>
      <c r="BI553" s="3" t="e">
        <f t="shared" si="310"/>
        <v>#N/A</v>
      </c>
      <c r="BM553" s="4"/>
      <c r="BN553" s="8"/>
      <c r="BO553" s="3"/>
      <c r="BP553" s="4"/>
      <c r="BQ553" s="4"/>
      <c r="BR553" s="3"/>
      <c r="BU553">
        <f t="shared" si="324"/>
        <v>266</v>
      </c>
      <c r="BV553" t="e">
        <f t="shared" si="299"/>
        <v>#N/A</v>
      </c>
      <c r="BW553" s="3" t="e">
        <f t="shared" si="299"/>
        <v>#N/A</v>
      </c>
      <c r="BX553" s="3" t="e">
        <f t="shared" si="299"/>
        <v>#N/A</v>
      </c>
      <c r="BY553" s="4" t="e">
        <f t="shared" si="299"/>
        <v>#N/A</v>
      </c>
      <c r="BZ553" s="4" t="e">
        <f t="shared" si="299"/>
        <v>#N/A</v>
      </c>
      <c r="CB553" s="8" t="e">
        <f t="shared" si="312"/>
        <v>#N/A</v>
      </c>
      <c r="CC553" s="3" t="e">
        <f t="shared" si="313"/>
        <v>#N/A</v>
      </c>
      <c r="CD553" s="3" t="e">
        <f t="shared" si="314"/>
        <v>#N/A</v>
      </c>
      <c r="CE553" s="3" t="e">
        <f t="shared" si="315"/>
        <v>#N/A</v>
      </c>
      <c r="CF553" s="3" t="e">
        <f t="shared" si="316"/>
        <v>#N/A</v>
      </c>
      <c r="CG553" s="3" t="e">
        <f t="shared" si="317"/>
        <v>#N/A</v>
      </c>
      <c r="CH553" s="3" t="e">
        <f t="shared" si="318"/>
        <v>#N/A</v>
      </c>
      <c r="CI553" s="3" t="e">
        <f t="shared" si="319"/>
        <v>#N/A</v>
      </c>
      <c r="CJ553" s="3" t="e">
        <f t="shared" si="320"/>
        <v>#N/A</v>
      </c>
      <c r="CK553" s="3" t="e">
        <f t="shared" si="321"/>
        <v>#N/A</v>
      </c>
    </row>
    <row r="554" spans="45:89" x14ac:dyDescent="0.2">
      <c r="AS554">
        <f t="shared" si="322"/>
        <v>266</v>
      </c>
      <c r="AT554" t="e">
        <f t="shared" si="323"/>
        <v>#N/A</v>
      </c>
      <c r="AU554" s="3" t="e">
        <f t="shared" si="300"/>
        <v>#N/A</v>
      </c>
      <c r="AV554" s="3" t="e">
        <f t="shared" si="311"/>
        <v>#N/A</v>
      </c>
      <c r="AW554" s="4" t="e">
        <f t="shared" si="311"/>
        <v>#N/A</v>
      </c>
      <c r="AX554" s="4" t="e">
        <f t="shared" si="311"/>
        <v>#N/A</v>
      </c>
      <c r="AZ554" s="8" t="e">
        <f t="shared" si="301"/>
        <v>#N/A</v>
      </c>
      <c r="BA554" s="3" t="e">
        <f t="shared" si="302"/>
        <v>#N/A</v>
      </c>
      <c r="BB554" s="3" t="e">
        <f t="shared" si="303"/>
        <v>#N/A</v>
      </c>
      <c r="BC554" s="3" t="e">
        <f t="shared" si="304"/>
        <v>#N/A</v>
      </c>
      <c r="BD554" s="3" t="e">
        <f t="shared" si="305"/>
        <v>#N/A</v>
      </c>
      <c r="BE554" s="3" t="e">
        <f t="shared" si="306"/>
        <v>#N/A</v>
      </c>
      <c r="BF554" s="3" t="e">
        <f t="shared" si="307"/>
        <v>#N/A</v>
      </c>
      <c r="BG554" s="3" t="e">
        <f t="shared" si="308"/>
        <v>#N/A</v>
      </c>
      <c r="BH554" s="3" t="e">
        <f t="shared" si="309"/>
        <v>#N/A</v>
      </c>
      <c r="BI554" s="3" t="e">
        <f t="shared" si="310"/>
        <v>#N/A</v>
      </c>
      <c r="BM554" s="4"/>
      <c r="BN554" s="8"/>
      <c r="BO554" s="3"/>
      <c r="BP554" s="4"/>
      <c r="BQ554" s="4"/>
      <c r="BR554" s="3"/>
      <c r="BU554">
        <f t="shared" si="324"/>
        <v>266</v>
      </c>
      <c r="BV554" t="e">
        <f t="shared" si="299"/>
        <v>#N/A</v>
      </c>
      <c r="BW554" s="3" t="e">
        <f t="shared" si="299"/>
        <v>#N/A</v>
      </c>
      <c r="BX554" s="3" t="e">
        <f t="shared" si="299"/>
        <v>#N/A</v>
      </c>
      <c r="BY554" s="4" t="e">
        <f t="shared" si="299"/>
        <v>#N/A</v>
      </c>
      <c r="BZ554" s="4" t="e">
        <f t="shared" si="299"/>
        <v>#N/A</v>
      </c>
      <c r="CB554" s="8" t="e">
        <f t="shared" si="312"/>
        <v>#N/A</v>
      </c>
      <c r="CC554" s="3" t="e">
        <f t="shared" si="313"/>
        <v>#N/A</v>
      </c>
      <c r="CD554" s="3" t="e">
        <f t="shared" si="314"/>
        <v>#N/A</v>
      </c>
      <c r="CE554" s="3" t="e">
        <f t="shared" si="315"/>
        <v>#N/A</v>
      </c>
      <c r="CF554" s="3" t="e">
        <f t="shared" si="316"/>
        <v>#N/A</v>
      </c>
      <c r="CG554" s="3" t="e">
        <f t="shared" si="317"/>
        <v>#N/A</v>
      </c>
      <c r="CH554" s="3" t="e">
        <f t="shared" si="318"/>
        <v>#N/A</v>
      </c>
      <c r="CI554" s="3" t="e">
        <f t="shared" si="319"/>
        <v>#N/A</v>
      </c>
      <c r="CJ554" s="3" t="e">
        <f t="shared" si="320"/>
        <v>#N/A</v>
      </c>
      <c r="CK554" s="3" t="e">
        <f t="shared" si="321"/>
        <v>#N/A</v>
      </c>
    </row>
    <row r="555" spans="45:89" x14ac:dyDescent="0.2">
      <c r="AS555">
        <f t="shared" si="322"/>
        <v>267</v>
      </c>
      <c r="AT555" t="e">
        <f t="shared" si="323"/>
        <v>#N/A</v>
      </c>
      <c r="AU555" s="3" t="e">
        <f t="shared" si="300"/>
        <v>#N/A</v>
      </c>
      <c r="AV555" s="3" t="e">
        <f t="shared" si="311"/>
        <v>#N/A</v>
      </c>
      <c r="AW555" s="4" t="e">
        <f t="shared" si="311"/>
        <v>#N/A</v>
      </c>
      <c r="AX555" s="4" t="e">
        <f t="shared" si="311"/>
        <v>#N/A</v>
      </c>
      <c r="AZ555" s="8" t="e">
        <f t="shared" si="301"/>
        <v>#N/A</v>
      </c>
      <c r="BA555" s="3" t="e">
        <f t="shared" si="302"/>
        <v>#N/A</v>
      </c>
      <c r="BB555" s="3" t="e">
        <f t="shared" si="303"/>
        <v>#N/A</v>
      </c>
      <c r="BC555" s="3" t="e">
        <f t="shared" si="304"/>
        <v>#N/A</v>
      </c>
      <c r="BD555" s="3" t="e">
        <f t="shared" si="305"/>
        <v>#N/A</v>
      </c>
      <c r="BE555" s="3" t="e">
        <f t="shared" si="306"/>
        <v>#N/A</v>
      </c>
      <c r="BF555" s="3" t="e">
        <f t="shared" si="307"/>
        <v>#N/A</v>
      </c>
      <c r="BG555" s="3" t="e">
        <f t="shared" si="308"/>
        <v>#N/A</v>
      </c>
      <c r="BH555" s="3" t="e">
        <f t="shared" si="309"/>
        <v>#N/A</v>
      </c>
      <c r="BI555" s="3" t="e">
        <f t="shared" si="310"/>
        <v>#N/A</v>
      </c>
      <c r="BM555" s="4"/>
      <c r="BN555" s="8"/>
      <c r="BO555" s="3"/>
      <c r="BP555" s="4"/>
      <c r="BQ555" s="4"/>
      <c r="BR555" s="3"/>
      <c r="BU555">
        <f t="shared" si="324"/>
        <v>267</v>
      </c>
      <c r="BV555" t="e">
        <f t="shared" si="299"/>
        <v>#N/A</v>
      </c>
      <c r="BW555" s="3" t="e">
        <f t="shared" si="299"/>
        <v>#N/A</v>
      </c>
      <c r="BX555" s="3" t="e">
        <f t="shared" si="299"/>
        <v>#N/A</v>
      </c>
      <c r="BY555" s="4" t="e">
        <f t="shared" si="299"/>
        <v>#N/A</v>
      </c>
      <c r="BZ555" s="4" t="e">
        <f t="shared" si="299"/>
        <v>#N/A</v>
      </c>
      <c r="CB555" s="8" t="e">
        <f t="shared" si="312"/>
        <v>#N/A</v>
      </c>
      <c r="CC555" s="3" t="e">
        <f t="shared" si="313"/>
        <v>#N/A</v>
      </c>
      <c r="CD555" s="3" t="e">
        <f t="shared" si="314"/>
        <v>#N/A</v>
      </c>
      <c r="CE555" s="3" t="e">
        <f t="shared" si="315"/>
        <v>#N/A</v>
      </c>
      <c r="CF555" s="3" t="e">
        <f t="shared" si="316"/>
        <v>#N/A</v>
      </c>
      <c r="CG555" s="3" t="e">
        <f t="shared" si="317"/>
        <v>#N/A</v>
      </c>
      <c r="CH555" s="3" t="e">
        <f t="shared" si="318"/>
        <v>#N/A</v>
      </c>
      <c r="CI555" s="3" t="e">
        <f t="shared" si="319"/>
        <v>#N/A</v>
      </c>
      <c r="CJ555" s="3" t="e">
        <f t="shared" si="320"/>
        <v>#N/A</v>
      </c>
      <c r="CK555" s="3" t="e">
        <f t="shared" si="321"/>
        <v>#N/A</v>
      </c>
    </row>
    <row r="556" spans="45:89" x14ac:dyDescent="0.2">
      <c r="AS556">
        <f t="shared" si="322"/>
        <v>267</v>
      </c>
      <c r="AT556" t="e">
        <f t="shared" si="323"/>
        <v>#N/A</v>
      </c>
      <c r="AU556" s="3" t="e">
        <f t="shared" si="300"/>
        <v>#N/A</v>
      </c>
      <c r="AV556" s="3" t="e">
        <f t="shared" si="311"/>
        <v>#N/A</v>
      </c>
      <c r="AW556" s="4" t="e">
        <f t="shared" si="311"/>
        <v>#N/A</v>
      </c>
      <c r="AX556" s="4" t="e">
        <f t="shared" si="311"/>
        <v>#N/A</v>
      </c>
      <c r="AZ556" s="8" t="e">
        <f t="shared" si="301"/>
        <v>#N/A</v>
      </c>
      <c r="BA556" s="3" t="e">
        <f t="shared" si="302"/>
        <v>#N/A</v>
      </c>
      <c r="BB556" s="3" t="e">
        <f t="shared" si="303"/>
        <v>#N/A</v>
      </c>
      <c r="BC556" s="3" t="e">
        <f t="shared" si="304"/>
        <v>#N/A</v>
      </c>
      <c r="BD556" s="3" t="e">
        <f t="shared" si="305"/>
        <v>#N/A</v>
      </c>
      <c r="BE556" s="3" t="e">
        <f t="shared" si="306"/>
        <v>#N/A</v>
      </c>
      <c r="BF556" s="3" t="e">
        <f t="shared" si="307"/>
        <v>#N/A</v>
      </c>
      <c r="BG556" s="3" t="e">
        <f t="shared" si="308"/>
        <v>#N/A</v>
      </c>
      <c r="BH556" s="3" t="e">
        <f t="shared" si="309"/>
        <v>#N/A</v>
      </c>
      <c r="BI556" s="3" t="e">
        <f t="shared" si="310"/>
        <v>#N/A</v>
      </c>
      <c r="BM556" s="4"/>
      <c r="BN556" s="8"/>
      <c r="BO556" s="3"/>
      <c r="BP556" s="4"/>
      <c r="BQ556" s="4"/>
      <c r="BR556" s="3"/>
      <c r="BU556">
        <f t="shared" si="324"/>
        <v>267</v>
      </c>
      <c r="BV556" t="e">
        <f t="shared" si="299"/>
        <v>#N/A</v>
      </c>
      <c r="BW556" s="3" t="e">
        <f t="shared" si="299"/>
        <v>#N/A</v>
      </c>
      <c r="BX556" s="3" t="e">
        <f t="shared" si="299"/>
        <v>#N/A</v>
      </c>
      <c r="BY556" s="4" t="e">
        <f t="shared" si="299"/>
        <v>#N/A</v>
      </c>
      <c r="BZ556" s="4" t="e">
        <f t="shared" si="299"/>
        <v>#N/A</v>
      </c>
      <c r="CB556" s="8" t="e">
        <f t="shared" si="312"/>
        <v>#N/A</v>
      </c>
      <c r="CC556" s="3" t="e">
        <f t="shared" si="313"/>
        <v>#N/A</v>
      </c>
      <c r="CD556" s="3" t="e">
        <f t="shared" si="314"/>
        <v>#N/A</v>
      </c>
      <c r="CE556" s="3" t="e">
        <f t="shared" si="315"/>
        <v>#N/A</v>
      </c>
      <c r="CF556" s="3" t="e">
        <f t="shared" si="316"/>
        <v>#N/A</v>
      </c>
      <c r="CG556" s="3" t="e">
        <f t="shared" si="317"/>
        <v>#N/A</v>
      </c>
      <c r="CH556" s="3" t="e">
        <f t="shared" si="318"/>
        <v>#N/A</v>
      </c>
      <c r="CI556" s="3" t="e">
        <f t="shared" si="319"/>
        <v>#N/A</v>
      </c>
      <c r="CJ556" s="3" t="e">
        <f t="shared" si="320"/>
        <v>#N/A</v>
      </c>
      <c r="CK556" s="3" t="e">
        <f t="shared" si="321"/>
        <v>#N/A</v>
      </c>
    </row>
    <row r="557" spans="45:89" x14ac:dyDescent="0.2">
      <c r="AS557">
        <f t="shared" si="322"/>
        <v>268</v>
      </c>
      <c r="AT557" t="e">
        <f t="shared" si="323"/>
        <v>#N/A</v>
      </c>
      <c r="AU557" s="3" t="e">
        <f t="shared" si="300"/>
        <v>#N/A</v>
      </c>
      <c r="AV557" s="3" t="e">
        <f t="shared" si="311"/>
        <v>#N/A</v>
      </c>
      <c r="AW557" s="4" t="e">
        <f t="shared" si="311"/>
        <v>#N/A</v>
      </c>
      <c r="AX557" s="4" t="e">
        <f t="shared" si="311"/>
        <v>#N/A</v>
      </c>
      <c r="AZ557" s="8" t="e">
        <f t="shared" si="301"/>
        <v>#N/A</v>
      </c>
      <c r="BA557" s="3" t="e">
        <f t="shared" si="302"/>
        <v>#N/A</v>
      </c>
      <c r="BB557" s="3" t="e">
        <f t="shared" si="303"/>
        <v>#N/A</v>
      </c>
      <c r="BC557" s="3" t="e">
        <f t="shared" si="304"/>
        <v>#N/A</v>
      </c>
      <c r="BD557" s="3" t="e">
        <f t="shared" si="305"/>
        <v>#N/A</v>
      </c>
      <c r="BE557" s="3" t="e">
        <f t="shared" si="306"/>
        <v>#N/A</v>
      </c>
      <c r="BF557" s="3" t="e">
        <f t="shared" si="307"/>
        <v>#N/A</v>
      </c>
      <c r="BG557" s="3" t="e">
        <f t="shared" si="308"/>
        <v>#N/A</v>
      </c>
      <c r="BH557" s="3" t="e">
        <f t="shared" si="309"/>
        <v>#N/A</v>
      </c>
      <c r="BI557" s="3" t="e">
        <f t="shared" si="310"/>
        <v>#N/A</v>
      </c>
      <c r="BM557" s="4"/>
      <c r="BN557" s="8"/>
      <c r="BO557" s="3"/>
      <c r="BP557" s="4"/>
      <c r="BQ557" s="4"/>
      <c r="BR557" s="3"/>
      <c r="BU557">
        <f t="shared" si="324"/>
        <v>268</v>
      </c>
      <c r="BV557" t="e">
        <f t="shared" si="299"/>
        <v>#N/A</v>
      </c>
      <c r="BW557" s="3" t="e">
        <f t="shared" si="299"/>
        <v>#N/A</v>
      </c>
      <c r="BX557" s="3" t="e">
        <f t="shared" si="299"/>
        <v>#N/A</v>
      </c>
      <c r="BY557" s="4" t="e">
        <f t="shared" si="299"/>
        <v>#N/A</v>
      </c>
      <c r="BZ557" s="4" t="e">
        <f t="shared" si="299"/>
        <v>#N/A</v>
      </c>
      <c r="CB557" s="8" t="e">
        <f t="shared" si="312"/>
        <v>#N/A</v>
      </c>
      <c r="CC557" s="3" t="e">
        <f t="shared" si="313"/>
        <v>#N/A</v>
      </c>
      <c r="CD557" s="3" t="e">
        <f t="shared" si="314"/>
        <v>#N/A</v>
      </c>
      <c r="CE557" s="3" t="e">
        <f t="shared" si="315"/>
        <v>#N/A</v>
      </c>
      <c r="CF557" s="3" t="e">
        <f t="shared" si="316"/>
        <v>#N/A</v>
      </c>
      <c r="CG557" s="3" t="e">
        <f t="shared" si="317"/>
        <v>#N/A</v>
      </c>
      <c r="CH557" s="3" t="e">
        <f t="shared" si="318"/>
        <v>#N/A</v>
      </c>
      <c r="CI557" s="3" t="e">
        <f t="shared" si="319"/>
        <v>#N/A</v>
      </c>
      <c r="CJ557" s="3" t="e">
        <f t="shared" si="320"/>
        <v>#N/A</v>
      </c>
      <c r="CK557" s="3" t="e">
        <f t="shared" si="321"/>
        <v>#N/A</v>
      </c>
    </row>
    <row r="558" spans="45:89" x14ac:dyDescent="0.2">
      <c r="AS558">
        <f t="shared" si="322"/>
        <v>268</v>
      </c>
      <c r="AT558" t="e">
        <f t="shared" si="323"/>
        <v>#N/A</v>
      </c>
      <c r="AU558" s="3" t="e">
        <f t="shared" si="300"/>
        <v>#N/A</v>
      </c>
      <c r="AV558" s="3" t="e">
        <f t="shared" si="311"/>
        <v>#N/A</v>
      </c>
      <c r="AW558" s="4" t="e">
        <f t="shared" si="311"/>
        <v>#N/A</v>
      </c>
      <c r="AX558" s="4" t="e">
        <f t="shared" si="311"/>
        <v>#N/A</v>
      </c>
      <c r="AZ558" s="8" t="e">
        <f t="shared" si="301"/>
        <v>#N/A</v>
      </c>
      <c r="BA558" s="3" t="e">
        <f t="shared" si="302"/>
        <v>#N/A</v>
      </c>
      <c r="BB558" s="3" t="e">
        <f t="shared" si="303"/>
        <v>#N/A</v>
      </c>
      <c r="BC558" s="3" t="e">
        <f t="shared" si="304"/>
        <v>#N/A</v>
      </c>
      <c r="BD558" s="3" t="e">
        <f t="shared" si="305"/>
        <v>#N/A</v>
      </c>
      <c r="BE558" s="3" t="e">
        <f t="shared" si="306"/>
        <v>#N/A</v>
      </c>
      <c r="BF558" s="3" t="e">
        <f t="shared" si="307"/>
        <v>#N/A</v>
      </c>
      <c r="BG558" s="3" t="e">
        <f t="shared" si="308"/>
        <v>#N/A</v>
      </c>
      <c r="BH558" s="3" t="e">
        <f t="shared" si="309"/>
        <v>#N/A</v>
      </c>
      <c r="BI558" s="3" t="e">
        <f t="shared" si="310"/>
        <v>#N/A</v>
      </c>
      <c r="BM558" s="4"/>
      <c r="BN558" s="8"/>
      <c r="BO558" s="3"/>
      <c r="BP558" s="4"/>
      <c r="BQ558" s="4"/>
      <c r="BR558" s="3"/>
      <c r="BU558">
        <f t="shared" si="324"/>
        <v>268</v>
      </c>
      <c r="BV558" t="e">
        <f t="shared" si="299"/>
        <v>#N/A</v>
      </c>
      <c r="BW558" s="3" t="e">
        <f t="shared" si="299"/>
        <v>#N/A</v>
      </c>
      <c r="BX558" s="3" t="e">
        <f t="shared" si="299"/>
        <v>#N/A</v>
      </c>
      <c r="BY558" s="4" t="e">
        <f t="shared" si="299"/>
        <v>#N/A</v>
      </c>
      <c r="BZ558" s="4" t="e">
        <f t="shared" si="299"/>
        <v>#N/A</v>
      </c>
      <c r="CB558" s="8" t="e">
        <f t="shared" si="312"/>
        <v>#N/A</v>
      </c>
      <c r="CC558" s="3" t="e">
        <f t="shared" si="313"/>
        <v>#N/A</v>
      </c>
      <c r="CD558" s="3" t="e">
        <f t="shared" si="314"/>
        <v>#N/A</v>
      </c>
      <c r="CE558" s="3" t="e">
        <f t="shared" si="315"/>
        <v>#N/A</v>
      </c>
      <c r="CF558" s="3" t="e">
        <f t="shared" si="316"/>
        <v>#N/A</v>
      </c>
      <c r="CG558" s="3" t="e">
        <f t="shared" si="317"/>
        <v>#N/A</v>
      </c>
      <c r="CH558" s="3" t="e">
        <f t="shared" si="318"/>
        <v>#N/A</v>
      </c>
      <c r="CI558" s="3" t="e">
        <f t="shared" si="319"/>
        <v>#N/A</v>
      </c>
      <c r="CJ558" s="3" t="e">
        <f t="shared" si="320"/>
        <v>#N/A</v>
      </c>
      <c r="CK558" s="3" t="e">
        <f t="shared" si="321"/>
        <v>#N/A</v>
      </c>
    </row>
    <row r="559" spans="45:89" x14ac:dyDescent="0.2">
      <c r="AS559">
        <f t="shared" si="322"/>
        <v>269</v>
      </c>
      <c r="AT559" t="e">
        <f t="shared" si="323"/>
        <v>#N/A</v>
      </c>
      <c r="AU559" s="3" t="e">
        <f t="shared" si="300"/>
        <v>#N/A</v>
      </c>
      <c r="AV559" s="3" t="e">
        <f t="shared" si="311"/>
        <v>#N/A</v>
      </c>
      <c r="AW559" s="4" t="e">
        <f t="shared" si="311"/>
        <v>#N/A</v>
      </c>
      <c r="AX559" s="4" t="e">
        <f t="shared" si="311"/>
        <v>#N/A</v>
      </c>
      <c r="AZ559" s="8" t="e">
        <f t="shared" si="301"/>
        <v>#N/A</v>
      </c>
      <c r="BA559" s="3" t="e">
        <f t="shared" si="302"/>
        <v>#N/A</v>
      </c>
      <c r="BB559" s="3" t="e">
        <f t="shared" si="303"/>
        <v>#N/A</v>
      </c>
      <c r="BC559" s="3" t="e">
        <f t="shared" si="304"/>
        <v>#N/A</v>
      </c>
      <c r="BD559" s="3" t="e">
        <f t="shared" si="305"/>
        <v>#N/A</v>
      </c>
      <c r="BE559" s="3" t="e">
        <f t="shared" si="306"/>
        <v>#N/A</v>
      </c>
      <c r="BF559" s="3" t="e">
        <f t="shared" si="307"/>
        <v>#N/A</v>
      </c>
      <c r="BG559" s="3" t="e">
        <f t="shared" si="308"/>
        <v>#N/A</v>
      </c>
      <c r="BH559" s="3" t="e">
        <f t="shared" si="309"/>
        <v>#N/A</v>
      </c>
      <c r="BI559" s="3" t="e">
        <f t="shared" si="310"/>
        <v>#N/A</v>
      </c>
      <c r="BM559" s="4"/>
      <c r="BN559" s="8"/>
      <c r="BO559" s="3"/>
      <c r="BP559" s="4"/>
      <c r="BQ559" s="4"/>
      <c r="BR559" s="3"/>
      <c r="BU559">
        <f t="shared" si="324"/>
        <v>269</v>
      </c>
      <c r="BV559" t="e">
        <f t="shared" si="299"/>
        <v>#N/A</v>
      </c>
      <c r="BW559" s="3" t="e">
        <f t="shared" si="299"/>
        <v>#N/A</v>
      </c>
      <c r="BX559" s="3" t="e">
        <f t="shared" si="299"/>
        <v>#N/A</v>
      </c>
      <c r="BY559" s="4" t="e">
        <f t="shared" si="299"/>
        <v>#N/A</v>
      </c>
      <c r="BZ559" s="4" t="e">
        <f t="shared" si="299"/>
        <v>#N/A</v>
      </c>
      <c r="CB559" s="8" t="e">
        <f t="shared" si="312"/>
        <v>#N/A</v>
      </c>
      <c r="CC559" s="3" t="e">
        <f t="shared" si="313"/>
        <v>#N/A</v>
      </c>
      <c r="CD559" s="3" t="e">
        <f t="shared" si="314"/>
        <v>#N/A</v>
      </c>
      <c r="CE559" s="3" t="e">
        <f t="shared" si="315"/>
        <v>#N/A</v>
      </c>
      <c r="CF559" s="3" t="e">
        <f t="shared" si="316"/>
        <v>#N/A</v>
      </c>
      <c r="CG559" s="3" t="e">
        <f t="shared" si="317"/>
        <v>#N/A</v>
      </c>
      <c r="CH559" s="3" t="e">
        <f t="shared" si="318"/>
        <v>#N/A</v>
      </c>
      <c r="CI559" s="3" t="e">
        <f t="shared" si="319"/>
        <v>#N/A</v>
      </c>
      <c r="CJ559" s="3" t="e">
        <f t="shared" si="320"/>
        <v>#N/A</v>
      </c>
      <c r="CK559" s="3" t="e">
        <f t="shared" si="321"/>
        <v>#N/A</v>
      </c>
    </row>
    <row r="560" spans="45:89" x14ac:dyDescent="0.2">
      <c r="AS560">
        <f t="shared" si="322"/>
        <v>269</v>
      </c>
      <c r="AT560" t="e">
        <f t="shared" si="323"/>
        <v>#N/A</v>
      </c>
      <c r="AU560" s="3" t="e">
        <f t="shared" si="300"/>
        <v>#N/A</v>
      </c>
      <c r="AV560" s="3" t="e">
        <f t="shared" si="311"/>
        <v>#N/A</v>
      </c>
      <c r="AW560" s="4" t="e">
        <f t="shared" si="311"/>
        <v>#N/A</v>
      </c>
      <c r="AX560" s="4" t="e">
        <f t="shared" si="311"/>
        <v>#N/A</v>
      </c>
      <c r="AZ560" s="8" t="e">
        <f t="shared" si="301"/>
        <v>#N/A</v>
      </c>
      <c r="BA560" s="3" t="e">
        <f t="shared" si="302"/>
        <v>#N/A</v>
      </c>
      <c r="BB560" s="3" t="e">
        <f t="shared" si="303"/>
        <v>#N/A</v>
      </c>
      <c r="BC560" s="3" t="e">
        <f t="shared" si="304"/>
        <v>#N/A</v>
      </c>
      <c r="BD560" s="3" t="e">
        <f t="shared" si="305"/>
        <v>#N/A</v>
      </c>
      <c r="BE560" s="3" t="e">
        <f t="shared" si="306"/>
        <v>#N/A</v>
      </c>
      <c r="BF560" s="3" t="e">
        <f t="shared" si="307"/>
        <v>#N/A</v>
      </c>
      <c r="BG560" s="3" t="e">
        <f t="shared" si="308"/>
        <v>#N/A</v>
      </c>
      <c r="BH560" s="3" t="e">
        <f t="shared" si="309"/>
        <v>#N/A</v>
      </c>
      <c r="BI560" s="3" t="e">
        <f t="shared" si="310"/>
        <v>#N/A</v>
      </c>
      <c r="BM560" s="4"/>
      <c r="BN560" s="8"/>
      <c r="BO560" s="3"/>
      <c r="BP560" s="4"/>
      <c r="BQ560" s="4"/>
      <c r="BR560" s="3"/>
      <c r="BU560">
        <f t="shared" si="324"/>
        <v>269</v>
      </c>
      <c r="BV560" t="e">
        <f t="shared" si="299"/>
        <v>#N/A</v>
      </c>
      <c r="BW560" s="3" t="e">
        <f t="shared" si="299"/>
        <v>#N/A</v>
      </c>
      <c r="BX560" s="3" t="e">
        <f t="shared" si="299"/>
        <v>#N/A</v>
      </c>
      <c r="BY560" s="4" t="e">
        <f t="shared" si="299"/>
        <v>#N/A</v>
      </c>
      <c r="BZ560" s="4" t="e">
        <f t="shared" si="299"/>
        <v>#N/A</v>
      </c>
      <c r="CB560" s="8" t="e">
        <f t="shared" si="312"/>
        <v>#N/A</v>
      </c>
      <c r="CC560" s="3" t="e">
        <f t="shared" si="313"/>
        <v>#N/A</v>
      </c>
      <c r="CD560" s="3" t="e">
        <f t="shared" si="314"/>
        <v>#N/A</v>
      </c>
      <c r="CE560" s="3" t="e">
        <f t="shared" si="315"/>
        <v>#N/A</v>
      </c>
      <c r="CF560" s="3" t="e">
        <f t="shared" si="316"/>
        <v>#N/A</v>
      </c>
      <c r="CG560" s="3" t="e">
        <f t="shared" si="317"/>
        <v>#N/A</v>
      </c>
      <c r="CH560" s="3" t="e">
        <f t="shared" si="318"/>
        <v>#N/A</v>
      </c>
      <c r="CI560" s="3" t="e">
        <f t="shared" si="319"/>
        <v>#N/A</v>
      </c>
      <c r="CJ560" s="3" t="e">
        <f t="shared" si="320"/>
        <v>#N/A</v>
      </c>
      <c r="CK560" s="3" t="e">
        <f t="shared" si="321"/>
        <v>#N/A</v>
      </c>
    </row>
    <row r="561" spans="45:89" x14ac:dyDescent="0.2">
      <c r="AS561">
        <f t="shared" si="322"/>
        <v>270</v>
      </c>
      <c r="AT561" t="e">
        <f t="shared" si="323"/>
        <v>#N/A</v>
      </c>
      <c r="AU561" s="3" t="e">
        <f t="shared" si="300"/>
        <v>#N/A</v>
      </c>
      <c r="AV561" s="3" t="e">
        <f t="shared" si="311"/>
        <v>#N/A</v>
      </c>
      <c r="AW561" s="4" t="e">
        <f t="shared" si="311"/>
        <v>#N/A</v>
      </c>
      <c r="AX561" s="4" t="e">
        <f t="shared" si="311"/>
        <v>#N/A</v>
      </c>
      <c r="AZ561" s="8" t="e">
        <f t="shared" si="301"/>
        <v>#N/A</v>
      </c>
      <c r="BA561" s="3" t="e">
        <f t="shared" si="302"/>
        <v>#N/A</v>
      </c>
      <c r="BB561" s="3" t="e">
        <f t="shared" si="303"/>
        <v>#N/A</v>
      </c>
      <c r="BC561" s="3" t="e">
        <f t="shared" si="304"/>
        <v>#N/A</v>
      </c>
      <c r="BD561" s="3" t="e">
        <f t="shared" si="305"/>
        <v>#N/A</v>
      </c>
      <c r="BE561" s="3" t="e">
        <f t="shared" si="306"/>
        <v>#N/A</v>
      </c>
      <c r="BF561" s="3" t="e">
        <f t="shared" si="307"/>
        <v>#N/A</v>
      </c>
      <c r="BG561" s="3" t="e">
        <f t="shared" si="308"/>
        <v>#N/A</v>
      </c>
      <c r="BH561" s="3" t="e">
        <f t="shared" si="309"/>
        <v>#N/A</v>
      </c>
      <c r="BI561" s="3" t="e">
        <f t="shared" si="310"/>
        <v>#N/A</v>
      </c>
      <c r="BM561" s="4"/>
      <c r="BN561" s="8"/>
      <c r="BO561" s="3"/>
      <c r="BP561" s="4"/>
      <c r="BQ561" s="4"/>
      <c r="BR561" s="3"/>
      <c r="BU561">
        <f t="shared" si="324"/>
        <v>270</v>
      </c>
      <c r="BV561" t="e">
        <f t="shared" si="299"/>
        <v>#N/A</v>
      </c>
      <c r="BW561" s="3" t="e">
        <f t="shared" si="299"/>
        <v>#N/A</v>
      </c>
      <c r="BX561" s="3" t="e">
        <f t="shared" si="299"/>
        <v>#N/A</v>
      </c>
      <c r="BY561" s="4" t="e">
        <f t="shared" si="299"/>
        <v>#N/A</v>
      </c>
      <c r="BZ561" s="4" t="e">
        <f t="shared" si="299"/>
        <v>#N/A</v>
      </c>
      <c r="CB561" s="8" t="e">
        <f t="shared" si="312"/>
        <v>#N/A</v>
      </c>
      <c r="CC561" s="3" t="e">
        <f t="shared" si="313"/>
        <v>#N/A</v>
      </c>
      <c r="CD561" s="3" t="e">
        <f t="shared" si="314"/>
        <v>#N/A</v>
      </c>
      <c r="CE561" s="3" t="e">
        <f t="shared" si="315"/>
        <v>#N/A</v>
      </c>
      <c r="CF561" s="3" t="e">
        <f t="shared" si="316"/>
        <v>#N/A</v>
      </c>
      <c r="CG561" s="3" t="e">
        <f t="shared" si="317"/>
        <v>#N/A</v>
      </c>
      <c r="CH561" s="3" t="e">
        <f t="shared" si="318"/>
        <v>#N/A</v>
      </c>
      <c r="CI561" s="3" t="e">
        <f t="shared" si="319"/>
        <v>#N/A</v>
      </c>
      <c r="CJ561" s="3" t="e">
        <f t="shared" si="320"/>
        <v>#N/A</v>
      </c>
      <c r="CK561" s="3" t="e">
        <f t="shared" si="321"/>
        <v>#N/A</v>
      </c>
    </row>
    <row r="562" spans="45:89" x14ac:dyDescent="0.2">
      <c r="AS562">
        <f t="shared" si="322"/>
        <v>270</v>
      </c>
      <c r="AT562" t="e">
        <f t="shared" si="323"/>
        <v>#N/A</v>
      </c>
      <c r="AU562" s="3" t="e">
        <f t="shared" si="300"/>
        <v>#N/A</v>
      </c>
      <c r="AV562" s="3" t="e">
        <f t="shared" si="311"/>
        <v>#N/A</v>
      </c>
      <c r="AW562" s="4" t="e">
        <f t="shared" si="311"/>
        <v>#N/A</v>
      </c>
      <c r="AX562" s="4" t="e">
        <f t="shared" si="311"/>
        <v>#N/A</v>
      </c>
      <c r="AZ562" s="8" t="e">
        <f t="shared" si="301"/>
        <v>#N/A</v>
      </c>
      <c r="BA562" s="3" t="e">
        <f t="shared" si="302"/>
        <v>#N/A</v>
      </c>
      <c r="BB562" s="3" t="e">
        <f t="shared" si="303"/>
        <v>#N/A</v>
      </c>
      <c r="BC562" s="3" t="e">
        <f t="shared" si="304"/>
        <v>#N/A</v>
      </c>
      <c r="BD562" s="3" t="e">
        <f t="shared" si="305"/>
        <v>#N/A</v>
      </c>
      <c r="BE562" s="3" t="e">
        <f t="shared" si="306"/>
        <v>#N/A</v>
      </c>
      <c r="BF562" s="3" t="e">
        <f t="shared" si="307"/>
        <v>#N/A</v>
      </c>
      <c r="BG562" s="3" t="e">
        <f t="shared" si="308"/>
        <v>#N/A</v>
      </c>
      <c r="BH562" s="3" t="e">
        <f t="shared" si="309"/>
        <v>#N/A</v>
      </c>
      <c r="BI562" s="3" t="e">
        <f t="shared" si="310"/>
        <v>#N/A</v>
      </c>
      <c r="BM562" s="4"/>
      <c r="BN562" s="8"/>
      <c r="BO562" s="3"/>
      <c r="BP562" s="4"/>
      <c r="BQ562" s="4"/>
      <c r="BR562" s="3"/>
      <c r="BU562">
        <f t="shared" si="324"/>
        <v>270</v>
      </c>
      <c r="BV562" t="e">
        <f t="shared" ref="BV562:BZ612" si="325">INDEX($AA$23:$AF$204,MATCH($BU562,$AA$23:$AA$204,0),MATCH(BV$22,$AA$22:$AF$22,0))</f>
        <v>#N/A</v>
      </c>
      <c r="BW562" s="3" t="e">
        <f t="shared" si="325"/>
        <v>#N/A</v>
      </c>
      <c r="BX562" s="3" t="e">
        <f t="shared" si="325"/>
        <v>#N/A</v>
      </c>
      <c r="BY562" s="4" t="e">
        <f t="shared" si="325"/>
        <v>#N/A</v>
      </c>
      <c r="BZ562" s="4" t="e">
        <f t="shared" si="325"/>
        <v>#N/A</v>
      </c>
      <c r="CB562" s="8" t="e">
        <f t="shared" si="312"/>
        <v>#N/A</v>
      </c>
      <c r="CC562" s="3" t="e">
        <f t="shared" si="313"/>
        <v>#N/A</v>
      </c>
      <c r="CD562" s="3" t="e">
        <f t="shared" si="314"/>
        <v>#N/A</v>
      </c>
      <c r="CE562" s="3" t="e">
        <f t="shared" si="315"/>
        <v>#N/A</v>
      </c>
      <c r="CF562" s="3" t="e">
        <f t="shared" si="316"/>
        <v>#N/A</v>
      </c>
      <c r="CG562" s="3" t="e">
        <f t="shared" si="317"/>
        <v>#N/A</v>
      </c>
      <c r="CH562" s="3" t="e">
        <f t="shared" si="318"/>
        <v>#N/A</v>
      </c>
      <c r="CI562" s="3" t="e">
        <f t="shared" si="319"/>
        <v>#N/A</v>
      </c>
      <c r="CJ562" s="3" t="e">
        <f t="shared" si="320"/>
        <v>#N/A</v>
      </c>
      <c r="CK562" s="3" t="e">
        <f t="shared" si="321"/>
        <v>#N/A</v>
      </c>
    </row>
    <row r="563" spans="45:89" x14ac:dyDescent="0.2">
      <c r="AS563">
        <f t="shared" si="322"/>
        <v>271</v>
      </c>
      <c r="AT563" t="e">
        <f t="shared" si="323"/>
        <v>#N/A</v>
      </c>
      <c r="AU563" s="3" t="e">
        <f t="shared" si="300"/>
        <v>#N/A</v>
      </c>
      <c r="AV563" s="3" t="e">
        <f t="shared" si="311"/>
        <v>#N/A</v>
      </c>
      <c r="AW563" s="4" t="e">
        <f t="shared" si="311"/>
        <v>#N/A</v>
      </c>
      <c r="AX563" s="4" t="e">
        <f t="shared" si="311"/>
        <v>#N/A</v>
      </c>
      <c r="AZ563" s="8" t="e">
        <f t="shared" si="301"/>
        <v>#N/A</v>
      </c>
      <c r="BA563" s="3" t="e">
        <f t="shared" si="302"/>
        <v>#N/A</v>
      </c>
      <c r="BB563" s="3" t="e">
        <f t="shared" si="303"/>
        <v>#N/A</v>
      </c>
      <c r="BC563" s="3" t="e">
        <f t="shared" si="304"/>
        <v>#N/A</v>
      </c>
      <c r="BD563" s="3" t="e">
        <f t="shared" si="305"/>
        <v>#N/A</v>
      </c>
      <c r="BE563" s="3" t="e">
        <f t="shared" si="306"/>
        <v>#N/A</v>
      </c>
      <c r="BF563" s="3" t="e">
        <f t="shared" si="307"/>
        <v>#N/A</v>
      </c>
      <c r="BG563" s="3" t="e">
        <f t="shared" si="308"/>
        <v>#N/A</v>
      </c>
      <c r="BH563" s="3" t="e">
        <f t="shared" si="309"/>
        <v>#N/A</v>
      </c>
      <c r="BI563" s="3" t="e">
        <f t="shared" si="310"/>
        <v>#N/A</v>
      </c>
      <c r="BM563" s="4"/>
      <c r="BN563" s="8"/>
      <c r="BO563" s="3"/>
      <c r="BP563" s="4"/>
      <c r="BQ563" s="4"/>
      <c r="BR563" s="3"/>
      <c r="BU563">
        <f t="shared" si="324"/>
        <v>271</v>
      </c>
      <c r="BV563" t="e">
        <f t="shared" si="325"/>
        <v>#N/A</v>
      </c>
      <c r="BW563" s="3" t="e">
        <f t="shared" si="325"/>
        <v>#N/A</v>
      </c>
      <c r="BX563" s="3" t="e">
        <f t="shared" si="325"/>
        <v>#N/A</v>
      </c>
      <c r="BY563" s="4" t="e">
        <f t="shared" si="325"/>
        <v>#N/A</v>
      </c>
      <c r="BZ563" s="4" t="e">
        <f t="shared" si="325"/>
        <v>#N/A</v>
      </c>
      <c r="CB563" s="8" t="e">
        <f t="shared" si="312"/>
        <v>#N/A</v>
      </c>
      <c r="CC563" s="3" t="e">
        <f t="shared" si="313"/>
        <v>#N/A</v>
      </c>
      <c r="CD563" s="3" t="e">
        <f t="shared" si="314"/>
        <v>#N/A</v>
      </c>
      <c r="CE563" s="3" t="e">
        <f t="shared" si="315"/>
        <v>#N/A</v>
      </c>
      <c r="CF563" s="3" t="e">
        <f t="shared" si="316"/>
        <v>#N/A</v>
      </c>
      <c r="CG563" s="3" t="e">
        <f t="shared" si="317"/>
        <v>#N/A</v>
      </c>
      <c r="CH563" s="3" t="e">
        <f t="shared" si="318"/>
        <v>#N/A</v>
      </c>
      <c r="CI563" s="3" t="e">
        <f t="shared" si="319"/>
        <v>#N/A</v>
      </c>
      <c r="CJ563" s="3" t="e">
        <f t="shared" si="320"/>
        <v>#N/A</v>
      </c>
      <c r="CK563" s="3" t="e">
        <f t="shared" si="321"/>
        <v>#N/A</v>
      </c>
    </row>
    <row r="564" spans="45:89" x14ac:dyDescent="0.2">
      <c r="AS564">
        <f t="shared" si="322"/>
        <v>271</v>
      </c>
      <c r="AT564" t="e">
        <f t="shared" si="323"/>
        <v>#N/A</v>
      </c>
      <c r="AU564" s="3" t="e">
        <f t="shared" si="300"/>
        <v>#N/A</v>
      </c>
      <c r="AV564" s="3" t="e">
        <f t="shared" si="311"/>
        <v>#N/A</v>
      </c>
      <c r="AW564" s="4" t="e">
        <f t="shared" si="311"/>
        <v>#N/A</v>
      </c>
      <c r="AX564" s="4" t="e">
        <f t="shared" si="311"/>
        <v>#N/A</v>
      </c>
      <c r="AZ564" s="8" t="e">
        <f t="shared" si="301"/>
        <v>#N/A</v>
      </c>
      <c r="BA564" s="3" t="e">
        <f t="shared" si="302"/>
        <v>#N/A</v>
      </c>
      <c r="BB564" s="3" t="e">
        <f t="shared" si="303"/>
        <v>#N/A</v>
      </c>
      <c r="BC564" s="3" t="e">
        <f t="shared" si="304"/>
        <v>#N/A</v>
      </c>
      <c r="BD564" s="3" t="e">
        <f t="shared" si="305"/>
        <v>#N/A</v>
      </c>
      <c r="BE564" s="3" t="e">
        <f t="shared" si="306"/>
        <v>#N/A</v>
      </c>
      <c r="BF564" s="3" t="e">
        <f t="shared" si="307"/>
        <v>#N/A</v>
      </c>
      <c r="BG564" s="3" t="e">
        <f t="shared" si="308"/>
        <v>#N/A</v>
      </c>
      <c r="BH564" s="3" t="e">
        <f t="shared" si="309"/>
        <v>#N/A</v>
      </c>
      <c r="BI564" s="3" t="e">
        <f t="shared" si="310"/>
        <v>#N/A</v>
      </c>
      <c r="BM564" s="4"/>
      <c r="BN564" s="8"/>
      <c r="BO564" s="3"/>
      <c r="BP564" s="4"/>
      <c r="BQ564" s="4"/>
      <c r="BR564" s="3"/>
      <c r="BU564">
        <f t="shared" si="324"/>
        <v>271</v>
      </c>
      <c r="BV564" t="e">
        <f t="shared" si="325"/>
        <v>#N/A</v>
      </c>
      <c r="BW564" s="3" t="e">
        <f t="shared" si="325"/>
        <v>#N/A</v>
      </c>
      <c r="BX564" s="3" t="e">
        <f t="shared" si="325"/>
        <v>#N/A</v>
      </c>
      <c r="BY564" s="4" t="e">
        <f t="shared" si="325"/>
        <v>#N/A</v>
      </c>
      <c r="BZ564" s="4" t="e">
        <f t="shared" si="325"/>
        <v>#N/A</v>
      </c>
      <c r="CB564" s="8" t="e">
        <f t="shared" si="312"/>
        <v>#N/A</v>
      </c>
      <c r="CC564" s="3" t="e">
        <f t="shared" si="313"/>
        <v>#N/A</v>
      </c>
      <c r="CD564" s="3" t="e">
        <f t="shared" si="314"/>
        <v>#N/A</v>
      </c>
      <c r="CE564" s="3" t="e">
        <f t="shared" si="315"/>
        <v>#N/A</v>
      </c>
      <c r="CF564" s="3" t="e">
        <f t="shared" si="316"/>
        <v>#N/A</v>
      </c>
      <c r="CG564" s="3" t="e">
        <f t="shared" si="317"/>
        <v>#N/A</v>
      </c>
      <c r="CH564" s="3" t="e">
        <f t="shared" si="318"/>
        <v>#N/A</v>
      </c>
      <c r="CI564" s="3" t="e">
        <f t="shared" si="319"/>
        <v>#N/A</v>
      </c>
      <c r="CJ564" s="3" t="e">
        <f t="shared" si="320"/>
        <v>#N/A</v>
      </c>
      <c r="CK564" s="3" t="e">
        <f t="shared" si="321"/>
        <v>#N/A</v>
      </c>
    </row>
    <row r="565" spans="45:89" x14ac:dyDescent="0.2">
      <c r="AS565">
        <f t="shared" si="322"/>
        <v>272</v>
      </c>
      <c r="AT565" t="e">
        <f t="shared" si="323"/>
        <v>#N/A</v>
      </c>
      <c r="AU565" s="3" t="e">
        <f t="shared" si="300"/>
        <v>#N/A</v>
      </c>
      <c r="AV565" s="3" t="e">
        <f t="shared" si="311"/>
        <v>#N/A</v>
      </c>
      <c r="AW565" s="4" t="e">
        <f t="shared" si="311"/>
        <v>#N/A</v>
      </c>
      <c r="AX565" s="4" t="e">
        <f t="shared" si="311"/>
        <v>#N/A</v>
      </c>
      <c r="AZ565" s="8" t="e">
        <f t="shared" si="301"/>
        <v>#N/A</v>
      </c>
      <c r="BA565" s="3" t="e">
        <f t="shared" si="302"/>
        <v>#N/A</v>
      </c>
      <c r="BB565" s="3" t="e">
        <f t="shared" si="303"/>
        <v>#N/A</v>
      </c>
      <c r="BC565" s="3" t="e">
        <f t="shared" si="304"/>
        <v>#N/A</v>
      </c>
      <c r="BD565" s="3" t="e">
        <f t="shared" si="305"/>
        <v>#N/A</v>
      </c>
      <c r="BE565" s="3" t="e">
        <f t="shared" si="306"/>
        <v>#N/A</v>
      </c>
      <c r="BF565" s="3" t="e">
        <f t="shared" si="307"/>
        <v>#N/A</v>
      </c>
      <c r="BG565" s="3" t="e">
        <f t="shared" si="308"/>
        <v>#N/A</v>
      </c>
      <c r="BH565" s="3" t="e">
        <f t="shared" si="309"/>
        <v>#N/A</v>
      </c>
      <c r="BI565" s="3" t="e">
        <f t="shared" si="310"/>
        <v>#N/A</v>
      </c>
      <c r="BM565" s="4"/>
      <c r="BN565" s="8"/>
      <c r="BO565" s="3"/>
      <c r="BP565" s="4"/>
      <c r="BQ565" s="4"/>
      <c r="BR565" s="3"/>
      <c r="BU565">
        <f t="shared" si="324"/>
        <v>272</v>
      </c>
      <c r="BV565" t="e">
        <f t="shared" si="325"/>
        <v>#N/A</v>
      </c>
      <c r="BW565" s="3" t="e">
        <f t="shared" si="325"/>
        <v>#N/A</v>
      </c>
      <c r="BX565" s="3" t="e">
        <f t="shared" si="325"/>
        <v>#N/A</v>
      </c>
      <c r="BY565" s="4" t="e">
        <f t="shared" si="325"/>
        <v>#N/A</v>
      </c>
      <c r="BZ565" s="4" t="e">
        <f t="shared" si="325"/>
        <v>#N/A</v>
      </c>
      <c r="CB565" s="8" t="e">
        <f t="shared" si="312"/>
        <v>#N/A</v>
      </c>
      <c r="CC565" s="3" t="e">
        <f t="shared" si="313"/>
        <v>#N/A</v>
      </c>
      <c r="CD565" s="3" t="e">
        <f t="shared" si="314"/>
        <v>#N/A</v>
      </c>
      <c r="CE565" s="3" t="e">
        <f t="shared" si="315"/>
        <v>#N/A</v>
      </c>
      <c r="CF565" s="3" t="e">
        <f t="shared" si="316"/>
        <v>#N/A</v>
      </c>
      <c r="CG565" s="3" t="e">
        <f t="shared" si="317"/>
        <v>#N/A</v>
      </c>
      <c r="CH565" s="3" t="e">
        <f t="shared" si="318"/>
        <v>#N/A</v>
      </c>
      <c r="CI565" s="3" t="e">
        <f t="shared" si="319"/>
        <v>#N/A</v>
      </c>
      <c r="CJ565" s="3" t="e">
        <f t="shared" si="320"/>
        <v>#N/A</v>
      </c>
      <c r="CK565" s="3" t="e">
        <f t="shared" si="321"/>
        <v>#N/A</v>
      </c>
    </row>
    <row r="566" spans="45:89" x14ac:dyDescent="0.2">
      <c r="AS566">
        <f t="shared" si="322"/>
        <v>272</v>
      </c>
      <c r="AT566" t="e">
        <f t="shared" si="323"/>
        <v>#N/A</v>
      </c>
      <c r="AU566" s="3" t="e">
        <f t="shared" si="300"/>
        <v>#N/A</v>
      </c>
      <c r="AV566" s="3" t="e">
        <f t="shared" si="311"/>
        <v>#N/A</v>
      </c>
      <c r="AW566" s="4" t="e">
        <f t="shared" si="311"/>
        <v>#N/A</v>
      </c>
      <c r="AX566" s="4" t="e">
        <f t="shared" si="311"/>
        <v>#N/A</v>
      </c>
      <c r="AZ566" s="8" t="e">
        <f t="shared" si="301"/>
        <v>#N/A</v>
      </c>
      <c r="BA566" s="3" t="e">
        <f t="shared" si="302"/>
        <v>#N/A</v>
      </c>
      <c r="BB566" s="3" t="e">
        <f t="shared" si="303"/>
        <v>#N/A</v>
      </c>
      <c r="BC566" s="3" t="e">
        <f t="shared" si="304"/>
        <v>#N/A</v>
      </c>
      <c r="BD566" s="3" t="e">
        <f t="shared" si="305"/>
        <v>#N/A</v>
      </c>
      <c r="BE566" s="3" t="e">
        <f t="shared" si="306"/>
        <v>#N/A</v>
      </c>
      <c r="BF566" s="3" t="e">
        <f t="shared" si="307"/>
        <v>#N/A</v>
      </c>
      <c r="BG566" s="3" t="e">
        <f t="shared" si="308"/>
        <v>#N/A</v>
      </c>
      <c r="BH566" s="3" t="e">
        <f t="shared" si="309"/>
        <v>#N/A</v>
      </c>
      <c r="BI566" s="3" t="e">
        <f t="shared" si="310"/>
        <v>#N/A</v>
      </c>
      <c r="BM566" s="4"/>
      <c r="BN566" s="8"/>
      <c r="BO566" s="3"/>
      <c r="BP566" s="4"/>
      <c r="BQ566" s="4"/>
      <c r="BR566" s="3"/>
      <c r="BU566">
        <f t="shared" si="324"/>
        <v>272</v>
      </c>
      <c r="BV566" t="e">
        <f t="shared" si="325"/>
        <v>#N/A</v>
      </c>
      <c r="BW566" s="3" t="e">
        <f t="shared" si="325"/>
        <v>#N/A</v>
      </c>
      <c r="BX566" s="3" t="e">
        <f t="shared" si="325"/>
        <v>#N/A</v>
      </c>
      <c r="BY566" s="4" t="e">
        <f t="shared" si="325"/>
        <v>#N/A</v>
      </c>
      <c r="BZ566" s="4" t="e">
        <f t="shared" si="325"/>
        <v>#N/A</v>
      </c>
      <c r="CB566" s="8" t="e">
        <f t="shared" si="312"/>
        <v>#N/A</v>
      </c>
      <c r="CC566" s="3" t="e">
        <f t="shared" si="313"/>
        <v>#N/A</v>
      </c>
      <c r="CD566" s="3" t="e">
        <f t="shared" si="314"/>
        <v>#N/A</v>
      </c>
      <c r="CE566" s="3" t="e">
        <f t="shared" si="315"/>
        <v>#N/A</v>
      </c>
      <c r="CF566" s="3" t="e">
        <f t="shared" si="316"/>
        <v>#N/A</v>
      </c>
      <c r="CG566" s="3" t="e">
        <f t="shared" si="317"/>
        <v>#N/A</v>
      </c>
      <c r="CH566" s="3" t="e">
        <f t="shared" si="318"/>
        <v>#N/A</v>
      </c>
      <c r="CI566" s="3" t="e">
        <f t="shared" si="319"/>
        <v>#N/A</v>
      </c>
      <c r="CJ566" s="3" t="e">
        <f t="shared" si="320"/>
        <v>#N/A</v>
      </c>
      <c r="CK566" s="3" t="e">
        <f t="shared" si="321"/>
        <v>#N/A</v>
      </c>
    </row>
    <row r="567" spans="45:89" x14ac:dyDescent="0.2">
      <c r="AS567">
        <f t="shared" si="322"/>
        <v>273</v>
      </c>
      <c r="AT567" t="e">
        <f t="shared" si="323"/>
        <v>#N/A</v>
      </c>
      <c r="AU567" s="3" t="e">
        <f t="shared" si="300"/>
        <v>#N/A</v>
      </c>
      <c r="AV567" s="3" t="e">
        <f t="shared" si="311"/>
        <v>#N/A</v>
      </c>
      <c r="AW567" s="4" t="e">
        <f t="shared" si="311"/>
        <v>#N/A</v>
      </c>
      <c r="AX567" s="4" t="e">
        <f t="shared" si="311"/>
        <v>#N/A</v>
      </c>
      <c r="AZ567" s="8" t="e">
        <f t="shared" si="301"/>
        <v>#N/A</v>
      </c>
      <c r="BA567" s="3" t="e">
        <f t="shared" si="302"/>
        <v>#N/A</v>
      </c>
      <c r="BB567" s="3" t="e">
        <f t="shared" si="303"/>
        <v>#N/A</v>
      </c>
      <c r="BC567" s="3" t="e">
        <f t="shared" si="304"/>
        <v>#N/A</v>
      </c>
      <c r="BD567" s="3" t="e">
        <f t="shared" si="305"/>
        <v>#N/A</v>
      </c>
      <c r="BE567" s="3" t="e">
        <f t="shared" si="306"/>
        <v>#N/A</v>
      </c>
      <c r="BF567" s="3" t="e">
        <f t="shared" si="307"/>
        <v>#N/A</v>
      </c>
      <c r="BG567" s="3" t="e">
        <f t="shared" si="308"/>
        <v>#N/A</v>
      </c>
      <c r="BH567" s="3" t="e">
        <f t="shared" si="309"/>
        <v>#N/A</v>
      </c>
      <c r="BI567" s="3" t="e">
        <f t="shared" si="310"/>
        <v>#N/A</v>
      </c>
      <c r="BM567" s="4"/>
      <c r="BN567" s="8"/>
      <c r="BO567" s="3"/>
      <c r="BP567" s="4"/>
      <c r="BQ567" s="4"/>
      <c r="BR567" s="3"/>
      <c r="BU567">
        <f t="shared" si="324"/>
        <v>273</v>
      </c>
      <c r="BV567" t="e">
        <f t="shared" si="325"/>
        <v>#N/A</v>
      </c>
      <c r="BW567" s="3" t="e">
        <f t="shared" si="325"/>
        <v>#N/A</v>
      </c>
      <c r="BX567" s="3" t="e">
        <f t="shared" si="325"/>
        <v>#N/A</v>
      </c>
      <c r="BY567" s="4" t="e">
        <f t="shared" si="325"/>
        <v>#N/A</v>
      </c>
      <c r="BZ567" s="4" t="e">
        <f t="shared" si="325"/>
        <v>#N/A</v>
      </c>
      <c r="CB567" s="8" t="e">
        <f t="shared" si="312"/>
        <v>#N/A</v>
      </c>
      <c r="CC567" s="3" t="e">
        <f t="shared" si="313"/>
        <v>#N/A</v>
      </c>
      <c r="CD567" s="3" t="e">
        <f t="shared" si="314"/>
        <v>#N/A</v>
      </c>
      <c r="CE567" s="3" t="e">
        <f t="shared" si="315"/>
        <v>#N/A</v>
      </c>
      <c r="CF567" s="3" t="e">
        <f t="shared" si="316"/>
        <v>#N/A</v>
      </c>
      <c r="CG567" s="3" t="e">
        <f t="shared" si="317"/>
        <v>#N/A</v>
      </c>
      <c r="CH567" s="3" t="e">
        <f t="shared" si="318"/>
        <v>#N/A</v>
      </c>
      <c r="CI567" s="3" t="e">
        <f t="shared" si="319"/>
        <v>#N/A</v>
      </c>
      <c r="CJ567" s="3" t="e">
        <f t="shared" si="320"/>
        <v>#N/A</v>
      </c>
      <c r="CK567" s="3" t="e">
        <f t="shared" si="321"/>
        <v>#N/A</v>
      </c>
    </row>
    <row r="568" spans="45:89" x14ac:dyDescent="0.2">
      <c r="AS568">
        <f t="shared" si="322"/>
        <v>273</v>
      </c>
      <c r="AT568" t="e">
        <f t="shared" si="323"/>
        <v>#N/A</v>
      </c>
      <c r="AU568" s="3" t="e">
        <f t="shared" si="300"/>
        <v>#N/A</v>
      </c>
      <c r="AV568" s="3" t="e">
        <f t="shared" si="311"/>
        <v>#N/A</v>
      </c>
      <c r="AW568" s="4" t="e">
        <f t="shared" si="311"/>
        <v>#N/A</v>
      </c>
      <c r="AX568" s="4" t="e">
        <f t="shared" si="311"/>
        <v>#N/A</v>
      </c>
      <c r="AZ568" s="8" t="e">
        <f t="shared" si="301"/>
        <v>#N/A</v>
      </c>
      <c r="BA568" s="3" t="e">
        <f t="shared" si="302"/>
        <v>#N/A</v>
      </c>
      <c r="BB568" s="3" t="e">
        <f t="shared" si="303"/>
        <v>#N/A</v>
      </c>
      <c r="BC568" s="3" t="e">
        <f t="shared" si="304"/>
        <v>#N/A</v>
      </c>
      <c r="BD568" s="3" t="e">
        <f t="shared" si="305"/>
        <v>#N/A</v>
      </c>
      <c r="BE568" s="3" t="e">
        <f t="shared" si="306"/>
        <v>#N/A</v>
      </c>
      <c r="BF568" s="3" t="e">
        <f t="shared" si="307"/>
        <v>#N/A</v>
      </c>
      <c r="BG568" s="3" t="e">
        <f t="shared" si="308"/>
        <v>#N/A</v>
      </c>
      <c r="BH568" s="3" t="e">
        <f t="shared" si="309"/>
        <v>#N/A</v>
      </c>
      <c r="BI568" s="3" t="e">
        <f t="shared" si="310"/>
        <v>#N/A</v>
      </c>
      <c r="BM568" s="4"/>
      <c r="BN568" s="8"/>
      <c r="BO568" s="3"/>
      <c r="BP568" s="4"/>
      <c r="BQ568" s="4"/>
      <c r="BR568" s="3"/>
      <c r="BU568">
        <f t="shared" si="324"/>
        <v>273</v>
      </c>
      <c r="BV568" t="e">
        <f t="shared" si="325"/>
        <v>#N/A</v>
      </c>
      <c r="BW568" s="3" t="e">
        <f t="shared" si="325"/>
        <v>#N/A</v>
      </c>
      <c r="BX568" s="3" t="e">
        <f t="shared" si="325"/>
        <v>#N/A</v>
      </c>
      <c r="BY568" s="4" t="e">
        <f t="shared" si="325"/>
        <v>#N/A</v>
      </c>
      <c r="BZ568" s="4" t="e">
        <f t="shared" si="325"/>
        <v>#N/A</v>
      </c>
      <c r="CB568" s="8" t="e">
        <f t="shared" si="312"/>
        <v>#N/A</v>
      </c>
      <c r="CC568" s="3" t="e">
        <f t="shared" si="313"/>
        <v>#N/A</v>
      </c>
      <c r="CD568" s="3" t="e">
        <f t="shared" si="314"/>
        <v>#N/A</v>
      </c>
      <c r="CE568" s="3" t="e">
        <f t="shared" si="315"/>
        <v>#N/A</v>
      </c>
      <c r="CF568" s="3" t="e">
        <f t="shared" si="316"/>
        <v>#N/A</v>
      </c>
      <c r="CG568" s="3" t="e">
        <f t="shared" si="317"/>
        <v>#N/A</v>
      </c>
      <c r="CH568" s="3" t="e">
        <f t="shared" si="318"/>
        <v>#N/A</v>
      </c>
      <c r="CI568" s="3" t="e">
        <f t="shared" si="319"/>
        <v>#N/A</v>
      </c>
      <c r="CJ568" s="3" t="e">
        <f t="shared" si="320"/>
        <v>#N/A</v>
      </c>
      <c r="CK568" s="3" t="e">
        <f t="shared" si="321"/>
        <v>#N/A</v>
      </c>
    </row>
    <row r="569" spans="45:89" x14ac:dyDescent="0.2">
      <c r="AS569">
        <f t="shared" si="322"/>
        <v>274</v>
      </c>
      <c r="AT569" t="e">
        <f t="shared" si="323"/>
        <v>#N/A</v>
      </c>
      <c r="AU569" s="3" t="e">
        <f t="shared" si="300"/>
        <v>#N/A</v>
      </c>
      <c r="AV569" s="3" t="e">
        <f t="shared" si="311"/>
        <v>#N/A</v>
      </c>
      <c r="AW569" s="4" t="e">
        <f t="shared" si="311"/>
        <v>#N/A</v>
      </c>
      <c r="AX569" s="4" t="e">
        <f t="shared" si="311"/>
        <v>#N/A</v>
      </c>
      <c r="AZ569" s="8" t="e">
        <f t="shared" si="301"/>
        <v>#N/A</v>
      </c>
      <c r="BA569" s="3" t="e">
        <f t="shared" si="302"/>
        <v>#N/A</v>
      </c>
      <c r="BB569" s="3" t="e">
        <f t="shared" si="303"/>
        <v>#N/A</v>
      </c>
      <c r="BC569" s="3" t="e">
        <f t="shared" si="304"/>
        <v>#N/A</v>
      </c>
      <c r="BD569" s="3" t="e">
        <f t="shared" si="305"/>
        <v>#N/A</v>
      </c>
      <c r="BE569" s="3" t="e">
        <f t="shared" si="306"/>
        <v>#N/A</v>
      </c>
      <c r="BF569" s="3" t="e">
        <f t="shared" si="307"/>
        <v>#N/A</v>
      </c>
      <c r="BG569" s="3" t="e">
        <f t="shared" si="308"/>
        <v>#N/A</v>
      </c>
      <c r="BH569" s="3" t="e">
        <f t="shared" si="309"/>
        <v>#N/A</v>
      </c>
      <c r="BI569" s="3" t="e">
        <f t="shared" si="310"/>
        <v>#N/A</v>
      </c>
      <c r="BM569" s="4"/>
      <c r="BN569" s="8"/>
      <c r="BO569" s="3"/>
      <c r="BP569" s="4"/>
      <c r="BQ569" s="4"/>
      <c r="BR569" s="3"/>
      <c r="BU569">
        <f t="shared" si="324"/>
        <v>274</v>
      </c>
      <c r="BV569" t="e">
        <f t="shared" si="325"/>
        <v>#N/A</v>
      </c>
      <c r="BW569" s="3" t="e">
        <f t="shared" si="325"/>
        <v>#N/A</v>
      </c>
      <c r="BX569" s="3" t="e">
        <f t="shared" si="325"/>
        <v>#N/A</v>
      </c>
      <c r="BY569" s="4" t="e">
        <f t="shared" si="325"/>
        <v>#N/A</v>
      </c>
      <c r="BZ569" s="4" t="e">
        <f t="shared" si="325"/>
        <v>#N/A</v>
      </c>
      <c r="CB569" s="8" t="e">
        <f t="shared" si="312"/>
        <v>#N/A</v>
      </c>
      <c r="CC569" s="3" t="e">
        <f t="shared" si="313"/>
        <v>#N/A</v>
      </c>
      <c r="CD569" s="3" t="e">
        <f t="shared" si="314"/>
        <v>#N/A</v>
      </c>
      <c r="CE569" s="3" t="e">
        <f t="shared" si="315"/>
        <v>#N/A</v>
      </c>
      <c r="CF569" s="3" t="e">
        <f t="shared" si="316"/>
        <v>#N/A</v>
      </c>
      <c r="CG569" s="3" t="e">
        <f t="shared" si="317"/>
        <v>#N/A</v>
      </c>
      <c r="CH569" s="3" t="e">
        <f t="shared" si="318"/>
        <v>#N/A</v>
      </c>
      <c r="CI569" s="3" t="e">
        <f t="shared" si="319"/>
        <v>#N/A</v>
      </c>
      <c r="CJ569" s="3" t="e">
        <f t="shared" si="320"/>
        <v>#N/A</v>
      </c>
      <c r="CK569" s="3" t="e">
        <f t="shared" si="321"/>
        <v>#N/A</v>
      </c>
    </row>
    <row r="570" spans="45:89" x14ac:dyDescent="0.2">
      <c r="AS570">
        <f t="shared" si="322"/>
        <v>274</v>
      </c>
      <c r="AT570" t="e">
        <f t="shared" si="323"/>
        <v>#N/A</v>
      </c>
      <c r="AU570" s="3" t="e">
        <f t="shared" si="300"/>
        <v>#N/A</v>
      </c>
      <c r="AV570" s="3" t="e">
        <f t="shared" si="311"/>
        <v>#N/A</v>
      </c>
      <c r="AW570" s="4" t="e">
        <f t="shared" si="311"/>
        <v>#N/A</v>
      </c>
      <c r="AX570" s="4" t="e">
        <f t="shared" si="311"/>
        <v>#N/A</v>
      </c>
      <c r="AZ570" s="8" t="e">
        <f t="shared" si="301"/>
        <v>#N/A</v>
      </c>
      <c r="BA570" s="3" t="e">
        <f t="shared" si="302"/>
        <v>#N/A</v>
      </c>
      <c r="BB570" s="3" t="e">
        <f t="shared" si="303"/>
        <v>#N/A</v>
      </c>
      <c r="BC570" s="3" t="e">
        <f t="shared" si="304"/>
        <v>#N/A</v>
      </c>
      <c r="BD570" s="3" t="e">
        <f t="shared" si="305"/>
        <v>#N/A</v>
      </c>
      <c r="BE570" s="3" t="e">
        <f t="shared" si="306"/>
        <v>#N/A</v>
      </c>
      <c r="BF570" s="3" t="e">
        <f t="shared" si="307"/>
        <v>#N/A</v>
      </c>
      <c r="BG570" s="3" t="e">
        <f t="shared" si="308"/>
        <v>#N/A</v>
      </c>
      <c r="BH570" s="3" t="e">
        <f t="shared" si="309"/>
        <v>#N/A</v>
      </c>
      <c r="BI570" s="3" t="e">
        <f t="shared" si="310"/>
        <v>#N/A</v>
      </c>
      <c r="BM570" s="4"/>
      <c r="BN570" s="8"/>
      <c r="BO570" s="3"/>
      <c r="BP570" s="4"/>
      <c r="BQ570" s="4"/>
      <c r="BR570" s="3"/>
      <c r="BU570">
        <f t="shared" si="324"/>
        <v>274</v>
      </c>
      <c r="BV570" t="e">
        <f t="shared" si="325"/>
        <v>#N/A</v>
      </c>
      <c r="BW570" s="3" t="e">
        <f t="shared" si="325"/>
        <v>#N/A</v>
      </c>
      <c r="BX570" s="3" t="e">
        <f t="shared" si="325"/>
        <v>#N/A</v>
      </c>
      <c r="BY570" s="4" t="e">
        <f t="shared" si="325"/>
        <v>#N/A</v>
      </c>
      <c r="BZ570" s="4" t="e">
        <f t="shared" si="325"/>
        <v>#N/A</v>
      </c>
      <c r="CB570" s="8" t="e">
        <f t="shared" si="312"/>
        <v>#N/A</v>
      </c>
      <c r="CC570" s="3" t="e">
        <f t="shared" si="313"/>
        <v>#N/A</v>
      </c>
      <c r="CD570" s="3" t="e">
        <f t="shared" si="314"/>
        <v>#N/A</v>
      </c>
      <c r="CE570" s="3" t="e">
        <f t="shared" si="315"/>
        <v>#N/A</v>
      </c>
      <c r="CF570" s="3" t="e">
        <f t="shared" si="316"/>
        <v>#N/A</v>
      </c>
      <c r="CG570" s="3" t="e">
        <f t="shared" si="317"/>
        <v>#N/A</v>
      </c>
      <c r="CH570" s="3" t="e">
        <f t="shared" si="318"/>
        <v>#N/A</v>
      </c>
      <c r="CI570" s="3" t="e">
        <f t="shared" si="319"/>
        <v>#N/A</v>
      </c>
      <c r="CJ570" s="3" t="e">
        <f t="shared" si="320"/>
        <v>#N/A</v>
      </c>
      <c r="CK570" s="3" t="e">
        <f t="shared" si="321"/>
        <v>#N/A</v>
      </c>
    </row>
    <row r="571" spans="45:89" x14ac:dyDescent="0.2">
      <c r="AS571">
        <f t="shared" si="322"/>
        <v>275</v>
      </c>
      <c r="AT571" t="e">
        <f t="shared" si="323"/>
        <v>#N/A</v>
      </c>
      <c r="AU571" s="3" t="e">
        <f t="shared" si="300"/>
        <v>#N/A</v>
      </c>
      <c r="AV571" s="3" t="e">
        <f t="shared" si="311"/>
        <v>#N/A</v>
      </c>
      <c r="AW571" s="4" t="e">
        <f t="shared" si="311"/>
        <v>#N/A</v>
      </c>
      <c r="AX571" s="4" t="e">
        <f t="shared" si="311"/>
        <v>#N/A</v>
      </c>
      <c r="AZ571" s="8" t="e">
        <f t="shared" si="301"/>
        <v>#N/A</v>
      </c>
      <c r="BA571" s="3" t="e">
        <f t="shared" si="302"/>
        <v>#N/A</v>
      </c>
      <c r="BB571" s="3" t="e">
        <f t="shared" si="303"/>
        <v>#N/A</v>
      </c>
      <c r="BC571" s="3" t="e">
        <f t="shared" si="304"/>
        <v>#N/A</v>
      </c>
      <c r="BD571" s="3" t="e">
        <f t="shared" si="305"/>
        <v>#N/A</v>
      </c>
      <c r="BE571" s="3" t="e">
        <f t="shared" si="306"/>
        <v>#N/A</v>
      </c>
      <c r="BF571" s="3" t="e">
        <f t="shared" si="307"/>
        <v>#N/A</v>
      </c>
      <c r="BG571" s="3" t="e">
        <f t="shared" si="308"/>
        <v>#N/A</v>
      </c>
      <c r="BH571" s="3" t="e">
        <f t="shared" si="309"/>
        <v>#N/A</v>
      </c>
      <c r="BI571" s="3" t="e">
        <f t="shared" si="310"/>
        <v>#N/A</v>
      </c>
      <c r="BM571" s="4"/>
      <c r="BN571" s="8"/>
      <c r="BO571" s="3"/>
      <c r="BP571" s="4"/>
      <c r="BQ571" s="4"/>
      <c r="BR571" s="3"/>
      <c r="BU571">
        <f t="shared" si="324"/>
        <v>275</v>
      </c>
      <c r="BV571" t="e">
        <f t="shared" si="325"/>
        <v>#N/A</v>
      </c>
      <c r="BW571" s="3" t="e">
        <f t="shared" si="325"/>
        <v>#N/A</v>
      </c>
      <c r="BX571" s="3" t="e">
        <f t="shared" si="325"/>
        <v>#N/A</v>
      </c>
      <c r="BY571" s="4" t="e">
        <f t="shared" si="325"/>
        <v>#N/A</v>
      </c>
      <c r="BZ571" s="4" t="e">
        <f t="shared" si="325"/>
        <v>#N/A</v>
      </c>
      <c r="CB571" s="8" t="e">
        <f t="shared" si="312"/>
        <v>#N/A</v>
      </c>
      <c r="CC571" s="3" t="e">
        <f t="shared" si="313"/>
        <v>#N/A</v>
      </c>
      <c r="CD571" s="3" t="e">
        <f t="shared" si="314"/>
        <v>#N/A</v>
      </c>
      <c r="CE571" s="3" t="e">
        <f t="shared" si="315"/>
        <v>#N/A</v>
      </c>
      <c r="CF571" s="3" t="e">
        <f t="shared" si="316"/>
        <v>#N/A</v>
      </c>
      <c r="CG571" s="3" t="e">
        <f t="shared" si="317"/>
        <v>#N/A</v>
      </c>
      <c r="CH571" s="3" t="e">
        <f t="shared" si="318"/>
        <v>#N/A</v>
      </c>
      <c r="CI571" s="3" t="e">
        <f t="shared" si="319"/>
        <v>#N/A</v>
      </c>
      <c r="CJ571" s="3" t="e">
        <f t="shared" si="320"/>
        <v>#N/A</v>
      </c>
      <c r="CK571" s="3" t="e">
        <f t="shared" si="321"/>
        <v>#N/A</v>
      </c>
    </row>
    <row r="572" spans="45:89" x14ac:dyDescent="0.2">
      <c r="AS572">
        <f t="shared" si="322"/>
        <v>275</v>
      </c>
      <c r="AT572" t="e">
        <f t="shared" si="323"/>
        <v>#N/A</v>
      </c>
      <c r="AU572" s="3" t="e">
        <f t="shared" si="300"/>
        <v>#N/A</v>
      </c>
      <c r="AV572" s="3" t="e">
        <f t="shared" si="311"/>
        <v>#N/A</v>
      </c>
      <c r="AW572" s="4" t="e">
        <f t="shared" si="311"/>
        <v>#N/A</v>
      </c>
      <c r="AX572" s="4" t="e">
        <f t="shared" si="311"/>
        <v>#N/A</v>
      </c>
      <c r="AZ572" s="8" t="e">
        <f t="shared" si="301"/>
        <v>#N/A</v>
      </c>
      <c r="BA572" s="3" t="e">
        <f t="shared" si="302"/>
        <v>#N/A</v>
      </c>
      <c r="BB572" s="3" t="e">
        <f t="shared" si="303"/>
        <v>#N/A</v>
      </c>
      <c r="BC572" s="3" t="e">
        <f t="shared" si="304"/>
        <v>#N/A</v>
      </c>
      <c r="BD572" s="3" t="e">
        <f t="shared" si="305"/>
        <v>#N/A</v>
      </c>
      <c r="BE572" s="3" t="e">
        <f t="shared" si="306"/>
        <v>#N/A</v>
      </c>
      <c r="BF572" s="3" t="e">
        <f t="shared" si="307"/>
        <v>#N/A</v>
      </c>
      <c r="BG572" s="3" t="e">
        <f t="shared" si="308"/>
        <v>#N/A</v>
      </c>
      <c r="BH572" s="3" t="e">
        <f t="shared" si="309"/>
        <v>#N/A</v>
      </c>
      <c r="BI572" s="3" t="e">
        <f t="shared" si="310"/>
        <v>#N/A</v>
      </c>
      <c r="BM572" s="4"/>
      <c r="BN572" s="8"/>
      <c r="BO572" s="3"/>
      <c r="BP572" s="4"/>
      <c r="BQ572" s="4"/>
      <c r="BR572" s="3"/>
      <c r="BU572">
        <f t="shared" si="324"/>
        <v>275</v>
      </c>
      <c r="BV572" t="e">
        <f t="shared" si="325"/>
        <v>#N/A</v>
      </c>
      <c r="BW572" s="3" t="e">
        <f t="shared" si="325"/>
        <v>#N/A</v>
      </c>
      <c r="BX572" s="3" t="e">
        <f t="shared" si="325"/>
        <v>#N/A</v>
      </c>
      <c r="BY572" s="4" t="e">
        <f t="shared" si="325"/>
        <v>#N/A</v>
      </c>
      <c r="BZ572" s="4" t="e">
        <f t="shared" si="325"/>
        <v>#N/A</v>
      </c>
      <c r="CB572" s="8" t="e">
        <f t="shared" si="312"/>
        <v>#N/A</v>
      </c>
      <c r="CC572" s="3" t="e">
        <f t="shared" si="313"/>
        <v>#N/A</v>
      </c>
      <c r="CD572" s="3" t="e">
        <f t="shared" si="314"/>
        <v>#N/A</v>
      </c>
      <c r="CE572" s="3" t="e">
        <f t="shared" si="315"/>
        <v>#N/A</v>
      </c>
      <c r="CF572" s="3" t="e">
        <f t="shared" si="316"/>
        <v>#N/A</v>
      </c>
      <c r="CG572" s="3" t="e">
        <f t="shared" si="317"/>
        <v>#N/A</v>
      </c>
      <c r="CH572" s="3" t="e">
        <f t="shared" si="318"/>
        <v>#N/A</v>
      </c>
      <c r="CI572" s="3" t="e">
        <f t="shared" si="319"/>
        <v>#N/A</v>
      </c>
      <c r="CJ572" s="3" t="e">
        <f t="shared" si="320"/>
        <v>#N/A</v>
      </c>
      <c r="CK572" s="3" t="e">
        <f t="shared" si="321"/>
        <v>#N/A</v>
      </c>
    </row>
    <row r="573" spans="45:89" x14ac:dyDescent="0.2">
      <c r="AS573">
        <f t="shared" si="322"/>
        <v>276</v>
      </c>
      <c r="AT573" t="e">
        <f t="shared" si="323"/>
        <v>#N/A</v>
      </c>
      <c r="AU573" s="3" t="e">
        <f t="shared" si="300"/>
        <v>#N/A</v>
      </c>
      <c r="AV573" s="3" t="e">
        <f t="shared" si="311"/>
        <v>#N/A</v>
      </c>
      <c r="AW573" s="4" t="e">
        <f t="shared" si="311"/>
        <v>#N/A</v>
      </c>
      <c r="AX573" s="4" t="e">
        <f t="shared" si="311"/>
        <v>#N/A</v>
      </c>
      <c r="AZ573" s="8" t="e">
        <f t="shared" si="301"/>
        <v>#N/A</v>
      </c>
      <c r="BA573" s="3" t="e">
        <f t="shared" si="302"/>
        <v>#N/A</v>
      </c>
      <c r="BB573" s="3" t="e">
        <f t="shared" si="303"/>
        <v>#N/A</v>
      </c>
      <c r="BC573" s="3" t="e">
        <f t="shared" si="304"/>
        <v>#N/A</v>
      </c>
      <c r="BD573" s="3" t="e">
        <f t="shared" si="305"/>
        <v>#N/A</v>
      </c>
      <c r="BE573" s="3" t="e">
        <f t="shared" si="306"/>
        <v>#N/A</v>
      </c>
      <c r="BF573" s="3" t="e">
        <f t="shared" si="307"/>
        <v>#N/A</v>
      </c>
      <c r="BG573" s="3" t="e">
        <f t="shared" si="308"/>
        <v>#N/A</v>
      </c>
      <c r="BH573" s="3" t="e">
        <f t="shared" si="309"/>
        <v>#N/A</v>
      </c>
      <c r="BI573" s="3" t="e">
        <f t="shared" si="310"/>
        <v>#N/A</v>
      </c>
      <c r="BM573" s="4"/>
      <c r="BN573" s="8"/>
      <c r="BO573" s="3"/>
      <c r="BP573" s="4"/>
      <c r="BQ573" s="4"/>
      <c r="BR573" s="3"/>
      <c r="BU573">
        <f t="shared" si="324"/>
        <v>276</v>
      </c>
      <c r="BV573" t="e">
        <f t="shared" si="325"/>
        <v>#N/A</v>
      </c>
      <c r="BW573" s="3" t="e">
        <f t="shared" si="325"/>
        <v>#N/A</v>
      </c>
      <c r="BX573" s="3" t="e">
        <f t="shared" si="325"/>
        <v>#N/A</v>
      </c>
      <c r="BY573" s="4" t="e">
        <f t="shared" si="325"/>
        <v>#N/A</v>
      </c>
      <c r="BZ573" s="4" t="e">
        <f t="shared" si="325"/>
        <v>#N/A</v>
      </c>
      <c r="CB573" s="8" t="e">
        <f t="shared" si="312"/>
        <v>#N/A</v>
      </c>
      <c r="CC573" s="3" t="e">
        <f t="shared" si="313"/>
        <v>#N/A</v>
      </c>
      <c r="CD573" s="3" t="e">
        <f t="shared" si="314"/>
        <v>#N/A</v>
      </c>
      <c r="CE573" s="3" t="e">
        <f t="shared" si="315"/>
        <v>#N/A</v>
      </c>
      <c r="CF573" s="3" t="e">
        <f t="shared" si="316"/>
        <v>#N/A</v>
      </c>
      <c r="CG573" s="3" t="e">
        <f t="shared" si="317"/>
        <v>#N/A</v>
      </c>
      <c r="CH573" s="3" t="e">
        <f t="shared" si="318"/>
        <v>#N/A</v>
      </c>
      <c r="CI573" s="3" t="e">
        <f t="shared" si="319"/>
        <v>#N/A</v>
      </c>
      <c r="CJ573" s="3" t="e">
        <f t="shared" si="320"/>
        <v>#N/A</v>
      </c>
      <c r="CK573" s="3" t="e">
        <f t="shared" si="321"/>
        <v>#N/A</v>
      </c>
    </row>
    <row r="574" spans="45:89" x14ac:dyDescent="0.2">
      <c r="AS574">
        <f t="shared" si="322"/>
        <v>276</v>
      </c>
      <c r="AT574" t="e">
        <f t="shared" si="323"/>
        <v>#N/A</v>
      </c>
      <c r="AU574" s="3" t="e">
        <f t="shared" si="300"/>
        <v>#N/A</v>
      </c>
      <c r="AV574" s="3" t="e">
        <f t="shared" si="311"/>
        <v>#N/A</v>
      </c>
      <c r="AW574" s="4" t="e">
        <f t="shared" si="311"/>
        <v>#N/A</v>
      </c>
      <c r="AX574" s="4" t="e">
        <f t="shared" si="311"/>
        <v>#N/A</v>
      </c>
      <c r="AZ574" s="8" t="e">
        <f t="shared" si="301"/>
        <v>#N/A</v>
      </c>
      <c r="BA574" s="3" t="e">
        <f t="shared" si="302"/>
        <v>#N/A</v>
      </c>
      <c r="BB574" s="3" t="e">
        <f t="shared" si="303"/>
        <v>#N/A</v>
      </c>
      <c r="BC574" s="3" t="e">
        <f t="shared" si="304"/>
        <v>#N/A</v>
      </c>
      <c r="BD574" s="3" t="e">
        <f t="shared" si="305"/>
        <v>#N/A</v>
      </c>
      <c r="BE574" s="3" t="e">
        <f t="shared" si="306"/>
        <v>#N/A</v>
      </c>
      <c r="BF574" s="3" t="e">
        <f t="shared" si="307"/>
        <v>#N/A</v>
      </c>
      <c r="BG574" s="3" t="e">
        <f t="shared" si="308"/>
        <v>#N/A</v>
      </c>
      <c r="BH574" s="3" t="e">
        <f t="shared" si="309"/>
        <v>#N/A</v>
      </c>
      <c r="BI574" s="3" t="e">
        <f t="shared" si="310"/>
        <v>#N/A</v>
      </c>
      <c r="BM574" s="4"/>
      <c r="BN574" s="8"/>
      <c r="BO574" s="3"/>
      <c r="BP574" s="4"/>
      <c r="BQ574" s="4"/>
      <c r="BR574" s="3"/>
      <c r="BU574">
        <f t="shared" si="324"/>
        <v>276</v>
      </c>
      <c r="BV574" t="e">
        <f t="shared" si="325"/>
        <v>#N/A</v>
      </c>
      <c r="BW574" s="3" t="e">
        <f t="shared" si="325"/>
        <v>#N/A</v>
      </c>
      <c r="BX574" s="3" t="e">
        <f t="shared" si="325"/>
        <v>#N/A</v>
      </c>
      <c r="BY574" s="4" t="e">
        <f t="shared" si="325"/>
        <v>#N/A</v>
      </c>
      <c r="BZ574" s="4" t="e">
        <f t="shared" si="325"/>
        <v>#N/A</v>
      </c>
      <c r="CB574" s="8" t="e">
        <f t="shared" si="312"/>
        <v>#N/A</v>
      </c>
      <c r="CC574" s="3" t="e">
        <f t="shared" si="313"/>
        <v>#N/A</v>
      </c>
      <c r="CD574" s="3" t="e">
        <f t="shared" si="314"/>
        <v>#N/A</v>
      </c>
      <c r="CE574" s="3" t="e">
        <f t="shared" si="315"/>
        <v>#N/A</v>
      </c>
      <c r="CF574" s="3" t="e">
        <f t="shared" si="316"/>
        <v>#N/A</v>
      </c>
      <c r="CG574" s="3" t="e">
        <f t="shared" si="317"/>
        <v>#N/A</v>
      </c>
      <c r="CH574" s="3" t="e">
        <f t="shared" si="318"/>
        <v>#N/A</v>
      </c>
      <c r="CI574" s="3" t="e">
        <f t="shared" si="319"/>
        <v>#N/A</v>
      </c>
      <c r="CJ574" s="3" t="e">
        <f t="shared" si="320"/>
        <v>#N/A</v>
      </c>
      <c r="CK574" s="3" t="e">
        <f t="shared" si="321"/>
        <v>#N/A</v>
      </c>
    </row>
    <row r="575" spans="45:89" x14ac:dyDescent="0.2">
      <c r="AS575">
        <f t="shared" si="322"/>
        <v>277</v>
      </c>
      <c r="AT575" t="e">
        <f t="shared" si="323"/>
        <v>#N/A</v>
      </c>
      <c r="AU575" s="3" t="e">
        <f t="shared" si="300"/>
        <v>#N/A</v>
      </c>
      <c r="AV575" s="3" t="e">
        <f t="shared" si="311"/>
        <v>#N/A</v>
      </c>
      <c r="AW575" s="4" t="e">
        <f t="shared" si="311"/>
        <v>#N/A</v>
      </c>
      <c r="AX575" s="4" t="e">
        <f t="shared" si="311"/>
        <v>#N/A</v>
      </c>
      <c r="AZ575" s="8" t="e">
        <f t="shared" si="301"/>
        <v>#N/A</v>
      </c>
      <c r="BA575" s="3" t="e">
        <f t="shared" si="302"/>
        <v>#N/A</v>
      </c>
      <c r="BB575" s="3" t="e">
        <f t="shared" si="303"/>
        <v>#N/A</v>
      </c>
      <c r="BC575" s="3" t="e">
        <f t="shared" si="304"/>
        <v>#N/A</v>
      </c>
      <c r="BD575" s="3" t="e">
        <f t="shared" si="305"/>
        <v>#N/A</v>
      </c>
      <c r="BE575" s="3" t="e">
        <f t="shared" si="306"/>
        <v>#N/A</v>
      </c>
      <c r="BF575" s="3" t="e">
        <f t="shared" si="307"/>
        <v>#N/A</v>
      </c>
      <c r="BG575" s="3" t="e">
        <f t="shared" si="308"/>
        <v>#N/A</v>
      </c>
      <c r="BH575" s="3" t="e">
        <f t="shared" si="309"/>
        <v>#N/A</v>
      </c>
      <c r="BI575" s="3" t="e">
        <f t="shared" si="310"/>
        <v>#N/A</v>
      </c>
      <c r="BM575" s="4"/>
      <c r="BN575" s="8"/>
      <c r="BO575" s="3"/>
      <c r="BP575" s="4"/>
      <c r="BQ575" s="4"/>
      <c r="BR575" s="3"/>
      <c r="BU575">
        <f t="shared" si="324"/>
        <v>277</v>
      </c>
      <c r="BV575" t="e">
        <f t="shared" si="325"/>
        <v>#N/A</v>
      </c>
      <c r="BW575" s="3" t="e">
        <f t="shared" si="325"/>
        <v>#N/A</v>
      </c>
      <c r="BX575" s="3" t="e">
        <f t="shared" si="325"/>
        <v>#N/A</v>
      </c>
      <c r="BY575" s="4" t="e">
        <f t="shared" si="325"/>
        <v>#N/A</v>
      </c>
      <c r="BZ575" s="4" t="e">
        <f t="shared" si="325"/>
        <v>#N/A</v>
      </c>
      <c r="CB575" s="8" t="e">
        <f t="shared" si="312"/>
        <v>#N/A</v>
      </c>
      <c r="CC575" s="3" t="e">
        <f t="shared" si="313"/>
        <v>#N/A</v>
      </c>
      <c r="CD575" s="3" t="e">
        <f t="shared" si="314"/>
        <v>#N/A</v>
      </c>
      <c r="CE575" s="3" t="e">
        <f t="shared" si="315"/>
        <v>#N/A</v>
      </c>
      <c r="CF575" s="3" t="e">
        <f t="shared" si="316"/>
        <v>#N/A</v>
      </c>
      <c r="CG575" s="3" t="e">
        <f t="shared" si="317"/>
        <v>#N/A</v>
      </c>
      <c r="CH575" s="3" t="e">
        <f t="shared" si="318"/>
        <v>#N/A</v>
      </c>
      <c r="CI575" s="3" t="e">
        <f t="shared" si="319"/>
        <v>#N/A</v>
      </c>
      <c r="CJ575" s="3" t="e">
        <f t="shared" si="320"/>
        <v>#N/A</v>
      </c>
      <c r="CK575" s="3" t="e">
        <f t="shared" si="321"/>
        <v>#N/A</v>
      </c>
    </row>
    <row r="576" spans="45:89" x14ac:dyDescent="0.2">
      <c r="AS576">
        <f t="shared" si="322"/>
        <v>277</v>
      </c>
      <c r="AT576" t="e">
        <f t="shared" si="323"/>
        <v>#N/A</v>
      </c>
      <c r="AU576" s="3" t="e">
        <f t="shared" si="300"/>
        <v>#N/A</v>
      </c>
      <c r="AV576" s="3" t="e">
        <f t="shared" si="311"/>
        <v>#N/A</v>
      </c>
      <c r="AW576" s="4" t="e">
        <f t="shared" si="311"/>
        <v>#N/A</v>
      </c>
      <c r="AX576" s="4" t="e">
        <f t="shared" si="311"/>
        <v>#N/A</v>
      </c>
      <c r="AZ576" s="8" t="e">
        <f t="shared" si="301"/>
        <v>#N/A</v>
      </c>
      <c r="BA576" s="3" t="e">
        <f t="shared" si="302"/>
        <v>#N/A</v>
      </c>
      <c r="BB576" s="3" t="e">
        <f t="shared" si="303"/>
        <v>#N/A</v>
      </c>
      <c r="BC576" s="3" t="e">
        <f t="shared" si="304"/>
        <v>#N/A</v>
      </c>
      <c r="BD576" s="3" t="e">
        <f t="shared" si="305"/>
        <v>#N/A</v>
      </c>
      <c r="BE576" s="3" t="e">
        <f t="shared" si="306"/>
        <v>#N/A</v>
      </c>
      <c r="BF576" s="3" t="e">
        <f t="shared" si="307"/>
        <v>#N/A</v>
      </c>
      <c r="BG576" s="3" t="e">
        <f t="shared" si="308"/>
        <v>#N/A</v>
      </c>
      <c r="BH576" s="3" t="e">
        <f t="shared" si="309"/>
        <v>#N/A</v>
      </c>
      <c r="BI576" s="3" t="e">
        <f t="shared" si="310"/>
        <v>#N/A</v>
      </c>
      <c r="BM576" s="4"/>
      <c r="BN576" s="8"/>
      <c r="BO576" s="3"/>
      <c r="BP576" s="4"/>
      <c r="BQ576" s="4"/>
      <c r="BR576" s="3"/>
      <c r="BU576">
        <f t="shared" si="324"/>
        <v>277</v>
      </c>
      <c r="BV576" t="e">
        <f t="shared" si="325"/>
        <v>#N/A</v>
      </c>
      <c r="BW576" s="3" t="e">
        <f t="shared" si="325"/>
        <v>#N/A</v>
      </c>
      <c r="BX576" s="3" t="e">
        <f t="shared" si="325"/>
        <v>#N/A</v>
      </c>
      <c r="BY576" s="4" t="e">
        <f t="shared" si="325"/>
        <v>#N/A</v>
      </c>
      <c r="BZ576" s="4" t="e">
        <f t="shared" si="325"/>
        <v>#N/A</v>
      </c>
      <c r="CB576" s="8" t="e">
        <f t="shared" si="312"/>
        <v>#N/A</v>
      </c>
      <c r="CC576" s="3" t="e">
        <f t="shared" si="313"/>
        <v>#N/A</v>
      </c>
      <c r="CD576" s="3" t="e">
        <f t="shared" si="314"/>
        <v>#N/A</v>
      </c>
      <c r="CE576" s="3" t="e">
        <f t="shared" si="315"/>
        <v>#N/A</v>
      </c>
      <c r="CF576" s="3" t="e">
        <f t="shared" si="316"/>
        <v>#N/A</v>
      </c>
      <c r="CG576" s="3" t="e">
        <f t="shared" si="317"/>
        <v>#N/A</v>
      </c>
      <c r="CH576" s="3" t="e">
        <f t="shared" si="318"/>
        <v>#N/A</v>
      </c>
      <c r="CI576" s="3" t="e">
        <f t="shared" si="319"/>
        <v>#N/A</v>
      </c>
      <c r="CJ576" s="3" t="e">
        <f t="shared" si="320"/>
        <v>#N/A</v>
      </c>
      <c r="CK576" s="3" t="e">
        <f t="shared" si="321"/>
        <v>#N/A</v>
      </c>
    </row>
    <row r="577" spans="45:89" x14ac:dyDescent="0.2">
      <c r="AS577">
        <f t="shared" si="322"/>
        <v>278</v>
      </c>
      <c r="AT577" t="e">
        <f t="shared" si="323"/>
        <v>#N/A</v>
      </c>
      <c r="AU577" s="3" t="e">
        <f t="shared" si="300"/>
        <v>#N/A</v>
      </c>
      <c r="AV577" s="3" t="e">
        <f t="shared" si="311"/>
        <v>#N/A</v>
      </c>
      <c r="AW577" s="4" t="e">
        <f t="shared" si="311"/>
        <v>#N/A</v>
      </c>
      <c r="AX577" s="4" t="e">
        <f t="shared" si="311"/>
        <v>#N/A</v>
      </c>
      <c r="AZ577" s="8" t="e">
        <f t="shared" si="301"/>
        <v>#N/A</v>
      </c>
      <c r="BA577" s="3" t="e">
        <f t="shared" si="302"/>
        <v>#N/A</v>
      </c>
      <c r="BB577" s="3" t="e">
        <f t="shared" si="303"/>
        <v>#N/A</v>
      </c>
      <c r="BC577" s="3" t="e">
        <f t="shared" si="304"/>
        <v>#N/A</v>
      </c>
      <c r="BD577" s="3" t="e">
        <f t="shared" si="305"/>
        <v>#N/A</v>
      </c>
      <c r="BE577" s="3" t="e">
        <f t="shared" si="306"/>
        <v>#N/A</v>
      </c>
      <c r="BF577" s="3" t="e">
        <f t="shared" si="307"/>
        <v>#N/A</v>
      </c>
      <c r="BG577" s="3" t="e">
        <f t="shared" si="308"/>
        <v>#N/A</v>
      </c>
      <c r="BH577" s="3" t="e">
        <f t="shared" si="309"/>
        <v>#N/A</v>
      </c>
      <c r="BI577" s="3" t="e">
        <f t="shared" si="310"/>
        <v>#N/A</v>
      </c>
      <c r="BM577" s="4"/>
      <c r="BN577" s="8"/>
      <c r="BO577" s="3"/>
      <c r="BP577" s="4"/>
      <c r="BQ577" s="4"/>
      <c r="BR577" s="3"/>
      <c r="BU577">
        <f t="shared" si="324"/>
        <v>278</v>
      </c>
      <c r="BV577" t="e">
        <f t="shared" si="325"/>
        <v>#N/A</v>
      </c>
      <c r="BW577" s="3" t="e">
        <f t="shared" si="325"/>
        <v>#N/A</v>
      </c>
      <c r="BX577" s="3" t="e">
        <f t="shared" si="325"/>
        <v>#N/A</v>
      </c>
      <c r="BY577" s="4" t="e">
        <f t="shared" si="325"/>
        <v>#N/A</v>
      </c>
      <c r="BZ577" s="4" t="e">
        <f t="shared" si="325"/>
        <v>#N/A</v>
      </c>
      <c r="CB577" s="8" t="e">
        <f t="shared" si="312"/>
        <v>#N/A</v>
      </c>
      <c r="CC577" s="3" t="e">
        <f t="shared" si="313"/>
        <v>#N/A</v>
      </c>
      <c r="CD577" s="3" t="e">
        <f t="shared" si="314"/>
        <v>#N/A</v>
      </c>
      <c r="CE577" s="3" t="e">
        <f t="shared" si="315"/>
        <v>#N/A</v>
      </c>
      <c r="CF577" s="3" t="e">
        <f t="shared" si="316"/>
        <v>#N/A</v>
      </c>
      <c r="CG577" s="3" t="e">
        <f t="shared" si="317"/>
        <v>#N/A</v>
      </c>
      <c r="CH577" s="3" t="e">
        <f t="shared" si="318"/>
        <v>#N/A</v>
      </c>
      <c r="CI577" s="3" t="e">
        <f t="shared" si="319"/>
        <v>#N/A</v>
      </c>
      <c r="CJ577" s="3" t="e">
        <f t="shared" si="320"/>
        <v>#N/A</v>
      </c>
      <c r="CK577" s="3" t="e">
        <f t="shared" si="321"/>
        <v>#N/A</v>
      </c>
    </row>
    <row r="578" spans="45:89" x14ac:dyDescent="0.2">
      <c r="AS578">
        <f t="shared" si="322"/>
        <v>278</v>
      </c>
      <c r="AT578" t="e">
        <f t="shared" si="323"/>
        <v>#N/A</v>
      </c>
      <c r="AU578" s="3" t="e">
        <f t="shared" si="300"/>
        <v>#N/A</v>
      </c>
      <c r="AV578" s="3" t="e">
        <f t="shared" si="311"/>
        <v>#N/A</v>
      </c>
      <c r="AW578" s="4" t="e">
        <f t="shared" si="311"/>
        <v>#N/A</v>
      </c>
      <c r="AX578" s="4" t="e">
        <f t="shared" si="311"/>
        <v>#N/A</v>
      </c>
      <c r="AZ578" s="8" t="e">
        <f t="shared" si="301"/>
        <v>#N/A</v>
      </c>
      <c r="BA578" s="3" t="e">
        <f t="shared" si="302"/>
        <v>#N/A</v>
      </c>
      <c r="BB578" s="3" t="e">
        <f t="shared" si="303"/>
        <v>#N/A</v>
      </c>
      <c r="BC578" s="3" t="e">
        <f t="shared" si="304"/>
        <v>#N/A</v>
      </c>
      <c r="BD578" s="3" t="e">
        <f t="shared" si="305"/>
        <v>#N/A</v>
      </c>
      <c r="BE578" s="3" t="e">
        <f t="shared" si="306"/>
        <v>#N/A</v>
      </c>
      <c r="BF578" s="3" t="e">
        <f t="shared" si="307"/>
        <v>#N/A</v>
      </c>
      <c r="BG578" s="3" t="e">
        <f t="shared" si="308"/>
        <v>#N/A</v>
      </c>
      <c r="BH578" s="3" t="e">
        <f t="shared" si="309"/>
        <v>#N/A</v>
      </c>
      <c r="BI578" s="3" t="e">
        <f t="shared" si="310"/>
        <v>#N/A</v>
      </c>
      <c r="BM578" s="4"/>
      <c r="BN578" s="8"/>
      <c r="BO578" s="3"/>
      <c r="BP578" s="4"/>
      <c r="BQ578" s="4"/>
      <c r="BR578" s="3"/>
      <c r="BU578">
        <f t="shared" si="324"/>
        <v>278</v>
      </c>
      <c r="BV578" t="e">
        <f t="shared" si="325"/>
        <v>#N/A</v>
      </c>
      <c r="BW578" s="3" t="e">
        <f t="shared" si="325"/>
        <v>#N/A</v>
      </c>
      <c r="BX578" s="3" t="e">
        <f t="shared" si="325"/>
        <v>#N/A</v>
      </c>
      <c r="BY578" s="4" t="e">
        <f t="shared" si="325"/>
        <v>#N/A</v>
      </c>
      <c r="BZ578" s="4" t="e">
        <f t="shared" si="325"/>
        <v>#N/A</v>
      </c>
      <c r="CB578" s="8" t="e">
        <f t="shared" si="312"/>
        <v>#N/A</v>
      </c>
      <c r="CC578" s="3" t="e">
        <f t="shared" si="313"/>
        <v>#N/A</v>
      </c>
      <c r="CD578" s="3" t="e">
        <f t="shared" si="314"/>
        <v>#N/A</v>
      </c>
      <c r="CE578" s="3" t="e">
        <f t="shared" si="315"/>
        <v>#N/A</v>
      </c>
      <c r="CF578" s="3" t="e">
        <f t="shared" si="316"/>
        <v>#N/A</v>
      </c>
      <c r="CG578" s="3" t="e">
        <f t="shared" si="317"/>
        <v>#N/A</v>
      </c>
      <c r="CH578" s="3" t="e">
        <f t="shared" si="318"/>
        <v>#N/A</v>
      </c>
      <c r="CI578" s="3" t="e">
        <f t="shared" si="319"/>
        <v>#N/A</v>
      </c>
      <c r="CJ578" s="3" t="e">
        <f t="shared" si="320"/>
        <v>#N/A</v>
      </c>
      <c r="CK578" s="3" t="e">
        <f t="shared" si="321"/>
        <v>#N/A</v>
      </c>
    </row>
    <row r="579" spans="45:89" x14ac:dyDescent="0.2">
      <c r="AS579">
        <f t="shared" si="322"/>
        <v>279</v>
      </c>
      <c r="AT579" t="e">
        <f t="shared" si="323"/>
        <v>#N/A</v>
      </c>
      <c r="AU579" s="3" t="e">
        <f t="shared" ref="AU579:AU642" si="326">INDEX($T$23:$Y$204,MATCH(AS579,$T$23:$T$204,0),MATCH($AU$22,$T$22:$Y$22,0))</f>
        <v>#N/A</v>
      </c>
      <c r="AV579" s="3" t="e">
        <f t="shared" si="311"/>
        <v>#N/A</v>
      </c>
      <c r="AW579" s="4" t="e">
        <f t="shared" si="311"/>
        <v>#N/A</v>
      </c>
      <c r="AX579" s="4" t="e">
        <f t="shared" si="311"/>
        <v>#N/A</v>
      </c>
      <c r="AZ579" s="8" t="e">
        <f t="shared" ref="AZ579:AZ642" si="327">IF(AND($C$13&lt;&gt;0,AX579&gt;$C$13),NA(),AX579)</f>
        <v>#N/A</v>
      </c>
      <c r="BA579" s="3" t="e">
        <f t="shared" ref="BA579:BA642" si="328">IF(ISNA($AZ579),NA(),IF(AND($AU579&gt;BB$21,$AU579&lt;=BA$21),$AV579,0))</f>
        <v>#N/A</v>
      </c>
      <c r="BB579" s="3" t="e">
        <f t="shared" ref="BB579:BB642" si="329">IF(ISNA($AZ579),NA(),IF(AND($AU579&gt;BC$21,$AU579&lt;=BB$21),$AV579,0))</f>
        <v>#N/A</v>
      </c>
      <c r="BC579" s="3" t="e">
        <f t="shared" ref="BC579:BC642" si="330">IF(ISNA($AZ579),NA(),IF(AND($AU579&gt;BD$21,$AU579&lt;=BC$21),$AV579,0))</f>
        <v>#N/A</v>
      </c>
      <c r="BD579" s="3" t="e">
        <f t="shared" ref="BD579:BD642" si="331">IF(ISNA($AZ579),NA(),IF(AND($AU579&gt;BE$21,$AU579&lt;=BD$21),$AV579,0))</f>
        <v>#N/A</v>
      </c>
      <c r="BE579" s="3" t="e">
        <f t="shared" ref="BE579:BE642" si="332">IF(ISNA($AZ579),NA(),IF(AND($AU579&gt;BF$21,$AU579&lt;=BE$21),$AV579,0))</f>
        <v>#N/A</v>
      </c>
      <c r="BF579" s="3" t="e">
        <f t="shared" ref="BF579:BF642" si="333">IF(ISNA($AZ579),NA(),IF(AND($AU579&gt;BG$21,$AU579&lt;=BF$21),$AV579,0))</f>
        <v>#N/A</v>
      </c>
      <c r="BG579" s="3" t="e">
        <f t="shared" ref="BG579:BG642" si="334">IF(ISNA($AZ579),NA(),IF(AND($AU579&gt;BH$21,$AU579&lt;=BG$21),$AV579,0))</f>
        <v>#N/A</v>
      </c>
      <c r="BH579" s="3" t="e">
        <f t="shared" ref="BH579:BH642" si="335">IF(ISNA($AZ579),NA(),IF(AND($AU579&gt;BI$21,$AU579&lt;=BH$21),$AV579,0))</f>
        <v>#N/A</v>
      </c>
      <c r="BI579" s="3" t="e">
        <f t="shared" ref="BI579:BI642" si="336">IF(ISNA($AZ579),NA(),IF(AND($AU579&gt;BJ$21,$AU579&lt;=BI$21),$AV579,0))</f>
        <v>#N/A</v>
      </c>
      <c r="BM579" s="4"/>
      <c r="BN579" s="8"/>
      <c r="BO579" s="3"/>
      <c r="BP579" s="4"/>
      <c r="BQ579" s="4"/>
      <c r="BR579" s="3"/>
      <c r="BU579">
        <f t="shared" si="324"/>
        <v>279</v>
      </c>
      <c r="BV579" t="e">
        <f t="shared" si="325"/>
        <v>#N/A</v>
      </c>
      <c r="BW579" s="3" t="e">
        <f t="shared" si="325"/>
        <v>#N/A</v>
      </c>
      <c r="BX579" s="3" t="e">
        <f t="shared" si="325"/>
        <v>#N/A</v>
      </c>
      <c r="BY579" s="4" t="e">
        <f t="shared" si="325"/>
        <v>#N/A</v>
      </c>
      <c r="BZ579" s="4" t="e">
        <f t="shared" si="325"/>
        <v>#N/A</v>
      </c>
      <c r="CB579" s="8" t="e">
        <f t="shared" si="312"/>
        <v>#N/A</v>
      </c>
      <c r="CC579" s="3" t="e">
        <f t="shared" si="313"/>
        <v>#N/A</v>
      </c>
      <c r="CD579" s="3" t="e">
        <f t="shared" si="314"/>
        <v>#N/A</v>
      </c>
      <c r="CE579" s="3" t="e">
        <f t="shared" si="315"/>
        <v>#N/A</v>
      </c>
      <c r="CF579" s="3" t="e">
        <f t="shared" si="316"/>
        <v>#N/A</v>
      </c>
      <c r="CG579" s="3" t="e">
        <f t="shared" si="317"/>
        <v>#N/A</v>
      </c>
      <c r="CH579" s="3" t="e">
        <f t="shared" si="318"/>
        <v>#N/A</v>
      </c>
      <c r="CI579" s="3" t="e">
        <f t="shared" si="319"/>
        <v>#N/A</v>
      </c>
      <c r="CJ579" s="3" t="e">
        <f t="shared" si="320"/>
        <v>#N/A</v>
      </c>
      <c r="CK579" s="3" t="e">
        <f t="shared" si="321"/>
        <v>#N/A</v>
      </c>
    </row>
    <row r="580" spans="45:89" x14ac:dyDescent="0.2">
      <c r="AS580">
        <f t="shared" si="322"/>
        <v>279</v>
      </c>
      <c r="AT580" t="e">
        <f t="shared" si="323"/>
        <v>#N/A</v>
      </c>
      <c r="AU580" s="3" t="e">
        <f t="shared" si="326"/>
        <v>#N/A</v>
      </c>
      <c r="AV580" s="3" t="e">
        <f t="shared" ref="AV580:AX612" si="337">INDEX($T$23:$Y$204,MATCH($AS580,$T$23:$T$204,0),MATCH(AV$22,$T$22:$Y$22,0))</f>
        <v>#N/A</v>
      </c>
      <c r="AW580" s="4" t="e">
        <f t="shared" si="337"/>
        <v>#N/A</v>
      </c>
      <c r="AX580" s="4" t="e">
        <f t="shared" si="337"/>
        <v>#N/A</v>
      </c>
      <c r="AZ580" s="8" t="e">
        <f t="shared" si="327"/>
        <v>#N/A</v>
      </c>
      <c r="BA580" s="3" t="e">
        <f t="shared" si="328"/>
        <v>#N/A</v>
      </c>
      <c r="BB580" s="3" t="e">
        <f t="shared" si="329"/>
        <v>#N/A</v>
      </c>
      <c r="BC580" s="3" t="e">
        <f t="shared" si="330"/>
        <v>#N/A</v>
      </c>
      <c r="BD580" s="3" t="e">
        <f t="shared" si="331"/>
        <v>#N/A</v>
      </c>
      <c r="BE580" s="3" t="e">
        <f t="shared" si="332"/>
        <v>#N/A</v>
      </c>
      <c r="BF580" s="3" t="e">
        <f t="shared" si="333"/>
        <v>#N/A</v>
      </c>
      <c r="BG580" s="3" t="e">
        <f t="shared" si="334"/>
        <v>#N/A</v>
      </c>
      <c r="BH580" s="3" t="e">
        <f t="shared" si="335"/>
        <v>#N/A</v>
      </c>
      <c r="BI580" s="3" t="e">
        <f t="shared" si="336"/>
        <v>#N/A</v>
      </c>
      <c r="BM580" s="4"/>
      <c r="BN580" s="8"/>
      <c r="BO580" s="3"/>
      <c r="BP580" s="4"/>
      <c r="BQ580" s="4"/>
      <c r="BR580" s="3"/>
      <c r="BU580">
        <f t="shared" si="324"/>
        <v>279</v>
      </c>
      <c r="BV580" t="e">
        <f t="shared" si="325"/>
        <v>#N/A</v>
      </c>
      <c r="BW580" s="3" t="e">
        <f t="shared" si="325"/>
        <v>#N/A</v>
      </c>
      <c r="BX580" s="3" t="e">
        <f t="shared" si="325"/>
        <v>#N/A</v>
      </c>
      <c r="BY580" s="4" t="e">
        <f t="shared" si="325"/>
        <v>#N/A</v>
      </c>
      <c r="BZ580" s="4" t="e">
        <f t="shared" si="325"/>
        <v>#N/A</v>
      </c>
      <c r="CB580" s="8" t="e">
        <f t="shared" si="312"/>
        <v>#N/A</v>
      </c>
      <c r="CC580" s="3" t="e">
        <f t="shared" si="313"/>
        <v>#N/A</v>
      </c>
      <c r="CD580" s="3" t="e">
        <f t="shared" si="314"/>
        <v>#N/A</v>
      </c>
      <c r="CE580" s="3" t="e">
        <f t="shared" si="315"/>
        <v>#N/A</v>
      </c>
      <c r="CF580" s="3" t="e">
        <f t="shared" si="316"/>
        <v>#N/A</v>
      </c>
      <c r="CG580" s="3" t="e">
        <f t="shared" si="317"/>
        <v>#N/A</v>
      </c>
      <c r="CH580" s="3" t="e">
        <f t="shared" si="318"/>
        <v>#N/A</v>
      </c>
      <c r="CI580" s="3" t="e">
        <f t="shared" si="319"/>
        <v>#N/A</v>
      </c>
      <c r="CJ580" s="3" t="e">
        <f t="shared" si="320"/>
        <v>#N/A</v>
      </c>
      <c r="CK580" s="3" t="e">
        <f t="shared" si="321"/>
        <v>#N/A</v>
      </c>
    </row>
    <row r="581" spans="45:89" x14ac:dyDescent="0.2">
      <c r="AS581">
        <f t="shared" si="322"/>
        <v>280</v>
      </c>
      <c r="AT581" t="e">
        <f t="shared" si="323"/>
        <v>#N/A</v>
      </c>
      <c r="AU581" s="3" t="e">
        <f t="shared" si="326"/>
        <v>#N/A</v>
      </c>
      <c r="AV581" s="3" t="e">
        <f t="shared" si="337"/>
        <v>#N/A</v>
      </c>
      <c r="AW581" s="4" t="e">
        <f t="shared" si="337"/>
        <v>#N/A</v>
      </c>
      <c r="AX581" s="4" t="e">
        <f t="shared" si="337"/>
        <v>#N/A</v>
      </c>
      <c r="AZ581" s="8" t="e">
        <f t="shared" si="327"/>
        <v>#N/A</v>
      </c>
      <c r="BA581" s="3" t="e">
        <f t="shared" si="328"/>
        <v>#N/A</v>
      </c>
      <c r="BB581" s="3" t="e">
        <f t="shared" si="329"/>
        <v>#N/A</v>
      </c>
      <c r="BC581" s="3" t="e">
        <f t="shared" si="330"/>
        <v>#N/A</v>
      </c>
      <c r="BD581" s="3" t="e">
        <f t="shared" si="331"/>
        <v>#N/A</v>
      </c>
      <c r="BE581" s="3" t="e">
        <f t="shared" si="332"/>
        <v>#N/A</v>
      </c>
      <c r="BF581" s="3" t="e">
        <f t="shared" si="333"/>
        <v>#N/A</v>
      </c>
      <c r="BG581" s="3" t="e">
        <f t="shared" si="334"/>
        <v>#N/A</v>
      </c>
      <c r="BH581" s="3" t="e">
        <f t="shared" si="335"/>
        <v>#N/A</v>
      </c>
      <c r="BI581" s="3" t="e">
        <f t="shared" si="336"/>
        <v>#N/A</v>
      </c>
      <c r="BM581" s="4"/>
      <c r="BN581" s="8"/>
      <c r="BO581" s="3"/>
      <c r="BP581" s="4"/>
      <c r="BQ581" s="4"/>
      <c r="BR581" s="3"/>
      <c r="BU581">
        <f t="shared" si="324"/>
        <v>280</v>
      </c>
      <c r="BV581" t="e">
        <f t="shared" si="325"/>
        <v>#N/A</v>
      </c>
      <c r="BW581" s="3" t="e">
        <f t="shared" si="325"/>
        <v>#N/A</v>
      </c>
      <c r="BX581" s="3" t="e">
        <f t="shared" si="325"/>
        <v>#N/A</v>
      </c>
      <c r="BY581" s="4" t="e">
        <f t="shared" si="325"/>
        <v>#N/A</v>
      </c>
      <c r="BZ581" s="4" t="e">
        <f t="shared" si="325"/>
        <v>#N/A</v>
      </c>
      <c r="CB581" s="8" t="e">
        <f t="shared" si="312"/>
        <v>#N/A</v>
      </c>
      <c r="CC581" s="3" t="e">
        <f t="shared" si="313"/>
        <v>#N/A</v>
      </c>
      <c r="CD581" s="3" t="e">
        <f t="shared" si="314"/>
        <v>#N/A</v>
      </c>
      <c r="CE581" s="3" t="e">
        <f t="shared" si="315"/>
        <v>#N/A</v>
      </c>
      <c r="CF581" s="3" t="e">
        <f t="shared" si="316"/>
        <v>#N/A</v>
      </c>
      <c r="CG581" s="3" t="e">
        <f t="shared" si="317"/>
        <v>#N/A</v>
      </c>
      <c r="CH581" s="3" t="e">
        <f t="shared" si="318"/>
        <v>#N/A</v>
      </c>
      <c r="CI581" s="3" t="e">
        <f t="shared" si="319"/>
        <v>#N/A</v>
      </c>
      <c r="CJ581" s="3" t="e">
        <f t="shared" si="320"/>
        <v>#N/A</v>
      </c>
      <c r="CK581" s="3" t="e">
        <f t="shared" si="321"/>
        <v>#N/A</v>
      </c>
    </row>
    <row r="582" spans="45:89" x14ac:dyDescent="0.2">
      <c r="AS582">
        <f t="shared" si="322"/>
        <v>280</v>
      </c>
      <c r="AT582" t="e">
        <f t="shared" si="323"/>
        <v>#N/A</v>
      </c>
      <c r="AU582" s="3" t="e">
        <f t="shared" si="326"/>
        <v>#N/A</v>
      </c>
      <c r="AV582" s="3" t="e">
        <f t="shared" si="337"/>
        <v>#N/A</v>
      </c>
      <c r="AW582" s="4" t="e">
        <f t="shared" si="337"/>
        <v>#N/A</v>
      </c>
      <c r="AX582" s="4" t="e">
        <f t="shared" si="337"/>
        <v>#N/A</v>
      </c>
      <c r="AZ582" s="8" t="e">
        <f t="shared" si="327"/>
        <v>#N/A</v>
      </c>
      <c r="BA582" s="3" t="e">
        <f t="shared" si="328"/>
        <v>#N/A</v>
      </c>
      <c r="BB582" s="3" t="e">
        <f t="shared" si="329"/>
        <v>#N/A</v>
      </c>
      <c r="BC582" s="3" t="e">
        <f t="shared" si="330"/>
        <v>#N/A</v>
      </c>
      <c r="BD582" s="3" t="e">
        <f t="shared" si="331"/>
        <v>#N/A</v>
      </c>
      <c r="BE582" s="3" t="e">
        <f t="shared" si="332"/>
        <v>#N/A</v>
      </c>
      <c r="BF582" s="3" t="e">
        <f t="shared" si="333"/>
        <v>#N/A</v>
      </c>
      <c r="BG582" s="3" t="e">
        <f t="shared" si="334"/>
        <v>#N/A</v>
      </c>
      <c r="BH582" s="3" t="e">
        <f t="shared" si="335"/>
        <v>#N/A</v>
      </c>
      <c r="BI582" s="3" t="e">
        <f t="shared" si="336"/>
        <v>#N/A</v>
      </c>
      <c r="BM582" s="4"/>
      <c r="BN582" s="8"/>
      <c r="BO582" s="3"/>
      <c r="BP582" s="4"/>
      <c r="BQ582" s="4"/>
      <c r="BR582" s="3"/>
      <c r="BU582">
        <f t="shared" si="324"/>
        <v>280</v>
      </c>
      <c r="BV582" t="e">
        <f t="shared" si="325"/>
        <v>#N/A</v>
      </c>
      <c r="BW582" s="3" t="e">
        <f t="shared" si="325"/>
        <v>#N/A</v>
      </c>
      <c r="BX582" s="3" t="e">
        <f t="shared" si="325"/>
        <v>#N/A</v>
      </c>
      <c r="BY582" s="4" t="e">
        <f t="shared" si="325"/>
        <v>#N/A</v>
      </c>
      <c r="BZ582" s="4" t="e">
        <f t="shared" si="325"/>
        <v>#N/A</v>
      </c>
      <c r="CB582" s="8" t="e">
        <f t="shared" si="312"/>
        <v>#N/A</v>
      </c>
      <c r="CC582" s="3" t="e">
        <f t="shared" si="313"/>
        <v>#N/A</v>
      </c>
      <c r="CD582" s="3" t="e">
        <f t="shared" si="314"/>
        <v>#N/A</v>
      </c>
      <c r="CE582" s="3" t="e">
        <f t="shared" si="315"/>
        <v>#N/A</v>
      </c>
      <c r="CF582" s="3" t="e">
        <f t="shared" si="316"/>
        <v>#N/A</v>
      </c>
      <c r="CG582" s="3" t="e">
        <f t="shared" si="317"/>
        <v>#N/A</v>
      </c>
      <c r="CH582" s="3" t="e">
        <f t="shared" si="318"/>
        <v>#N/A</v>
      </c>
      <c r="CI582" s="3" t="e">
        <f t="shared" si="319"/>
        <v>#N/A</v>
      </c>
      <c r="CJ582" s="3" t="e">
        <f t="shared" si="320"/>
        <v>#N/A</v>
      </c>
      <c r="CK582" s="3" t="e">
        <f t="shared" si="321"/>
        <v>#N/A</v>
      </c>
    </row>
    <row r="583" spans="45:89" x14ac:dyDescent="0.2">
      <c r="AS583">
        <f t="shared" si="322"/>
        <v>281</v>
      </c>
      <c r="AT583" t="e">
        <f t="shared" si="323"/>
        <v>#N/A</v>
      </c>
      <c r="AU583" s="3" t="e">
        <f t="shared" si="326"/>
        <v>#N/A</v>
      </c>
      <c r="AV583" s="3" t="e">
        <f t="shared" si="337"/>
        <v>#N/A</v>
      </c>
      <c r="AW583" s="4" t="e">
        <f t="shared" si="337"/>
        <v>#N/A</v>
      </c>
      <c r="AX583" s="4" t="e">
        <f t="shared" si="337"/>
        <v>#N/A</v>
      </c>
      <c r="AZ583" s="8" t="e">
        <f t="shared" si="327"/>
        <v>#N/A</v>
      </c>
      <c r="BA583" s="3" t="e">
        <f t="shared" si="328"/>
        <v>#N/A</v>
      </c>
      <c r="BB583" s="3" t="e">
        <f t="shared" si="329"/>
        <v>#N/A</v>
      </c>
      <c r="BC583" s="3" t="e">
        <f t="shared" si="330"/>
        <v>#N/A</v>
      </c>
      <c r="BD583" s="3" t="e">
        <f t="shared" si="331"/>
        <v>#N/A</v>
      </c>
      <c r="BE583" s="3" t="e">
        <f t="shared" si="332"/>
        <v>#N/A</v>
      </c>
      <c r="BF583" s="3" t="e">
        <f t="shared" si="333"/>
        <v>#N/A</v>
      </c>
      <c r="BG583" s="3" t="e">
        <f t="shared" si="334"/>
        <v>#N/A</v>
      </c>
      <c r="BH583" s="3" t="e">
        <f t="shared" si="335"/>
        <v>#N/A</v>
      </c>
      <c r="BI583" s="3" t="e">
        <f t="shared" si="336"/>
        <v>#N/A</v>
      </c>
      <c r="BM583" s="4"/>
      <c r="BN583" s="8"/>
      <c r="BO583" s="3"/>
      <c r="BP583" s="4"/>
      <c r="BQ583" s="4"/>
      <c r="BR583" s="3"/>
      <c r="BU583">
        <f t="shared" si="324"/>
        <v>281</v>
      </c>
      <c r="BV583" t="e">
        <f t="shared" si="325"/>
        <v>#N/A</v>
      </c>
      <c r="BW583" s="3" t="e">
        <f t="shared" si="325"/>
        <v>#N/A</v>
      </c>
      <c r="BX583" s="3" t="e">
        <f t="shared" si="325"/>
        <v>#N/A</v>
      </c>
      <c r="BY583" s="4" t="e">
        <f t="shared" si="325"/>
        <v>#N/A</v>
      </c>
      <c r="BZ583" s="4" t="e">
        <f t="shared" si="325"/>
        <v>#N/A</v>
      </c>
      <c r="CB583" s="8" t="e">
        <f t="shared" si="312"/>
        <v>#N/A</v>
      </c>
      <c r="CC583" s="3" t="e">
        <f t="shared" si="313"/>
        <v>#N/A</v>
      </c>
      <c r="CD583" s="3" t="e">
        <f t="shared" si="314"/>
        <v>#N/A</v>
      </c>
      <c r="CE583" s="3" t="e">
        <f t="shared" si="315"/>
        <v>#N/A</v>
      </c>
      <c r="CF583" s="3" t="e">
        <f t="shared" si="316"/>
        <v>#N/A</v>
      </c>
      <c r="CG583" s="3" t="e">
        <f t="shared" si="317"/>
        <v>#N/A</v>
      </c>
      <c r="CH583" s="3" t="e">
        <f t="shared" si="318"/>
        <v>#N/A</v>
      </c>
      <c r="CI583" s="3" t="e">
        <f t="shared" si="319"/>
        <v>#N/A</v>
      </c>
      <c r="CJ583" s="3" t="e">
        <f t="shared" si="320"/>
        <v>#N/A</v>
      </c>
      <c r="CK583" s="3" t="e">
        <f t="shared" si="321"/>
        <v>#N/A</v>
      </c>
    </row>
    <row r="584" spans="45:89" x14ac:dyDescent="0.2">
      <c r="AS584">
        <f t="shared" si="322"/>
        <v>281</v>
      </c>
      <c r="AT584" t="e">
        <f t="shared" si="323"/>
        <v>#N/A</v>
      </c>
      <c r="AU584" s="3" t="e">
        <f t="shared" si="326"/>
        <v>#N/A</v>
      </c>
      <c r="AV584" s="3" t="e">
        <f t="shared" si="337"/>
        <v>#N/A</v>
      </c>
      <c r="AW584" s="4" t="e">
        <f t="shared" si="337"/>
        <v>#N/A</v>
      </c>
      <c r="AX584" s="4" t="e">
        <f t="shared" si="337"/>
        <v>#N/A</v>
      </c>
      <c r="AZ584" s="8" t="e">
        <f t="shared" si="327"/>
        <v>#N/A</v>
      </c>
      <c r="BA584" s="3" t="e">
        <f t="shared" si="328"/>
        <v>#N/A</v>
      </c>
      <c r="BB584" s="3" t="e">
        <f t="shared" si="329"/>
        <v>#N/A</v>
      </c>
      <c r="BC584" s="3" t="e">
        <f t="shared" si="330"/>
        <v>#N/A</v>
      </c>
      <c r="BD584" s="3" t="e">
        <f t="shared" si="331"/>
        <v>#N/A</v>
      </c>
      <c r="BE584" s="3" t="e">
        <f t="shared" si="332"/>
        <v>#N/A</v>
      </c>
      <c r="BF584" s="3" t="e">
        <f t="shared" si="333"/>
        <v>#N/A</v>
      </c>
      <c r="BG584" s="3" t="e">
        <f t="shared" si="334"/>
        <v>#N/A</v>
      </c>
      <c r="BH584" s="3" t="e">
        <f t="shared" si="335"/>
        <v>#N/A</v>
      </c>
      <c r="BI584" s="3" t="e">
        <f t="shared" si="336"/>
        <v>#N/A</v>
      </c>
      <c r="BM584" s="4"/>
      <c r="BN584" s="8"/>
      <c r="BO584" s="3"/>
      <c r="BP584" s="4"/>
      <c r="BQ584" s="4"/>
      <c r="BR584" s="3"/>
      <c r="BU584">
        <f t="shared" si="324"/>
        <v>281</v>
      </c>
      <c r="BV584" t="e">
        <f t="shared" si="325"/>
        <v>#N/A</v>
      </c>
      <c r="BW584" s="3" t="e">
        <f t="shared" si="325"/>
        <v>#N/A</v>
      </c>
      <c r="BX584" s="3" t="e">
        <f t="shared" si="325"/>
        <v>#N/A</v>
      </c>
      <c r="BY584" s="4" t="e">
        <f t="shared" si="325"/>
        <v>#N/A</v>
      </c>
      <c r="BZ584" s="4" t="e">
        <f t="shared" si="325"/>
        <v>#N/A</v>
      </c>
      <c r="CB584" s="8" t="e">
        <f t="shared" si="312"/>
        <v>#N/A</v>
      </c>
      <c r="CC584" s="3" t="e">
        <f t="shared" si="313"/>
        <v>#N/A</v>
      </c>
      <c r="CD584" s="3" t="e">
        <f t="shared" si="314"/>
        <v>#N/A</v>
      </c>
      <c r="CE584" s="3" t="e">
        <f t="shared" si="315"/>
        <v>#N/A</v>
      </c>
      <c r="CF584" s="3" t="e">
        <f t="shared" si="316"/>
        <v>#N/A</v>
      </c>
      <c r="CG584" s="3" t="e">
        <f t="shared" si="317"/>
        <v>#N/A</v>
      </c>
      <c r="CH584" s="3" t="e">
        <f t="shared" si="318"/>
        <v>#N/A</v>
      </c>
      <c r="CI584" s="3" t="e">
        <f t="shared" si="319"/>
        <v>#N/A</v>
      </c>
      <c r="CJ584" s="3" t="e">
        <f t="shared" si="320"/>
        <v>#N/A</v>
      </c>
      <c r="CK584" s="3" t="e">
        <f t="shared" si="321"/>
        <v>#N/A</v>
      </c>
    </row>
    <row r="585" spans="45:89" x14ac:dyDescent="0.2">
      <c r="AS585">
        <f t="shared" si="322"/>
        <v>282</v>
      </c>
      <c r="AT585" t="e">
        <f t="shared" si="323"/>
        <v>#N/A</v>
      </c>
      <c r="AU585" s="3" t="e">
        <f t="shared" si="326"/>
        <v>#N/A</v>
      </c>
      <c r="AV585" s="3" t="e">
        <f t="shared" si="337"/>
        <v>#N/A</v>
      </c>
      <c r="AW585" s="4" t="e">
        <f t="shared" si="337"/>
        <v>#N/A</v>
      </c>
      <c r="AX585" s="4" t="e">
        <f t="shared" si="337"/>
        <v>#N/A</v>
      </c>
      <c r="AZ585" s="8" t="e">
        <f t="shared" si="327"/>
        <v>#N/A</v>
      </c>
      <c r="BA585" s="3" t="e">
        <f t="shared" si="328"/>
        <v>#N/A</v>
      </c>
      <c r="BB585" s="3" t="e">
        <f t="shared" si="329"/>
        <v>#N/A</v>
      </c>
      <c r="BC585" s="3" t="e">
        <f t="shared" si="330"/>
        <v>#N/A</v>
      </c>
      <c r="BD585" s="3" t="e">
        <f t="shared" si="331"/>
        <v>#N/A</v>
      </c>
      <c r="BE585" s="3" t="e">
        <f t="shared" si="332"/>
        <v>#N/A</v>
      </c>
      <c r="BF585" s="3" t="e">
        <f t="shared" si="333"/>
        <v>#N/A</v>
      </c>
      <c r="BG585" s="3" t="e">
        <f t="shared" si="334"/>
        <v>#N/A</v>
      </c>
      <c r="BH585" s="3" t="e">
        <f t="shared" si="335"/>
        <v>#N/A</v>
      </c>
      <c r="BI585" s="3" t="e">
        <f t="shared" si="336"/>
        <v>#N/A</v>
      </c>
      <c r="BM585" s="4"/>
      <c r="BN585" s="8"/>
      <c r="BO585" s="3"/>
      <c r="BP585" s="4"/>
      <c r="BQ585" s="4"/>
      <c r="BR585" s="3"/>
      <c r="BU585">
        <f t="shared" si="324"/>
        <v>282</v>
      </c>
      <c r="BV585" t="e">
        <f t="shared" si="325"/>
        <v>#N/A</v>
      </c>
      <c r="BW585" s="3" t="e">
        <f t="shared" si="325"/>
        <v>#N/A</v>
      </c>
      <c r="BX585" s="3" t="e">
        <f t="shared" si="325"/>
        <v>#N/A</v>
      </c>
      <c r="BY585" s="4" t="e">
        <f t="shared" si="325"/>
        <v>#N/A</v>
      </c>
      <c r="BZ585" s="4" t="e">
        <f t="shared" si="325"/>
        <v>#N/A</v>
      </c>
      <c r="CB585" s="8" t="e">
        <f t="shared" si="312"/>
        <v>#N/A</v>
      </c>
      <c r="CC585" s="3" t="e">
        <f t="shared" si="313"/>
        <v>#N/A</v>
      </c>
      <c r="CD585" s="3" t="e">
        <f t="shared" si="314"/>
        <v>#N/A</v>
      </c>
      <c r="CE585" s="3" t="e">
        <f t="shared" si="315"/>
        <v>#N/A</v>
      </c>
      <c r="CF585" s="3" t="e">
        <f t="shared" si="316"/>
        <v>#N/A</v>
      </c>
      <c r="CG585" s="3" t="e">
        <f t="shared" si="317"/>
        <v>#N/A</v>
      </c>
      <c r="CH585" s="3" t="e">
        <f t="shared" si="318"/>
        <v>#N/A</v>
      </c>
      <c r="CI585" s="3" t="e">
        <f t="shared" si="319"/>
        <v>#N/A</v>
      </c>
      <c r="CJ585" s="3" t="e">
        <f t="shared" si="320"/>
        <v>#N/A</v>
      </c>
      <c r="CK585" s="3" t="e">
        <f t="shared" si="321"/>
        <v>#N/A</v>
      </c>
    </row>
    <row r="586" spans="45:89" x14ac:dyDescent="0.2">
      <c r="AS586">
        <f t="shared" si="322"/>
        <v>282</v>
      </c>
      <c r="AT586" t="e">
        <f t="shared" si="323"/>
        <v>#N/A</v>
      </c>
      <c r="AU586" s="3" t="e">
        <f t="shared" si="326"/>
        <v>#N/A</v>
      </c>
      <c r="AV586" s="3" t="e">
        <f t="shared" si="337"/>
        <v>#N/A</v>
      </c>
      <c r="AW586" s="4" t="e">
        <f t="shared" si="337"/>
        <v>#N/A</v>
      </c>
      <c r="AX586" s="4" t="e">
        <f t="shared" si="337"/>
        <v>#N/A</v>
      </c>
      <c r="AZ586" s="8" t="e">
        <f t="shared" si="327"/>
        <v>#N/A</v>
      </c>
      <c r="BA586" s="3" t="e">
        <f t="shared" si="328"/>
        <v>#N/A</v>
      </c>
      <c r="BB586" s="3" t="e">
        <f t="shared" si="329"/>
        <v>#N/A</v>
      </c>
      <c r="BC586" s="3" t="e">
        <f t="shared" si="330"/>
        <v>#N/A</v>
      </c>
      <c r="BD586" s="3" t="e">
        <f t="shared" si="331"/>
        <v>#N/A</v>
      </c>
      <c r="BE586" s="3" t="e">
        <f t="shared" si="332"/>
        <v>#N/A</v>
      </c>
      <c r="BF586" s="3" t="e">
        <f t="shared" si="333"/>
        <v>#N/A</v>
      </c>
      <c r="BG586" s="3" t="e">
        <f t="shared" si="334"/>
        <v>#N/A</v>
      </c>
      <c r="BH586" s="3" t="e">
        <f t="shared" si="335"/>
        <v>#N/A</v>
      </c>
      <c r="BI586" s="3" t="e">
        <f t="shared" si="336"/>
        <v>#N/A</v>
      </c>
      <c r="BM586" s="4"/>
      <c r="BN586" s="8"/>
      <c r="BO586" s="3"/>
      <c r="BP586" s="4"/>
      <c r="BQ586" s="4"/>
      <c r="BR586" s="3"/>
      <c r="BU586">
        <f t="shared" si="324"/>
        <v>282</v>
      </c>
      <c r="BV586" t="e">
        <f t="shared" si="325"/>
        <v>#N/A</v>
      </c>
      <c r="BW586" s="3" t="e">
        <f t="shared" si="325"/>
        <v>#N/A</v>
      </c>
      <c r="BX586" s="3" t="e">
        <f t="shared" si="325"/>
        <v>#N/A</v>
      </c>
      <c r="BY586" s="4" t="e">
        <f t="shared" si="325"/>
        <v>#N/A</v>
      </c>
      <c r="BZ586" s="4" t="e">
        <f t="shared" si="325"/>
        <v>#N/A</v>
      </c>
      <c r="CB586" s="8" t="e">
        <f t="shared" si="312"/>
        <v>#N/A</v>
      </c>
      <c r="CC586" s="3" t="e">
        <f t="shared" si="313"/>
        <v>#N/A</v>
      </c>
      <c r="CD586" s="3" t="e">
        <f t="shared" si="314"/>
        <v>#N/A</v>
      </c>
      <c r="CE586" s="3" t="e">
        <f t="shared" si="315"/>
        <v>#N/A</v>
      </c>
      <c r="CF586" s="3" t="e">
        <f t="shared" si="316"/>
        <v>#N/A</v>
      </c>
      <c r="CG586" s="3" t="e">
        <f t="shared" si="317"/>
        <v>#N/A</v>
      </c>
      <c r="CH586" s="3" t="e">
        <f t="shared" si="318"/>
        <v>#N/A</v>
      </c>
      <c r="CI586" s="3" t="e">
        <f t="shared" si="319"/>
        <v>#N/A</v>
      </c>
      <c r="CJ586" s="3" t="e">
        <f t="shared" si="320"/>
        <v>#N/A</v>
      </c>
      <c r="CK586" s="3" t="e">
        <f t="shared" si="321"/>
        <v>#N/A</v>
      </c>
    </row>
    <row r="587" spans="45:89" x14ac:dyDescent="0.2">
      <c r="AS587">
        <f t="shared" si="322"/>
        <v>283</v>
      </c>
      <c r="AT587" t="e">
        <f t="shared" si="323"/>
        <v>#N/A</v>
      </c>
      <c r="AU587" s="3" t="e">
        <f t="shared" si="326"/>
        <v>#N/A</v>
      </c>
      <c r="AV587" s="3" t="e">
        <f t="shared" si="337"/>
        <v>#N/A</v>
      </c>
      <c r="AW587" s="4" t="e">
        <f t="shared" si="337"/>
        <v>#N/A</v>
      </c>
      <c r="AX587" s="4" t="e">
        <f t="shared" si="337"/>
        <v>#N/A</v>
      </c>
      <c r="AZ587" s="8" t="e">
        <f t="shared" si="327"/>
        <v>#N/A</v>
      </c>
      <c r="BA587" s="3" t="e">
        <f t="shared" si="328"/>
        <v>#N/A</v>
      </c>
      <c r="BB587" s="3" t="e">
        <f t="shared" si="329"/>
        <v>#N/A</v>
      </c>
      <c r="BC587" s="3" t="e">
        <f t="shared" si="330"/>
        <v>#N/A</v>
      </c>
      <c r="BD587" s="3" t="e">
        <f t="shared" si="331"/>
        <v>#N/A</v>
      </c>
      <c r="BE587" s="3" t="e">
        <f t="shared" si="332"/>
        <v>#N/A</v>
      </c>
      <c r="BF587" s="3" t="e">
        <f t="shared" si="333"/>
        <v>#N/A</v>
      </c>
      <c r="BG587" s="3" t="e">
        <f t="shared" si="334"/>
        <v>#N/A</v>
      </c>
      <c r="BH587" s="3" t="e">
        <f t="shared" si="335"/>
        <v>#N/A</v>
      </c>
      <c r="BI587" s="3" t="e">
        <f t="shared" si="336"/>
        <v>#N/A</v>
      </c>
      <c r="BM587" s="4"/>
      <c r="BN587" s="8"/>
      <c r="BO587" s="3"/>
      <c r="BP587" s="4"/>
      <c r="BQ587" s="4"/>
      <c r="BR587" s="3"/>
      <c r="BU587">
        <f t="shared" si="324"/>
        <v>283</v>
      </c>
      <c r="BV587" t="e">
        <f t="shared" si="325"/>
        <v>#N/A</v>
      </c>
      <c r="BW587" s="3" t="e">
        <f t="shared" si="325"/>
        <v>#N/A</v>
      </c>
      <c r="BX587" s="3" t="e">
        <f t="shared" si="325"/>
        <v>#N/A</v>
      </c>
      <c r="BY587" s="4" t="e">
        <f t="shared" si="325"/>
        <v>#N/A</v>
      </c>
      <c r="BZ587" s="4" t="e">
        <f t="shared" si="325"/>
        <v>#N/A</v>
      </c>
      <c r="CB587" s="8" t="e">
        <f t="shared" ref="CB587:CB650" si="338">IF(AND($C$13&lt;&gt;0,BZ587&gt;$C$13),NA(),BZ587)</f>
        <v>#N/A</v>
      </c>
      <c r="CC587" s="3" t="e">
        <f t="shared" ref="CC587:CC650" si="339">IF(ISNA($CB587),NA(),IF(AND($BW587&gt;CD$21,$BW587&lt;=CC$21),$BX587,0))</f>
        <v>#N/A</v>
      </c>
      <c r="CD587" s="3" t="e">
        <f t="shared" ref="CD587:CD650" si="340">IF(ISNA($CB587),NA(),IF(AND($BW587&gt;CE$21,$BW587&lt;=CD$21),$BX587,0))</f>
        <v>#N/A</v>
      </c>
      <c r="CE587" s="3" t="e">
        <f t="shared" ref="CE587:CE650" si="341">IF(ISNA($CB587),NA(),IF(AND($BW587&gt;CF$21,$BW587&lt;=CE$21),$BX587,0))</f>
        <v>#N/A</v>
      </c>
      <c r="CF587" s="3" t="e">
        <f t="shared" ref="CF587:CF650" si="342">IF(ISNA($CB587),NA(),IF(AND($BW587&gt;CG$21,$BW587&lt;=CF$21),$BX587,0))</f>
        <v>#N/A</v>
      </c>
      <c r="CG587" s="3" t="e">
        <f t="shared" ref="CG587:CG650" si="343">IF(ISNA($CB587),NA(),IF(AND($BW587&gt;CH$21,$BW587&lt;=CG$21),$BX587,0))</f>
        <v>#N/A</v>
      </c>
      <c r="CH587" s="3" t="e">
        <f t="shared" ref="CH587:CH650" si="344">IF(ISNA($CB587),NA(),IF(AND($BW587&gt;CI$21,$BW587&lt;=CH$21),$BX587,0))</f>
        <v>#N/A</v>
      </c>
      <c r="CI587" s="3" t="e">
        <f t="shared" ref="CI587:CI650" si="345">IF(ISNA($CB587),NA(),IF(AND($BW587&gt;CJ$21,$BW587&lt;=CI$21),$BX587,0))</f>
        <v>#N/A</v>
      </c>
      <c r="CJ587" s="3" t="e">
        <f t="shared" ref="CJ587:CJ650" si="346">IF(ISNA($CB587),NA(),IF(AND($BW587&gt;CK$21,$BW587&lt;=CJ$21),$BX587,0))</f>
        <v>#N/A</v>
      </c>
      <c r="CK587" s="3" t="e">
        <f t="shared" ref="CK587:CK650" si="347">IF(ISNA($CB587),NA(),IF(AND($BW587&gt;CL$21,$BW587&lt;=CK$21),$BX587,0))</f>
        <v>#N/A</v>
      </c>
    </row>
    <row r="588" spans="45:89" x14ac:dyDescent="0.2">
      <c r="AS588">
        <f t="shared" si="322"/>
        <v>283</v>
      </c>
      <c r="AT588" t="e">
        <f t="shared" si="323"/>
        <v>#N/A</v>
      </c>
      <c r="AU588" s="3" t="e">
        <f t="shared" si="326"/>
        <v>#N/A</v>
      </c>
      <c r="AV588" s="3" t="e">
        <f t="shared" si="337"/>
        <v>#N/A</v>
      </c>
      <c r="AW588" s="4" t="e">
        <f t="shared" si="337"/>
        <v>#N/A</v>
      </c>
      <c r="AX588" s="4" t="e">
        <f t="shared" si="337"/>
        <v>#N/A</v>
      </c>
      <c r="AZ588" s="8" t="e">
        <f t="shared" si="327"/>
        <v>#N/A</v>
      </c>
      <c r="BA588" s="3" t="e">
        <f t="shared" si="328"/>
        <v>#N/A</v>
      </c>
      <c r="BB588" s="3" t="e">
        <f t="shared" si="329"/>
        <v>#N/A</v>
      </c>
      <c r="BC588" s="3" t="e">
        <f t="shared" si="330"/>
        <v>#N/A</v>
      </c>
      <c r="BD588" s="3" t="e">
        <f t="shared" si="331"/>
        <v>#N/A</v>
      </c>
      <c r="BE588" s="3" t="e">
        <f t="shared" si="332"/>
        <v>#N/A</v>
      </c>
      <c r="BF588" s="3" t="e">
        <f t="shared" si="333"/>
        <v>#N/A</v>
      </c>
      <c r="BG588" s="3" t="e">
        <f t="shared" si="334"/>
        <v>#N/A</v>
      </c>
      <c r="BH588" s="3" t="e">
        <f t="shared" si="335"/>
        <v>#N/A</v>
      </c>
      <c r="BI588" s="3" t="e">
        <f t="shared" si="336"/>
        <v>#N/A</v>
      </c>
      <c r="BM588" s="4"/>
      <c r="BN588" s="8"/>
      <c r="BO588" s="3"/>
      <c r="BP588" s="4"/>
      <c r="BQ588" s="4"/>
      <c r="BR588" s="3"/>
      <c r="BU588">
        <f t="shared" si="324"/>
        <v>283</v>
      </c>
      <c r="BV588" t="e">
        <f t="shared" si="325"/>
        <v>#N/A</v>
      </c>
      <c r="BW588" s="3" t="e">
        <f t="shared" si="325"/>
        <v>#N/A</v>
      </c>
      <c r="BX588" s="3" t="e">
        <f t="shared" si="325"/>
        <v>#N/A</v>
      </c>
      <c r="BY588" s="4" t="e">
        <f t="shared" si="325"/>
        <v>#N/A</v>
      </c>
      <c r="BZ588" s="4" t="e">
        <f t="shared" si="325"/>
        <v>#N/A</v>
      </c>
      <c r="CB588" s="8" t="e">
        <f t="shared" si="338"/>
        <v>#N/A</v>
      </c>
      <c r="CC588" s="3" t="e">
        <f t="shared" si="339"/>
        <v>#N/A</v>
      </c>
      <c r="CD588" s="3" t="e">
        <f t="shared" si="340"/>
        <v>#N/A</v>
      </c>
      <c r="CE588" s="3" t="e">
        <f t="shared" si="341"/>
        <v>#N/A</v>
      </c>
      <c r="CF588" s="3" t="e">
        <f t="shared" si="342"/>
        <v>#N/A</v>
      </c>
      <c r="CG588" s="3" t="e">
        <f t="shared" si="343"/>
        <v>#N/A</v>
      </c>
      <c r="CH588" s="3" t="e">
        <f t="shared" si="344"/>
        <v>#N/A</v>
      </c>
      <c r="CI588" s="3" t="e">
        <f t="shared" si="345"/>
        <v>#N/A</v>
      </c>
      <c r="CJ588" s="3" t="e">
        <f t="shared" si="346"/>
        <v>#N/A</v>
      </c>
      <c r="CK588" s="3" t="e">
        <f t="shared" si="347"/>
        <v>#N/A</v>
      </c>
    </row>
    <row r="589" spans="45:89" x14ac:dyDescent="0.2">
      <c r="AS589">
        <f t="shared" si="322"/>
        <v>284</v>
      </c>
      <c r="AT589" t="e">
        <f t="shared" si="323"/>
        <v>#N/A</v>
      </c>
      <c r="AU589" s="3" t="e">
        <f t="shared" si="326"/>
        <v>#N/A</v>
      </c>
      <c r="AV589" s="3" t="e">
        <f t="shared" si="337"/>
        <v>#N/A</v>
      </c>
      <c r="AW589" s="4" t="e">
        <f t="shared" si="337"/>
        <v>#N/A</v>
      </c>
      <c r="AX589" s="4" t="e">
        <f t="shared" si="337"/>
        <v>#N/A</v>
      </c>
      <c r="AZ589" s="8" t="e">
        <f t="shared" si="327"/>
        <v>#N/A</v>
      </c>
      <c r="BA589" s="3" t="e">
        <f t="shared" si="328"/>
        <v>#N/A</v>
      </c>
      <c r="BB589" s="3" t="e">
        <f t="shared" si="329"/>
        <v>#N/A</v>
      </c>
      <c r="BC589" s="3" t="e">
        <f t="shared" si="330"/>
        <v>#N/A</v>
      </c>
      <c r="BD589" s="3" t="e">
        <f t="shared" si="331"/>
        <v>#N/A</v>
      </c>
      <c r="BE589" s="3" t="e">
        <f t="shared" si="332"/>
        <v>#N/A</v>
      </c>
      <c r="BF589" s="3" t="e">
        <f t="shared" si="333"/>
        <v>#N/A</v>
      </c>
      <c r="BG589" s="3" t="e">
        <f t="shared" si="334"/>
        <v>#N/A</v>
      </c>
      <c r="BH589" s="3" t="e">
        <f t="shared" si="335"/>
        <v>#N/A</v>
      </c>
      <c r="BI589" s="3" t="e">
        <f t="shared" si="336"/>
        <v>#N/A</v>
      </c>
      <c r="BM589" s="4"/>
      <c r="BN589" s="8"/>
      <c r="BO589" s="3"/>
      <c r="BP589" s="4"/>
      <c r="BQ589" s="4"/>
      <c r="BR589" s="3"/>
      <c r="BU589">
        <f t="shared" si="324"/>
        <v>284</v>
      </c>
      <c r="BV589" t="e">
        <f t="shared" si="325"/>
        <v>#N/A</v>
      </c>
      <c r="BW589" s="3" t="e">
        <f t="shared" si="325"/>
        <v>#N/A</v>
      </c>
      <c r="BX589" s="3" t="e">
        <f t="shared" si="325"/>
        <v>#N/A</v>
      </c>
      <c r="BY589" s="4" t="e">
        <f t="shared" si="325"/>
        <v>#N/A</v>
      </c>
      <c r="BZ589" s="4" t="e">
        <f t="shared" si="325"/>
        <v>#N/A</v>
      </c>
      <c r="CB589" s="8" t="e">
        <f t="shared" si="338"/>
        <v>#N/A</v>
      </c>
      <c r="CC589" s="3" t="e">
        <f t="shared" si="339"/>
        <v>#N/A</v>
      </c>
      <c r="CD589" s="3" t="e">
        <f t="shared" si="340"/>
        <v>#N/A</v>
      </c>
      <c r="CE589" s="3" t="e">
        <f t="shared" si="341"/>
        <v>#N/A</v>
      </c>
      <c r="CF589" s="3" t="e">
        <f t="shared" si="342"/>
        <v>#N/A</v>
      </c>
      <c r="CG589" s="3" t="e">
        <f t="shared" si="343"/>
        <v>#N/A</v>
      </c>
      <c r="CH589" s="3" t="e">
        <f t="shared" si="344"/>
        <v>#N/A</v>
      </c>
      <c r="CI589" s="3" t="e">
        <f t="shared" si="345"/>
        <v>#N/A</v>
      </c>
      <c r="CJ589" s="3" t="e">
        <f t="shared" si="346"/>
        <v>#N/A</v>
      </c>
      <c r="CK589" s="3" t="e">
        <f t="shared" si="347"/>
        <v>#N/A</v>
      </c>
    </row>
    <row r="590" spans="45:89" x14ac:dyDescent="0.2">
      <c r="AS590">
        <f t="shared" si="322"/>
        <v>284</v>
      </c>
      <c r="AT590" t="e">
        <f t="shared" si="323"/>
        <v>#N/A</v>
      </c>
      <c r="AU590" s="3" t="e">
        <f t="shared" si="326"/>
        <v>#N/A</v>
      </c>
      <c r="AV590" s="3" t="e">
        <f t="shared" si="337"/>
        <v>#N/A</v>
      </c>
      <c r="AW590" s="4" t="e">
        <f t="shared" si="337"/>
        <v>#N/A</v>
      </c>
      <c r="AX590" s="4" t="e">
        <f t="shared" si="337"/>
        <v>#N/A</v>
      </c>
      <c r="AZ590" s="8" t="e">
        <f t="shared" si="327"/>
        <v>#N/A</v>
      </c>
      <c r="BA590" s="3" t="e">
        <f t="shared" si="328"/>
        <v>#N/A</v>
      </c>
      <c r="BB590" s="3" t="e">
        <f t="shared" si="329"/>
        <v>#N/A</v>
      </c>
      <c r="BC590" s="3" t="e">
        <f t="shared" si="330"/>
        <v>#N/A</v>
      </c>
      <c r="BD590" s="3" t="e">
        <f t="shared" si="331"/>
        <v>#N/A</v>
      </c>
      <c r="BE590" s="3" t="e">
        <f t="shared" si="332"/>
        <v>#N/A</v>
      </c>
      <c r="BF590" s="3" t="e">
        <f t="shared" si="333"/>
        <v>#N/A</v>
      </c>
      <c r="BG590" s="3" t="e">
        <f t="shared" si="334"/>
        <v>#N/A</v>
      </c>
      <c r="BH590" s="3" t="e">
        <f t="shared" si="335"/>
        <v>#N/A</v>
      </c>
      <c r="BI590" s="3" t="e">
        <f t="shared" si="336"/>
        <v>#N/A</v>
      </c>
      <c r="BM590" s="4"/>
      <c r="BN590" s="8"/>
      <c r="BO590" s="3"/>
      <c r="BP590" s="4"/>
      <c r="BQ590" s="4"/>
      <c r="BR590" s="3"/>
      <c r="BU590">
        <f t="shared" si="324"/>
        <v>284</v>
      </c>
      <c r="BV590" t="e">
        <f t="shared" si="325"/>
        <v>#N/A</v>
      </c>
      <c r="BW590" s="3" t="e">
        <f t="shared" si="325"/>
        <v>#N/A</v>
      </c>
      <c r="BX590" s="3" t="e">
        <f t="shared" si="325"/>
        <v>#N/A</v>
      </c>
      <c r="BY590" s="4" t="e">
        <f t="shared" si="325"/>
        <v>#N/A</v>
      </c>
      <c r="BZ590" s="4" t="e">
        <f t="shared" si="325"/>
        <v>#N/A</v>
      </c>
      <c r="CB590" s="8" t="e">
        <f t="shared" si="338"/>
        <v>#N/A</v>
      </c>
      <c r="CC590" s="3" t="e">
        <f t="shared" si="339"/>
        <v>#N/A</v>
      </c>
      <c r="CD590" s="3" t="e">
        <f t="shared" si="340"/>
        <v>#N/A</v>
      </c>
      <c r="CE590" s="3" t="e">
        <f t="shared" si="341"/>
        <v>#N/A</v>
      </c>
      <c r="CF590" s="3" t="e">
        <f t="shared" si="342"/>
        <v>#N/A</v>
      </c>
      <c r="CG590" s="3" t="e">
        <f t="shared" si="343"/>
        <v>#N/A</v>
      </c>
      <c r="CH590" s="3" t="e">
        <f t="shared" si="344"/>
        <v>#N/A</v>
      </c>
      <c r="CI590" s="3" t="e">
        <f t="shared" si="345"/>
        <v>#N/A</v>
      </c>
      <c r="CJ590" s="3" t="e">
        <f t="shared" si="346"/>
        <v>#N/A</v>
      </c>
      <c r="CK590" s="3" t="e">
        <f t="shared" si="347"/>
        <v>#N/A</v>
      </c>
    </row>
    <row r="591" spans="45:89" x14ac:dyDescent="0.2">
      <c r="AS591">
        <f t="shared" ref="AS591:AS654" si="348">AS589+1</f>
        <v>285</v>
      </c>
      <c r="AT591" t="e">
        <f t="shared" si="323"/>
        <v>#N/A</v>
      </c>
      <c r="AU591" s="3" t="e">
        <f t="shared" si="326"/>
        <v>#N/A</v>
      </c>
      <c r="AV591" s="3" t="e">
        <f t="shared" si="337"/>
        <v>#N/A</v>
      </c>
      <c r="AW591" s="4" t="e">
        <f t="shared" si="337"/>
        <v>#N/A</v>
      </c>
      <c r="AX591" s="4" t="e">
        <f t="shared" si="337"/>
        <v>#N/A</v>
      </c>
      <c r="AZ591" s="8" t="e">
        <f t="shared" si="327"/>
        <v>#N/A</v>
      </c>
      <c r="BA591" s="3" t="e">
        <f t="shared" si="328"/>
        <v>#N/A</v>
      </c>
      <c r="BB591" s="3" t="e">
        <f t="shared" si="329"/>
        <v>#N/A</v>
      </c>
      <c r="BC591" s="3" t="e">
        <f t="shared" si="330"/>
        <v>#N/A</v>
      </c>
      <c r="BD591" s="3" t="e">
        <f t="shared" si="331"/>
        <v>#N/A</v>
      </c>
      <c r="BE591" s="3" t="e">
        <f t="shared" si="332"/>
        <v>#N/A</v>
      </c>
      <c r="BF591" s="3" t="e">
        <f t="shared" si="333"/>
        <v>#N/A</v>
      </c>
      <c r="BG591" s="3" t="e">
        <f t="shared" si="334"/>
        <v>#N/A</v>
      </c>
      <c r="BH591" s="3" t="e">
        <f t="shared" si="335"/>
        <v>#N/A</v>
      </c>
      <c r="BI591" s="3" t="e">
        <f t="shared" si="336"/>
        <v>#N/A</v>
      </c>
      <c r="BM591" s="4"/>
      <c r="BN591" s="8"/>
      <c r="BO591" s="3"/>
      <c r="BP591" s="4"/>
      <c r="BQ591" s="4"/>
      <c r="BR591" s="3"/>
      <c r="BU591">
        <f t="shared" si="324"/>
        <v>285</v>
      </c>
      <c r="BV591" t="e">
        <f t="shared" si="325"/>
        <v>#N/A</v>
      </c>
      <c r="BW591" s="3" t="e">
        <f t="shared" si="325"/>
        <v>#N/A</v>
      </c>
      <c r="BX591" s="3" t="e">
        <f t="shared" si="325"/>
        <v>#N/A</v>
      </c>
      <c r="BY591" s="4" t="e">
        <f t="shared" si="325"/>
        <v>#N/A</v>
      </c>
      <c r="BZ591" s="4" t="e">
        <f t="shared" si="325"/>
        <v>#N/A</v>
      </c>
      <c r="CB591" s="8" t="e">
        <f t="shared" si="338"/>
        <v>#N/A</v>
      </c>
      <c r="CC591" s="3" t="e">
        <f t="shared" si="339"/>
        <v>#N/A</v>
      </c>
      <c r="CD591" s="3" t="e">
        <f t="shared" si="340"/>
        <v>#N/A</v>
      </c>
      <c r="CE591" s="3" t="e">
        <f t="shared" si="341"/>
        <v>#N/A</v>
      </c>
      <c r="CF591" s="3" t="e">
        <f t="shared" si="342"/>
        <v>#N/A</v>
      </c>
      <c r="CG591" s="3" t="e">
        <f t="shared" si="343"/>
        <v>#N/A</v>
      </c>
      <c r="CH591" s="3" t="e">
        <f t="shared" si="344"/>
        <v>#N/A</v>
      </c>
      <c r="CI591" s="3" t="e">
        <f t="shared" si="345"/>
        <v>#N/A</v>
      </c>
      <c r="CJ591" s="3" t="e">
        <f t="shared" si="346"/>
        <v>#N/A</v>
      </c>
      <c r="CK591" s="3" t="e">
        <f t="shared" si="347"/>
        <v>#N/A</v>
      </c>
    </row>
    <row r="592" spans="45:89" x14ac:dyDescent="0.2">
      <c r="AS592">
        <f t="shared" si="348"/>
        <v>285</v>
      </c>
      <c r="AT592" t="e">
        <f t="shared" si="323"/>
        <v>#N/A</v>
      </c>
      <c r="AU592" s="3" t="e">
        <f t="shared" si="326"/>
        <v>#N/A</v>
      </c>
      <c r="AV592" s="3" t="e">
        <f t="shared" si="337"/>
        <v>#N/A</v>
      </c>
      <c r="AW592" s="4" t="e">
        <f t="shared" si="337"/>
        <v>#N/A</v>
      </c>
      <c r="AX592" s="4" t="e">
        <f t="shared" si="337"/>
        <v>#N/A</v>
      </c>
      <c r="AZ592" s="8" t="e">
        <f t="shared" si="327"/>
        <v>#N/A</v>
      </c>
      <c r="BA592" s="3" t="e">
        <f t="shared" si="328"/>
        <v>#N/A</v>
      </c>
      <c r="BB592" s="3" t="e">
        <f t="shared" si="329"/>
        <v>#N/A</v>
      </c>
      <c r="BC592" s="3" t="e">
        <f t="shared" si="330"/>
        <v>#N/A</v>
      </c>
      <c r="BD592" s="3" t="e">
        <f t="shared" si="331"/>
        <v>#N/A</v>
      </c>
      <c r="BE592" s="3" t="e">
        <f t="shared" si="332"/>
        <v>#N/A</v>
      </c>
      <c r="BF592" s="3" t="e">
        <f t="shared" si="333"/>
        <v>#N/A</v>
      </c>
      <c r="BG592" s="3" t="e">
        <f t="shared" si="334"/>
        <v>#N/A</v>
      </c>
      <c r="BH592" s="3" t="e">
        <f t="shared" si="335"/>
        <v>#N/A</v>
      </c>
      <c r="BI592" s="3" t="e">
        <f t="shared" si="336"/>
        <v>#N/A</v>
      </c>
      <c r="BM592" s="4"/>
      <c r="BN592" s="8"/>
      <c r="BO592" s="3"/>
      <c r="BP592" s="4"/>
      <c r="BQ592" s="4"/>
      <c r="BR592" s="3"/>
      <c r="BU592">
        <f t="shared" si="324"/>
        <v>285</v>
      </c>
      <c r="BV592" t="e">
        <f t="shared" si="325"/>
        <v>#N/A</v>
      </c>
      <c r="BW592" s="3" t="e">
        <f t="shared" si="325"/>
        <v>#N/A</v>
      </c>
      <c r="BX592" s="3" t="e">
        <f t="shared" si="325"/>
        <v>#N/A</v>
      </c>
      <c r="BY592" s="4" t="e">
        <f t="shared" si="325"/>
        <v>#N/A</v>
      </c>
      <c r="BZ592" s="4" t="e">
        <f t="shared" si="325"/>
        <v>#N/A</v>
      </c>
      <c r="CB592" s="8" t="e">
        <f t="shared" si="338"/>
        <v>#N/A</v>
      </c>
      <c r="CC592" s="3" t="e">
        <f t="shared" si="339"/>
        <v>#N/A</v>
      </c>
      <c r="CD592" s="3" t="e">
        <f t="shared" si="340"/>
        <v>#N/A</v>
      </c>
      <c r="CE592" s="3" t="e">
        <f t="shared" si="341"/>
        <v>#N/A</v>
      </c>
      <c r="CF592" s="3" t="e">
        <f t="shared" si="342"/>
        <v>#N/A</v>
      </c>
      <c r="CG592" s="3" t="e">
        <f t="shared" si="343"/>
        <v>#N/A</v>
      </c>
      <c r="CH592" s="3" t="e">
        <f t="shared" si="344"/>
        <v>#N/A</v>
      </c>
      <c r="CI592" s="3" t="e">
        <f t="shared" si="345"/>
        <v>#N/A</v>
      </c>
      <c r="CJ592" s="3" t="e">
        <f t="shared" si="346"/>
        <v>#N/A</v>
      </c>
      <c r="CK592" s="3" t="e">
        <f t="shared" si="347"/>
        <v>#N/A</v>
      </c>
    </row>
    <row r="593" spans="45:89" x14ac:dyDescent="0.2">
      <c r="AS593">
        <f t="shared" si="348"/>
        <v>286</v>
      </c>
      <c r="AT593" t="e">
        <f t="shared" si="323"/>
        <v>#N/A</v>
      </c>
      <c r="AU593" s="3" t="e">
        <f t="shared" si="326"/>
        <v>#N/A</v>
      </c>
      <c r="AV593" s="3" t="e">
        <f t="shared" si="337"/>
        <v>#N/A</v>
      </c>
      <c r="AW593" s="4" t="e">
        <f t="shared" si="337"/>
        <v>#N/A</v>
      </c>
      <c r="AX593" s="4" t="e">
        <f t="shared" si="337"/>
        <v>#N/A</v>
      </c>
      <c r="AZ593" s="8" t="e">
        <f t="shared" si="327"/>
        <v>#N/A</v>
      </c>
      <c r="BA593" s="3" t="e">
        <f t="shared" si="328"/>
        <v>#N/A</v>
      </c>
      <c r="BB593" s="3" t="e">
        <f t="shared" si="329"/>
        <v>#N/A</v>
      </c>
      <c r="BC593" s="3" t="e">
        <f t="shared" si="330"/>
        <v>#N/A</v>
      </c>
      <c r="BD593" s="3" t="e">
        <f t="shared" si="331"/>
        <v>#N/A</v>
      </c>
      <c r="BE593" s="3" t="e">
        <f t="shared" si="332"/>
        <v>#N/A</v>
      </c>
      <c r="BF593" s="3" t="e">
        <f t="shared" si="333"/>
        <v>#N/A</v>
      </c>
      <c r="BG593" s="3" t="e">
        <f t="shared" si="334"/>
        <v>#N/A</v>
      </c>
      <c r="BH593" s="3" t="e">
        <f t="shared" si="335"/>
        <v>#N/A</v>
      </c>
      <c r="BI593" s="3" t="e">
        <f t="shared" si="336"/>
        <v>#N/A</v>
      </c>
      <c r="BM593" s="4"/>
      <c r="BN593" s="8"/>
      <c r="BO593" s="3"/>
      <c r="BP593" s="4"/>
      <c r="BQ593" s="4"/>
      <c r="BR593" s="3"/>
      <c r="BU593">
        <f t="shared" si="324"/>
        <v>286</v>
      </c>
      <c r="BV593" t="e">
        <f t="shared" si="325"/>
        <v>#N/A</v>
      </c>
      <c r="BW593" s="3" t="e">
        <f t="shared" si="325"/>
        <v>#N/A</v>
      </c>
      <c r="BX593" s="3" t="e">
        <f t="shared" si="325"/>
        <v>#N/A</v>
      </c>
      <c r="BY593" s="4" t="e">
        <f t="shared" si="325"/>
        <v>#N/A</v>
      </c>
      <c r="BZ593" s="4" t="e">
        <f t="shared" si="325"/>
        <v>#N/A</v>
      </c>
      <c r="CB593" s="8" t="e">
        <f t="shared" si="338"/>
        <v>#N/A</v>
      </c>
      <c r="CC593" s="3" t="e">
        <f t="shared" si="339"/>
        <v>#N/A</v>
      </c>
      <c r="CD593" s="3" t="e">
        <f t="shared" si="340"/>
        <v>#N/A</v>
      </c>
      <c r="CE593" s="3" t="e">
        <f t="shared" si="341"/>
        <v>#N/A</v>
      </c>
      <c r="CF593" s="3" t="e">
        <f t="shared" si="342"/>
        <v>#N/A</v>
      </c>
      <c r="CG593" s="3" t="e">
        <f t="shared" si="343"/>
        <v>#N/A</v>
      </c>
      <c r="CH593" s="3" t="e">
        <f t="shared" si="344"/>
        <v>#N/A</v>
      </c>
      <c r="CI593" s="3" t="e">
        <f t="shared" si="345"/>
        <v>#N/A</v>
      </c>
      <c r="CJ593" s="3" t="e">
        <f t="shared" si="346"/>
        <v>#N/A</v>
      </c>
      <c r="CK593" s="3" t="e">
        <f t="shared" si="347"/>
        <v>#N/A</v>
      </c>
    </row>
    <row r="594" spans="45:89" x14ac:dyDescent="0.2">
      <c r="AS594">
        <f t="shared" si="348"/>
        <v>286</v>
      </c>
      <c r="AT594" t="e">
        <f t="shared" si="323"/>
        <v>#N/A</v>
      </c>
      <c r="AU594" s="3" t="e">
        <f t="shared" si="326"/>
        <v>#N/A</v>
      </c>
      <c r="AV594" s="3" t="e">
        <f t="shared" si="337"/>
        <v>#N/A</v>
      </c>
      <c r="AW594" s="4" t="e">
        <f t="shared" si="337"/>
        <v>#N/A</v>
      </c>
      <c r="AX594" s="4" t="e">
        <f t="shared" si="337"/>
        <v>#N/A</v>
      </c>
      <c r="AZ594" s="8" t="e">
        <f t="shared" si="327"/>
        <v>#N/A</v>
      </c>
      <c r="BA594" s="3" t="e">
        <f t="shared" si="328"/>
        <v>#N/A</v>
      </c>
      <c r="BB594" s="3" t="e">
        <f t="shared" si="329"/>
        <v>#N/A</v>
      </c>
      <c r="BC594" s="3" t="e">
        <f t="shared" si="330"/>
        <v>#N/A</v>
      </c>
      <c r="BD594" s="3" t="e">
        <f t="shared" si="331"/>
        <v>#N/A</v>
      </c>
      <c r="BE594" s="3" t="e">
        <f t="shared" si="332"/>
        <v>#N/A</v>
      </c>
      <c r="BF594" s="3" t="e">
        <f t="shared" si="333"/>
        <v>#N/A</v>
      </c>
      <c r="BG594" s="3" t="e">
        <f t="shared" si="334"/>
        <v>#N/A</v>
      </c>
      <c r="BH594" s="3" t="e">
        <f t="shared" si="335"/>
        <v>#N/A</v>
      </c>
      <c r="BI594" s="3" t="e">
        <f t="shared" si="336"/>
        <v>#N/A</v>
      </c>
      <c r="BM594" s="4"/>
      <c r="BN594" s="8"/>
      <c r="BO594" s="3"/>
      <c r="BP594" s="4"/>
      <c r="BQ594" s="4"/>
      <c r="BR594" s="3"/>
      <c r="BU594">
        <f t="shared" si="324"/>
        <v>286</v>
      </c>
      <c r="BV594" t="e">
        <f t="shared" si="325"/>
        <v>#N/A</v>
      </c>
      <c r="BW594" s="3" t="e">
        <f t="shared" si="325"/>
        <v>#N/A</v>
      </c>
      <c r="BX594" s="3" t="e">
        <f t="shared" si="325"/>
        <v>#N/A</v>
      </c>
      <c r="BY594" s="4" t="e">
        <f t="shared" si="325"/>
        <v>#N/A</v>
      </c>
      <c r="BZ594" s="4" t="e">
        <f t="shared" si="325"/>
        <v>#N/A</v>
      </c>
      <c r="CB594" s="8" t="e">
        <f t="shared" si="338"/>
        <v>#N/A</v>
      </c>
      <c r="CC594" s="3" t="e">
        <f t="shared" si="339"/>
        <v>#N/A</v>
      </c>
      <c r="CD594" s="3" t="e">
        <f t="shared" si="340"/>
        <v>#N/A</v>
      </c>
      <c r="CE594" s="3" t="e">
        <f t="shared" si="341"/>
        <v>#N/A</v>
      </c>
      <c r="CF594" s="3" t="e">
        <f t="shared" si="342"/>
        <v>#N/A</v>
      </c>
      <c r="CG594" s="3" t="e">
        <f t="shared" si="343"/>
        <v>#N/A</v>
      </c>
      <c r="CH594" s="3" t="e">
        <f t="shared" si="344"/>
        <v>#N/A</v>
      </c>
      <c r="CI594" s="3" t="e">
        <f t="shared" si="345"/>
        <v>#N/A</v>
      </c>
      <c r="CJ594" s="3" t="e">
        <f t="shared" si="346"/>
        <v>#N/A</v>
      </c>
      <c r="CK594" s="3" t="e">
        <f t="shared" si="347"/>
        <v>#N/A</v>
      </c>
    </row>
    <row r="595" spans="45:89" x14ac:dyDescent="0.2">
      <c r="AS595">
        <f t="shared" si="348"/>
        <v>287</v>
      </c>
      <c r="AT595" t="e">
        <f t="shared" si="323"/>
        <v>#N/A</v>
      </c>
      <c r="AU595" s="3" t="e">
        <f t="shared" si="326"/>
        <v>#N/A</v>
      </c>
      <c r="AV595" s="3" t="e">
        <f t="shared" si="337"/>
        <v>#N/A</v>
      </c>
      <c r="AW595" s="4" t="e">
        <f t="shared" si="337"/>
        <v>#N/A</v>
      </c>
      <c r="AX595" s="4" t="e">
        <f t="shared" si="337"/>
        <v>#N/A</v>
      </c>
      <c r="AZ595" s="8" t="e">
        <f t="shared" si="327"/>
        <v>#N/A</v>
      </c>
      <c r="BA595" s="3" t="e">
        <f t="shared" si="328"/>
        <v>#N/A</v>
      </c>
      <c r="BB595" s="3" t="e">
        <f t="shared" si="329"/>
        <v>#N/A</v>
      </c>
      <c r="BC595" s="3" t="e">
        <f t="shared" si="330"/>
        <v>#N/A</v>
      </c>
      <c r="BD595" s="3" t="e">
        <f t="shared" si="331"/>
        <v>#N/A</v>
      </c>
      <c r="BE595" s="3" t="e">
        <f t="shared" si="332"/>
        <v>#N/A</v>
      </c>
      <c r="BF595" s="3" t="e">
        <f t="shared" si="333"/>
        <v>#N/A</v>
      </c>
      <c r="BG595" s="3" t="e">
        <f t="shared" si="334"/>
        <v>#N/A</v>
      </c>
      <c r="BH595" s="3" t="e">
        <f t="shared" si="335"/>
        <v>#N/A</v>
      </c>
      <c r="BI595" s="3" t="e">
        <f t="shared" si="336"/>
        <v>#N/A</v>
      </c>
      <c r="BM595" s="4"/>
      <c r="BN595" s="8"/>
      <c r="BO595" s="3"/>
      <c r="BP595" s="4"/>
      <c r="BQ595" s="4"/>
      <c r="BR595" s="3"/>
      <c r="BU595">
        <f t="shared" si="324"/>
        <v>287</v>
      </c>
      <c r="BV595" t="e">
        <f t="shared" si="325"/>
        <v>#N/A</v>
      </c>
      <c r="BW595" s="3" t="e">
        <f t="shared" si="325"/>
        <v>#N/A</v>
      </c>
      <c r="BX595" s="3" t="e">
        <f t="shared" si="325"/>
        <v>#N/A</v>
      </c>
      <c r="BY595" s="4" t="e">
        <f t="shared" si="325"/>
        <v>#N/A</v>
      </c>
      <c r="BZ595" s="4" t="e">
        <f t="shared" si="325"/>
        <v>#N/A</v>
      </c>
      <c r="CB595" s="8" t="e">
        <f t="shared" si="338"/>
        <v>#N/A</v>
      </c>
      <c r="CC595" s="3" t="e">
        <f t="shared" si="339"/>
        <v>#N/A</v>
      </c>
      <c r="CD595" s="3" t="e">
        <f t="shared" si="340"/>
        <v>#N/A</v>
      </c>
      <c r="CE595" s="3" t="e">
        <f t="shared" si="341"/>
        <v>#N/A</v>
      </c>
      <c r="CF595" s="3" t="e">
        <f t="shared" si="342"/>
        <v>#N/A</v>
      </c>
      <c r="CG595" s="3" t="e">
        <f t="shared" si="343"/>
        <v>#N/A</v>
      </c>
      <c r="CH595" s="3" t="e">
        <f t="shared" si="344"/>
        <v>#N/A</v>
      </c>
      <c r="CI595" s="3" t="e">
        <f t="shared" si="345"/>
        <v>#N/A</v>
      </c>
      <c r="CJ595" s="3" t="e">
        <f t="shared" si="346"/>
        <v>#N/A</v>
      </c>
      <c r="CK595" s="3" t="e">
        <f t="shared" si="347"/>
        <v>#N/A</v>
      </c>
    </row>
    <row r="596" spans="45:89" x14ac:dyDescent="0.2">
      <c r="AS596">
        <f t="shared" si="348"/>
        <v>287</v>
      </c>
      <c r="AT596" t="e">
        <f t="shared" si="323"/>
        <v>#N/A</v>
      </c>
      <c r="AU596" s="3" t="e">
        <f t="shared" si="326"/>
        <v>#N/A</v>
      </c>
      <c r="AV596" s="3" t="e">
        <f t="shared" si="337"/>
        <v>#N/A</v>
      </c>
      <c r="AW596" s="4" t="e">
        <f t="shared" si="337"/>
        <v>#N/A</v>
      </c>
      <c r="AX596" s="4" t="e">
        <f t="shared" si="337"/>
        <v>#N/A</v>
      </c>
      <c r="AZ596" s="8" t="e">
        <f t="shared" si="327"/>
        <v>#N/A</v>
      </c>
      <c r="BA596" s="3" t="e">
        <f t="shared" si="328"/>
        <v>#N/A</v>
      </c>
      <c r="BB596" s="3" t="e">
        <f t="shared" si="329"/>
        <v>#N/A</v>
      </c>
      <c r="BC596" s="3" t="e">
        <f t="shared" si="330"/>
        <v>#N/A</v>
      </c>
      <c r="BD596" s="3" t="e">
        <f t="shared" si="331"/>
        <v>#N/A</v>
      </c>
      <c r="BE596" s="3" t="e">
        <f t="shared" si="332"/>
        <v>#N/A</v>
      </c>
      <c r="BF596" s="3" t="e">
        <f t="shared" si="333"/>
        <v>#N/A</v>
      </c>
      <c r="BG596" s="3" t="e">
        <f t="shared" si="334"/>
        <v>#N/A</v>
      </c>
      <c r="BH596" s="3" t="e">
        <f t="shared" si="335"/>
        <v>#N/A</v>
      </c>
      <c r="BI596" s="3" t="e">
        <f t="shared" si="336"/>
        <v>#N/A</v>
      </c>
      <c r="BM596" s="4"/>
      <c r="BN596" s="8"/>
      <c r="BO596" s="3"/>
      <c r="BP596" s="4"/>
      <c r="BQ596" s="4"/>
      <c r="BR596" s="3"/>
      <c r="BU596">
        <f t="shared" si="324"/>
        <v>287</v>
      </c>
      <c r="BV596" t="e">
        <f t="shared" si="325"/>
        <v>#N/A</v>
      </c>
      <c r="BW596" s="3" t="e">
        <f t="shared" si="325"/>
        <v>#N/A</v>
      </c>
      <c r="BX596" s="3" t="e">
        <f t="shared" si="325"/>
        <v>#N/A</v>
      </c>
      <c r="BY596" s="4" t="e">
        <f t="shared" si="325"/>
        <v>#N/A</v>
      </c>
      <c r="BZ596" s="4" t="e">
        <f t="shared" si="325"/>
        <v>#N/A</v>
      </c>
      <c r="CB596" s="8" t="e">
        <f t="shared" si="338"/>
        <v>#N/A</v>
      </c>
      <c r="CC596" s="3" t="e">
        <f t="shared" si="339"/>
        <v>#N/A</v>
      </c>
      <c r="CD596" s="3" t="e">
        <f t="shared" si="340"/>
        <v>#N/A</v>
      </c>
      <c r="CE596" s="3" t="e">
        <f t="shared" si="341"/>
        <v>#N/A</v>
      </c>
      <c r="CF596" s="3" t="e">
        <f t="shared" si="342"/>
        <v>#N/A</v>
      </c>
      <c r="CG596" s="3" t="e">
        <f t="shared" si="343"/>
        <v>#N/A</v>
      </c>
      <c r="CH596" s="3" t="e">
        <f t="shared" si="344"/>
        <v>#N/A</v>
      </c>
      <c r="CI596" s="3" t="e">
        <f t="shared" si="345"/>
        <v>#N/A</v>
      </c>
      <c r="CJ596" s="3" t="e">
        <f t="shared" si="346"/>
        <v>#N/A</v>
      </c>
      <c r="CK596" s="3" t="e">
        <f t="shared" si="347"/>
        <v>#N/A</v>
      </c>
    </row>
    <row r="597" spans="45:89" x14ac:dyDescent="0.2">
      <c r="AS597">
        <f t="shared" si="348"/>
        <v>288</v>
      </c>
      <c r="AT597" t="e">
        <f t="shared" si="323"/>
        <v>#N/A</v>
      </c>
      <c r="AU597" s="3" t="e">
        <f t="shared" si="326"/>
        <v>#N/A</v>
      </c>
      <c r="AV597" s="3" t="e">
        <f t="shared" si="337"/>
        <v>#N/A</v>
      </c>
      <c r="AW597" s="4" t="e">
        <f t="shared" si="337"/>
        <v>#N/A</v>
      </c>
      <c r="AX597" s="4" t="e">
        <f t="shared" si="337"/>
        <v>#N/A</v>
      </c>
      <c r="AZ597" s="8" t="e">
        <f t="shared" si="327"/>
        <v>#N/A</v>
      </c>
      <c r="BA597" s="3" t="e">
        <f t="shared" si="328"/>
        <v>#N/A</v>
      </c>
      <c r="BB597" s="3" t="e">
        <f t="shared" si="329"/>
        <v>#N/A</v>
      </c>
      <c r="BC597" s="3" t="e">
        <f t="shared" si="330"/>
        <v>#N/A</v>
      </c>
      <c r="BD597" s="3" t="e">
        <f t="shared" si="331"/>
        <v>#N/A</v>
      </c>
      <c r="BE597" s="3" t="e">
        <f t="shared" si="332"/>
        <v>#N/A</v>
      </c>
      <c r="BF597" s="3" t="e">
        <f t="shared" si="333"/>
        <v>#N/A</v>
      </c>
      <c r="BG597" s="3" t="e">
        <f t="shared" si="334"/>
        <v>#N/A</v>
      </c>
      <c r="BH597" s="3" t="e">
        <f t="shared" si="335"/>
        <v>#N/A</v>
      </c>
      <c r="BI597" s="3" t="e">
        <f t="shared" si="336"/>
        <v>#N/A</v>
      </c>
      <c r="BM597" s="4"/>
      <c r="BN597" s="8"/>
      <c r="BO597" s="3"/>
      <c r="BP597" s="4"/>
      <c r="BQ597" s="4"/>
      <c r="BR597" s="3"/>
      <c r="BU597">
        <f t="shared" si="324"/>
        <v>288</v>
      </c>
      <c r="BV597" t="e">
        <f t="shared" si="325"/>
        <v>#N/A</v>
      </c>
      <c r="BW597" s="3" t="e">
        <f t="shared" si="325"/>
        <v>#N/A</v>
      </c>
      <c r="BX597" s="3" t="e">
        <f t="shared" si="325"/>
        <v>#N/A</v>
      </c>
      <c r="BY597" s="4" t="e">
        <f t="shared" si="325"/>
        <v>#N/A</v>
      </c>
      <c r="BZ597" s="4" t="e">
        <f t="shared" si="325"/>
        <v>#N/A</v>
      </c>
      <c r="CB597" s="8" t="e">
        <f t="shared" si="338"/>
        <v>#N/A</v>
      </c>
      <c r="CC597" s="3" t="e">
        <f t="shared" si="339"/>
        <v>#N/A</v>
      </c>
      <c r="CD597" s="3" t="e">
        <f t="shared" si="340"/>
        <v>#N/A</v>
      </c>
      <c r="CE597" s="3" t="e">
        <f t="shared" si="341"/>
        <v>#N/A</v>
      </c>
      <c r="CF597" s="3" t="e">
        <f t="shared" si="342"/>
        <v>#N/A</v>
      </c>
      <c r="CG597" s="3" t="e">
        <f t="shared" si="343"/>
        <v>#N/A</v>
      </c>
      <c r="CH597" s="3" t="e">
        <f t="shared" si="344"/>
        <v>#N/A</v>
      </c>
      <c r="CI597" s="3" t="e">
        <f t="shared" si="345"/>
        <v>#N/A</v>
      </c>
      <c r="CJ597" s="3" t="e">
        <f t="shared" si="346"/>
        <v>#N/A</v>
      </c>
      <c r="CK597" s="3" t="e">
        <f t="shared" si="347"/>
        <v>#N/A</v>
      </c>
    </row>
    <row r="598" spans="45:89" x14ac:dyDescent="0.2">
      <c r="AS598">
        <f t="shared" si="348"/>
        <v>288</v>
      </c>
      <c r="AT598" t="e">
        <f t="shared" si="323"/>
        <v>#N/A</v>
      </c>
      <c r="AU598" s="3" t="e">
        <f t="shared" si="326"/>
        <v>#N/A</v>
      </c>
      <c r="AV598" s="3" t="e">
        <f t="shared" si="337"/>
        <v>#N/A</v>
      </c>
      <c r="AW598" s="4" t="e">
        <f t="shared" si="337"/>
        <v>#N/A</v>
      </c>
      <c r="AX598" s="4" t="e">
        <f t="shared" si="337"/>
        <v>#N/A</v>
      </c>
      <c r="AZ598" s="8" t="e">
        <f t="shared" si="327"/>
        <v>#N/A</v>
      </c>
      <c r="BA598" s="3" t="e">
        <f t="shared" si="328"/>
        <v>#N/A</v>
      </c>
      <c r="BB598" s="3" t="e">
        <f t="shared" si="329"/>
        <v>#N/A</v>
      </c>
      <c r="BC598" s="3" t="e">
        <f t="shared" si="330"/>
        <v>#N/A</v>
      </c>
      <c r="BD598" s="3" t="e">
        <f t="shared" si="331"/>
        <v>#N/A</v>
      </c>
      <c r="BE598" s="3" t="e">
        <f t="shared" si="332"/>
        <v>#N/A</v>
      </c>
      <c r="BF598" s="3" t="e">
        <f t="shared" si="333"/>
        <v>#N/A</v>
      </c>
      <c r="BG598" s="3" t="e">
        <f t="shared" si="334"/>
        <v>#N/A</v>
      </c>
      <c r="BH598" s="3" t="e">
        <f t="shared" si="335"/>
        <v>#N/A</v>
      </c>
      <c r="BI598" s="3" t="e">
        <f t="shared" si="336"/>
        <v>#N/A</v>
      </c>
      <c r="BM598" s="4"/>
      <c r="BN598" s="8"/>
      <c r="BO598" s="3"/>
      <c r="BP598" s="4"/>
      <c r="BQ598" s="4"/>
      <c r="BR598" s="3"/>
      <c r="BU598">
        <f t="shared" si="324"/>
        <v>288</v>
      </c>
      <c r="BV598" t="e">
        <f t="shared" si="325"/>
        <v>#N/A</v>
      </c>
      <c r="BW598" s="3" t="e">
        <f t="shared" si="325"/>
        <v>#N/A</v>
      </c>
      <c r="BX598" s="3" t="e">
        <f t="shared" si="325"/>
        <v>#N/A</v>
      </c>
      <c r="BY598" s="4" t="e">
        <f t="shared" si="325"/>
        <v>#N/A</v>
      </c>
      <c r="BZ598" s="4" t="e">
        <f t="shared" si="325"/>
        <v>#N/A</v>
      </c>
      <c r="CB598" s="8" t="e">
        <f t="shared" si="338"/>
        <v>#N/A</v>
      </c>
      <c r="CC598" s="3" t="e">
        <f t="shared" si="339"/>
        <v>#N/A</v>
      </c>
      <c r="CD598" s="3" t="e">
        <f t="shared" si="340"/>
        <v>#N/A</v>
      </c>
      <c r="CE598" s="3" t="e">
        <f t="shared" si="341"/>
        <v>#N/A</v>
      </c>
      <c r="CF598" s="3" t="e">
        <f t="shared" si="342"/>
        <v>#N/A</v>
      </c>
      <c r="CG598" s="3" t="e">
        <f t="shared" si="343"/>
        <v>#N/A</v>
      </c>
      <c r="CH598" s="3" t="e">
        <f t="shared" si="344"/>
        <v>#N/A</v>
      </c>
      <c r="CI598" s="3" t="e">
        <f t="shared" si="345"/>
        <v>#N/A</v>
      </c>
      <c r="CJ598" s="3" t="e">
        <f t="shared" si="346"/>
        <v>#N/A</v>
      </c>
      <c r="CK598" s="3" t="e">
        <f t="shared" si="347"/>
        <v>#N/A</v>
      </c>
    </row>
    <row r="599" spans="45:89" x14ac:dyDescent="0.2">
      <c r="AS599">
        <f t="shared" si="348"/>
        <v>289</v>
      </c>
      <c r="AT599" t="e">
        <f t="shared" si="323"/>
        <v>#N/A</v>
      </c>
      <c r="AU599" s="3" t="e">
        <f t="shared" si="326"/>
        <v>#N/A</v>
      </c>
      <c r="AV599" s="3" t="e">
        <f t="shared" si="337"/>
        <v>#N/A</v>
      </c>
      <c r="AW599" s="4" t="e">
        <f t="shared" si="337"/>
        <v>#N/A</v>
      </c>
      <c r="AX599" s="4" t="e">
        <f t="shared" si="337"/>
        <v>#N/A</v>
      </c>
      <c r="AZ599" s="8" t="e">
        <f t="shared" si="327"/>
        <v>#N/A</v>
      </c>
      <c r="BA599" s="3" t="e">
        <f t="shared" si="328"/>
        <v>#N/A</v>
      </c>
      <c r="BB599" s="3" t="e">
        <f t="shared" si="329"/>
        <v>#N/A</v>
      </c>
      <c r="BC599" s="3" t="e">
        <f t="shared" si="330"/>
        <v>#N/A</v>
      </c>
      <c r="BD599" s="3" t="e">
        <f t="shared" si="331"/>
        <v>#N/A</v>
      </c>
      <c r="BE599" s="3" t="e">
        <f t="shared" si="332"/>
        <v>#N/A</v>
      </c>
      <c r="BF599" s="3" t="e">
        <f t="shared" si="333"/>
        <v>#N/A</v>
      </c>
      <c r="BG599" s="3" t="e">
        <f t="shared" si="334"/>
        <v>#N/A</v>
      </c>
      <c r="BH599" s="3" t="e">
        <f t="shared" si="335"/>
        <v>#N/A</v>
      </c>
      <c r="BI599" s="3" t="e">
        <f t="shared" si="336"/>
        <v>#N/A</v>
      </c>
      <c r="BM599" s="4"/>
      <c r="BN599" s="8"/>
      <c r="BO599" s="3"/>
      <c r="BP599" s="4"/>
      <c r="BQ599" s="4"/>
      <c r="BR599" s="3"/>
      <c r="BU599">
        <f t="shared" si="324"/>
        <v>289</v>
      </c>
      <c r="BV599" t="e">
        <f t="shared" si="325"/>
        <v>#N/A</v>
      </c>
      <c r="BW599" s="3" t="e">
        <f t="shared" si="325"/>
        <v>#N/A</v>
      </c>
      <c r="BX599" s="3" t="e">
        <f t="shared" si="325"/>
        <v>#N/A</v>
      </c>
      <c r="BY599" s="4" t="e">
        <f t="shared" si="325"/>
        <v>#N/A</v>
      </c>
      <c r="BZ599" s="4" t="e">
        <f t="shared" si="325"/>
        <v>#N/A</v>
      </c>
      <c r="CB599" s="8" t="e">
        <f t="shared" si="338"/>
        <v>#N/A</v>
      </c>
      <c r="CC599" s="3" t="e">
        <f t="shared" si="339"/>
        <v>#N/A</v>
      </c>
      <c r="CD599" s="3" t="e">
        <f t="shared" si="340"/>
        <v>#N/A</v>
      </c>
      <c r="CE599" s="3" t="e">
        <f t="shared" si="341"/>
        <v>#N/A</v>
      </c>
      <c r="CF599" s="3" t="e">
        <f t="shared" si="342"/>
        <v>#N/A</v>
      </c>
      <c r="CG599" s="3" t="e">
        <f t="shared" si="343"/>
        <v>#N/A</v>
      </c>
      <c r="CH599" s="3" t="e">
        <f t="shared" si="344"/>
        <v>#N/A</v>
      </c>
      <c r="CI599" s="3" t="e">
        <f t="shared" si="345"/>
        <v>#N/A</v>
      </c>
      <c r="CJ599" s="3" t="e">
        <f t="shared" si="346"/>
        <v>#N/A</v>
      </c>
      <c r="CK599" s="3" t="e">
        <f t="shared" si="347"/>
        <v>#N/A</v>
      </c>
    </row>
    <row r="600" spans="45:89" x14ac:dyDescent="0.2">
      <c r="AS600">
        <f t="shared" si="348"/>
        <v>289</v>
      </c>
      <c r="AT600" t="e">
        <f t="shared" ref="AT600:AT663" si="349">INDEX($T$23:$Y$204,MATCH($AS600,$T$23:$T$204,0),MATCH(AT$22,$T$22:$Y$22,0))</f>
        <v>#N/A</v>
      </c>
      <c r="AU600" s="3" t="e">
        <f t="shared" si="326"/>
        <v>#N/A</v>
      </c>
      <c r="AV600" s="3" t="e">
        <f t="shared" si="337"/>
        <v>#N/A</v>
      </c>
      <c r="AW600" s="4" t="e">
        <f t="shared" si="337"/>
        <v>#N/A</v>
      </c>
      <c r="AX600" s="4" t="e">
        <f t="shared" si="337"/>
        <v>#N/A</v>
      </c>
      <c r="AZ600" s="8" t="e">
        <f t="shared" si="327"/>
        <v>#N/A</v>
      </c>
      <c r="BA600" s="3" t="e">
        <f t="shared" si="328"/>
        <v>#N/A</v>
      </c>
      <c r="BB600" s="3" t="e">
        <f t="shared" si="329"/>
        <v>#N/A</v>
      </c>
      <c r="BC600" s="3" t="e">
        <f t="shared" si="330"/>
        <v>#N/A</v>
      </c>
      <c r="BD600" s="3" t="e">
        <f t="shared" si="331"/>
        <v>#N/A</v>
      </c>
      <c r="BE600" s="3" t="e">
        <f t="shared" si="332"/>
        <v>#N/A</v>
      </c>
      <c r="BF600" s="3" t="e">
        <f t="shared" si="333"/>
        <v>#N/A</v>
      </c>
      <c r="BG600" s="3" t="e">
        <f t="shared" si="334"/>
        <v>#N/A</v>
      </c>
      <c r="BH600" s="3" t="e">
        <f t="shared" si="335"/>
        <v>#N/A</v>
      </c>
      <c r="BI600" s="3" t="e">
        <f t="shared" si="336"/>
        <v>#N/A</v>
      </c>
      <c r="BM600" s="4"/>
      <c r="BN600" s="8"/>
      <c r="BO600" s="3"/>
      <c r="BP600" s="4"/>
      <c r="BQ600" s="4"/>
      <c r="BR600" s="3"/>
      <c r="BU600">
        <f t="shared" si="324"/>
        <v>289</v>
      </c>
      <c r="BV600" t="e">
        <f t="shared" si="325"/>
        <v>#N/A</v>
      </c>
      <c r="BW600" s="3" t="e">
        <f t="shared" si="325"/>
        <v>#N/A</v>
      </c>
      <c r="BX600" s="3" t="e">
        <f t="shared" si="325"/>
        <v>#N/A</v>
      </c>
      <c r="BY600" s="4" t="e">
        <f t="shared" si="325"/>
        <v>#N/A</v>
      </c>
      <c r="BZ600" s="4" t="e">
        <f t="shared" si="325"/>
        <v>#N/A</v>
      </c>
      <c r="CB600" s="8" t="e">
        <f t="shared" si="338"/>
        <v>#N/A</v>
      </c>
      <c r="CC600" s="3" t="e">
        <f t="shared" si="339"/>
        <v>#N/A</v>
      </c>
      <c r="CD600" s="3" t="e">
        <f t="shared" si="340"/>
        <v>#N/A</v>
      </c>
      <c r="CE600" s="3" t="e">
        <f t="shared" si="341"/>
        <v>#N/A</v>
      </c>
      <c r="CF600" s="3" t="e">
        <f t="shared" si="342"/>
        <v>#N/A</v>
      </c>
      <c r="CG600" s="3" t="e">
        <f t="shared" si="343"/>
        <v>#N/A</v>
      </c>
      <c r="CH600" s="3" t="e">
        <f t="shared" si="344"/>
        <v>#N/A</v>
      </c>
      <c r="CI600" s="3" t="e">
        <f t="shared" si="345"/>
        <v>#N/A</v>
      </c>
      <c r="CJ600" s="3" t="e">
        <f t="shared" si="346"/>
        <v>#N/A</v>
      </c>
      <c r="CK600" s="3" t="e">
        <f t="shared" si="347"/>
        <v>#N/A</v>
      </c>
    </row>
    <row r="601" spans="45:89" x14ac:dyDescent="0.2">
      <c r="AS601">
        <f t="shared" si="348"/>
        <v>290</v>
      </c>
      <c r="AT601" t="e">
        <f t="shared" si="349"/>
        <v>#N/A</v>
      </c>
      <c r="AU601" s="3" t="e">
        <f t="shared" si="326"/>
        <v>#N/A</v>
      </c>
      <c r="AV601" s="3" t="e">
        <f t="shared" si="337"/>
        <v>#N/A</v>
      </c>
      <c r="AW601" s="4" t="e">
        <f t="shared" si="337"/>
        <v>#N/A</v>
      </c>
      <c r="AX601" s="4" t="e">
        <f t="shared" si="337"/>
        <v>#N/A</v>
      </c>
      <c r="AZ601" s="8" t="e">
        <f t="shared" si="327"/>
        <v>#N/A</v>
      </c>
      <c r="BA601" s="3" t="e">
        <f t="shared" si="328"/>
        <v>#N/A</v>
      </c>
      <c r="BB601" s="3" t="e">
        <f t="shared" si="329"/>
        <v>#N/A</v>
      </c>
      <c r="BC601" s="3" t="e">
        <f t="shared" si="330"/>
        <v>#N/A</v>
      </c>
      <c r="BD601" s="3" t="e">
        <f t="shared" si="331"/>
        <v>#N/A</v>
      </c>
      <c r="BE601" s="3" t="e">
        <f t="shared" si="332"/>
        <v>#N/A</v>
      </c>
      <c r="BF601" s="3" t="e">
        <f t="shared" si="333"/>
        <v>#N/A</v>
      </c>
      <c r="BG601" s="3" t="e">
        <f t="shared" si="334"/>
        <v>#N/A</v>
      </c>
      <c r="BH601" s="3" t="e">
        <f t="shared" si="335"/>
        <v>#N/A</v>
      </c>
      <c r="BI601" s="3" t="e">
        <f t="shared" si="336"/>
        <v>#N/A</v>
      </c>
      <c r="BM601" s="4"/>
      <c r="BN601" s="8"/>
      <c r="BO601" s="3"/>
      <c r="BP601" s="4"/>
      <c r="BQ601" s="4"/>
      <c r="BR601" s="3"/>
      <c r="BU601">
        <f t="shared" si="324"/>
        <v>290</v>
      </c>
      <c r="BV601" t="e">
        <f t="shared" si="325"/>
        <v>#N/A</v>
      </c>
      <c r="BW601" s="3" t="e">
        <f t="shared" si="325"/>
        <v>#N/A</v>
      </c>
      <c r="BX601" s="3" t="e">
        <f t="shared" si="325"/>
        <v>#N/A</v>
      </c>
      <c r="BY601" s="4" t="e">
        <f t="shared" si="325"/>
        <v>#N/A</v>
      </c>
      <c r="BZ601" s="4" t="e">
        <f t="shared" si="325"/>
        <v>#N/A</v>
      </c>
      <c r="CB601" s="8" t="e">
        <f t="shared" si="338"/>
        <v>#N/A</v>
      </c>
      <c r="CC601" s="3" t="e">
        <f t="shared" si="339"/>
        <v>#N/A</v>
      </c>
      <c r="CD601" s="3" t="e">
        <f t="shared" si="340"/>
        <v>#N/A</v>
      </c>
      <c r="CE601" s="3" t="e">
        <f t="shared" si="341"/>
        <v>#N/A</v>
      </c>
      <c r="CF601" s="3" t="e">
        <f t="shared" si="342"/>
        <v>#N/A</v>
      </c>
      <c r="CG601" s="3" t="e">
        <f t="shared" si="343"/>
        <v>#N/A</v>
      </c>
      <c r="CH601" s="3" t="e">
        <f t="shared" si="344"/>
        <v>#N/A</v>
      </c>
      <c r="CI601" s="3" t="e">
        <f t="shared" si="345"/>
        <v>#N/A</v>
      </c>
      <c r="CJ601" s="3" t="e">
        <f t="shared" si="346"/>
        <v>#N/A</v>
      </c>
      <c r="CK601" s="3" t="e">
        <f t="shared" si="347"/>
        <v>#N/A</v>
      </c>
    </row>
    <row r="602" spans="45:89" x14ac:dyDescent="0.2">
      <c r="AS602">
        <f t="shared" si="348"/>
        <v>290</v>
      </c>
      <c r="AT602" t="e">
        <f t="shared" si="349"/>
        <v>#N/A</v>
      </c>
      <c r="AU602" s="3" t="e">
        <f t="shared" si="326"/>
        <v>#N/A</v>
      </c>
      <c r="AV602" s="3" t="e">
        <f t="shared" si="337"/>
        <v>#N/A</v>
      </c>
      <c r="AW602" s="4" t="e">
        <f t="shared" si="337"/>
        <v>#N/A</v>
      </c>
      <c r="AX602" s="4" t="e">
        <f t="shared" si="337"/>
        <v>#N/A</v>
      </c>
      <c r="AZ602" s="8" t="e">
        <f t="shared" si="327"/>
        <v>#N/A</v>
      </c>
      <c r="BA602" s="3" t="e">
        <f t="shared" si="328"/>
        <v>#N/A</v>
      </c>
      <c r="BB602" s="3" t="e">
        <f t="shared" si="329"/>
        <v>#N/A</v>
      </c>
      <c r="BC602" s="3" t="e">
        <f t="shared" si="330"/>
        <v>#N/A</v>
      </c>
      <c r="BD602" s="3" t="e">
        <f t="shared" si="331"/>
        <v>#N/A</v>
      </c>
      <c r="BE602" s="3" t="e">
        <f t="shared" si="332"/>
        <v>#N/A</v>
      </c>
      <c r="BF602" s="3" t="e">
        <f t="shared" si="333"/>
        <v>#N/A</v>
      </c>
      <c r="BG602" s="3" t="e">
        <f t="shared" si="334"/>
        <v>#N/A</v>
      </c>
      <c r="BH602" s="3" t="e">
        <f t="shared" si="335"/>
        <v>#N/A</v>
      </c>
      <c r="BI602" s="3" t="e">
        <f t="shared" si="336"/>
        <v>#N/A</v>
      </c>
      <c r="BM602" s="4"/>
      <c r="BN602" s="8"/>
      <c r="BO602" s="3"/>
      <c r="BP602" s="4"/>
      <c r="BQ602" s="4"/>
      <c r="BR602" s="3"/>
      <c r="BU602">
        <f t="shared" ref="BU602:BU665" si="350">BU600+1</f>
        <v>290</v>
      </c>
      <c r="BV602" t="e">
        <f t="shared" si="325"/>
        <v>#N/A</v>
      </c>
      <c r="BW602" s="3" t="e">
        <f t="shared" si="325"/>
        <v>#N/A</v>
      </c>
      <c r="BX602" s="3" t="e">
        <f t="shared" si="325"/>
        <v>#N/A</v>
      </c>
      <c r="BY602" s="4" t="e">
        <f t="shared" si="325"/>
        <v>#N/A</v>
      </c>
      <c r="BZ602" s="4" t="e">
        <f t="shared" si="325"/>
        <v>#N/A</v>
      </c>
      <c r="CB602" s="8" t="e">
        <f t="shared" si="338"/>
        <v>#N/A</v>
      </c>
      <c r="CC602" s="3" t="e">
        <f t="shared" si="339"/>
        <v>#N/A</v>
      </c>
      <c r="CD602" s="3" t="e">
        <f t="shared" si="340"/>
        <v>#N/A</v>
      </c>
      <c r="CE602" s="3" t="e">
        <f t="shared" si="341"/>
        <v>#N/A</v>
      </c>
      <c r="CF602" s="3" t="e">
        <f t="shared" si="342"/>
        <v>#N/A</v>
      </c>
      <c r="CG602" s="3" t="e">
        <f t="shared" si="343"/>
        <v>#N/A</v>
      </c>
      <c r="CH602" s="3" t="e">
        <f t="shared" si="344"/>
        <v>#N/A</v>
      </c>
      <c r="CI602" s="3" t="e">
        <f t="shared" si="345"/>
        <v>#N/A</v>
      </c>
      <c r="CJ602" s="3" t="e">
        <f t="shared" si="346"/>
        <v>#N/A</v>
      </c>
      <c r="CK602" s="3" t="e">
        <f t="shared" si="347"/>
        <v>#N/A</v>
      </c>
    </row>
    <row r="603" spans="45:89" x14ac:dyDescent="0.2">
      <c r="AS603">
        <f t="shared" si="348"/>
        <v>291</v>
      </c>
      <c r="AT603" t="e">
        <f t="shared" si="349"/>
        <v>#N/A</v>
      </c>
      <c r="AU603" s="3" t="e">
        <f t="shared" si="326"/>
        <v>#N/A</v>
      </c>
      <c r="AV603" s="3" t="e">
        <f t="shared" si="337"/>
        <v>#N/A</v>
      </c>
      <c r="AW603" s="4" t="e">
        <f t="shared" si="337"/>
        <v>#N/A</v>
      </c>
      <c r="AX603" s="4" t="e">
        <f t="shared" si="337"/>
        <v>#N/A</v>
      </c>
      <c r="AZ603" s="8" t="e">
        <f t="shared" si="327"/>
        <v>#N/A</v>
      </c>
      <c r="BA603" s="3" t="e">
        <f t="shared" si="328"/>
        <v>#N/A</v>
      </c>
      <c r="BB603" s="3" t="e">
        <f t="shared" si="329"/>
        <v>#N/A</v>
      </c>
      <c r="BC603" s="3" t="e">
        <f t="shared" si="330"/>
        <v>#N/A</v>
      </c>
      <c r="BD603" s="3" t="e">
        <f t="shared" si="331"/>
        <v>#N/A</v>
      </c>
      <c r="BE603" s="3" t="e">
        <f t="shared" si="332"/>
        <v>#N/A</v>
      </c>
      <c r="BF603" s="3" t="e">
        <f t="shared" si="333"/>
        <v>#N/A</v>
      </c>
      <c r="BG603" s="3" t="e">
        <f t="shared" si="334"/>
        <v>#N/A</v>
      </c>
      <c r="BH603" s="3" t="e">
        <f t="shared" si="335"/>
        <v>#N/A</v>
      </c>
      <c r="BI603" s="3" t="e">
        <f t="shared" si="336"/>
        <v>#N/A</v>
      </c>
      <c r="BM603" s="4"/>
      <c r="BN603" s="8"/>
      <c r="BO603" s="3"/>
      <c r="BP603" s="4"/>
      <c r="BQ603" s="4"/>
      <c r="BR603" s="3"/>
      <c r="BU603">
        <f t="shared" si="350"/>
        <v>291</v>
      </c>
      <c r="BV603" t="e">
        <f t="shared" si="325"/>
        <v>#N/A</v>
      </c>
      <c r="BW603" s="3" t="e">
        <f t="shared" si="325"/>
        <v>#N/A</v>
      </c>
      <c r="BX603" s="3" t="e">
        <f t="shared" si="325"/>
        <v>#N/A</v>
      </c>
      <c r="BY603" s="4" t="e">
        <f t="shared" si="325"/>
        <v>#N/A</v>
      </c>
      <c r="BZ603" s="4" t="e">
        <f t="shared" si="325"/>
        <v>#N/A</v>
      </c>
      <c r="CB603" s="8" t="e">
        <f t="shared" si="338"/>
        <v>#N/A</v>
      </c>
      <c r="CC603" s="3" t="e">
        <f t="shared" si="339"/>
        <v>#N/A</v>
      </c>
      <c r="CD603" s="3" t="e">
        <f t="shared" si="340"/>
        <v>#N/A</v>
      </c>
      <c r="CE603" s="3" t="e">
        <f t="shared" si="341"/>
        <v>#N/A</v>
      </c>
      <c r="CF603" s="3" t="e">
        <f t="shared" si="342"/>
        <v>#N/A</v>
      </c>
      <c r="CG603" s="3" t="e">
        <f t="shared" si="343"/>
        <v>#N/A</v>
      </c>
      <c r="CH603" s="3" t="e">
        <f t="shared" si="344"/>
        <v>#N/A</v>
      </c>
      <c r="CI603" s="3" t="e">
        <f t="shared" si="345"/>
        <v>#N/A</v>
      </c>
      <c r="CJ603" s="3" t="e">
        <f t="shared" si="346"/>
        <v>#N/A</v>
      </c>
      <c r="CK603" s="3" t="e">
        <f t="shared" si="347"/>
        <v>#N/A</v>
      </c>
    </row>
    <row r="604" spans="45:89" x14ac:dyDescent="0.2">
      <c r="AS604">
        <f t="shared" si="348"/>
        <v>291</v>
      </c>
      <c r="AT604" t="e">
        <f t="shared" si="349"/>
        <v>#N/A</v>
      </c>
      <c r="AU604" s="3" t="e">
        <f t="shared" si="326"/>
        <v>#N/A</v>
      </c>
      <c r="AV604" s="3" t="e">
        <f t="shared" si="337"/>
        <v>#N/A</v>
      </c>
      <c r="AW604" s="4" t="e">
        <f t="shared" si="337"/>
        <v>#N/A</v>
      </c>
      <c r="AX604" s="4" t="e">
        <f t="shared" si="337"/>
        <v>#N/A</v>
      </c>
      <c r="AZ604" s="8" t="e">
        <f t="shared" si="327"/>
        <v>#N/A</v>
      </c>
      <c r="BA604" s="3" t="e">
        <f t="shared" si="328"/>
        <v>#N/A</v>
      </c>
      <c r="BB604" s="3" t="e">
        <f t="shared" si="329"/>
        <v>#N/A</v>
      </c>
      <c r="BC604" s="3" t="e">
        <f t="shared" si="330"/>
        <v>#N/A</v>
      </c>
      <c r="BD604" s="3" t="e">
        <f t="shared" si="331"/>
        <v>#N/A</v>
      </c>
      <c r="BE604" s="3" t="e">
        <f t="shared" si="332"/>
        <v>#N/A</v>
      </c>
      <c r="BF604" s="3" t="e">
        <f t="shared" si="333"/>
        <v>#N/A</v>
      </c>
      <c r="BG604" s="3" t="e">
        <f t="shared" si="334"/>
        <v>#N/A</v>
      </c>
      <c r="BH604" s="3" t="e">
        <f t="shared" si="335"/>
        <v>#N/A</v>
      </c>
      <c r="BI604" s="3" t="e">
        <f t="shared" si="336"/>
        <v>#N/A</v>
      </c>
      <c r="BM604" s="4"/>
      <c r="BN604" s="8"/>
      <c r="BO604" s="3"/>
      <c r="BP604" s="4"/>
      <c r="BQ604" s="4"/>
      <c r="BR604" s="3"/>
      <c r="BU604">
        <f t="shared" si="350"/>
        <v>291</v>
      </c>
      <c r="BV604" t="e">
        <f t="shared" si="325"/>
        <v>#N/A</v>
      </c>
      <c r="BW604" s="3" t="e">
        <f t="shared" si="325"/>
        <v>#N/A</v>
      </c>
      <c r="BX604" s="3" t="e">
        <f t="shared" si="325"/>
        <v>#N/A</v>
      </c>
      <c r="BY604" s="4" t="e">
        <f t="shared" si="325"/>
        <v>#N/A</v>
      </c>
      <c r="BZ604" s="4" t="e">
        <f t="shared" si="325"/>
        <v>#N/A</v>
      </c>
      <c r="CB604" s="8" t="e">
        <f t="shared" si="338"/>
        <v>#N/A</v>
      </c>
      <c r="CC604" s="3" t="e">
        <f t="shared" si="339"/>
        <v>#N/A</v>
      </c>
      <c r="CD604" s="3" t="e">
        <f t="shared" si="340"/>
        <v>#N/A</v>
      </c>
      <c r="CE604" s="3" t="e">
        <f t="shared" si="341"/>
        <v>#N/A</v>
      </c>
      <c r="CF604" s="3" t="e">
        <f t="shared" si="342"/>
        <v>#N/A</v>
      </c>
      <c r="CG604" s="3" t="e">
        <f t="shared" si="343"/>
        <v>#N/A</v>
      </c>
      <c r="CH604" s="3" t="e">
        <f t="shared" si="344"/>
        <v>#N/A</v>
      </c>
      <c r="CI604" s="3" t="e">
        <f t="shared" si="345"/>
        <v>#N/A</v>
      </c>
      <c r="CJ604" s="3" t="e">
        <f t="shared" si="346"/>
        <v>#N/A</v>
      </c>
      <c r="CK604" s="3" t="e">
        <f t="shared" si="347"/>
        <v>#N/A</v>
      </c>
    </row>
    <row r="605" spans="45:89" x14ac:dyDescent="0.2">
      <c r="AS605">
        <f t="shared" si="348"/>
        <v>292</v>
      </c>
      <c r="AT605" t="e">
        <f t="shared" si="349"/>
        <v>#N/A</v>
      </c>
      <c r="AU605" s="3" t="e">
        <f t="shared" si="326"/>
        <v>#N/A</v>
      </c>
      <c r="AV605" s="3" t="e">
        <f t="shared" si="337"/>
        <v>#N/A</v>
      </c>
      <c r="AW605" s="4" t="e">
        <f t="shared" si="337"/>
        <v>#N/A</v>
      </c>
      <c r="AX605" s="4" t="e">
        <f t="shared" si="337"/>
        <v>#N/A</v>
      </c>
      <c r="AZ605" s="8" t="e">
        <f t="shared" si="327"/>
        <v>#N/A</v>
      </c>
      <c r="BA605" s="3" t="e">
        <f t="shared" si="328"/>
        <v>#N/A</v>
      </c>
      <c r="BB605" s="3" t="e">
        <f t="shared" si="329"/>
        <v>#N/A</v>
      </c>
      <c r="BC605" s="3" t="e">
        <f t="shared" si="330"/>
        <v>#N/A</v>
      </c>
      <c r="BD605" s="3" t="e">
        <f t="shared" si="331"/>
        <v>#N/A</v>
      </c>
      <c r="BE605" s="3" t="e">
        <f t="shared" si="332"/>
        <v>#N/A</v>
      </c>
      <c r="BF605" s="3" t="e">
        <f t="shared" si="333"/>
        <v>#N/A</v>
      </c>
      <c r="BG605" s="3" t="e">
        <f t="shared" si="334"/>
        <v>#N/A</v>
      </c>
      <c r="BH605" s="3" t="e">
        <f t="shared" si="335"/>
        <v>#N/A</v>
      </c>
      <c r="BI605" s="3" t="e">
        <f t="shared" si="336"/>
        <v>#N/A</v>
      </c>
      <c r="BM605" s="4"/>
      <c r="BN605" s="8"/>
      <c r="BO605" s="3"/>
      <c r="BP605" s="4"/>
      <c r="BQ605" s="4"/>
      <c r="BR605" s="3"/>
      <c r="BU605">
        <f t="shared" si="350"/>
        <v>292</v>
      </c>
      <c r="BV605" t="e">
        <f t="shared" si="325"/>
        <v>#N/A</v>
      </c>
      <c r="BW605" s="3" t="e">
        <f t="shared" si="325"/>
        <v>#N/A</v>
      </c>
      <c r="BX605" s="3" t="e">
        <f t="shared" si="325"/>
        <v>#N/A</v>
      </c>
      <c r="BY605" s="4" t="e">
        <f t="shared" si="325"/>
        <v>#N/A</v>
      </c>
      <c r="BZ605" s="4" t="e">
        <f t="shared" si="325"/>
        <v>#N/A</v>
      </c>
      <c r="CB605" s="8" t="e">
        <f t="shared" si="338"/>
        <v>#N/A</v>
      </c>
      <c r="CC605" s="3" t="e">
        <f t="shared" si="339"/>
        <v>#N/A</v>
      </c>
      <c r="CD605" s="3" t="e">
        <f t="shared" si="340"/>
        <v>#N/A</v>
      </c>
      <c r="CE605" s="3" t="e">
        <f t="shared" si="341"/>
        <v>#N/A</v>
      </c>
      <c r="CF605" s="3" t="e">
        <f t="shared" si="342"/>
        <v>#N/A</v>
      </c>
      <c r="CG605" s="3" t="e">
        <f t="shared" si="343"/>
        <v>#N/A</v>
      </c>
      <c r="CH605" s="3" t="e">
        <f t="shared" si="344"/>
        <v>#N/A</v>
      </c>
      <c r="CI605" s="3" t="e">
        <f t="shared" si="345"/>
        <v>#N/A</v>
      </c>
      <c r="CJ605" s="3" t="e">
        <f t="shared" si="346"/>
        <v>#N/A</v>
      </c>
      <c r="CK605" s="3" t="e">
        <f t="shared" si="347"/>
        <v>#N/A</v>
      </c>
    </row>
    <row r="606" spans="45:89" x14ac:dyDescent="0.2">
      <c r="AS606">
        <f t="shared" si="348"/>
        <v>292</v>
      </c>
      <c r="AT606" t="e">
        <f t="shared" si="349"/>
        <v>#N/A</v>
      </c>
      <c r="AU606" s="3" t="e">
        <f t="shared" si="326"/>
        <v>#N/A</v>
      </c>
      <c r="AV606" s="3" t="e">
        <f t="shared" si="337"/>
        <v>#N/A</v>
      </c>
      <c r="AW606" s="4" t="e">
        <f t="shared" si="337"/>
        <v>#N/A</v>
      </c>
      <c r="AX606" s="4" t="e">
        <f t="shared" si="337"/>
        <v>#N/A</v>
      </c>
      <c r="AZ606" s="8" t="e">
        <f t="shared" si="327"/>
        <v>#N/A</v>
      </c>
      <c r="BA606" s="3" t="e">
        <f t="shared" si="328"/>
        <v>#N/A</v>
      </c>
      <c r="BB606" s="3" t="e">
        <f t="shared" si="329"/>
        <v>#N/A</v>
      </c>
      <c r="BC606" s="3" t="e">
        <f t="shared" si="330"/>
        <v>#N/A</v>
      </c>
      <c r="BD606" s="3" t="e">
        <f t="shared" si="331"/>
        <v>#N/A</v>
      </c>
      <c r="BE606" s="3" t="e">
        <f t="shared" si="332"/>
        <v>#N/A</v>
      </c>
      <c r="BF606" s="3" t="e">
        <f t="shared" si="333"/>
        <v>#N/A</v>
      </c>
      <c r="BG606" s="3" t="e">
        <f t="shared" si="334"/>
        <v>#N/A</v>
      </c>
      <c r="BH606" s="3" t="e">
        <f t="shared" si="335"/>
        <v>#N/A</v>
      </c>
      <c r="BI606" s="3" t="e">
        <f t="shared" si="336"/>
        <v>#N/A</v>
      </c>
      <c r="BM606" s="4"/>
      <c r="BN606" s="8"/>
      <c r="BO606" s="3"/>
      <c r="BP606" s="4"/>
      <c r="BQ606" s="4"/>
      <c r="BR606" s="3"/>
      <c r="BU606">
        <f t="shared" si="350"/>
        <v>292</v>
      </c>
      <c r="BV606" t="e">
        <f t="shared" si="325"/>
        <v>#N/A</v>
      </c>
      <c r="BW606" s="3" t="e">
        <f t="shared" si="325"/>
        <v>#N/A</v>
      </c>
      <c r="BX606" s="3" t="e">
        <f t="shared" si="325"/>
        <v>#N/A</v>
      </c>
      <c r="BY606" s="4" t="e">
        <f t="shared" si="325"/>
        <v>#N/A</v>
      </c>
      <c r="BZ606" s="4" t="e">
        <f t="shared" si="325"/>
        <v>#N/A</v>
      </c>
      <c r="CB606" s="8" t="e">
        <f t="shared" si="338"/>
        <v>#N/A</v>
      </c>
      <c r="CC606" s="3" t="e">
        <f t="shared" si="339"/>
        <v>#N/A</v>
      </c>
      <c r="CD606" s="3" t="e">
        <f t="shared" si="340"/>
        <v>#N/A</v>
      </c>
      <c r="CE606" s="3" t="e">
        <f t="shared" si="341"/>
        <v>#N/A</v>
      </c>
      <c r="CF606" s="3" t="e">
        <f t="shared" si="342"/>
        <v>#N/A</v>
      </c>
      <c r="CG606" s="3" t="e">
        <f t="shared" si="343"/>
        <v>#N/A</v>
      </c>
      <c r="CH606" s="3" t="e">
        <f t="shared" si="344"/>
        <v>#N/A</v>
      </c>
      <c r="CI606" s="3" t="e">
        <f t="shared" si="345"/>
        <v>#N/A</v>
      </c>
      <c r="CJ606" s="3" t="e">
        <f t="shared" si="346"/>
        <v>#N/A</v>
      </c>
      <c r="CK606" s="3" t="e">
        <f t="shared" si="347"/>
        <v>#N/A</v>
      </c>
    </row>
    <row r="607" spans="45:89" x14ac:dyDescent="0.2">
      <c r="AS607">
        <f t="shared" si="348"/>
        <v>293</v>
      </c>
      <c r="AT607" t="e">
        <f t="shared" si="349"/>
        <v>#N/A</v>
      </c>
      <c r="AU607" s="3" t="e">
        <f t="shared" si="326"/>
        <v>#N/A</v>
      </c>
      <c r="AV607" s="3" t="e">
        <f t="shared" si="337"/>
        <v>#N/A</v>
      </c>
      <c r="AW607" s="4" t="e">
        <f t="shared" si="337"/>
        <v>#N/A</v>
      </c>
      <c r="AX607" s="4" t="e">
        <f t="shared" si="337"/>
        <v>#N/A</v>
      </c>
      <c r="AZ607" s="8" t="e">
        <f t="shared" si="327"/>
        <v>#N/A</v>
      </c>
      <c r="BA607" s="3" t="e">
        <f t="shared" si="328"/>
        <v>#N/A</v>
      </c>
      <c r="BB607" s="3" t="e">
        <f t="shared" si="329"/>
        <v>#N/A</v>
      </c>
      <c r="BC607" s="3" t="e">
        <f t="shared" si="330"/>
        <v>#N/A</v>
      </c>
      <c r="BD607" s="3" t="e">
        <f t="shared" si="331"/>
        <v>#N/A</v>
      </c>
      <c r="BE607" s="3" t="e">
        <f t="shared" si="332"/>
        <v>#N/A</v>
      </c>
      <c r="BF607" s="3" t="e">
        <f t="shared" si="333"/>
        <v>#N/A</v>
      </c>
      <c r="BG607" s="3" t="e">
        <f t="shared" si="334"/>
        <v>#N/A</v>
      </c>
      <c r="BH607" s="3" t="e">
        <f t="shared" si="335"/>
        <v>#N/A</v>
      </c>
      <c r="BI607" s="3" t="e">
        <f t="shared" si="336"/>
        <v>#N/A</v>
      </c>
      <c r="BM607" s="4"/>
      <c r="BN607" s="8"/>
      <c r="BO607" s="3"/>
      <c r="BP607" s="4"/>
      <c r="BQ607" s="4"/>
      <c r="BR607" s="3"/>
      <c r="BU607">
        <f t="shared" si="350"/>
        <v>293</v>
      </c>
      <c r="BV607" t="e">
        <f t="shared" si="325"/>
        <v>#N/A</v>
      </c>
      <c r="BW607" s="3" t="e">
        <f t="shared" si="325"/>
        <v>#N/A</v>
      </c>
      <c r="BX607" s="3" t="e">
        <f t="shared" si="325"/>
        <v>#N/A</v>
      </c>
      <c r="BY607" s="4" t="e">
        <f t="shared" si="325"/>
        <v>#N/A</v>
      </c>
      <c r="BZ607" s="4" t="e">
        <f t="shared" si="325"/>
        <v>#N/A</v>
      </c>
      <c r="CB607" s="8" t="e">
        <f t="shared" si="338"/>
        <v>#N/A</v>
      </c>
      <c r="CC607" s="3" t="e">
        <f t="shared" si="339"/>
        <v>#N/A</v>
      </c>
      <c r="CD607" s="3" t="e">
        <f t="shared" si="340"/>
        <v>#N/A</v>
      </c>
      <c r="CE607" s="3" t="e">
        <f t="shared" si="341"/>
        <v>#N/A</v>
      </c>
      <c r="CF607" s="3" t="e">
        <f t="shared" si="342"/>
        <v>#N/A</v>
      </c>
      <c r="CG607" s="3" t="e">
        <f t="shared" si="343"/>
        <v>#N/A</v>
      </c>
      <c r="CH607" s="3" t="e">
        <f t="shared" si="344"/>
        <v>#N/A</v>
      </c>
      <c r="CI607" s="3" t="e">
        <f t="shared" si="345"/>
        <v>#N/A</v>
      </c>
      <c r="CJ607" s="3" t="e">
        <f t="shared" si="346"/>
        <v>#N/A</v>
      </c>
      <c r="CK607" s="3" t="e">
        <f t="shared" si="347"/>
        <v>#N/A</v>
      </c>
    </row>
    <row r="608" spans="45:89" x14ac:dyDescent="0.2">
      <c r="AS608">
        <f t="shared" si="348"/>
        <v>293</v>
      </c>
      <c r="AT608" t="e">
        <f t="shared" si="349"/>
        <v>#N/A</v>
      </c>
      <c r="AU608" s="3" t="e">
        <f t="shared" si="326"/>
        <v>#N/A</v>
      </c>
      <c r="AV608" s="3" t="e">
        <f t="shared" si="337"/>
        <v>#N/A</v>
      </c>
      <c r="AW608" s="4" t="e">
        <f t="shared" si="337"/>
        <v>#N/A</v>
      </c>
      <c r="AX608" s="4" t="e">
        <f t="shared" si="337"/>
        <v>#N/A</v>
      </c>
      <c r="AZ608" s="8" t="e">
        <f t="shared" si="327"/>
        <v>#N/A</v>
      </c>
      <c r="BA608" s="3" t="e">
        <f t="shared" si="328"/>
        <v>#N/A</v>
      </c>
      <c r="BB608" s="3" t="e">
        <f t="shared" si="329"/>
        <v>#N/A</v>
      </c>
      <c r="BC608" s="3" t="e">
        <f t="shared" si="330"/>
        <v>#N/A</v>
      </c>
      <c r="BD608" s="3" t="e">
        <f t="shared" si="331"/>
        <v>#N/A</v>
      </c>
      <c r="BE608" s="3" t="e">
        <f t="shared" si="332"/>
        <v>#N/A</v>
      </c>
      <c r="BF608" s="3" t="e">
        <f t="shared" si="333"/>
        <v>#N/A</v>
      </c>
      <c r="BG608" s="3" t="e">
        <f t="shared" si="334"/>
        <v>#N/A</v>
      </c>
      <c r="BH608" s="3" t="e">
        <f t="shared" si="335"/>
        <v>#N/A</v>
      </c>
      <c r="BI608" s="3" t="e">
        <f t="shared" si="336"/>
        <v>#N/A</v>
      </c>
      <c r="BM608" s="4"/>
      <c r="BN608" s="8"/>
      <c r="BO608" s="3"/>
      <c r="BP608" s="4"/>
      <c r="BQ608" s="4"/>
      <c r="BR608" s="3"/>
      <c r="BU608">
        <f t="shared" si="350"/>
        <v>293</v>
      </c>
      <c r="BV608" t="e">
        <f t="shared" si="325"/>
        <v>#N/A</v>
      </c>
      <c r="BW608" s="3" t="e">
        <f t="shared" si="325"/>
        <v>#N/A</v>
      </c>
      <c r="BX608" s="3" t="e">
        <f t="shared" si="325"/>
        <v>#N/A</v>
      </c>
      <c r="BY608" s="4" t="e">
        <f t="shared" si="325"/>
        <v>#N/A</v>
      </c>
      <c r="BZ608" s="4" t="e">
        <f t="shared" si="325"/>
        <v>#N/A</v>
      </c>
      <c r="CB608" s="8" t="e">
        <f t="shared" si="338"/>
        <v>#N/A</v>
      </c>
      <c r="CC608" s="3" t="e">
        <f t="shared" si="339"/>
        <v>#N/A</v>
      </c>
      <c r="CD608" s="3" t="e">
        <f t="shared" si="340"/>
        <v>#N/A</v>
      </c>
      <c r="CE608" s="3" t="e">
        <f t="shared" si="341"/>
        <v>#N/A</v>
      </c>
      <c r="CF608" s="3" t="e">
        <f t="shared" si="342"/>
        <v>#N/A</v>
      </c>
      <c r="CG608" s="3" t="e">
        <f t="shared" si="343"/>
        <v>#N/A</v>
      </c>
      <c r="CH608" s="3" t="e">
        <f t="shared" si="344"/>
        <v>#N/A</v>
      </c>
      <c r="CI608" s="3" t="e">
        <f t="shared" si="345"/>
        <v>#N/A</v>
      </c>
      <c r="CJ608" s="3" t="e">
        <f t="shared" si="346"/>
        <v>#N/A</v>
      </c>
      <c r="CK608" s="3" t="e">
        <f t="shared" si="347"/>
        <v>#N/A</v>
      </c>
    </row>
    <row r="609" spans="45:89" x14ac:dyDescent="0.2">
      <c r="AS609">
        <f t="shared" si="348"/>
        <v>294</v>
      </c>
      <c r="AT609" t="e">
        <f t="shared" si="349"/>
        <v>#N/A</v>
      </c>
      <c r="AU609" s="3" t="e">
        <f t="shared" si="326"/>
        <v>#N/A</v>
      </c>
      <c r="AV609" s="3" t="e">
        <f t="shared" si="337"/>
        <v>#N/A</v>
      </c>
      <c r="AW609" s="4" t="e">
        <f t="shared" si="337"/>
        <v>#N/A</v>
      </c>
      <c r="AX609" s="4" t="e">
        <f t="shared" si="337"/>
        <v>#N/A</v>
      </c>
      <c r="AZ609" s="8" t="e">
        <f t="shared" si="327"/>
        <v>#N/A</v>
      </c>
      <c r="BA609" s="3" t="e">
        <f t="shared" si="328"/>
        <v>#N/A</v>
      </c>
      <c r="BB609" s="3" t="e">
        <f t="shared" si="329"/>
        <v>#N/A</v>
      </c>
      <c r="BC609" s="3" t="e">
        <f t="shared" si="330"/>
        <v>#N/A</v>
      </c>
      <c r="BD609" s="3" t="e">
        <f t="shared" si="331"/>
        <v>#N/A</v>
      </c>
      <c r="BE609" s="3" t="e">
        <f t="shared" si="332"/>
        <v>#N/A</v>
      </c>
      <c r="BF609" s="3" t="e">
        <f t="shared" si="333"/>
        <v>#N/A</v>
      </c>
      <c r="BG609" s="3" t="e">
        <f t="shared" si="334"/>
        <v>#N/A</v>
      </c>
      <c r="BH609" s="3" t="e">
        <f t="shared" si="335"/>
        <v>#N/A</v>
      </c>
      <c r="BI609" s="3" t="e">
        <f t="shared" si="336"/>
        <v>#N/A</v>
      </c>
      <c r="BM609" s="4"/>
      <c r="BN609" s="8"/>
      <c r="BO609" s="3"/>
      <c r="BP609" s="4"/>
      <c r="BQ609" s="4"/>
      <c r="BR609" s="3"/>
      <c r="BU609">
        <f t="shared" si="350"/>
        <v>294</v>
      </c>
      <c r="BV609" t="e">
        <f t="shared" si="325"/>
        <v>#N/A</v>
      </c>
      <c r="BW609" s="3" t="e">
        <f t="shared" si="325"/>
        <v>#N/A</v>
      </c>
      <c r="BX609" s="3" t="e">
        <f t="shared" si="325"/>
        <v>#N/A</v>
      </c>
      <c r="BY609" s="4" t="e">
        <f t="shared" si="325"/>
        <v>#N/A</v>
      </c>
      <c r="BZ609" s="4" t="e">
        <f t="shared" si="325"/>
        <v>#N/A</v>
      </c>
      <c r="CB609" s="8" t="e">
        <f t="shared" si="338"/>
        <v>#N/A</v>
      </c>
      <c r="CC609" s="3" t="e">
        <f t="shared" si="339"/>
        <v>#N/A</v>
      </c>
      <c r="CD609" s="3" t="e">
        <f t="shared" si="340"/>
        <v>#N/A</v>
      </c>
      <c r="CE609" s="3" t="e">
        <f t="shared" si="341"/>
        <v>#N/A</v>
      </c>
      <c r="CF609" s="3" t="e">
        <f t="shared" si="342"/>
        <v>#N/A</v>
      </c>
      <c r="CG609" s="3" t="e">
        <f t="shared" si="343"/>
        <v>#N/A</v>
      </c>
      <c r="CH609" s="3" t="e">
        <f t="shared" si="344"/>
        <v>#N/A</v>
      </c>
      <c r="CI609" s="3" t="e">
        <f t="shared" si="345"/>
        <v>#N/A</v>
      </c>
      <c r="CJ609" s="3" t="e">
        <f t="shared" si="346"/>
        <v>#N/A</v>
      </c>
      <c r="CK609" s="3" t="e">
        <f t="shared" si="347"/>
        <v>#N/A</v>
      </c>
    </row>
    <row r="610" spans="45:89" x14ac:dyDescent="0.2">
      <c r="AS610">
        <f t="shared" si="348"/>
        <v>294</v>
      </c>
      <c r="AT610" t="e">
        <f t="shared" si="349"/>
        <v>#N/A</v>
      </c>
      <c r="AU610" s="3" t="e">
        <f t="shared" si="326"/>
        <v>#N/A</v>
      </c>
      <c r="AV610" s="3" t="e">
        <f t="shared" si="337"/>
        <v>#N/A</v>
      </c>
      <c r="AW610" s="4" t="e">
        <f t="shared" si="337"/>
        <v>#N/A</v>
      </c>
      <c r="AX610" s="4" t="e">
        <f t="shared" si="337"/>
        <v>#N/A</v>
      </c>
      <c r="AZ610" s="8" t="e">
        <f t="shared" si="327"/>
        <v>#N/A</v>
      </c>
      <c r="BA610" s="3" t="e">
        <f t="shared" si="328"/>
        <v>#N/A</v>
      </c>
      <c r="BB610" s="3" t="e">
        <f t="shared" si="329"/>
        <v>#N/A</v>
      </c>
      <c r="BC610" s="3" t="e">
        <f t="shared" si="330"/>
        <v>#N/A</v>
      </c>
      <c r="BD610" s="3" t="e">
        <f t="shared" si="331"/>
        <v>#N/A</v>
      </c>
      <c r="BE610" s="3" t="e">
        <f t="shared" si="332"/>
        <v>#N/A</v>
      </c>
      <c r="BF610" s="3" t="e">
        <f t="shared" si="333"/>
        <v>#N/A</v>
      </c>
      <c r="BG610" s="3" t="e">
        <f t="shared" si="334"/>
        <v>#N/A</v>
      </c>
      <c r="BH610" s="3" t="e">
        <f t="shared" si="335"/>
        <v>#N/A</v>
      </c>
      <c r="BI610" s="3" t="e">
        <f t="shared" si="336"/>
        <v>#N/A</v>
      </c>
      <c r="BM610" s="4"/>
      <c r="BN610" s="8"/>
      <c r="BO610" s="3"/>
      <c r="BP610" s="4"/>
      <c r="BQ610" s="4"/>
      <c r="BR610" s="3"/>
      <c r="BU610">
        <f t="shared" si="350"/>
        <v>294</v>
      </c>
      <c r="BV610" t="e">
        <f t="shared" si="325"/>
        <v>#N/A</v>
      </c>
      <c r="BW610" s="3" t="e">
        <f t="shared" si="325"/>
        <v>#N/A</v>
      </c>
      <c r="BX610" s="3" t="e">
        <f t="shared" si="325"/>
        <v>#N/A</v>
      </c>
      <c r="BY610" s="4" t="e">
        <f t="shared" si="325"/>
        <v>#N/A</v>
      </c>
      <c r="BZ610" s="4" t="e">
        <f t="shared" si="325"/>
        <v>#N/A</v>
      </c>
      <c r="CB610" s="8" t="e">
        <f t="shared" si="338"/>
        <v>#N/A</v>
      </c>
      <c r="CC610" s="3" t="e">
        <f t="shared" si="339"/>
        <v>#N/A</v>
      </c>
      <c r="CD610" s="3" t="e">
        <f t="shared" si="340"/>
        <v>#N/A</v>
      </c>
      <c r="CE610" s="3" t="e">
        <f t="shared" si="341"/>
        <v>#N/A</v>
      </c>
      <c r="CF610" s="3" t="e">
        <f t="shared" si="342"/>
        <v>#N/A</v>
      </c>
      <c r="CG610" s="3" t="e">
        <f t="shared" si="343"/>
        <v>#N/A</v>
      </c>
      <c r="CH610" s="3" t="e">
        <f t="shared" si="344"/>
        <v>#N/A</v>
      </c>
      <c r="CI610" s="3" t="e">
        <f t="shared" si="345"/>
        <v>#N/A</v>
      </c>
      <c r="CJ610" s="3" t="e">
        <f t="shared" si="346"/>
        <v>#N/A</v>
      </c>
      <c r="CK610" s="3" t="e">
        <f t="shared" si="347"/>
        <v>#N/A</v>
      </c>
    </row>
    <row r="611" spans="45:89" x14ac:dyDescent="0.2">
      <c r="AS611">
        <f t="shared" si="348"/>
        <v>295</v>
      </c>
      <c r="AT611" t="e">
        <f t="shared" si="349"/>
        <v>#N/A</v>
      </c>
      <c r="AU611" s="3" t="e">
        <f t="shared" si="326"/>
        <v>#N/A</v>
      </c>
      <c r="AV611" s="3" t="e">
        <f t="shared" si="337"/>
        <v>#N/A</v>
      </c>
      <c r="AW611" s="4" t="e">
        <f t="shared" si="337"/>
        <v>#N/A</v>
      </c>
      <c r="AX611" s="4" t="e">
        <f t="shared" si="337"/>
        <v>#N/A</v>
      </c>
      <c r="AZ611" s="8" t="e">
        <f t="shared" si="327"/>
        <v>#N/A</v>
      </c>
      <c r="BA611" s="3" t="e">
        <f t="shared" si="328"/>
        <v>#N/A</v>
      </c>
      <c r="BB611" s="3" t="e">
        <f t="shared" si="329"/>
        <v>#N/A</v>
      </c>
      <c r="BC611" s="3" t="e">
        <f t="shared" si="330"/>
        <v>#N/A</v>
      </c>
      <c r="BD611" s="3" t="e">
        <f t="shared" si="331"/>
        <v>#N/A</v>
      </c>
      <c r="BE611" s="3" t="e">
        <f t="shared" si="332"/>
        <v>#N/A</v>
      </c>
      <c r="BF611" s="3" t="e">
        <f t="shared" si="333"/>
        <v>#N/A</v>
      </c>
      <c r="BG611" s="3" t="e">
        <f t="shared" si="334"/>
        <v>#N/A</v>
      </c>
      <c r="BH611" s="3" t="e">
        <f t="shared" si="335"/>
        <v>#N/A</v>
      </c>
      <c r="BI611" s="3" t="e">
        <f t="shared" si="336"/>
        <v>#N/A</v>
      </c>
      <c r="BM611" s="4"/>
      <c r="BN611" s="8"/>
      <c r="BO611" s="3"/>
      <c r="BP611" s="4"/>
      <c r="BQ611" s="4"/>
      <c r="BR611" s="3"/>
      <c r="BU611">
        <f t="shared" si="350"/>
        <v>295</v>
      </c>
      <c r="BV611" t="e">
        <f t="shared" si="325"/>
        <v>#N/A</v>
      </c>
      <c r="BW611" s="3" t="e">
        <f t="shared" si="325"/>
        <v>#N/A</v>
      </c>
      <c r="BX611" s="3" t="e">
        <f t="shared" si="325"/>
        <v>#N/A</v>
      </c>
      <c r="BY611" s="4" t="e">
        <f t="shared" si="325"/>
        <v>#N/A</v>
      </c>
      <c r="BZ611" s="4" t="e">
        <f t="shared" si="325"/>
        <v>#N/A</v>
      </c>
      <c r="CB611" s="8" t="e">
        <f t="shared" si="338"/>
        <v>#N/A</v>
      </c>
      <c r="CC611" s="3" t="e">
        <f t="shared" si="339"/>
        <v>#N/A</v>
      </c>
      <c r="CD611" s="3" t="e">
        <f t="shared" si="340"/>
        <v>#N/A</v>
      </c>
      <c r="CE611" s="3" t="e">
        <f t="shared" si="341"/>
        <v>#N/A</v>
      </c>
      <c r="CF611" s="3" t="e">
        <f t="shared" si="342"/>
        <v>#N/A</v>
      </c>
      <c r="CG611" s="3" t="e">
        <f t="shared" si="343"/>
        <v>#N/A</v>
      </c>
      <c r="CH611" s="3" t="e">
        <f t="shared" si="344"/>
        <v>#N/A</v>
      </c>
      <c r="CI611" s="3" t="e">
        <f t="shared" si="345"/>
        <v>#N/A</v>
      </c>
      <c r="CJ611" s="3" t="e">
        <f t="shared" si="346"/>
        <v>#N/A</v>
      </c>
      <c r="CK611" s="3" t="e">
        <f t="shared" si="347"/>
        <v>#N/A</v>
      </c>
    </row>
    <row r="612" spans="45:89" x14ac:dyDescent="0.2">
      <c r="AS612">
        <f t="shared" si="348"/>
        <v>295</v>
      </c>
      <c r="AT612" t="e">
        <f t="shared" si="349"/>
        <v>#N/A</v>
      </c>
      <c r="AU612" s="3" t="e">
        <f t="shared" si="326"/>
        <v>#N/A</v>
      </c>
      <c r="AV612" s="3" t="e">
        <f t="shared" si="337"/>
        <v>#N/A</v>
      </c>
      <c r="AW612" s="4" t="e">
        <f t="shared" si="337"/>
        <v>#N/A</v>
      </c>
      <c r="AX612" s="4" t="e">
        <f t="shared" si="337"/>
        <v>#N/A</v>
      </c>
      <c r="AZ612" s="8" t="e">
        <f t="shared" si="327"/>
        <v>#N/A</v>
      </c>
      <c r="BA612" s="3" t="e">
        <f t="shared" si="328"/>
        <v>#N/A</v>
      </c>
      <c r="BB612" s="3" t="e">
        <f t="shared" si="329"/>
        <v>#N/A</v>
      </c>
      <c r="BC612" s="3" t="e">
        <f t="shared" si="330"/>
        <v>#N/A</v>
      </c>
      <c r="BD612" s="3" t="e">
        <f t="shared" si="331"/>
        <v>#N/A</v>
      </c>
      <c r="BE612" s="3" t="e">
        <f t="shared" si="332"/>
        <v>#N/A</v>
      </c>
      <c r="BF612" s="3" t="e">
        <f t="shared" si="333"/>
        <v>#N/A</v>
      </c>
      <c r="BG612" s="3" t="e">
        <f t="shared" si="334"/>
        <v>#N/A</v>
      </c>
      <c r="BH612" s="3" t="e">
        <f t="shared" si="335"/>
        <v>#N/A</v>
      </c>
      <c r="BI612" s="3" t="e">
        <f t="shared" si="336"/>
        <v>#N/A</v>
      </c>
      <c r="BM612" s="4"/>
      <c r="BN612" s="8"/>
      <c r="BO612" s="3"/>
      <c r="BP612" s="4"/>
      <c r="BQ612" s="4"/>
      <c r="BR612" s="3"/>
      <c r="BU612">
        <f t="shared" si="350"/>
        <v>295</v>
      </c>
      <c r="BV612" t="e">
        <f t="shared" si="325"/>
        <v>#N/A</v>
      </c>
      <c r="BW612" s="3" t="e">
        <f t="shared" si="325"/>
        <v>#N/A</v>
      </c>
      <c r="BX612" s="3" t="e">
        <f t="shared" si="325"/>
        <v>#N/A</v>
      </c>
      <c r="BY612" s="4" t="e">
        <f t="shared" si="325"/>
        <v>#N/A</v>
      </c>
      <c r="BZ612" s="4" t="e">
        <f t="shared" si="325"/>
        <v>#N/A</v>
      </c>
      <c r="CB612" s="8" t="e">
        <f t="shared" si="338"/>
        <v>#N/A</v>
      </c>
      <c r="CC612" s="3" t="e">
        <f t="shared" si="339"/>
        <v>#N/A</v>
      </c>
      <c r="CD612" s="3" t="e">
        <f t="shared" si="340"/>
        <v>#N/A</v>
      </c>
      <c r="CE612" s="3" t="e">
        <f t="shared" si="341"/>
        <v>#N/A</v>
      </c>
      <c r="CF612" s="3" t="e">
        <f t="shared" si="342"/>
        <v>#N/A</v>
      </c>
      <c r="CG612" s="3" t="e">
        <f t="shared" si="343"/>
        <v>#N/A</v>
      </c>
      <c r="CH612" s="3" t="e">
        <f t="shared" si="344"/>
        <v>#N/A</v>
      </c>
      <c r="CI612" s="3" t="e">
        <f t="shared" si="345"/>
        <v>#N/A</v>
      </c>
      <c r="CJ612" s="3" t="e">
        <f t="shared" si="346"/>
        <v>#N/A</v>
      </c>
      <c r="CK612" s="3" t="e">
        <f t="shared" si="347"/>
        <v>#N/A</v>
      </c>
    </row>
    <row r="613" spans="45:89" x14ac:dyDescent="0.2">
      <c r="AS613">
        <f t="shared" si="348"/>
        <v>296</v>
      </c>
      <c r="AT613" t="e">
        <f t="shared" si="349"/>
        <v>#N/A</v>
      </c>
      <c r="AU613" s="3" t="e">
        <f t="shared" si="326"/>
        <v>#N/A</v>
      </c>
      <c r="AV613" s="3" t="e">
        <f t="shared" ref="AV613:AX666" si="351">INDEX($T$23:$Y$204,MATCH($AS613,$T$23:$T$204,0),MATCH(AV$22,$T$22:$Y$22,0))</f>
        <v>#N/A</v>
      </c>
      <c r="AW613" s="4" t="e">
        <f t="shared" si="351"/>
        <v>#N/A</v>
      </c>
      <c r="AX613" s="4" t="e">
        <f t="shared" si="351"/>
        <v>#N/A</v>
      </c>
      <c r="AZ613" s="8" t="e">
        <f t="shared" si="327"/>
        <v>#N/A</v>
      </c>
      <c r="BA613" s="3" t="e">
        <f t="shared" si="328"/>
        <v>#N/A</v>
      </c>
      <c r="BB613" s="3" t="e">
        <f t="shared" si="329"/>
        <v>#N/A</v>
      </c>
      <c r="BC613" s="3" t="e">
        <f t="shared" si="330"/>
        <v>#N/A</v>
      </c>
      <c r="BD613" s="3" t="e">
        <f t="shared" si="331"/>
        <v>#N/A</v>
      </c>
      <c r="BE613" s="3" t="e">
        <f t="shared" si="332"/>
        <v>#N/A</v>
      </c>
      <c r="BF613" s="3" t="e">
        <f t="shared" si="333"/>
        <v>#N/A</v>
      </c>
      <c r="BG613" s="3" t="e">
        <f t="shared" si="334"/>
        <v>#N/A</v>
      </c>
      <c r="BH613" s="3" t="e">
        <f t="shared" si="335"/>
        <v>#N/A</v>
      </c>
      <c r="BI613" s="3" t="e">
        <f t="shared" si="336"/>
        <v>#N/A</v>
      </c>
      <c r="BM613" s="4"/>
      <c r="BN613" s="8"/>
      <c r="BO613" s="3"/>
      <c r="BP613" s="4"/>
      <c r="BQ613" s="4"/>
      <c r="BR613" s="3"/>
      <c r="BU613">
        <f t="shared" si="350"/>
        <v>296</v>
      </c>
      <c r="BV613" t="e">
        <f t="shared" ref="BV613:BZ663" si="352">INDEX($AA$23:$AF$204,MATCH($BU613,$AA$23:$AA$204,0),MATCH(BV$22,$AA$22:$AF$22,0))</f>
        <v>#N/A</v>
      </c>
      <c r="BW613" s="3" t="e">
        <f t="shared" si="352"/>
        <v>#N/A</v>
      </c>
      <c r="BX613" s="3" t="e">
        <f t="shared" si="352"/>
        <v>#N/A</v>
      </c>
      <c r="BY613" s="4" t="e">
        <f t="shared" si="352"/>
        <v>#N/A</v>
      </c>
      <c r="BZ613" s="4" t="e">
        <f t="shared" si="352"/>
        <v>#N/A</v>
      </c>
      <c r="CB613" s="8" t="e">
        <f t="shared" si="338"/>
        <v>#N/A</v>
      </c>
      <c r="CC613" s="3" t="e">
        <f t="shared" si="339"/>
        <v>#N/A</v>
      </c>
      <c r="CD613" s="3" t="e">
        <f t="shared" si="340"/>
        <v>#N/A</v>
      </c>
      <c r="CE613" s="3" t="e">
        <f t="shared" si="341"/>
        <v>#N/A</v>
      </c>
      <c r="CF613" s="3" t="e">
        <f t="shared" si="342"/>
        <v>#N/A</v>
      </c>
      <c r="CG613" s="3" t="e">
        <f t="shared" si="343"/>
        <v>#N/A</v>
      </c>
      <c r="CH613" s="3" t="e">
        <f t="shared" si="344"/>
        <v>#N/A</v>
      </c>
      <c r="CI613" s="3" t="e">
        <f t="shared" si="345"/>
        <v>#N/A</v>
      </c>
      <c r="CJ613" s="3" t="e">
        <f t="shared" si="346"/>
        <v>#N/A</v>
      </c>
      <c r="CK613" s="3" t="e">
        <f t="shared" si="347"/>
        <v>#N/A</v>
      </c>
    </row>
    <row r="614" spans="45:89" x14ac:dyDescent="0.2">
      <c r="AS614">
        <f t="shared" si="348"/>
        <v>296</v>
      </c>
      <c r="AT614" t="e">
        <f t="shared" si="349"/>
        <v>#N/A</v>
      </c>
      <c r="AU614" s="3" t="e">
        <f t="shared" si="326"/>
        <v>#N/A</v>
      </c>
      <c r="AV614" s="3" t="e">
        <f t="shared" si="351"/>
        <v>#N/A</v>
      </c>
      <c r="AW614" s="4" t="e">
        <f t="shared" si="351"/>
        <v>#N/A</v>
      </c>
      <c r="AX614" s="4" t="e">
        <f t="shared" si="351"/>
        <v>#N/A</v>
      </c>
      <c r="AZ614" s="8" t="e">
        <f t="shared" si="327"/>
        <v>#N/A</v>
      </c>
      <c r="BA614" s="3" t="e">
        <f t="shared" si="328"/>
        <v>#N/A</v>
      </c>
      <c r="BB614" s="3" t="e">
        <f t="shared" si="329"/>
        <v>#N/A</v>
      </c>
      <c r="BC614" s="3" t="e">
        <f t="shared" si="330"/>
        <v>#N/A</v>
      </c>
      <c r="BD614" s="3" t="e">
        <f t="shared" si="331"/>
        <v>#N/A</v>
      </c>
      <c r="BE614" s="3" t="e">
        <f t="shared" si="332"/>
        <v>#N/A</v>
      </c>
      <c r="BF614" s="3" t="e">
        <f t="shared" si="333"/>
        <v>#N/A</v>
      </c>
      <c r="BG614" s="3" t="e">
        <f t="shared" si="334"/>
        <v>#N/A</v>
      </c>
      <c r="BH614" s="3" t="e">
        <f t="shared" si="335"/>
        <v>#N/A</v>
      </c>
      <c r="BI614" s="3" t="e">
        <f t="shared" si="336"/>
        <v>#N/A</v>
      </c>
      <c r="BM614" s="4"/>
      <c r="BN614" s="8"/>
      <c r="BO614" s="3"/>
      <c r="BP614" s="4"/>
      <c r="BQ614" s="4"/>
      <c r="BR614" s="3"/>
      <c r="BU614">
        <f t="shared" si="350"/>
        <v>296</v>
      </c>
      <c r="BV614" t="e">
        <f t="shared" si="352"/>
        <v>#N/A</v>
      </c>
      <c r="BW614" s="3" t="e">
        <f t="shared" si="352"/>
        <v>#N/A</v>
      </c>
      <c r="BX614" s="3" t="e">
        <f t="shared" si="352"/>
        <v>#N/A</v>
      </c>
      <c r="BY614" s="4" t="e">
        <f t="shared" si="352"/>
        <v>#N/A</v>
      </c>
      <c r="BZ614" s="4" t="e">
        <f t="shared" si="352"/>
        <v>#N/A</v>
      </c>
      <c r="CB614" s="8" t="e">
        <f t="shared" si="338"/>
        <v>#N/A</v>
      </c>
      <c r="CC614" s="3" t="e">
        <f t="shared" si="339"/>
        <v>#N/A</v>
      </c>
      <c r="CD614" s="3" t="e">
        <f t="shared" si="340"/>
        <v>#N/A</v>
      </c>
      <c r="CE614" s="3" t="e">
        <f t="shared" si="341"/>
        <v>#N/A</v>
      </c>
      <c r="CF614" s="3" t="e">
        <f t="shared" si="342"/>
        <v>#N/A</v>
      </c>
      <c r="CG614" s="3" t="e">
        <f t="shared" si="343"/>
        <v>#N/A</v>
      </c>
      <c r="CH614" s="3" t="e">
        <f t="shared" si="344"/>
        <v>#N/A</v>
      </c>
      <c r="CI614" s="3" t="e">
        <f t="shared" si="345"/>
        <v>#N/A</v>
      </c>
      <c r="CJ614" s="3" t="e">
        <f t="shared" si="346"/>
        <v>#N/A</v>
      </c>
      <c r="CK614" s="3" t="e">
        <f t="shared" si="347"/>
        <v>#N/A</v>
      </c>
    </row>
    <row r="615" spans="45:89" x14ac:dyDescent="0.2">
      <c r="AS615">
        <f t="shared" si="348"/>
        <v>297</v>
      </c>
      <c r="AT615" t="e">
        <f t="shared" si="349"/>
        <v>#N/A</v>
      </c>
      <c r="AU615" s="3" t="e">
        <f t="shared" si="326"/>
        <v>#N/A</v>
      </c>
      <c r="AV615" s="3" t="e">
        <f t="shared" si="351"/>
        <v>#N/A</v>
      </c>
      <c r="AW615" s="4" t="e">
        <f t="shared" si="351"/>
        <v>#N/A</v>
      </c>
      <c r="AX615" s="4" t="e">
        <f t="shared" si="351"/>
        <v>#N/A</v>
      </c>
      <c r="AZ615" s="8" t="e">
        <f t="shared" si="327"/>
        <v>#N/A</v>
      </c>
      <c r="BA615" s="3" t="e">
        <f t="shared" si="328"/>
        <v>#N/A</v>
      </c>
      <c r="BB615" s="3" t="e">
        <f t="shared" si="329"/>
        <v>#N/A</v>
      </c>
      <c r="BC615" s="3" t="e">
        <f t="shared" si="330"/>
        <v>#N/A</v>
      </c>
      <c r="BD615" s="3" t="e">
        <f t="shared" si="331"/>
        <v>#N/A</v>
      </c>
      <c r="BE615" s="3" t="e">
        <f t="shared" si="332"/>
        <v>#N/A</v>
      </c>
      <c r="BF615" s="3" t="e">
        <f t="shared" si="333"/>
        <v>#N/A</v>
      </c>
      <c r="BG615" s="3" t="e">
        <f t="shared" si="334"/>
        <v>#N/A</v>
      </c>
      <c r="BH615" s="3" t="e">
        <f t="shared" si="335"/>
        <v>#N/A</v>
      </c>
      <c r="BI615" s="3" t="e">
        <f t="shared" si="336"/>
        <v>#N/A</v>
      </c>
      <c r="BM615" s="4"/>
      <c r="BN615" s="8"/>
      <c r="BO615" s="3"/>
      <c r="BP615" s="4"/>
      <c r="BQ615" s="4"/>
      <c r="BR615" s="3"/>
      <c r="BU615">
        <f t="shared" si="350"/>
        <v>297</v>
      </c>
      <c r="BV615" t="e">
        <f t="shared" si="352"/>
        <v>#N/A</v>
      </c>
      <c r="BW615" s="3" t="e">
        <f t="shared" si="352"/>
        <v>#N/A</v>
      </c>
      <c r="BX615" s="3" t="e">
        <f t="shared" si="352"/>
        <v>#N/A</v>
      </c>
      <c r="BY615" s="4" t="e">
        <f t="shared" si="352"/>
        <v>#N/A</v>
      </c>
      <c r="BZ615" s="4" t="e">
        <f t="shared" si="352"/>
        <v>#N/A</v>
      </c>
      <c r="CB615" s="8" t="e">
        <f t="shared" si="338"/>
        <v>#N/A</v>
      </c>
      <c r="CC615" s="3" t="e">
        <f t="shared" si="339"/>
        <v>#N/A</v>
      </c>
      <c r="CD615" s="3" t="e">
        <f t="shared" si="340"/>
        <v>#N/A</v>
      </c>
      <c r="CE615" s="3" t="e">
        <f t="shared" si="341"/>
        <v>#N/A</v>
      </c>
      <c r="CF615" s="3" t="e">
        <f t="shared" si="342"/>
        <v>#N/A</v>
      </c>
      <c r="CG615" s="3" t="e">
        <f t="shared" si="343"/>
        <v>#N/A</v>
      </c>
      <c r="CH615" s="3" t="e">
        <f t="shared" si="344"/>
        <v>#N/A</v>
      </c>
      <c r="CI615" s="3" t="e">
        <f t="shared" si="345"/>
        <v>#N/A</v>
      </c>
      <c r="CJ615" s="3" t="e">
        <f t="shared" si="346"/>
        <v>#N/A</v>
      </c>
      <c r="CK615" s="3" t="e">
        <f t="shared" si="347"/>
        <v>#N/A</v>
      </c>
    </row>
    <row r="616" spans="45:89" x14ac:dyDescent="0.2">
      <c r="AS616">
        <f t="shared" si="348"/>
        <v>297</v>
      </c>
      <c r="AT616" t="e">
        <f t="shared" si="349"/>
        <v>#N/A</v>
      </c>
      <c r="AU616" s="3" t="e">
        <f t="shared" si="326"/>
        <v>#N/A</v>
      </c>
      <c r="AV616" s="3" t="e">
        <f t="shared" si="351"/>
        <v>#N/A</v>
      </c>
      <c r="AW616" s="4" t="e">
        <f t="shared" si="351"/>
        <v>#N/A</v>
      </c>
      <c r="AX616" s="4" t="e">
        <f t="shared" si="351"/>
        <v>#N/A</v>
      </c>
      <c r="AZ616" s="8" t="e">
        <f t="shared" si="327"/>
        <v>#N/A</v>
      </c>
      <c r="BA616" s="3" t="e">
        <f t="shared" si="328"/>
        <v>#N/A</v>
      </c>
      <c r="BB616" s="3" t="e">
        <f t="shared" si="329"/>
        <v>#N/A</v>
      </c>
      <c r="BC616" s="3" t="e">
        <f t="shared" si="330"/>
        <v>#N/A</v>
      </c>
      <c r="BD616" s="3" t="e">
        <f t="shared" si="331"/>
        <v>#N/A</v>
      </c>
      <c r="BE616" s="3" t="e">
        <f t="shared" si="332"/>
        <v>#N/A</v>
      </c>
      <c r="BF616" s="3" t="e">
        <f t="shared" si="333"/>
        <v>#N/A</v>
      </c>
      <c r="BG616" s="3" t="e">
        <f t="shared" si="334"/>
        <v>#N/A</v>
      </c>
      <c r="BH616" s="3" t="e">
        <f t="shared" si="335"/>
        <v>#N/A</v>
      </c>
      <c r="BI616" s="3" t="e">
        <f t="shared" si="336"/>
        <v>#N/A</v>
      </c>
      <c r="BM616" s="4"/>
      <c r="BN616" s="8"/>
      <c r="BO616" s="3"/>
      <c r="BP616" s="4"/>
      <c r="BQ616" s="4"/>
      <c r="BR616" s="3"/>
      <c r="BU616">
        <f t="shared" si="350"/>
        <v>297</v>
      </c>
      <c r="BV616" t="e">
        <f t="shared" si="352"/>
        <v>#N/A</v>
      </c>
      <c r="BW616" s="3" t="e">
        <f t="shared" si="352"/>
        <v>#N/A</v>
      </c>
      <c r="BX616" s="3" t="e">
        <f t="shared" si="352"/>
        <v>#N/A</v>
      </c>
      <c r="BY616" s="4" t="e">
        <f t="shared" si="352"/>
        <v>#N/A</v>
      </c>
      <c r="BZ616" s="4" t="e">
        <f t="shared" si="352"/>
        <v>#N/A</v>
      </c>
      <c r="CB616" s="8" t="e">
        <f t="shared" si="338"/>
        <v>#N/A</v>
      </c>
      <c r="CC616" s="3" t="e">
        <f t="shared" si="339"/>
        <v>#N/A</v>
      </c>
      <c r="CD616" s="3" t="e">
        <f t="shared" si="340"/>
        <v>#N/A</v>
      </c>
      <c r="CE616" s="3" t="e">
        <f t="shared" si="341"/>
        <v>#N/A</v>
      </c>
      <c r="CF616" s="3" t="e">
        <f t="shared" si="342"/>
        <v>#N/A</v>
      </c>
      <c r="CG616" s="3" t="e">
        <f t="shared" si="343"/>
        <v>#N/A</v>
      </c>
      <c r="CH616" s="3" t="e">
        <f t="shared" si="344"/>
        <v>#N/A</v>
      </c>
      <c r="CI616" s="3" t="e">
        <f t="shared" si="345"/>
        <v>#N/A</v>
      </c>
      <c r="CJ616" s="3" t="e">
        <f t="shared" si="346"/>
        <v>#N/A</v>
      </c>
      <c r="CK616" s="3" t="e">
        <f t="shared" si="347"/>
        <v>#N/A</v>
      </c>
    </row>
    <row r="617" spans="45:89" x14ac:dyDescent="0.2">
      <c r="AS617">
        <f t="shared" si="348"/>
        <v>298</v>
      </c>
      <c r="AT617" t="e">
        <f t="shared" si="349"/>
        <v>#N/A</v>
      </c>
      <c r="AU617" s="3" t="e">
        <f t="shared" si="326"/>
        <v>#N/A</v>
      </c>
      <c r="AV617" s="3" t="e">
        <f t="shared" si="351"/>
        <v>#N/A</v>
      </c>
      <c r="AW617" s="4" t="e">
        <f t="shared" si="351"/>
        <v>#N/A</v>
      </c>
      <c r="AX617" s="4" t="e">
        <f t="shared" si="351"/>
        <v>#N/A</v>
      </c>
      <c r="AZ617" s="8" t="e">
        <f t="shared" si="327"/>
        <v>#N/A</v>
      </c>
      <c r="BA617" s="3" t="e">
        <f t="shared" si="328"/>
        <v>#N/A</v>
      </c>
      <c r="BB617" s="3" t="e">
        <f t="shared" si="329"/>
        <v>#N/A</v>
      </c>
      <c r="BC617" s="3" t="e">
        <f t="shared" si="330"/>
        <v>#N/A</v>
      </c>
      <c r="BD617" s="3" t="e">
        <f t="shared" si="331"/>
        <v>#N/A</v>
      </c>
      <c r="BE617" s="3" t="e">
        <f t="shared" si="332"/>
        <v>#N/A</v>
      </c>
      <c r="BF617" s="3" t="e">
        <f t="shared" si="333"/>
        <v>#N/A</v>
      </c>
      <c r="BG617" s="3" t="e">
        <f t="shared" si="334"/>
        <v>#N/A</v>
      </c>
      <c r="BH617" s="3" t="e">
        <f t="shared" si="335"/>
        <v>#N/A</v>
      </c>
      <c r="BI617" s="3" t="e">
        <f t="shared" si="336"/>
        <v>#N/A</v>
      </c>
      <c r="BM617" s="4"/>
      <c r="BN617" s="8"/>
      <c r="BO617" s="3"/>
      <c r="BP617" s="4"/>
      <c r="BQ617" s="4"/>
      <c r="BR617" s="3"/>
      <c r="BU617">
        <f t="shared" si="350"/>
        <v>298</v>
      </c>
      <c r="BV617" t="e">
        <f t="shared" si="352"/>
        <v>#N/A</v>
      </c>
      <c r="BW617" s="3" t="e">
        <f t="shared" si="352"/>
        <v>#N/A</v>
      </c>
      <c r="BX617" s="3" t="e">
        <f t="shared" si="352"/>
        <v>#N/A</v>
      </c>
      <c r="BY617" s="4" t="e">
        <f t="shared" si="352"/>
        <v>#N/A</v>
      </c>
      <c r="BZ617" s="4" t="e">
        <f t="shared" si="352"/>
        <v>#N/A</v>
      </c>
      <c r="CB617" s="8" t="e">
        <f t="shared" si="338"/>
        <v>#N/A</v>
      </c>
      <c r="CC617" s="3" t="e">
        <f t="shared" si="339"/>
        <v>#N/A</v>
      </c>
      <c r="CD617" s="3" t="e">
        <f t="shared" si="340"/>
        <v>#N/A</v>
      </c>
      <c r="CE617" s="3" t="e">
        <f t="shared" si="341"/>
        <v>#N/A</v>
      </c>
      <c r="CF617" s="3" t="e">
        <f t="shared" si="342"/>
        <v>#N/A</v>
      </c>
      <c r="CG617" s="3" t="e">
        <f t="shared" si="343"/>
        <v>#N/A</v>
      </c>
      <c r="CH617" s="3" t="e">
        <f t="shared" si="344"/>
        <v>#N/A</v>
      </c>
      <c r="CI617" s="3" t="e">
        <f t="shared" si="345"/>
        <v>#N/A</v>
      </c>
      <c r="CJ617" s="3" t="e">
        <f t="shared" si="346"/>
        <v>#N/A</v>
      </c>
      <c r="CK617" s="3" t="e">
        <f t="shared" si="347"/>
        <v>#N/A</v>
      </c>
    </row>
    <row r="618" spans="45:89" x14ac:dyDescent="0.2">
      <c r="AS618">
        <f t="shared" si="348"/>
        <v>298</v>
      </c>
      <c r="AT618" t="e">
        <f t="shared" si="349"/>
        <v>#N/A</v>
      </c>
      <c r="AU618" s="3" t="e">
        <f t="shared" si="326"/>
        <v>#N/A</v>
      </c>
      <c r="AV618" s="3" t="e">
        <f t="shared" si="351"/>
        <v>#N/A</v>
      </c>
      <c r="AW618" s="4" t="e">
        <f t="shared" si="351"/>
        <v>#N/A</v>
      </c>
      <c r="AX618" s="4" t="e">
        <f t="shared" si="351"/>
        <v>#N/A</v>
      </c>
      <c r="AZ618" s="8" t="e">
        <f t="shared" si="327"/>
        <v>#N/A</v>
      </c>
      <c r="BA618" s="3" t="e">
        <f t="shared" si="328"/>
        <v>#N/A</v>
      </c>
      <c r="BB618" s="3" t="e">
        <f t="shared" si="329"/>
        <v>#N/A</v>
      </c>
      <c r="BC618" s="3" t="e">
        <f t="shared" si="330"/>
        <v>#N/A</v>
      </c>
      <c r="BD618" s="3" t="e">
        <f t="shared" si="331"/>
        <v>#N/A</v>
      </c>
      <c r="BE618" s="3" t="e">
        <f t="shared" si="332"/>
        <v>#N/A</v>
      </c>
      <c r="BF618" s="3" t="e">
        <f t="shared" si="333"/>
        <v>#N/A</v>
      </c>
      <c r="BG618" s="3" t="e">
        <f t="shared" si="334"/>
        <v>#N/A</v>
      </c>
      <c r="BH618" s="3" t="e">
        <f t="shared" si="335"/>
        <v>#N/A</v>
      </c>
      <c r="BI618" s="3" t="e">
        <f t="shared" si="336"/>
        <v>#N/A</v>
      </c>
      <c r="BM618" s="4"/>
      <c r="BN618" s="8"/>
      <c r="BO618" s="3"/>
      <c r="BP618" s="4"/>
      <c r="BQ618" s="4"/>
      <c r="BR618" s="3"/>
      <c r="BU618">
        <f t="shared" si="350"/>
        <v>298</v>
      </c>
      <c r="BV618" t="e">
        <f t="shared" si="352"/>
        <v>#N/A</v>
      </c>
      <c r="BW618" s="3" t="e">
        <f t="shared" si="352"/>
        <v>#N/A</v>
      </c>
      <c r="BX618" s="3" t="e">
        <f t="shared" si="352"/>
        <v>#N/A</v>
      </c>
      <c r="BY618" s="4" t="e">
        <f t="shared" si="352"/>
        <v>#N/A</v>
      </c>
      <c r="BZ618" s="4" t="e">
        <f t="shared" si="352"/>
        <v>#N/A</v>
      </c>
      <c r="CB618" s="8" t="e">
        <f t="shared" si="338"/>
        <v>#N/A</v>
      </c>
      <c r="CC618" s="3" t="e">
        <f t="shared" si="339"/>
        <v>#N/A</v>
      </c>
      <c r="CD618" s="3" t="e">
        <f t="shared" si="340"/>
        <v>#N/A</v>
      </c>
      <c r="CE618" s="3" t="e">
        <f t="shared" si="341"/>
        <v>#N/A</v>
      </c>
      <c r="CF618" s="3" t="e">
        <f t="shared" si="342"/>
        <v>#N/A</v>
      </c>
      <c r="CG618" s="3" t="e">
        <f t="shared" si="343"/>
        <v>#N/A</v>
      </c>
      <c r="CH618" s="3" t="e">
        <f t="shared" si="344"/>
        <v>#N/A</v>
      </c>
      <c r="CI618" s="3" t="e">
        <f t="shared" si="345"/>
        <v>#N/A</v>
      </c>
      <c r="CJ618" s="3" t="e">
        <f t="shared" si="346"/>
        <v>#N/A</v>
      </c>
      <c r="CK618" s="3" t="e">
        <f t="shared" si="347"/>
        <v>#N/A</v>
      </c>
    </row>
    <row r="619" spans="45:89" x14ac:dyDescent="0.2">
      <c r="AS619">
        <f t="shared" si="348"/>
        <v>299</v>
      </c>
      <c r="AT619" t="e">
        <f t="shared" si="349"/>
        <v>#N/A</v>
      </c>
      <c r="AU619" s="3" t="e">
        <f t="shared" si="326"/>
        <v>#N/A</v>
      </c>
      <c r="AV619" s="3" t="e">
        <f t="shared" si="351"/>
        <v>#N/A</v>
      </c>
      <c r="AW619" s="4" t="e">
        <f t="shared" si="351"/>
        <v>#N/A</v>
      </c>
      <c r="AX619" s="4" t="e">
        <f t="shared" si="351"/>
        <v>#N/A</v>
      </c>
      <c r="AZ619" s="8" t="e">
        <f t="shared" si="327"/>
        <v>#N/A</v>
      </c>
      <c r="BA619" s="3" t="e">
        <f t="shared" si="328"/>
        <v>#N/A</v>
      </c>
      <c r="BB619" s="3" t="e">
        <f t="shared" si="329"/>
        <v>#N/A</v>
      </c>
      <c r="BC619" s="3" t="e">
        <f t="shared" si="330"/>
        <v>#N/A</v>
      </c>
      <c r="BD619" s="3" t="e">
        <f t="shared" si="331"/>
        <v>#N/A</v>
      </c>
      <c r="BE619" s="3" t="e">
        <f t="shared" si="332"/>
        <v>#N/A</v>
      </c>
      <c r="BF619" s="3" t="e">
        <f t="shared" si="333"/>
        <v>#N/A</v>
      </c>
      <c r="BG619" s="3" t="e">
        <f t="shared" si="334"/>
        <v>#N/A</v>
      </c>
      <c r="BH619" s="3" t="e">
        <f t="shared" si="335"/>
        <v>#N/A</v>
      </c>
      <c r="BI619" s="3" t="e">
        <f t="shared" si="336"/>
        <v>#N/A</v>
      </c>
      <c r="BM619" s="4"/>
      <c r="BN619" s="8"/>
      <c r="BO619" s="3"/>
      <c r="BP619" s="4"/>
      <c r="BQ619" s="4"/>
      <c r="BR619" s="3"/>
      <c r="BU619">
        <f t="shared" si="350"/>
        <v>299</v>
      </c>
      <c r="BV619" t="e">
        <f t="shared" si="352"/>
        <v>#N/A</v>
      </c>
      <c r="BW619" s="3" t="e">
        <f t="shared" si="352"/>
        <v>#N/A</v>
      </c>
      <c r="BX619" s="3" t="e">
        <f t="shared" si="352"/>
        <v>#N/A</v>
      </c>
      <c r="BY619" s="4" t="e">
        <f t="shared" si="352"/>
        <v>#N/A</v>
      </c>
      <c r="BZ619" s="4" t="e">
        <f t="shared" si="352"/>
        <v>#N/A</v>
      </c>
      <c r="CB619" s="8" t="e">
        <f t="shared" si="338"/>
        <v>#N/A</v>
      </c>
      <c r="CC619" s="3" t="e">
        <f t="shared" si="339"/>
        <v>#N/A</v>
      </c>
      <c r="CD619" s="3" t="e">
        <f t="shared" si="340"/>
        <v>#N/A</v>
      </c>
      <c r="CE619" s="3" t="e">
        <f t="shared" si="341"/>
        <v>#N/A</v>
      </c>
      <c r="CF619" s="3" t="e">
        <f t="shared" si="342"/>
        <v>#N/A</v>
      </c>
      <c r="CG619" s="3" t="e">
        <f t="shared" si="343"/>
        <v>#N/A</v>
      </c>
      <c r="CH619" s="3" t="e">
        <f t="shared" si="344"/>
        <v>#N/A</v>
      </c>
      <c r="CI619" s="3" t="e">
        <f t="shared" si="345"/>
        <v>#N/A</v>
      </c>
      <c r="CJ619" s="3" t="e">
        <f t="shared" si="346"/>
        <v>#N/A</v>
      </c>
      <c r="CK619" s="3" t="e">
        <f t="shared" si="347"/>
        <v>#N/A</v>
      </c>
    </row>
    <row r="620" spans="45:89" x14ac:dyDescent="0.2">
      <c r="AS620">
        <f t="shared" si="348"/>
        <v>299</v>
      </c>
      <c r="AT620" t="e">
        <f t="shared" si="349"/>
        <v>#N/A</v>
      </c>
      <c r="AU620" s="3" t="e">
        <f t="shared" si="326"/>
        <v>#N/A</v>
      </c>
      <c r="AV620" s="3" t="e">
        <f t="shared" si="351"/>
        <v>#N/A</v>
      </c>
      <c r="AW620" s="4" t="e">
        <f t="shared" si="351"/>
        <v>#N/A</v>
      </c>
      <c r="AX620" s="4" t="e">
        <f t="shared" si="351"/>
        <v>#N/A</v>
      </c>
      <c r="AZ620" s="8" t="e">
        <f t="shared" si="327"/>
        <v>#N/A</v>
      </c>
      <c r="BA620" s="3" t="e">
        <f t="shared" si="328"/>
        <v>#N/A</v>
      </c>
      <c r="BB620" s="3" t="e">
        <f t="shared" si="329"/>
        <v>#N/A</v>
      </c>
      <c r="BC620" s="3" t="e">
        <f t="shared" si="330"/>
        <v>#N/A</v>
      </c>
      <c r="BD620" s="3" t="e">
        <f t="shared" si="331"/>
        <v>#N/A</v>
      </c>
      <c r="BE620" s="3" t="e">
        <f t="shared" si="332"/>
        <v>#N/A</v>
      </c>
      <c r="BF620" s="3" t="e">
        <f t="shared" si="333"/>
        <v>#N/A</v>
      </c>
      <c r="BG620" s="3" t="e">
        <f t="shared" si="334"/>
        <v>#N/A</v>
      </c>
      <c r="BH620" s="3" t="e">
        <f t="shared" si="335"/>
        <v>#N/A</v>
      </c>
      <c r="BI620" s="3" t="e">
        <f t="shared" si="336"/>
        <v>#N/A</v>
      </c>
      <c r="BM620" s="4"/>
      <c r="BN620" s="8"/>
      <c r="BO620" s="3"/>
      <c r="BP620" s="4"/>
      <c r="BQ620" s="4"/>
      <c r="BR620" s="3"/>
      <c r="BU620">
        <f t="shared" si="350"/>
        <v>299</v>
      </c>
      <c r="BV620" t="e">
        <f t="shared" si="352"/>
        <v>#N/A</v>
      </c>
      <c r="BW620" s="3" t="e">
        <f t="shared" si="352"/>
        <v>#N/A</v>
      </c>
      <c r="BX620" s="3" t="e">
        <f t="shared" si="352"/>
        <v>#N/A</v>
      </c>
      <c r="BY620" s="4" t="e">
        <f t="shared" si="352"/>
        <v>#N/A</v>
      </c>
      <c r="BZ620" s="4" t="e">
        <f t="shared" si="352"/>
        <v>#N/A</v>
      </c>
      <c r="CB620" s="8" t="e">
        <f t="shared" si="338"/>
        <v>#N/A</v>
      </c>
      <c r="CC620" s="3" t="e">
        <f t="shared" si="339"/>
        <v>#N/A</v>
      </c>
      <c r="CD620" s="3" t="e">
        <f t="shared" si="340"/>
        <v>#N/A</v>
      </c>
      <c r="CE620" s="3" t="e">
        <f t="shared" si="341"/>
        <v>#N/A</v>
      </c>
      <c r="CF620" s="3" t="e">
        <f t="shared" si="342"/>
        <v>#N/A</v>
      </c>
      <c r="CG620" s="3" t="e">
        <f t="shared" si="343"/>
        <v>#N/A</v>
      </c>
      <c r="CH620" s="3" t="e">
        <f t="shared" si="344"/>
        <v>#N/A</v>
      </c>
      <c r="CI620" s="3" t="e">
        <f t="shared" si="345"/>
        <v>#N/A</v>
      </c>
      <c r="CJ620" s="3" t="e">
        <f t="shared" si="346"/>
        <v>#N/A</v>
      </c>
      <c r="CK620" s="3" t="e">
        <f t="shared" si="347"/>
        <v>#N/A</v>
      </c>
    </row>
    <row r="621" spans="45:89" x14ac:dyDescent="0.2">
      <c r="AS621">
        <f t="shared" si="348"/>
        <v>300</v>
      </c>
      <c r="AT621" t="e">
        <f t="shared" si="349"/>
        <v>#N/A</v>
      </c>
      <c r="AU621" s="3" t="e">
        <f t="shared" si="326"/>
        <v>#N/A</v>
      </c>
      <c r="AV621" s="3" t="e">
        <f t="shared" si="351"/>
        <v>#N/A</v>
      </c>
      <c r="AW621" s="4" t="e">
        <f t="shared" si="351"/>
        <v>#N/A</v>
      </c>
      <c r="AX621" s="4" t="e">
        <f t="shared" si="351"/>
        <v>#N/A</v>
      </c>
      <c r="AZ621" s="8" t="e">
        <f t="shared" si="327"/>
        <v>#N/A</v>
      </c>
      <c r="BA621" s="3" t="e">
        <f t="shared" si="328"/>
        <v>#N/A</v>
      </c>
      <c r="BB621" s="3" t="e">
        <f t="shared" si="329"/>
        <v>#N/A</v>
      </c>
      <c r="BC621" s="3" t="e">
        <f t="shared" si="330"/>
        <v>#N/A</v>
      </c>
      <c r="BD621" s="3" t="e">
        <f t="shared" si="331"/>
        <v>#N/A</v>
      </c>
      <c r="BE621" s="3" t="e">
        <f t="shared" si="332"/>
        <v>#N/A</v>
      </c>
      <c r="BF621" s="3" t="e">
        <f t="shared" si="333"/>
        <v>#N/A</v>
      </c>
      <c r="BG621" s="3" t="e">
        <f t="shared" si="334"/>
        <v>#N/A</v>
      </c>
      <c r="BH621" s="3" t="e">
        <f t="shared" si="335"/>
        <v>#N/A</v>
      </c>
      <c r="BI621" s="3" t="e">
        <f t="shared" si="336"/>
        <v>#N/A</v>
      </c>
      <c r="BM621" s="4"/>
      <c r="BN621" s="8"/>
      <c r="BO621" s="3"/>
      <c r="BP621" s="4"/>
      <c r="BQ621" s="4"/>
      <c r="BR621" s="3"/>
      <c r="BU621">
        <f t="shared" si="350"/>
        <v>300</v>
      </c>
      <c r="BV621" t="e">
        <f t="shared" si="352"/>
        <v>#N/A</v>
      </c>
      <c r="BW621" s="3" t="e">
        <f t="shared" si="352"/>
        <v>#N/A</v>
      </c>
      <c r="BX621" s="3" t="e">
        <f t="shared" si="352"/>
        <v>#N/A</v>
      </c>
      <c r="BY621" s="4" t="e">
        <f t="shared" si="352"/>
        <v>#N/A</v>
      </c>
      <c r="BZ621" s="4" t="e">
        <f t="shared" si="352"/>
        <v>#N/A</v>
      </c>
      <c r="CB621" s="8" t="e">
        <f t="shared" si="338"/>
        <v>#N/A</v>
      </c>
      <c r="CC621" s="3" t="e">
        <f t="shared" si="339"/>
        <v>#N/A</v>
      </c>
      <c r="CD621" s="3" t="e">
        <f t="shared" si="340"/>
        <v>#N/A</v>
      </c>
      <c r="CE621" s="3" t="e">
        <f t="shared" si="341"/>
        <v>#N/A</v>
      </c>
      <c r="CF621" s="3" t="e">
        <f t="shared" si="342"/>
        <v>#N/A</v>
      </c>
      <c r="CG621" s="3" t="e">
        <f t="shared" si="343"/>
        <v>#N/A</v>
      </c>
      <c r="CH621" s="3" t="e">
        <f t="shared" si="344"/>
        <v>#N/A</v>
      </c>
      <c r="CI621" s="3" t="e">
        <f t="shared" si="345"/>
        <v>#N/A</v>
      </c>
      <c r="CJ621" s="3" t="e">
        <f t="shared" si="346"/>
        <v>#N/A</v>
      </c>
      <c r="CK621" s="3" t="e">
        <f t="shared" si="347"/>
        <v>#N/A</v>
      </c>
    </row>
    <row r="622" spans="45:89" x14ac:dyDescent="0.2">
      <c r="AS622">
        <f t="shared" si="348"/>
        <v>300</v>
      </c>
      <c r="AT622" t="e">
        <f t="shared" si="349"/>
        <v>#N/A</v>
      </c>
      <c r="AU622" s="3" t="e">
        <f t="shared" si="326"/>
        <v>#N/A</v>
      </c>
      <c r="AV622" s="3" t="e">
        <f t="shared" si="351"/>
        <v>#N/A</v>
      </c>
      <c r="AW622" s="4" t="e">
        <f t="shared" si="351"/>
        <v>#N/A</v>
      </c>
      <c r="AX622" s="4" t="e">
        <f t="shared" si="351"/>
        <v>#N/A</v>
      </c>
      <c r="AZ622" s="8" t="e">
        <f t="shared" si="327"/>
        <v>#N/A</v>
      </c>
      <c r="BA622" s="3" t="e">
        <f t="shared" si="328"/>
        <v>#N/A</v>
      </c>
      <c r="BB622" s="3" t="e">
        <f t="shared" si="329"/>
        <v>#N/A</v>
      </c>
      <c r="BC622" s="3" t="e">
        <f t="shared" si="330"/>
        <v>#N/A</v>
      </c>
      <c r="BD622" s="3" t="e">
        <f t="shared" si="331"/>
        <v>#N/A</v>
      </c>
      <c r="BE622" s="3" t="e">
        <f t="shared" si="332"/>
        <v>#N/A</v>
      </c>
      <c r="BF622" s="3" t="e">
        <f t="shared" si="333"/>
        <v>#N/A</v>
      </c>
      <c r="BG622" s="3" t="e">
        <f t="shared" si="334"/>
        <v>#N/A</v>
      </c>
      <c r="BH622" s="3" t="e">
        <f t="shared" si="335"/>
        <v>#N/A</v>
      </c>
      <c r="BI622" s="3" t="e">
        <f t="shared" si="336"/>
        <v>#N/A</v>
      </c>
      <c r="BM622" s="4"/>
      <c r="BN622" s="8"/>
      <c r="BO622" s="3"/>
      <c r="BP622" s="4"/>
      <c r="BQ622" s="4"/>
      <c r="BR622" s="3"/>
      <c r="BU622">
        <f t="shared" si="350"/>
        <v>300</v>
      </c>
      <c r="BV622" t="e">
        <f t="shared" si="352"/>
        <v>#N/A</v>
      </c>
      <c r="BW622" s="3" t="e">
        <f t="shared" si="352"/>
        <v>#N/A</v>
      </c>
      <c r="BX622" s="3" t="e">
        <f t="shared" si="352"/>
        <v>#N/A</v>
      </c>
      <c r="BY622" s="4" t="e">
        <f t="shared" si="352"/>
        <v>#N/A</v>
      </c>
      <c r="BZ622" s="4" t="e">
        <f t="shared" si="352"/>
        <v>#N/A</v>
      </c>
      <c r="CB622" s="8" t="e">
        <f t="shared" si="338"/>
        <v>#N/A</v>
      </c>
      <c r="CC622" s="3" t="e">
        <f t="shared" si="339"/>
        <v>#N/A</v>
      </c>
      <c r="CD622" s="3" t="e">
        <f t="shared" si="340"/>
        <v>#N/A</v>
      </c>
      <c r="CE622" s="3" t="e">
        <f t="shared" si="341"/>
        <v>#N/A</v>
      </c>
      <c r="CF622" s="3" t="e">
        <f t="shared" si="342"/>
        <v>#N/A</v>
      </c>
      <c r="CG622" s="3" t="e">
        <f t="shared" si="343"/>
        <v>#N/A</v>
      </c>
      <c r="CH622" s="3" t="e">
        <f t="shared" si="344"/>
        <v>#N/A</v>
      </c>
      <c r="CI622" s="3" t="e">
        <f t="shared" si="345"/>
        <v>#N/A</v>
      </c>
      <c r="CJ622" s="3" t="e">
        <f t="shared" si="346"/>
        <v>#N/A</v>
      </c>
      <c r="CK622" s="3" t="e">
        <f t="shared" si="347"/>
        <v>#N/A</v>
      </c>
    </row>
    <row r="623" spans="45:89" x14ac:dyDescent="0.2">
      <c r="AS623">
        <f t="shared" si="348"/>
        <v>301</v>
      </c>
      <c r="AT623" t="e">
        <f t="shared" si="349"/>
        <v>#N/A</v>
      </c>
      <c r="AU623" s="3" t="e">
        <f t="shared" si="326"/>
        <v>#N/A</v>
      </c>
      <c r="AV623" s="3" t="e">
        <f t="shared" si="351"/>
        <v>#N/A</v>
      </c>
      <c r="AW623" s="4" t="e">
        <f t="shared" si="351"/>
        <v>#N/A</v>
      </c>
      <c r="AX623" s="4" t="e">
        <f t="shared" si="351"/>
        <v>#N/A</v>
      </c>
      <c r="AZ623" s="8" t="e">
        <f t="shared" si="327"/>
        <v>#N/A</v>
      </c>
      <c r="BA623" s="3" t="e">
        <f t="shared" si="328"/>
        <v>#N/A</v>
      </c>
      <c r="BB623" s="3" t="e">
        <f t="shared" si="329"/>
        <v>#N/A</v>
      </c>
      <c r="BC623" s="3" t="e">
        <f t="shared" si="330"/>
        <v>#N/A</v>
      </c>
      <c r="BD623" s="3" t="e">
        <f t="shared" si="331"/>
        <v>#N/A</v>
      </c>
      <c r="BE623" s="3" t="e">
        <f t="shared" si="332"/>
        <v>#N/A</v>
      </c>
      <c r="BF623" s="3" t="e">
        <f t="shared" si="333"/>
        <v>#N/A</v>
      </c>
      <c r="BG623" s="3" t="e">
        <f t="shared" si="334"/>
        <v>#N/A</v>
      </c>
      <c r="BH623" s="3" t="e">
        <f t="shared" si="335"/>
        <v>#N/A</v>
      </c>
      <c r="BI623" s="3" t="e">
        <f t="shared" si="336"/>
        <v>#N/A</v>
      </c>
      <c r="BM623" s="4"/>
      <c r="BN623" s="8"/>
      <c r="BO623" s="3"/>
      <c r="BP623" s="4"/>
      <c r="BQ623" s="4"/>
      <c r="BR623" s="3"/>
      <c r="BU623">
        <f t="shared" si="350"/>
        <v>301</v>
      </c>
      <c r="BV623" t="e">
        <f t="shared" si="352"/>
        <v>#N/A</v>
      </c>
      <c r="BW623" s="3" t="e">
        <f t="shared" si="352"/>
        <v>#N/A</v>
      </c>
      <c r="BX623" s="3" t="e">
        <f t="shared" si="352"/>
        <v>#N/A</v>
      </c>
      <c r="BY623" s="4" t="e">
        <f t="shared" si="352"/>
        <v>#N/A</v>
      </c>
      <c r="BZ623" s="4" t="e">
        <f t="shared" si="352"/>
        <v>#N/A</v>
      </c>
      <c r="CB623" s="8" t="e">
        <f t="shared" si="338"/>
        <v>#N/A</v>
      </c>
      <c r="CC623" s="3" t="e">
        <f t="shared" si="339"/>
        <v>#N/A</v>
      </c>
      <c r="CD623" s="3" t="e">
        <f t="shared" si="340"/>
        <v>#N/A</v>
      </c>
      <c r="CE623" s="3" t="e">
        <f t="shared" si="341"/>
        <v>#N/A</v>
      </c>
      <c r="CF623" s="3" t="e">
        <f t="shared" si="342"/>
        <v>#N/A</v>
      </c>
      <c r="CG623" s="3" t="e">
        <f t="shared" si="343"/>
        <v>#N/A</v>
      </c>
      <c r="CH623" s="3" t="e">
        <f t="shared" si="344"/>
        <v>#N/A</v>
      </c>
      <c r="CI623" s="3" t="e">
        <f t="shared" si="345"/>
        <v>#N/A</v>
      </c>
      <c r="CJ623" s="3" t="e">
        <f t="shared" si="346"/>
        <v>#N/A</v>
      </c>
      <c r="CK623" s="3" t="e">
        <f t="shared" si="347"/>
        <v>#N/A</v>
      </c>
    </row>
    <row r="624" spans="45:89" x14ac:dyDescent="0.2">
      <c r="AS624">
        <f t="shared" si="348"/>
        <v>301</v>
      </c>
      <c r="AT624" t="e">
        <f t="shared" si="349"/>
        <v>#N/A</v>
      </c>
      <c r="AU624" s="3" t="e">
        <f t="shared" si="326"/>
        <v>#N/A</v>
      </c>
      <c r="AV624" s="3" t="e">
        <f t="shared" si="351"/>
        <v>#N/A</v>
      </c>
      <c r="AW624" s="4" t="e">
        <f t="shared" si="351"/>
        <v>#N/A</v>
      </c>
      <c r="AX624" s="4" t="e">
        <f t="shared" si="351"/>
        <v>#N/A</v>
      </c>
      <c r="AZ624" s="8" t="e">
        <f t="shared" si="327"/>
        <v>#N/A</v>
      </c>
      <c r="BA624" s="3" t="e">
        <f t="shared" si="328"/>
        <v>#N/A</v>
      </c>
      <c r="BB624" s="3" t="e">
        <f t="shared" si="329"/>
        <v>#N/A</v>
      </c>
      <c r="BC624" s="3" t="e">
        <f t="shared" si="330"/>
        <v>#N/A</v>
      </c>
      <c r="BD624" s="3" t="e">
        <f t="shared" si="331"/>
        <v>#N/A</v>
      </c>
      <c r="BE624" s="3" t="e">
        <f t="shared" si="332"/>
        <v>#N/A</v>
      </c>
      <c r="BF624" s="3" t="e">
        <f t="shared" si="333"/>
        <v>#N/A</v>
      </c>
      <c r="BG624" s="3" t="e">
        <f t="shared" si="334"/>
        <v>#N/A</v>
      </c>
      <c r="BH624" s="3" t="e">
        <f t="shared" si="335"/>
        <v>#N/A</v>
      </c>
      <c r="BI624" s="3" t="e">
        <f t="shared" si="336"/>
        <v>#N/A</v>
      </c>
      <c r="BM624" s="4"/>
      <c r="BN624" s="8"/>
      <c r="BO624" s="3"/>
      <c r="BP624" s="4"/>
      <c r="BQ624" s="4"/>
      <c r="BR624" s="3"/>
      <c r="BU624">
        <f t="shared" si="350"/>
        <v>301</v>
      </c>
      <c r="BV624" t="e">
        <f t="shared" si="352"/>
        <v>#N/A</v>
      </c>
      <c r="BW624" s="3" t="e">
        <f t="shared" si="352"/>
        <v>#N/A</v>
      </c>
      <c r="BX624" s="3" t="e">
        <f t="shared" si="352"/>
        <v>#N/A</v>
      </c>
      <c r="BY624" s="4" t="e">
        <f t="shared" si="352"/>
        <v>#N/A</v>
      </c>
      <c r="BZ624" s="4" t="e">
        <f t="shared" si="352"/>
        <v>#N/A</v>
      </c>
      <c r="CB624" s="8" t="e">
        <f t="shared" si="338"/>
        <v>#N/A</v>
      </c>
      <c r="CC624" s="3" t="e">
        <f t="shared" si="339"/>
        <v>#N/A</v>
      </c>
      <c r="CD624" s="3" t="e">
        <f t="shared" si="340"/>
        <v>#N/A</v>
      </c>
      <c r="CE624" s="3" t="e">
        <f t="shared" si="341"/>
        <v>#N/A</v>
      </c>
      <c r="CF624" s="3" t="e">
        <f t="shared" si="342"/>
        <v>#N/A</v>
      </c>
      <c r="CG624" s="3" t="e">
        <f t="shared" si="343"/>
        <v>#N/A</v>
      </c>
      <c r="CH624" s="3" t="e">
        <f t="shared" si="344"/>
        <v>#N/A</v>
      </c>
      <c r="CI624" s="3" t="e">
        <f t="shared" si="345"/>
        <v>#N/A</v>
      </c>
      <c r="CJ624" s="3" t="e">
        <f t="shared" si="346"/>
        <v>#N/A</v>
      </c>
      <c r="CK624" s="3" t="e">
        <f t="shared" si="347"/>
        <v>#N/A</v>
      </c>
    </row>
    <row r="625" spans="45:89" x14ac:dyDescent="0.2">
      <c r="AS625">
        <f t="shared" si="348"/>
        <v>302</v>
      </c>
      <c r="AT625" t="e">
        <f t="shared" si="349"/>
        <v>#N/A</v>
      </c>
      <c r="AU625" s="3" t="e">
        <f t="shared" si="326"/>
        <v>#N/A</v>
      </c>
      <c r="AV625" s="3" t="e">
        <f t="shared" si="351"/>
        <v>#N/A</v>
      </c>
      <c r="AW625" s="4" t="e">
        <f t="shared" si="351"/>
        <v>#N/A</v>
      </c>
      <c r="AX625" s="4" t="e">
        <f t="shared" si="351"/>
        <v>#N/A</v>
      </c>
      <c r="AZ625" s="8" t="e">
        <f t="shared" si="327"/>
        <v>#N/A</v>
      </c>
      <c r="BA625" s="3" t="e">
        <f t="shared" si="328"/>
        <v>#N/A</v>
      </c>
      <c r="BB625" s="3" t="e">
        <f t="shared" si="329"/>
        <v>#N/A</v>
      </c>
      <c r="BC625" s="3" t="e">
        <f t="shared" si="330"/>
        <v>#N/A</v>
      </c>
      <c r="BD625" s="3" t="e">
        <f t="shared" si="331"/>
        <v>#N/A</v>
      </c>
      <c r="BE625" s="3" t="e">
        <f t="shared" si="332"/>
        <v>#N/A</v>
      </c>
      <c r="BF625" s="3" t="e">
        <f t="shared" si="333"/>
        <v>#N/A</v>
      </c>
      <c r="BG625" s="3" t="e">
        <f t="shared" si="334"/>
        <v>#N/A</v>
      </c>
      <c r="BH625" s="3" t="e">
        <f t="shared" si="335"/>
        <v>#N/A</v>
      </c>
      <c r="BI625" s="3" t="e">
        <f t="shared" si="336"/>
        <v>#N/A</v>
      </c>
      <c r="BM625" s="4"/>
      <c r="BN625" s="8"/>
      <c r="BO625" s="3"/>
      <c r="BP625" s="4"/>
      <c r="BQ625" s="4"/>
      <c r="BR625" s="3"/>
      <c r="BU625">
        <f t="shared" si="350"/>
        <v>302</v>
      </c>
      <c r="BV625" t="e">
        <f t="shared" si="352"/>
        <v>#N/A</v>
      </c>
      <c r="BW625" s="3" t="e">
        <f t="shared" si="352"/>
        <v>#N/A</v>
      </c>
      <c r="BX625" s="3" t="e">
        <f t="shared" si="352"/>
        <v>#N/A</v>
      </c>
      <c r="BY625" s="4" t="e">
        <f t="shared" si="352"/>
        <v>#N/A</v>
      </c>
      <c r="BZ625" s="4" t="e">
        <f t="shared" si="352"/>
        <v>#N/A</v>
      </c>
      <c r="CB625" s="8" t="e">
        <f t="shared" si="338"/>
        <v>#N/A</v>
      </c>
      <c r="CC625" s="3" t="e">
        <f t="shared" si="339"/>
        <v>#N/A</v>
      </c>
      <c r="CD625" s="3" t="e">
        <f t="shared" si="340"/>
        <v>#N/A</v>
      </c>
      <c r="CE625" s="3" t="e">
        <f t="shared" si="341"/>
        <v>#N/A</v>
      </c>
      <c r="CF625" s="3" t="e">
        <f t="shared" si="342"/>
        <v>#N/A</v>
      </c>
      <c r="CG625" s="3" t="e">
        <f t="shared" si="343"/>
        <v>#N/A</v>
      </c>
      <c r="CH625" s="3" t="e">
        <f t="shared" si="344"/>
        <v>#N/A</v>
      </c>
      <c r="CI625" s="3" t="e">
        <f t="shared" si="345"/>
        <v>#N/A</v>
      </c>
      <c r="CJ625" s="3" t="e">
        <f t="shared" si="346"/>
        <v>#N/A</v>
      </c>
      <c r="CK625" s="3" t="e">
        <f t="shared" si="347"/>
        <v>#N/A</v>
      </c>
    </row>
    <row r="626" spans="45:89" x14ac:dyDescent="0.2">
      <c r="AS626">
        <f t="shared" si="348"/>
        <v>302</v>
      </c>
      <c r="AT626" t="e">
        <f t="shared" si="349"/>
        <v>#N/A</v>
      </c>
      <c r="AU626" s="3" t="e">
        <f t="shared" si="326"/>
        <v>#N/A</v>
      </c>
      <c r="AV626" s="3" t="e">
        <f t="shared" si="351"/>
        <v>#N/A</v>
      </c>
      <c r="AW626" s="4" t="e">
        <f t="shared" si="351"/>
        <v>#N/A</v>
      </c>
      <c r="AX626" s="4" t="e">
        <f t="shared" si="351"/>
        <v>#N/A</v>
      </c>
      <c r="AZ626" s="8" t="e">
        <f t="shared" si="327"/>
        <v>#N/A</v>
      </c>
      <c r="BA626" s="3" t="e">
        <f t="shared" si="328"/>
        <v>#N/A</v>
      </c>
      <c r="BB626" s="3" t="e">
        <f t="shared" si="329"/>
        <v>#N/A</v>
      </c>
      <c r="BC626" s="3" t="e">
        <f t="shared" si="330"/>
        <v>#N/A</v>
      </c>
      <c r="BD626" s="3" t="e">
        <f t="shared" si="331"/>
        <v>#N/A</v>
      </c>
      <c r="BE626" s="3" t="e">
        <f t="shared" si="332"/>
        <v>#N/A</v>
      </c>
      <c r="BF626" s="3" t="e">
        <f t="shared" si="333"/>
        <v>#N/A</v>
      </c>
      <c r="BG626" s="3" t="e">
        <f t="shared" si="334"/>
        <v>#N/A</v>
      </c>
      <c r="BH626" s="3" t="e">
        <f t="shared" si="335"/>
        <v>#N/A</v>
      </c>
      <c r="BI626" s="3" t="e">
        <f t="shared" si="336"/>
        <v>#N/A</v>
      </c>
      <c r="BM626" s="4"/>
      <c r="BN626" s="8"/>
      <c r="BO626" s="3"/>
      <c r="BP626" s="4"/>
      <c r="BQ626" s="4"/>
      <c r="BR626" s="3"/>
      <c r="BU626">
        <f t="shared" si="350"/>
        <v>302</v>
      </c>
      <c r="BV626" t="e">
        <f t="shared" si="352"/>
        <v>#N/A</v>
      </c>
      <c r="BW626" s="3" t="e">
        <f t="shared" si="352"/>
        <v>#N/A</v>
      </c>
      <c r="BX626" s="3" t="e">
        <f t="shared" si="352"/>
        <v>#N/A</v>
      </c>
      <c r="BY626" s="4" t="e">
        <f t="shared" si="352"/>
        <v>#N/A</v>
      </c>
      <c r="BZ626" s="4" t="e">
        <f t="shared" si="352"/>
        <v>#N/A</v>
      </c>
      <c r="CB626" s="8" t="e">
        <f t="shared" si="338"/>
        <v>#N/A</v>
      </c>
      <c r="CC626" s="3" t="e">
        <f t="shared" si="339"/>
        <v>#N/A</v>
      </c>
      <c r="CD626" s="3" t="e">
        <f t="shared" si="340"/>
        <v>#N/A</v>
      </c>
      <c r="CE626" s="3" t="e">
        <f t="shared" si="341"/>
        <v>#N/A</v>
      </c>
      <c r="CF626" s="3" t="e">
        <f t="shared" si="342"/>
        <v>#N/A</v>
      </c>
      <c r="CG626" s="3" t="e">
        <f t="shared" si="343"/>
        <v>#N/A</v>
      </c>
      <c r="CH626" s="3" t="e">
        <f t="shared" si="344"/>
        <v>#N/A</v>
      </c>
      <c r="CI626" s="3" t="e">
        <f t="shared" si="345"/>
        <v>#N/A</v>
      </c>
      <c r="CJ626" s="3" t="e">
        <f t="shared" si="346"/>
        <v>#N/A</v>
      </c>
      <c r="CK626" s="3" t="e">
        <f t="shared" si="347"/>
        <v>#N/A</v>
      </c>
    </row>
    <row r="627" spans="45:89" x14ac:dyDescent="0.2">
      <c r="AS627">
        <f t="shared" si="348"/>
        <v>303</v>
      </c>
      <c r="AT627" t="e">
        <f t="shared" si="349"/>
        <v>#N/A</v>
      </c>
      <c r="AU627" s="3" t="e">
        <f t="shared" si="326"/>
        <v>#N/A</v>
      </c>
      <c r="AV627" s="3" t="e">
        <f t="shared" si="351"/>
        <v>#N/A</v>
      </c>
      <c r="AW627" s="4" t="e">
        <f t="shared" si="351"/>
        <v>#N/A</v>
      </c>
      <c r="AX627" s="4" t="e">
        <f t="shared" si="351"/>
        <v>#N/A</v>
      </c>
      <c r="AZ627" s="8" t="e">
        <f t="shared" si="327"/>
        <v>#N/A</v>
      </c>
      <c r="BA627" s="3" t="e">
        <f t="shared" si="328"/>
        <v>#N/A</v>
      </c>
      <c r="BB627" s="3" t="e">
        <f t="shared" si="329"/>
        <v>#N/A</v>
      </c>
      <c r="BC627" s="3" t="e">
        <f t="shared" si="330"/>
        <v>#N/A</v>
      </c>
      <c r="BD627" s="3" t="e">
        <f t="shared" si="331"/>
        <v>#N/A</v>
      </c>
      <c r="BE627" s="3" t="e">
        <f t="shared" si="332"/>
        <v>#N/A</v>
      </c>
      <c r="BF627" s="3" t="e">
        <f t="shared" si="333"/>
        <v>#N/A</v>
      </c>
      <c r="BG627" s="3" t="e">
        <f t="shared" si="334"/>
        <v>#N/A</v>
      </c>
      <c r="BH627" s="3" t="e">
        <f t="shared" si="335"/>
        <v>#N/A</v>
      </c>
      <c r="BI627" s="3" t="e">
        <f t="shared" si="336"/>
        <v>#N/A</v>
      </c>
      <c r="BM627" s="4"/>
      <c r="BN627" s="8"/>
      <c r="BO627" s="3"/>
      <c r="BP627" s="4"/>
      <c r="BQ627" s="4"/>
      <c r="BR627" s="3"/>
      <c r="BU627">
        <f t="shared" si="350"/>
        <v>303</v>
      </c>
      <c r="BV627" t="e">
        <f t="shared" si="352"/>
        <v>#N/A</v>
      </c>
      <c r="BW627" s="3" t="e">
        <f t="shared" si="352"/>
        <v>#N/A</v>
      </c>
      <c r="BX627" s="3" t="e">
        <f t="shared" si="352"/>
        <v>#N/A</v>
      </c>
      <c r="BY627" s="4" t="e">
        <f t="shared" si="352"/>
        <v>#N/A</v>
      </c>
      <c r="BZ627" s="4" t="e">
        <f t="shared" si="352"/>
        <v>#N/A</v>
      </c>
      <c r="CB627" s="8" t="e">
        <f t="shared" si="338"/>
        <v>#N/A</v>
      </c>
      <c r="CC627" s="3" t="e">
        <f t="shared" si="339"/>
        <v>#N/A</v>
      </c>
      <c r="CD627" s="3" t="e">
        <f t="shared" si="340"/>
        <v>#N/A</v>
      </c>
      <c r="CE627" s="3" t="e">
        <f t="shared" si="341"/>
        <v>#N/A</v>
      </c>
      <c r="CF627" s="3" t="e">
        <f t="shared" si="342"/>
        <v>#N/A</v>
      </c>
      <c r="CG627" s="3" t="e">
        <f t="shared" si="343"/>
        <v>#N/A</v>
      </c>
      <c r="CH627" s="3" t="e">
        <f t="shared" si="344"/>
        <v>#N/A</v>
      </c>
      <c r="CI627" s="3" t="e">
        <f t="shared" si="345"/>
        <v>#N/A</v>
      </c>
      <c r="CJ627" s="3" t="e">
        <f t="shared" si="346"/>
        <v>#N/A</v>
      </c>
      <c r="CK627" s="3" t="e">
        <f t="shared" si="347"/>
        <v>#N/A</v>
      </c>
    </row>
    <row r="628" spans="45:89" x14ac:dyDescent="0.2">
      <c r="AS628">
        <f t="shared" si="348"/>
        <v>303</v>
      </c>
      <c r="AT628" t="e">
        <f t="shared" si="349"/>
        <v>#N/A</v>
      </c>
      <c r="AU628" s="3" t="e">
        <f t="shared" si="326"/>
        <v>#N/A</v>
      </c>
      <c r="AV628" s="3" t="e">
        <f t="shared" si="351"/>
        <v>#N/A</v>
      </c>
      <c r="AW628" s="4" t="e">
        <f t="shared" si="351"/>
        <v>#N/A</v>
      </c>
      <c r="AX628" s="4" t="e">
        <f t="shared" si="351"/>
        <v>#N/A</v>
      </c>
      <c r="AZ628" s="8" t="e">
        <f t="shared" si="327"/>
        <v>#N/A</v>
      </c>
      <c r="BA628" s="3" t="e">
        <f t="shared" si="328"/>
        <v>#N/A</v>
      </c>
      <c r="BB628" s="3" t="e">
        <f t="shared" si="329"/>
        <v>#N/A</v>
      </c>
      <c r="BC628" s="3" t="e">
        <f t="shared" si="330"/>
        <v>#N/A</v>
      </c>
      <c r="BD628" s="3" t="e">
        <f t="shared" si="331"/>
        <v>#N/A</v>
      </c>
      <c r="BE628" s="3" t="e">
        <f t="shared" si="332"/>
        <v>#N/A</v>
      </c>
      <c r="BF628" s="3" t="e">
        <f t="shared" si="333"/>
        <v>#N/A</v>
      </c>
      <c r="BG628" s="3" t="e">
        <f t="shared" si="334"/>
        <v>#N/A</v>
      </c>
      <c r="BH628" s="3" t="e">
        <f t="shared" si="335"/>
        <v>#N/A</v>
      </c>
      <c r="BI628" s="3" t="e">
        <f t="shared" si="336"/>
        <v>#N/A</v>
      </c>
      <c r="BM628" s="4"/>
      <c r="BN628" s="8"/>
      <c r="BO628" s="3"/>
      <c r="BP628" s="4"/>
      <c r="BQ628" s="4"/>
      <c r="BR628" s="3"/>
      <c r="BU628">
        <f t="shared" si="350"/>
        <v>303</v>
      </c>
      <c r="BV628" t="e">
        <f t="shared" si="352"/>
        <v>#N/A</v>
      </c>
      <c r="BW628" s="3" t="e">
        <f t="shared" si="352"/>
        <v>#N/A</v>
      </c>
      <c r="BX628" s="3" t="e">
        <f t="shared" si="352"/>
        <v>#N/A</v>
      </c>
      <c r="BY628" s="4" t="e">
        <f t="shared" si="352"/>
        <v>#N/A</v>
      </c>
      <c r="BZ628" s="4" t="e">
        <f t="shared" si="352"/>
        <v>#N/A</v>
      </c>
      <c r="CB628" s="8" t="e">
        <f t="shared" si="338"/>
        <v>#N/A</v>
      </c>
      <c r="CC628" s="3" t="e">
        <f t="shared" si="339"/>
        <v>#N/A</v>
      </c>
      <c r="CD628" s="3" t="e">
        <f t="shared" si="340"/>
        <v>#N/A</v>
      </c>
      <c r="CE628" s="3" t="e">
        <f t="shared" si="341"/>
        <v>#N/A</v>
      </c>
      <c r="CF628" s="3" t="e">
        <f t="shared" si="342"/>
        <v>#N/A</v>
      </c>
      <c r="CG628" s="3" t="e">
        <f t="shared" si="343"/>
        <v>#N/A</v>
      </c>
      <c r="CH628" s="3" t="e">
        <f t="shared" si="344"/>
        <v>#N/A</v>
      </c>
      <c r="CI628" s="3" t="e">
        <f t="shared" si="345"/>
        <v>#N/A</v>
      </c>
      <c r="CJ628" s="3" t="e">
        <f t="shared" si="346"/>
        <v>#N/A</v>
      </c>
      <c r="CK628" s="3" t="e">
        <f t="shared" si="347"/>
        <v>#N/A</v>
      </c>
    </row>
    <row r="629" spans="45:89" x14ac:dyDescent="0.2">
      <c r="AS629">
        <f t="shared" si="348"/>
        <v>304</v>
      </c>
      <c r="AT629" t="e">
        <f t="shared" si="349"/>
        <v>#N/A</v>
      </c>
      <c r="AU629" s="3" t="e">
        <f t="shared" si="326"/>
        <v>#N/A</v>
      </c>
      <c r="AV629" s="3" t="e">
        <f t="shared" si="351"/>
        <v>#N/A</v>
      </c>
      <c r="AW629" s="4" t="e">
        <f t="shared" si="351"/>
        <v>#N/A</v>
      </c>
      <c r="AX629" s="4" t="e">
        <f t="shared" si="351"/>
        <v>#N/A</v>
      </c>
      <c r="AZ629" s="8" t="e">
        <f t="shared" si="327"/>
        <v>#N/A</v>
      </c>
      <c r="BA629" s="3" t="e">
        <f t="shared" si="328"/>
        <v>#N/A</v>
      </c>
      <c r="BB629" s="3" t="e">
        <f t="shared" si="329"/>
        <v>#N/A</v>
      </c>
      <c r="BC629" s="3" t="e">
        <f t="shared" si="330"/>
        <v>#N/A</v>
      </c>
      <c r="BD629" s="3" t="e">
        <f t="shared" si="331"/>
        <v>#N/A</v>
      </c>
      <c r="BE629" s="3" t="e">
        <f t="shared" si="332"/>
        <v>#N/A</v>
      </c>
      <c r="BF629" s="3" t="e">
        <f t="shared" si="333"/>
        <v>#N/A</v>
      </c>
      <c r="BG629" s="3" t="e">
        <f t="shared" si="334"/>
        <v>#N/A</v>
      </c>
      <c r="BH629" s="3" t="e">
        <f t="shared" si="335"/>
        <v>#N/A</v>
      </c>
      <c r="BI629" s="3" t="e">
        <f t="shared" si="336"/>
        <v>#N/A</v>
      </c>
      <c r="BM629" s="4"/>
      <c r="BN629" s="8"/>
      <c r="BO629" s="3"/>
      <c r="BP629" s="4"/>
      <c r="BQ629" s="4"/>
      <c r="BR629" s="3"/>
      <c r="BU629">
        <f t="shared" si="350"/>
        <v>304</v>
      </c>
      <c r="BV629" t="e">
        <f t="shared" si="352"/>
        <v>#N/A</v>
      </c>
      <c r="BW629" s="3" t="e">
        <f t="shared" si="352"/>
        <v>#N/A</v>
      </c>
      <c r="BX629" s="3" t="e">
        <f t="shared" si="352"/>
        <v>#N/A</v>
      </c>
      <c r="BY629" s="4" t="e">
        <f t="shared" si="352"/>
        <v>#N/A</v>
      </c>
      <c r="BZ629" s="4" t="e">
        <f t="shared" si="352"/>
        <v>#N/A</v>
      </c>
      <c r="CB629" s="8" t="e">
        <f t="shared" si="338"/>
        <v>#N/A</v>
      </c>
      <c r="CC629" s="3" t="e">
        <f t="shared" si="339"/>
        <v>#N/A</v>
      </c>
      <c r="CD629" s="3" t="e">
        <f t="shared" si="340"/>
        <v>#N/A</v>
      </c>
      <c r="CE629" s="3" t="e">
        <f t="shared" si="341"/>
        <v>#N/A</v>
      </c>
      <c r="CF629" s="3" t="e">
        <f t="shared" si="342"/>
        <v>#N/A</v>
      </c>
      <c r="CG629" s="3" t="e">
        <f t="shared" si="343"/>
        <v>#N/A</v>
      </c>
      <c r="CH629" s="3" t="e">
        <f t="shared" si="344"/>
        <v>#N/A</v>
      </c>
      <c r="CI629" s="3" t="e">
        <f t="shared" si="345"/>
        <v>#N/A</v>
      </c>
      <c r="CJ629" s="3" t="e">
        <f t="shared" si="346"/>
        <v>#N/A</v>
      </c>
      <c r="CK629" s="3" t="e">
        <f t="shared" si="347"/>
        <v>#N/A</v>
      </c>
    </row>
    <row r="630" spans="45:89" x14ac:dyDescent="0.2">
      <c r="AS630">
        <f t="shared" si="348"/>
        <v>304</v>
      </c>
      <c r="AT630" t="e">
        <f t="shared" si="349"/>
        <v>#N/A</v>
      </c>
      <c r="AU630" s="3" t="e">
        <f t="shared" si="326"/>
        <v>#N/A</v>
      </c>
      <c r="AV630" s="3" t="e">
        <f t="shared" si="351"/>
        <v>#N/A</v>
      </c>
      <c r="AW630" s="4" t="e">
        <f t="shared" si="351"/>
        <v>#N/A</v>
      </c>
      <c r="AX630" s="4" t="e">
        <f t="shared" si="351"/>
        <v>#N/A</v>
      </c>
      <c r="AZ630" s="8" t="e">
        <f t="shared" si="327"/>
        <v>#N/A</v>
      </c>
      <c r="BA630" s="3" t="e">
        <f t="shared" si="328"/>
        <v>#N/A</v>
      </c>
      <c r="BB630" s="3" t="e">
        <f t="shared" si="329"/>
        <v>#N/A</v>
      </c>
      <c r="BC630" s="3" t="e">
        <f t="shared" si="330"/>
        <v>#N/A</v>
      </c>
      <c r="BD630" s="3" t="e">
        <f t="shared" si="331"/>
        <v>#N/A</v>
      </c>
      <c r="BE630" s="3" t="e">
        <f t="shared" si="332"/>
        <v>#N/A</v>
      </c>
      <c r="BF630" s="3" t="e">
        <f t="shared" si="333"/>
        <v>#N/A</v>
      </c>
      <c r="BG630" s="3" t="e">
        <f t="shared" si="334"/>
        <v>#N/A</v>
      </c>
      <c r="BH630" s="3" t="e">
        <f t="shared" si="335"/>
        <v>#N/A</v>
      </c>
      <c r="BI630" s="3" t="e">
        <f t="shared" si="336"/>
        <v>#N/A</v>
      </c>
      <c r="BM630" s="4"/>
      <c r="BN630" s="8"/>
      <c r="BO630" s="3"/>
      <c r="BP630" s="4"/>
      <c r="BQ630" s="4"/>
      <c r="BR630" s="3"/>
      <c r="BU630">
        <f t="shared" si="350"/>
        <v>304</v>
      </c>
      <c r="BV630" t="e">
        <f t="shared" si="352"/>
        <v>#N/A</v>
      </c>
      <c r="BW630" s="3" t="e">
        <f t="shared" si="352"/>
        <v>#N/A</v>
      </c>
      <c r="BX630" s="3" t="e">
        <f t="shared" si="352"/>
        <v>#N/A</v>
      </c>
      <c r="BY630" s="4" t="e">
        <f t="shared" si="352"/>
        <v>#N/A</v>
      </c>
      <c r="BZ630" s="4" t="e">
        <f t="shared" si="352"/>
        <v>#N/A</v>
      </c>
      <c r="CB630" s="8" t="e">
        <f t="shared" si="338"/>
        <v>#N/A</v>
      </c>
      <c r="CC630" s="3" t="e">
        <f t="shared" si="339"/>
        <v>#N/A</v>
      </c>
      <c r="CD630" s="3" t="e">
        <f t="shared" si="340"/>
        <v>#N/A</v>
      </c>
      <c r="CE630" s="3" t="e">
        <f t="shared" si="341"/>
        <v>#N/A</v>
      </c>
      <c r="CF630" s="3" t="e">
        <f t="shared" si="342"/>
        <v>#N/A</v>
      </c>
      <c r="CG630" s="3" t="e">
        <f t="shared" si="343"/>
        <v>#N/A</v>
      </c>
      <c r="CH630" s="3" t="e">
        <f t="shared" si="344"/>
        <v>#N/A</v>
      </c>
      <c r="CI630" s="3" t="e">
        <f t="shared" si="345"/>
        <v>#N/A</v>
      </c>
      <c r="CJ630" s="3" t="e">
        <f t="shared" si="346"/>
        <v>#N/A</v>
      </c>
      <c r="CK630" s="3" t="e">
        <f t="shared" si="347"/>
        <v>#N/A</v>
      </c>
    </row>
    <row r="631" spans="45:89" x14ac:dyDescent="0.2">
      <c r="AS631">
        <f t="shared" si="348"/>
        <v>305</v>
      </c>
      <c r="AT631" t="e">
        <f t="shared" si="349"/>
        <v>#N/A</v>
      </c>
      <c r="AU631" s="3" t="e">
        <f t="shared" si="326"/>
        <v>#N/A</v>
      </c>
      <c r="AV631" s="3" t="e">
        <f t="shared" si="351"/>
        <v>#N/A</v>
      </c>
      <c r="AW631" s="4" t="e">
        <f t="shared" si="351"/>
        <v>#N/A</v>
      </c>
      <c r="AX631" s="4" t="e">
        <f t="shared" si="351"/>
        <v>#N/A</v>
      </c>
      <c r="AZ631" s="8" t="e">
        <f t="shared" si="327"/>
        <v>#N/A</v>
      </c>
      <c r="BA631" s="3" t="e">
        <f t="shared" si="328"/>
        <v>#N/A</v>
      </c>
      <c r="BB631" s="3" t="e">
        <f t="shared" si="329"/>
        <v>#N/A</v>
      </c>
      <c r="BC631" s="3" t="e">
        <f t="shared" si="330"/>
        <v>#N/A</v>
      </c>
      <c r="BD631" s="3" t="e">
        <f t="shared" si="331"/>
        <v>#N/A</v>
      </c>
      <c r="BE631" s="3" t="e">
        <f t="shared" si="332"/>
        <v>#N/A</v>
      </c>
      <c r="BF631" s="3" t="e">
        <f t="shared" si="333"/>
        <v>#N/A</v>
      </c>
      <c r="BG631" s="3" t="e">
        <f t="shared" si="334"/>
        <v>#N/A</v>
      </c>
      <c r="BH631" s="3" t="e">
        <f t="shared" si="335"/>
        <v>#N/A</v>
      </c>
      <c r="BI631" s="3" t="e">
        <f t="shared" si="336"/>
        <v>#N/A</v>
      </c>
      <c r="BM631" s="4"/>
      <c r="BN631" s="8"/>
      <c r="BO631" s="3"/>
      <c r="BP631" s="4"/>
      <c r="BQ631" s="4"/>
      <c r="BR631" s="3"/>
      <c r="BU631">
        <f t="shared" si="350"/>
        <v>305</v>
      </c>
      <c r="BV631" t="e">
        <f t="shared" si="352"/>
        <v>#N/A</v>
      </c>
      <c r="BW631" s="3" t="e">
        <f t="shared" si="352"/>
        <v>#N/A</v>
      </c>
      <c r="BX631" s="3" t="e">
        <f t="shared" si="352"/>
        <v>#N/A</v>
      </c>
      <c r="BY631" s="4" t="e">
        <f t="shared" si="352"/>
        <v>#N/A</v>
      </c>
      <c r="BZ631" s="4" t="e">
        <f t="shared" si="352"/>
        <v>#N/A</v>
      </c>
      <c r="CB631" s="8" t="e">
        <f t="shared" si="338"/>
        <v>#N/A</v>
      </c>
      <c r="CC631" s="3" t="e">
        <f t="shared" si="339"/>
        <v>#N/A</v>
      </c>
      <c r="CD631" s="3" t="e">
        <f t="shared" si="340"/>
        <v>#N/A</v>
      </c>
      <c r="CE631" s="3" t="e">
        <f t="shared" si="341"/>
        <v>#N/A</v>
      </c>
      <c r="CF631" s="3" t="e">
        <f t="shared" si="342"/>
        <v>#N/A</v>
      </c>
      <c r="CG631" s="3" t="e">
        <f t="shared" si="343"/>
        <v>#N/A</v>
      </c>
      <c r="CH631" s="3" t="e">
        <f t="shared" si="344"/>
        <v>#N/A</v>
      </c>
      <c r="CI631" s="3" t="e">
        <f t="shared" si="345"/>
        <v>#N/A</v>
      </c>
      <c r="CJ631" s="3" t="e">
        <f t="shared" si="346"/>
        <v>#N/A</v>
      </c>
      <c r="CK631" s="3" t="e">
        <f t="shared" si="347"/>
        <v>#N/A</v>
      </c>
    </row>
    <row r="632" spans="45:89" x14ac:dyDescent="0.2">
      <c r="AS632">
        <f t="shared" si="348"/>
        <v>305</v>
      </c>
      <c r="AT632" t="e">
        <f t="shared" si="349"/>
        <v>#N/A</v>
      </c>
      <c r="AU632" s="3" t="e">
        <f t="shared" si="326"/>
        <v>#N/A</v>
      </c>
      <c r="AV632" s="3" t="e">
        <f t="shared" si="351"/>
        <v>#N/A</v>
      </c>
      <c r="AW632" s="4" t="e">
        <f t="shared" si="351"/>
        <v>#N/A</v>
      </c>
      <c r="AX632" s="4" t="e">
        <f t="shared" si="351"/>
        <v>#N/A</v>
      </c>
      <c r="AZ632" s="8" t="e">
        <f t="shared" si="327"/>
        <v>#N/A</v>
      </c>
      <c r="BA632" s="3" t="e">
        <f t="shared" si="328"/>
        <v>#N/A</v>
      </c>
      <c r="BB632" s="3" t="e">
        <f t="shared" si="329"/>
        <v>#N/A</v>
      </c>
      <c r="BC632" s="3" t="e">
        <f t="shared" si="330"/>
        <v>#N/A</v>
      </c>
      <c r="BD632" s="3" t="e">
        <f t="shared" si="331"/>
        <v>#N/A</v>
      </c>
      <c r="BE632" s="3" t="e">
        <f t="shared" si="332"/>
        <v>#N/A</v>
      </c>
      <c r="BF632" s="3" t="e">
        <f t="shared" si="333"/>
        <v>#N/A</v>
      </c>
      <c r="BG632" s="3" t="e">
        <f t="shared" si="334"/>
        <v>#N/A</v>
      </c>
      <c r="BH632" s="3" t="e">
        <f t="shared" si="335"/>
        <v>#N/A</v>
      </c>
      <c r="BI632" s="3" t="e">
        <f t="shared" si="336"/>
        <v>#N/A</v>
      </c>
      <c r="BM632" s="4"/>
      <c r="BN632" s="8"/>
      <c r="BO632" s="3"/>
      <c r="BP632" s="4"/>
      <c r="BQ632" s="4"/>
      <c r="BR632" s="3"/>
      <c r="BU632">
        <f t="shared" si="350"/>
        <v>305</v>
      </c>
      <c r="BV632" t="e">
        <f t="shared" si="352"/>
        <v>#N/A</v>
      </c>
      <c r="BW632" s="3" t="e">
        <f t="shared" si="352"/>
        <v>#N/A</v>
      </c>
      <c r="BX632" s="3" t="e">
        <f t="shared" si="352"/>
        <v>#N/A</v>
      </c>
      <c r="BY632" s="4" t="e">
        <f t="shared" si="352"/>
        <v>#N/A</v>
      </c>
      <c r="BZ632" s="4" t="e">
        <f t="shared" si="352"/>
        <v>#N/A</v>
      </c>
      <c r="CB632" s="8" t="e">
        <f t="shared" si="338"/>
        <v>#N/A</v>
      </c>
      <c r="CC632" s="3" t="e">
        <f t="shared" si="339"/>
        <v>#N/A</v>
      </c>
      <c r="CD632" s="3" t="e">
        <f t="shared" si="340"/>
        <v>#N/A</v>
      </c>
      <c r="CE632" s="3" t="e">
        <f t="shared" si="341"/>
        <v>#N/A</v>
      </c>
      <c r="CF632" s="3" t="e">
        <f t="shared" si="342"/>
        <v>#N/A</v>
      </c>
      <c r="CG632" s="3" t="e">
        <f t="shared" si="343"/>
        <v>#N/A</v>
      </c>
      <c r="CH632" s="3" t="e">
        <f t="shared" si="344"/>
        <v>#N/A</v>
      </c>
      <c r="CI632" s="3" t="e">
        <f t="shared" si="345"/>
        <v>#N/A</v>
      </c>
      <c r="CJ632" s="3" t="e">
        <f t="shared" si="346"/>
        <v>#N/A</v>
      </c>
      <c r="CK632" s="3" t="e">
        <f t="shared" si="347"/>
        <v>#N/A</v>
      </c>
    </row>
    <row r="633" spans="45:89" x14ac:dyDescent="0.2">
      <c r="AS633">
        <f t="shared" si="348"/>
        <v>306</v>
      </c>
      <c r="AT633" t="e">
        <f t="shared" si="349"/>
        <v>#N/A</v>
      </c>
      <c r="AU633" s="3" t="e">
        <f t="shared" si="326"/>
        <v>#N/A</v>
      </c>
      <c r="AV633" s="3" t="e">
        <f t="shared" si="351"/>
        <v>#N/A</v>
      </c>
      <c r="AW633" s="4" t="e">
        <f t="shared" si="351"/>
        <v>#N/A</v>
      </c>
      <c r="AX633" s="4" t="e">
        <f t="shared" si="351"/>
        <v>#N/A</v>
      </c>
      <c r="AZ633" s="8" t="e">
        <f t="shared" si="327"/>
        <v>#N/A</v>
      </c>
      <c r="BA633" s="3" t="e">
        <f t="shared" si="328"/>
        <v>#N/A</v>
      </c>
      <c r="BB633" s="3" t="e">
        <f t="shared" si="329"/>
        <v>#N/A</v>
      </c>
      <c r="BC633" s="3" t="e">
        <f t="shared" si="330"/>
        <v>#N/A</v>
      </c>
      <c r="BD633" s="3" t="e">
        <f t="shared" si="331"/>
        <v>#N/A</v>
      </c>
      <c r="BE633" s="3" t="e">
        <f t="shared" si="332"/>
        <v>#N/A</v>
      </c>
      <c r="BF633" s="3" t="e">
        <f t="shared" si="333"/>
        <v>#N/A</v>
      </c>
      <c r="BG633" s="3" t="e">
        <f t="shared" si="334"/>
        <v>#N/A</v>
      </c>
      <c r="BH633" s="3" t="e">
        <f t="shared" si="335"/>
        <v>#N/A</v>
      </c>
      <c r="BI633" s="3" t="e">
        <f t="shared" si="336"/>
        <v>#N/A</v>
      </c>
      <c r="BM633" s="4"/>
      <c r="BN633" s="8"/>
      <c r="BO633" s="3"/>
      <c r="BP633" s="4"/>
      <c r="BQ633" s="4"/>
      <c r="BR633" s="3"/>
      <c r="BU633">
        <f t="shared" si="350"/>
        <v>306</v>
      </c>
      <c r="BV633" t="e">
        <f t="shared" si="352"/>
        <v>#N/A</v>
      </c>
      <c r="BW633" s="3" t="e">
        <f t="shared" si="352"/>
        <v>#N/A</v>
      </c>
      <c r="BX633" s="3" t="e">
        <f t="shared" si="352"/>
        <v>#N/A</v>
      </c>
      <c r="BY633" s="4" t="e">
        <f t="shared" si="352"/>
        <v>#N/A</v>
      </c>
      <c r="BZ633" s="4" t="e">
        <f t="shared" si="352"/>
        <v>#N/A</v>
      </c>
      <c r="CB633" s="8" t="e">
        <f t="shared" si="338"/>
        <v>#N/A</v>
      </c>
      <c r="CC633" s="3" t="e">
        <f t="shared" si="339"/>
        <v>#N/A</v>
      </c>
      <c r="CD633" s="3" t="e">
        <f t="shared" si="340"/>
        <v>#N/A</v>
      </c>
      <c r="CE633" s="3" t="e">
        <f t="shared" si="341"/>
        <v>#N/A</v>
      </c>
      <c r="CF633" s="3" t="e">
        <f t="shared" si="342"/>
        <v>#N/A</v>
      </c>
      <c r="CG633" s="3" t="e">
        <f t="shared" si="343"/>
        <v>#N/A</v>
      </c>
      <c r="CH633" s="3" t="e">
        <f t="shared" si="344"/>
        <v>#N/A</v>
      </c>
      <c r="CI633" s="3" t="e">
        <f t="shared" si="345"/>
        <v>#N/A</v>
      </c>
      <c r="CJ633" s="3" t="e">
        <f t="shared" si="346"/>
        <v>#N/A</v>
      </c>
      <c r="CK633" s="3" t="e">
        <f t="shared" si="347"/>
        <v>#N/A</v>
      </c>
    </row>
    <row r="634" spans="45:89" x14ac:dyDescent="0.2">
      <c r="AS634">
        <f t="shared" si="348"/>
        <v>306</v>
      </c>
      <c r="AT634" t="e">
        <f t="shared" si="349"/>
        <v>#N/A</v>
      </c>
      <c r="AU634" s="3" t="e">
        <f t="shared" si="326"/>
        <v>#N/A</v>
      </c>
      <c r="AV634" s="3" t="e">
        <f t="shared" si="351"/>
        <v>#N/A</v>
      </c>
      <c r="AW634" s="4" t="e">
        <f t="shared" si="351"/>
        <v>#N/A</v>
      </c>
      <c r="AX634" s="4" t="e">
        <f t="shared" si="351"/>
        <v>#N/A</v>
      </c>
      <c r="AZ634" s="8" t="e">
        <f t="shared" si="327"/>
        <v>#N/A</v>
      </c>
      <c r="BA634" s="3" t="e">
        <f t="shared" si="328"/>
        <v>#N/A</v>
      </c>
      <c r="BB634" s="3" t="e">
        <f t="shared" si="329"/>
        <v>#N/A</v>
      </c>
      <c r="BC634" s="3" t="e">
        <f t="shared" si="330"/>
        <v>#N/A</v>
      </c>
      <c r="BD634" s="3" t="e">
        <f t="shared" si="331"/>
        <v>#N/A</v>
      </c>
      <c r="BE634" s="3" t="e">
        <f t="shared" si="332"/>
        <v>#N/A</v>
      </c>
      <c r="BF634" s="3" t="e">
        <f t="shared" si="333"/>
        <v>#N/A</v>
      </c>
      <c r="BG634" s="3" t="e">
        <f t="shared" si="334"/>
        <v>#N/A</v>
      </c>
      <c r="BH634" s="3" t="e">
        <f t="shared" si="335"/>
        <v>#N/A</v>
      </c>
      <c r="BI634" s="3" t="e">
        <f t="shared" si="336"/>
        <v>#N/A</v>
      </c>
      <c r="BM634" s="4"/>
      <c r="BN634" s="8"/>
      <c r="BO634" s="3"/>
      <c r="BP634" s="4"/>
      <c r="BQ634" s="4"/>
      <c r="BR634" s="3"/>
      <c r="BU634">
        <f t="shared" si="350"/>
        <v>306</v>
      </c>
      <c r="BV634" t="e">
        <f t="shared" si="352"/>
        <v>#N/A</v>
      </c>
      <c r="BW634" s="3" t="e">
        <f t="shared" si="352"/>
        <v>#N/A</v>
      </c>
      <c r="BX634" s="3" t="e">
        <f t="shared" si="352"/>
        <v>#N/A</v>
      </c>
      <c r="BY634" s="4" t="e">
        <f t="shared" si="352"/>
        <v>#N/A</v>
      </c>
      <c r="BZ634" s="4" t="e">
        <f t="shared" si="352"/>
        <v>#N/A</v>
      </c>
      <c r="CB634" s="8" t="e">
        <f t="shared" si="338"/>
        <v>#N/A</v>
      </c>
      <c r="CC634" s="3" t="e">
        <f t="shared" si="339"/>
        <v>#N/A</v>
      </c>
      <c r="CD634" s="3" t="e">
        <f t="shared" si="340"/>
        <v>#N/A</v>
      </c>
      <c r="CE634" s="3" t="e">
        <f t="shared" si="341"/>
        <v>#N/A</v>
      </c>
      <c r="CF634" s="3" t="e">
        <f t="shared" si="342"/>
        <v>#N/A</v>
      </c>
      <c r="CG634" s="3" t="e">
        <f t="shared" si="343"/>
        <v>#N/A</v>
      </c>
      <c r="CH634" s="3" t="e">
        <f t="shared" si="344"/>
        <v>#N/A</v>
      </c>
      <c r="CI634" s="3" t="e">
        <f t="shared" si="345"/>
        <v>#N/A</v>
      </c>
      <c r="CJ634" s="3" t="e">
        <f t="shared" si="346"/>
        <v>#N/A</v>
      </c>
      <c r="CK634" s="3" t="e">
        <f t="shared" si="347"/>
        <v>#N/A</v>
      </c>
    </row>
    <row r="635" spans="45:89" x14ac:dyDescent="0.2">
      <c r="AS635">
        <f t="shared" si="348"/>
        <v>307</v>
      </c>
      <c r="AT635" t="e">
        <f t="shared" si="349"/>
        <v>#N/A</v>
      </c>
      <c r="AU635" s="3" t="e">
        <f t="shared" si="326"/>
        <v>#N/A</v>
      </c>
      <c r="AV635" s="3" t="e">
        <f t="shared" si="351"/>
        <v>#N/A</v>
      </c>
      <c r="AW635" s="4" t="e">
        <f t="shared" si="351"/>
        <v>#N/A</v>
      </c>
      <c r="AX635" s="4" t="e">
        <f t="shared" si="351"/>
        <v>#N/A</v>
      </c>
      <c r="AZ635" s="8" t="e">
        <f t="shared" si="327"/>
        <v>#N/A</v>
      </c>
      <c r="BA635" s="3" t="e">
        <f t="shared" si="328"/>
        <v>#N/A</v>
      </c>
      <c r="BB635" s="3" t="e">
        <f t="shared" si="329"/>
        <v>#N/A</v>
      </c>
      <c r="BC635" s="3" t="e">
        <f t="shared" si="330"/>
        <v>#N/A</v>
      </c>
      <c r="BD635" s="3" t="e">
        <f t="shared" si="331"/>
        <v>#N/A</v>
      </c>
      <c r="BE635" s="3" t="e">
        <f t="shared" si="332"/>
        <v>#N/A</v>
      </c>
      <c r="BF635" s="3" t="e">
        <f t="shared" si="333"/>
        <v>#N/A</v>
      </c>
      <c r="BG635" s="3" t="e">
        <f t="shared" si="334"/>
        <v>#N/A</v>
      </c>
      <c r="BH635" s="3" t="e">
        <f t="shared" si="335"/>
        <v>#N/A</v>
      </c>
      <c r="BI635" s="3" t="e">
        <f t="shared" si="336"/>
        <v>#N/A</v>
      </c>
      <c r="BM635" s="4"/>
      <c r="BN635" s="8"/>
      <c r="BO635" s="3"/>
      <c r="BP635" s="4"/>
      <c r="BQ635" s="4"/>
      <c r="BR635" s="3"/>
      <c r="BU635">
        <f t="shared" si="350"/>
        <v>307</v>
      </c>
      <c r="BV635" t="e">
        <f t="shared" si="352"/>
        <v>#N/A</v>
      </c>
      <c r="BW635" s="3" t="e">
        <f t="shared" si="352"/>
        <v>#N/A</v>
      </c>
      <c r="BX635" s="3" t="e">
        <f t="shared" si="352"/>
        <v>#N/A</v>
      </c>
      <c r="BY635" s="4" t="e">
        <f t="shared" si="352"/>
        <v>#N/A</v>
      </c>
      <c r="BZ635" s="4" t="e">
        <f t="shared" si="352"/>
        <v>#N/A</v>
      </c>
      <c r="CB635" s="8" t="e">
        <f t="shared" si="338"/>
        <v>#N/A</v>
      </c>
      <c r="CC635" s="3" t="e">
        <f t="shared" si="339"/>
        <v>#N/A</v>
      </c>
      <c r="CD635" s="3" t="e">
        <f t="shared" si="340"/>
        <v>#N/A</v>
      </c>
      <c r="CE635" s="3" t="e">
        <f t="shared" si="341"/>
        <v>#N/A</v>
      </c>
      <c r="CF635" s="3" t="e">
        <f t="shared" si="342"/>
        <v>#N/A</v>
      </c>
      <c r="CG635" s="3" t="e">
        <f t="shared" si="343"/>
        <v>#N/A</v>
      </c>
      <c r="CH635" s="3" t="e">
        <f t="shared" si="344"/>
        <v>#N/A</v>
      </c>
      <c r="CI635" s="3" t="e">
        <f t="shared" si="345"/>
        <v>#N/A</v>
      </c>
      <c r="CJ635" s="3" t="e">
        <f t="shared" si="346"/>
        <v>#N/A</v>
      </c>
      <c r="CK635" s="3" t="e">
        <f t="shared" si="347"/>
        <v>#N/A</v>
      </c>
    </row>
    <row r="636" spans="45:89" x14ac:dyDescent="0.2">
      <c r="AS636">
        <f t="shared" si="348"/>
        <v>307</v>
      </c>
      <c r="AT636" t="e">
        <f t="shared" si="349"/>
        <v>#N/A</v>
      </c>
      <c r="AU636" s="3" t="e">
        <f t="shared" si="326"/>
        <v>#N/A</v>
      </c>
      <c r="AV636" s="3" t="e">
        <f t="shared" si="351"/>
        <v>#N/A</v>
      </c>
      <c r="AW636" s="4" t="e">
        <f t="shared" si="351"/>
        <v>#N/A</v>
      </c>
      <c r="AX636" s="4" t="e">
        <f t="shared" si="351"/>
        <v>#N/A</v>
      </c>
      <c r="AZ636" s="8" t="e">
        <f t="shared" si="327"/>
        <v>#N/A</v>
      </c>
      <c r="BA636" s="3" t="e">
        <f t="shared" si="328"/>
        <v>#N/A</v>
      </c>
      <c r="BB636" s="3" t="e">
        <f t="shared" si="329"/>
        <v>#N/A</v>
      </c>
      <c r="BC636" s="3" t="e">
        <f t="shared" si="330"/>
        <v>#N/A</v>
      </c>
      <c r="BD636" s="3" t="e">
        <f t="shared" si="331"/>
        <v>#N/A</v>
      </c>
      <c r="BE636" s="3" t="e">
        <f t="shared" si="332"/>
        <v>#N/A</v>
      </c>
      <c r="BF636" s="3" t="e">
        <f t="shared" si="333"/>
        <v>#N/A</v>
      </c>
      <c r="BG636" s="3" t="e">
        <f t="shared" si="334"/>
        <v>#N/A</v>
      </c>
      <c r="BH636" s="3" t="e">
        <f t="shared" si="335"/>
        <v>#N/A</v>
      </c>
      <c r="BI636" s="3" t="e">
        <f t="shared" si="336"/>
        <v>#N/A</v>
      </c>
      <c r="BM636" s="4"/>
      <c r="BN636" s="8"/>
      <c r="BO636" s="3"/>
      <c r="BP636" s="4"/>
      <c r="BQ636" s="4"/>
      <c r="BR636" s="3"/>
      <c r="BU636">
        <f t="shared" si="350"/>
        <v>307</v>
      </c>
      <c r="BV636" t="e">
        <f t="shared" si="352"/>
        <v>#N/A</v>
      </c>
      <c r="BW636" s="3" t="e">
        <f t="shared" si="352"/>
        <v>#N/A</v>
      </c>
      <c r="BX636" s="3" t="e">
        <f t="shared" si="352"/>
        <v>#N/A</v>
      </c>
      <c r="BY636" s="4" t="e">
        <f t="shared" si="352"/>
        <v>#N/A</v>
      </c>
      <c r="BZ636" s="4" t="e">
        <f t="shared" si="352"/>
        <v>#N/A</v>
      </c>
      <c r="CB636" s="8" t="e">
        <f t="shared" si="338"/>
        <v>#N/A</v>
      </c>
      <c r="CC636" s="3" t="e">
        <f t="shared" si="339"/>
        <v>#N/A</v>
      </c>
      <c r="CD636" s="3" t="e">
        <f t="shared" si="340"/>
        <v>#N/A</v>
      </c>
      <c r="CE636" s="3" t="e">
        <f t="shared" si="341"/>
        <v>#N/A</v>
      </c>
      <c r="CF636" s="3" t="e">
        <f t="shared" si="342"/>
        <v>#N/A</v>
      </c>
      <c r="CG636" s="3" t="e">
        <f t="shared" si="343"/>
        <v>#N/A</v>
      </c>
      <c r="CH636" s="3" t="e">
        <f t="shared" si="344"/>
        <v>#N/A</v>
      </c>
      <c r="CI636" s="3" t="e">
        <f t="shared" si="345"/>
        <v>#N/A</v>
      </c>
      <c r="CJ636" s="3" t="e">
        <f t="shared" si="346"/>
        <v>#N/A</v>
      </c>
      <c r="CK636" s="3" t="e">
        <f t="shared" si="347"/>
        <v>#N/A</v>
      </c>
    </row>
    <row r="637" spans="45:89" x14ac:dyDescent="0.2">
      <c r="AS637">
        <f t="shared" si="348"/>
        <v>308</v>
      </c>
      <c r="AT637" t="e">
        <f t="shared" si="349"/>
        <v>#N/A</v>
      </c>
      <c r="AU637" s="3" t="e">
        <f t="shared" si="326"/>
        <v>#N/A</v>
      </c>
      <c r="AV637" s="3" t="e">
        <f t="shared" si="351"/>
        <v>#N/A</v>
      </c>
      <c r="AW637" s="4" t="e">
        <f t="shared" si="351"/>
        <v>#N/A</v>
      </c>
      <c r="AX637" s="4" t="e">
        <f t="shared" si="351"/>
        <v>#N/A</v>
      </c>
      <c r="AZ637" s="8" t="e">
        <f t="shared" si="327"/>
        <v>#N/A</v>
      </c>
      <c r="BA637" s="3" t="e">
        <f t="shared" si="328"/>
        <v>#N/A</v>
      </c>
      <c r="BB637" s="3" t="e">
        <f t="shared" si="329"/>
        <v>#N/A</v>
      </c>
      <c r="BC637" s="3" t="e">
        <f t="shared" si="330"/>
        <v>#N/A</v>
      </c>
      <c r="BD637" s="3" t="e">
        <f t="shared" si="331"/>
        <v>#N/A</v>
      </c>
      <c r="BE637" s="3" t="e">
        <f t="shared" si="332"/>
        <v>#N/A</v>
      </c>
      <c r="BF637" s="3" t="e">
        <f t="shared" si="333"/>
        <v>#N/A</v>
      </c>
      <c r="BG637" s="3" t="e">
        <f t="shared" si="334"/>
        <v>#N/A</v>
      </c>
      <c r="BH637" s="3" t="e">
        <f t="shared" si="335"/>
        <v>#N/A</v>
      </c>
      <c r="BI637" s="3" t="e">
        <f t="shared" si="336"/>
        <v>#N/A</v>
      </c>
      <c r="BM637" s="4"/>
      <c r="BN637" s="8"/>
      <c r="BO637" s="3"/>
      <c r="BP637" s="4"/>
      <c r="BQ637" s="4"/>
      <c r="BR637" s="3"/>
      <c r="BU637">
        <f t="shared" si="350"/>
        <v>308</v>
      </c>
      <c r="BV637" t="e">
        <f t="shared" si="352"/>
        <v>#N/A</v>
      </c>
      <c r="BW637" s="3" t="e">
        <f t="shared" si="352"/>
        <v>#N/A</v>
      </c>
      <c r="BX637" s="3" t="e">
        <f t="shared" si="352"/>
        <v>#N/A</v>
      </c>
      <c r="BY637" s="4" t="e">
        <f t="shared" si="352"/>
        <v>#N/A</v>
      </c>
      <c r="BZ637" s="4" t="e">
        <f t="shared" si="352"/>
        <v>#N/A</v>
      </c>
      <c r="CB637" s="8" t="e">
        <f t="shared" si="338"/>
        <v>#N/A</v>
      </c>
      <c r="CC637" s="3" t="e">
        <f t="shared" si="339"/>
        <v>#N/A</v>
      </c>
      <c r="CD637" s="3" t="e">
        <f t="shared" si="340"/>
        <v>#N/A</v>
      </c>
      <c r="CE637" s="3" t="e">
        <f t="shared" si="341"/>
        <v>#N/A</v>
      </c>
      <c r="CF637" s="3" t="e">
        <f t="shared" si="342"/>
        <v>#N/A</v>
      </c>
      <c r="CG637" s="3" t="e">
        <f t="shared" si="343"/>
        <v>#N/A</v>
      </c>
      <c r="CH637" s="3" t="e">
        <f t="shared" si="344"/>
        <v>#N/A</v>
      </c>
      <c r="CI637" s="3" t="e">
        <f t="shared" si="345"/>
        <v>#N/A</v>
      </c>
      <c r="CJ637" s="3" t="e">
        <f t="shared" si="346"/>
        <v>#N/A</v>
      </c>
      <c r="CK637" s="3" t="e">
        <f t="shared" si="347"/>
        <v>#N/A</v>
      </c>
    </row>
    <row r="638" spans="45:89" x14ac:dyDescent="0.2">
      <c r="AS638">
        <f t="shared" si="348"/>
        <v>308</v>
      </c>
      <c r="AT638" t="e">
        <f t="shared" si="349"/>
        <v>#N/A</v>
      </c>
      <c r="AU638" s="3" t="e">
        <f t="shared" si="326"/>
        <v>#N/A</v>
      </c>
      <c r="AV638" s="3" t="e">
        <f t="shared" si="351"/>
        <v>#N/A</v>
      </c>
      <c r="AW638" s="4" t="e">
        <f t="shared" si="351"/>
        <v>#N/A</v>
      </c>
      <c r="AX638" s="4" t="e">
        <f t="shared" si="351"/>
        <v>#N/A</v>
      </c>
      <c r="AZ638" s="8" t="e">
        <f t="shared" si="327"/>
        <v>#N/A</v>
      </c>
      <c r="BA638" s="3" t="e">
        <f t="shared" si="328"/>
        <v>#N/A</v>
      </c>
      <c r="BB638" s="3" t="e">
        <f t="shared" si="329"/>
        <v>#N/A</v>
      </c>
      <c r="BC638" s="3" t="e">
        <f t="shared" si="330"/>
        <v>#N/A</v>
      </c>
      <c r="BD638" s="3" t="e">
        <f t="shared" si="331"/>
        <v>#N/A</v>
      </c>
      <c r="BE638" s="3" t="e">
        <f t="shared" si="332"/>
        <v>#N/A</v>
      </c>
      <c r="BF638" s="3" t="e">
        <f t="shared" si="333"/>
        <v>#N/A</v>
      </c>
      <c r="BG638" s="3" t="e">
        <f t="shared" si="334"/>
        <v>#N/A</v>
      </c>
      <c r="BH638" s="3" t="e">
        <f t="shared" si="335"/>
        <v>#N/A</v>
      </c>
      <c r="BI638" s="3" t="e">
        <f t="shared" si="336"/>
        <v>#N/A</v>
      </c>
      <c r="BM638" s="4"/>
      <c r="BN638" s="8"/>
      <c r="BO638" s="3"/>
      <c r="BP638" s="4"/>
      <c r="BQ638" s="4"/>
      <c r="BR638" s="3"/>
      <c r="BU638">
        <f t="shared" si="350"/>
        <v>308</v>
      </c>
      <c r="BV638" t="e">
        <f t="shared" si="352"/>
        <v>#N/A</v>
      </c>
      <c r="BW638" s="3" t="e">
        <f t="shared" si="352"/>
        <v>#N/A</v>
      </c>
      <c r="BX638" s="3" t="e">
        <f t="shared" si="352"/>
        <v>#N/A</v>
      </c>
      <c r="BY638" s="4" t="e">
        <f t="shared" si="352"/>
        <v>#N/A</v>
      </c>
      <c r="BZ638" s="4" t="e">
        <f t="shared" si="352"/>
        <v>#N/A</v>
      </c>
      <c r="CB638" s="8" t="e">
        <f t="shared" si="338"/>
        <v>#N/A</v>
      </c>
      <c r="CC638" s="3" t="e">
        <f t="shared" si="339"/>
        <v>#N/A</v>
      </c>
      <c r="CD638" s="3" t="e">
        <f t="shared" si="340"/>
        <v>#N/A</v>
      </c>
      <c r="CE638" s="3" t="e">
        <f t="shared" si="341"/>
        <v>#N/A</v>
      </c>
      <c r="CF638" s="3" t="e">
        <f t="shared" si="342"/>
        <v>#N/A</v>
      </c>
      <c r="CG638" s="3" t="e">
        <f t="shared" si="343"/>
        <v>#N/A</v>
      </c>
      <c r="CH638" s="3" t="e">
        <f t="shared" si="344"/>
        <v>#N/A</v>
      </c>
      <c r="CI638" s="3" t="e">
        <f t="shared" si="345"/>
        <v>#N/A</v>
      </c>
      <c r="CJ638" s="3" t="e">
        <f t="shared" si="346"/>
        <v>#N/A</v>
      </c>
      <c r="CK638" s="3" t="e">
        <f t="shared" si="347"/>
        <v>#N/A</v>
      </c>
    </row>
    <row r="639" spans="45:89" x14ac:dyDescent="0.2">
      <c r="AS639">
        <f t="shared" si="348"/>
        <v>309</v>
      </c>
      <c r="AT639" t="e">
        <f t="shared" si="349"/>
        <v>#N/A</v>
      </c>
      <c r="AU639" s="3" t="e">
        <f t="shared" si="326"/>
        <v>#N/A</v>
      </c>
      <c r="AV639" s="3" t="e">
        <f t="shared" si="351"/>
        <v>#N/A</v>
      </c>
      <c r="AW639" s="4" t="e">
        <f t="shared" si="351"/>
        <v>#N/A</v>
      </c>
      <c r="AX639" s="4" t="e">
        <f t="shared" si="351"/>
        <v>#N/A</v>
      </c>
      <c r="AZ639" s="8" t="e">
        <f t="shared" si="327"/>
        <v>#N/A</v>
      </c>
      <c r="BA639" s="3" t="e">
        <f t="shared" si="328"/>
        <v>#N/A</v>
      </c>
      <c r="BB639" s="3" t="e">
        <f t="shared" si="329"/>
        <v>#N/A</v>
      </c>
      <c r="BC639" s="3" t="e">
        <f t="shared" si="330"/>
        <v>#N/A</v>
      </c>
      <c r="BD639" s="3" t="e">
        <f t="shared" si="331"/>
        <v>#N/A</v>
      </c>
      <c r="BE639" s="3" t="e">
        <f t="shared" si="332"/>
        <v>#N/A</v>
      </c>
      <c r="BF639" s="3" t="e">
        <f t="shared" si="333"/>
        <v>#N/A</v>
      </c>
      <c r="BG639" s="3" t="e">
        <f t="shared" si="334"/>
        <v>#N/A</v>
      </c>
      <c r="BH639" s="3" t="e">
        <f t="shared" si="335"/>
        <v>#N/A</v>
      </c>
      <c r="BI639" s="3" t="e">
        <f t="shared" si="336"/>
        <v>#N/A</v>
      </c>
      <c r="BM639" s="4"/>
      <c r="BN639" s="8"/>
      <c r="BO639" s="3"/>
      <c r="BP639" s="4"/>
      <c r="BQ639" s="4"/>
      <c r="BR639" s="3"/>
      <c r="BU639">
        <f t="shared" si="350"/>
        <v>309</v>
      </c>
      <c r="BV639" t="e">
        <f t="shared" si="352"/>
        <v>#N/A</v>
      </c>
      <c r="BW639" s="3" t="e">
        <f t="shared" si="352"/>
        <v>#N/A</v>
      </c>
      <c r="BX639" s="3" t="e">
        <f t="shared" si="352"/>
        <v>#N/A</v>
      </c>
      <c r="BY639" s="4" t="e">
        <f t="shared" si="352"/>
        <v>#N/A</v>
      </c>
      <c r="BZ639" s="4" t="e">
        <f t="shared" si="352"/>
        <v>#N/A</v>
      </c>
      <c r="CB639" s="8" t="e">
        <f t="shared" si="338"/>
        <v>#N/A</v>
      </c>
      <c r="CC639" s="3" t="e">
        <f t="shared" si="339"/>
        <v>#N/A</v>
      </c>
      <c r="CD639" s="3" t="e">
        <f t="shared" si="340"/>
        <v>#N/A</v>
      </c>
      <c r="CE639" s="3" t="e">
        <f t="shared" si="341"/>
        <v>#N/A</v>
      </c>
      <c r="CF639" s="3" t="e">
        <f t="shared" si="342"/>
        <v>#N/A</v>
      </c>
      <c r="CG639" s="3" t="e">
        <f t="shared" si="343"/>
        <v>#N/A</v>
      </c>
      <c r="CH639" s="3" t="e">
        <f t="shared" si="344"/>
        <v>#N/A</v>
      </c>
      <c r="CI639" s="3" t="e">
        <f t="shared" si="345"/>
        <v>#N/A</v>
      </c>
      <c r="CJ639" s="3" t="e">
        <f t="shared" si="346"/>
        <v>#N/A</v>
      </c>
      <c r="CK639" s="3" t="e">
        <f t="shared" si="347"/>
        <v>#N/A</v>
      </c>
    </row>
    <row r="640" spans="45:89" x14ac:dyDescent="0.2">
      <c r="AS640">
        <f t="shared" si="348"/>
        <v>309</v>
      </c>
      <c r="AT640" t="e">
        <f t="shared" si="349"/>
        <v>#N/A</v>
      </c>
      <c r="AU640" s="3" t="e">
        <f t="shared" si="326"/>
        <v>#N/A</v>
      </c>
      <c r="AV640" s="3" t="e">
        <f t="shared" si="351"/>
        <v>#N/A</v>
      </c>
      <c r="AW640" s="4" t="e">
        <f t="shared" si="351"/>
        <v>#N/A</v>
      </c>
      <c r="AX640" s="4" t="e">
        <f t="shared" si="351"/>
        <v>#N/A</v>
      </c>
      <c r="AZ640" s="8" t="e">
        <f t="shared" si="327"/>
        <v>#N/A</v>
      </c>
      <c r="BA640" s="3" t="e">
        <f t="shared" si="328"/>
        <v>#N/A</v>
      </c>
      <c r="BB640" s="3" t="e">
        <f t="shared" si="329"/>
        <v>#N/A</v>
      </c>
      <c r="BC640" s="3" t="e">
        <f t="shared" si="330"/>
        <v>#N/A</v>
      </c>
      <c r="BD640" s="3" t="e">
        <f t="shared" si="331"/>
        <v>#N/A</v>
      </c>
      <c r="BE640" s="3" t="e">
        <f t="shared" si="332"/>
        <v>#N/A</v>
      </c>
      <c r="BF640" s="3" t="e">
        <f t="shared" si="333"/>
        <v>#N/A</v>
      </c>
      <c r="BG640" s="3" t="e">
        <f t="shared" si="334"/>
        <v>#N/A</v>
      </c>
      <c r="BH640" s="3" t="e">
        <f t="shared" si="335"/>
        <v>#N/A</v>
      </c>
      <c r="BI640" s="3" t="e">
        <f t="shared" si="336"/>
        <v>#N/A</v>
      </c>
      <c r="BM640" s="4"/>
      <c r="BN640" s="8"/>
      <c r="BO640" s="3"/>
      <c r="BP640" s="4"/>
      <c r="BQ640" s="4"/>
      <c r="BR640" s="3"/>
      <c r="BU640">
        <f t="shared" si="350"/>
        <v>309</v>
      </c>
      <c r="BV640" t="e">
        <f t="shared" si="352"/>
        <v>#N/A</v>
      </c>
      <c r="BW640" s="3" t="e">
        <f t="shared" si="352"/>
        <v>#N/A</v>
      </c>
      <c r="BX640" s="3" t="e">
        <f t="shared" si="352"/>
        <v>#N/A</v>
      </c>
      <c r="BY640" s="4" t="e">
        <f t="shared" si="352"/>
        <v>#N/A</v>
      </c>
      <c r="BZ640" s="4" t="e">
        <f t="shared" si="352"/>
        <v>#N/A</v>
      </c>
      <c r="CB640" s="8" t="e">
        <f t="shared" si="338"/>
        <v>#N/A</v>
      </c>
      <c r="CC640" s="3" t="e">
        <f t="shared" si="339"/>
        <v>#N/A</v>
      </c>
      <c r="CD640" s="3" t="e">
        <f t="shared" si="340"/>
        <v>#N/A</v>
      </c>
      <c r="CE640" s="3" t="e">
        <f t="shared" si="341"/>
        <v>#N/A</v>
      </c>
      <c r="CF640" s="3" t="e">
        <f t="shared" si="342"/>
        <v>#N/A</v>
      </c>
      <c r="CG640" s="3" t="e">
        <f t="shared" si="343"/>
        <v>#N/A</v>
      </c>
      <c r="CH640" s="3" t="e">
        <f t="shared" si="344"/>
        <v>#N/A</v>
      </c>
      <c r="CI640" s="3" t="e">
        <f t="shared" si="345"/>
        <v>#N/A</v>
      </c>
      <c r="CJ640" s="3" t="e">
        <f t="shared" si="346"/>
        <v>#N/A</v>
      </c>
      <c r="CK640" s="3" t="e">
        <f t="shared" si="347"/>
        <v>#N/A</v>
      </c>
    </row>
    <row r="641" spans="45:89" x14ac:dyDescent="0.2">
      <c r="AS641">
        <f t="shared" si="348"/>
        <v>310</v>
      </c>
      <c r="AT641" t="e">
        <f t="shared" si="349"/>
        <v>#N/A</v>
      </c>
      <c r="AU641" s="3" t="e">
        <f t="shared" si="326"/>
        <v>#N/A</v>
      </c>
      <c r="AV641" s="3" t="e">
        <f t="shared" si="351"/>
        <v>#N/A</v>
      </c>
      <c r="AW641" s="4" t="e">
        <f t="shared" si="351"/>
        <v>#N/A</v>
      </c>
      <c r="AX641" s="4" t="e">
        <f t="shared" si="351"/>
        <v>#N/A</v>
      </c>
      <c r="AZ641" s="8" t="e">
        <f t="shared" si="327"/>
        <v>#N/A</v>
      </c>
      <c r="BA641" s="3" t="e">
        <f t="shared" si="328"/>
        <v>#N/A</v>
      </c>
      <c r="BB641" s="3" t="e">
        <f t="shared" si="329"/>
        <v>#N/A</v>
      </c>
      <c r="BC641" s="3" t="e">
        <f t="shared" si="330"/>
        <v>#N/A</v>
      </c>
      <c r="BD641" s="3" t="e">
        <f t="shared" si="331"/>
        <v>#N/A</v>
      </c>
      <c r="BE641" s="3" t="e">
        <f t="shared" si="332"/>
        <v>#N/A</v>
      </c>
      <c r="BF641" s="3" t="e">
        <f t="shared" si="333"/>
        <v>#N/A</v>
      </c>
      <c r="BG641" s="3" t="e">
        <f t="shared" si="334"/>
        <v>#N/A</v>
      </c>
      <c r="BH641" s="3" t="e">
        <f t="shared" si="335"/>
        <v>#N/A</v>
      </c>
      <c r="BI641" s="3" t="e">
        <f t="shared" si="336"/>
        <v>#N/A</v>
      </c>
      <c r="BM641" s="4"/>
      <c r="BN641" s="8"/>
      <c r="BO641" s="3"/>
      <c r="BP641" s="4"/>
      <c r="BQ641" s="4"/>
      <c r="BR641" s="3"/>
      <c r="BU641">
        <f t="shared" si="350"/>
        <v>310</v>
      </c>
      <c r="BV641" t="e">
        <f t="shared" si="352"/>
        <v>#N/A</v>
      </c>
      <c r="BW641" s="3" t="e">
        <f t="shared" si="352"/>
        <v>#N/A</v>
      </c>
      <c r="BX641" s="3" t="e">
        <f t="shared" si="352"/>
        <v>#N/A</v>
      </c>
      <c r="BY641" s="4" t="e">
        <f t="shared" si="352"/>
        <v>#N/A</v>
      </c>
      <c r="BZ641" s="4" t="e">
        <f t="shared" si="352"/>
        <v>#N/A</v>
      </c>
      <c r="CB641" s="8" t="e">
        <f t="shared" si="338"/>
        <v>#N/A</v>
      </c>
      <c r="CC641" s="3" t="e">
        <f t="shared" si="339"/>
        <v>#N/A</v>
      </c>
      <c r="CD641" s="3" t="e">
        <f t="shared" si="340"/>
        <v>#N/A</v>
      </c>
      <c r="CE641" s="3" t="e">
        <f t="shared" si="341"/>
        <v>#N/A</v>
      </c>
      <c r="CF641" s="3" t="e">
        <f t="shared" si="342"/>
        <v>#N/A</v>
      </c>
      <c r="CG641" s="3" t="e">
        <f t="shared" si="343"/>
        <v>#N/A</v>
      </c>
      <c r="CH641" s="3" t="e">
        <f t="shared" si="344"/>
        <v>#N/A</v>
      </c>
      <c r="CI641" s="3" t="e">
        <f t="shared" si="345"/>
        <v>#N/A</v>
      </c>
      <c r="CJ641" s="3" t="e">
        <f t="shared" si="346"/>
        <v>#N/A</v>
      </c>
      <c r="CK641" s="3" t="e">
        <f t="shared" si="347"/>
        <v>#N/A</v>
      </c>
    </row>
    <row r="642" spans="45:89" x14ac:dyDescent="0.2">
      <c r="AS642">
        <f t="shared" si="348"/>
        <v>310</v>
      </c>
      <c r="AT642" t="e">
        <f t="shared" si="349"/>
        <v>#N/A</v>
      </c>
      <c r="AU642" s="3" t="e">
        <f t="shared" si="326"/>
        <v>#N/A</v>
      </c>
      <c r="AV642" s="3" t="e">
        <f t="shared" si="351"/>
        <v>#N/A</v>
      </c>
      <c r="AW642" s="4" t="e">
        <f t="shared" si="351"/>
        <v>#N/A</v>
      </c>
      <c r="AX642" s="4" t="e">
        <f t="shared" si="351"/>
        <v>#N/A</v>
      </c>
      <c r="AZ642" s="8" t="e">
        <f t="shared" si="327"/>
        <v>#N/A</v>
      </c>
      <c r="BA642" s="3" t="e">
        <f t="shared" si="328"/>
        <v>#N/A</v>
      </c>
      <c r="BB642" s="3" t="e">
        <f t="shared" si="329"/>
        <v>#N/A</v>
      </c>
      <c r="BC642" s="3" t="e">
        <f t="shared" si="330"/>
        <v>#N/A</v>
      </c>
      <c r="BD642" s="3" t="e">
        <f t="shared" si="331"/>
        <v>#N/A</v>
      </c>
      <c r="BE642" s="3" t="e">
        <f t="shared" si="332"/>
        <v>#N/A</v>
      </c>
      <c r="BF642" s="3" t="e">
        <f t="shared" si="333"/>
        <v>#N/A</v>
      </c>
      <c r="BG642" s="3" t="e">
        <f t="shared" si="334"/>
        <v>#N/A</v>
      </c>
      <c r="BH642" s="3" t="e">
        <f t="shared" si="335"/>
        <v>#N/A</v>
      </c>
      <c r="BI642" s="3" t="e">
        <f t="shared" si="336"/>
        <v>#N/A</v>
      </c>
      <c r="BM642" s="4"/>
      <c r="BN642" s="8"/>
      <c r="BO642" s="3"/>
      <c r="BP642" s="4"/>
      <c r="BQ642" s="4"/>
      <c r="BR642" s="3"/>
      <c r="BU642">
        <f t="shared" si="350"/>
        <v>310</v>
      </c>
      <c r="BV642" t="e">
        <f t="shared" si="352"/>
        <v>#N/A</v>
      </c>
      <c r="BW642" s="3" t="e">
        <f t="shared" si="352"/>
        <v>#N/A</v>
      </c>
      <c r="BX642" s="3" t="e">
        <f t="shared" si="352"/>
        <v>#N/A</v>
      </c>
      <c r="BY642" s="4" t="e">
        <f t="shared" si="352"/>
        <v>#N/A</v>
      </c>
      <c r="BZ642" s="4" t="e">
        <f t="shared" si="352"/>
        <v>#N/A</v>
      </c>
      <c r="CB642" s="8" t="e">
        <f t="shared" si="338"/>
        <v>#N/A</v>
      </c>
      <c r="CC642" s="3" t="e">
        <f t="shared" si="339"/>
        <v>#N/A</v>
      </c>
      <c r="CD642" s="3" t="e">
        <f t="shared" si="340"/>
        <v>#N/A</v>
      </c>
      <c r="CE642" s="3" t="e">
        <f t="shared" si="341"/>
        <v>#N/A</v>
      </c>
      <c r="CF642" s="3" t="e">
        <f t="shared" si="342"/>
        <v>#N/A</v>
      </c>
      <c r="CG642" s="3" t="e">
        <f t="shared" si="343"/>
        <v>#N/A</v>
      </c>
      <c r="CH642" s="3" t="e">
        <f t="shared" si="344"/>
        <v>#N/A</v>
      </c>
      <c r="CI642" s="3" t="e">
        <f t="shared" si="345"/>
        <v>#N/A</v>
      </c>
      <c r="CJ642" s="3" t="e">
        <f t="shared" si="346"/>
        <v>#N/A</v>
      </c>
      <c r="CK642" s="3" t="e">
        <f t="shared" si="347"/>
        <v>#N/A</v>
      </c>
    </row>
    <row r="643" spans="45:89" x14ac:dyDescent="0.2">
      <c r="AS643">
        <f t="shared" si="348"/>
        <v>311</v>
      </c>
      <c r="AT643" t="e">
        <f t="shared" si="349"/>
        <v>#N/A</v>
      </c>
      <c r="AU643" s="3" t="e">
        <f t="shared" ref="AU643:AU683" si="353">INDEX($T$23:$Y$204,MATCH(AS643,$T$23:$T$204,0),MATCH($AU$22,$T$22:$Y$22,0))</f>
        <v>#N/A</v>
      </c>
      <c r="AV643" s="3" t="e">
        <f t="shared" si="351"/>
        <v>#N/A</v>
      </c>
      <c r="AW643" s="4" t="e">
        <f t="shared" si="351"/>
        <v>#N/A</v>
      </c>
      <c r="AX643" s="4" t="e">
        <f t="shared" si="351"/>
        <v>#N/A</v>
      </c>
      <c r="AZ643" s="8" t="e">
        <f t="shared" ref="AZ643:AZ683" si="354">IF(AND($C$13&lt;&gt;0,AX643&gt;$C$13),NA(),AX643)</f>
        <v>#N/A</v>
      </c>
      <c r="BA643" s="3" t="e">
        <f t="shared" ref="BA643:BA683" si="355">IF(ISNA($AZ643),NA(),IF(AND($AU643&gt;BB$21,$AU643&lt;=BA$21),$AV643,0))</f>
        <v>#N/A</v>
      </c>
      <c r="BB643" s="3" t="e">
        <f t="shared" ref="BB643:BB683" si="356">IF(ISNA($AZ643),NA(),IF(AND($AU643&gt;BC$21,$AU643&lt;=BB$21),$AV643,0))</f>
        <v>#N/A</v>
      </c>
      <c r="BC643" s="3" t="e">
        <f t="shared" ref="BC643:BC683" si="357">IF(ISNA($AZ643),NA(),IF(AND($AU643&gt;BD$21,$AU643&lt;=BC$21),$AV643,0))</f>
        <v>#N/A</v>
      </c>
      <c r="BD643" s="3" t="e">
        <f t="shared" ref="BD643:BD683" si="358">IF(ISNA($AZ643),NA(),IF(AND($AU643&gt;BE$21,$AU643&lt;=BD$21),$AV643,0))</f>
        <v>#N/A</v>
      </c>
      <c r="BE643" s="3" t="e">
        <f t="shared" ref="BE643:BE683" si="359">IF(ISNA($AZ643),NA(),IF(AND($AU643&gt;BF$21,$AU643&lt;=BE$21),$AV643,0))</f>
        <v>#N/A</v>
      </c>
      <c r="BF643" s="3" t="e">
        <f t="shared" ref="BF643:BF683" si="360">IF(ISNA($AZ643),NA(),IF(AND($AU643&gt;BG$21,$AU643&lt;=BF$21),$AV643,0))</f>
        <v>#N/A</v>
      </c>
      <c r="BG643" s="3" t="e">
        <f t="shared" ref="BG643:BG683" si="361">IF(ISNA($AZ643),NA(),IF(AND($AU643&gt;BH$21,$AU643&lt;=BG$21),$AV643,0))</f>
        <v>#N/A</v>
      </c>
      <c r="BH643" s="3" t="e">
        <f t="shared" ref="BH643:BH683" si="362">IF(ISNA($AZ643),NA(),IF(AND($AU643&gt;BI$21,$AU643&lt;=BH$21),$AV643,0))</f>
        <v>#N/A</v>
      </c>
      <c r="BI643" s="3" t="e">
        <f t="shared" ref="BI643:BI683" si="363">IF(ISNA($AZ643),NA(),IF(AND($AU643&gt;BJ$21,$AU643&lt;=BI$21),$AV643,0))</f>
        <v>#N/A</v>
      </c>
      <c r="BM643" s="4"/>
      <c r="BN643" s="8"/>
      <c r="BO643" s="3"/>
      <c r="BP643" s="4"/>
      <c r="BQ643" s="4"/>
      <c r="BR643" s="3"/>
      <c r="BU643">
        <f t="shared" si="350"/>
        <v>311</v>
      </c>
      <c r="BV643" t="e">
        <f t="shared" si="352"/>
        <v>#N/A</v>
      </c>
      <c r="BW643" s="3" t="e">
        <f t="shared" si="352"/>
        <v>#N/A</v>
      </c>
      <c r="BX643" s="3" t="e">
        <f t="shared" si="352"/>
        <v>#N/A</v>
      </c>
      <c r="BY643" s="4" t="e">
        <f t="shared" si="352"/>
        <v>#N/A</v>
      </c>
      <c r="BZ643" s="4" t="e">
        <f t="shared" si="352"/>
        <v>#N/A</v>
      </c>
      <c r="CB643" s="8" t="e">
        <f t="shared" si="338"/>
        <v>#N/A</v>
      </c>
      <c r="CC643" s="3" t="e">
        <f t="shared" si="339"/>
        <v>#N/A</v>
      </c>
      <c r="CD643" s="3" t="e">
        <f t="shared" si="340"/>
        <v>#N/A</v>
      </c>
      <c r="CE643" s="3" t="e">
        <f t="shared" si="341"/>
        <v>#N/A</v>
      </c>
      <c r="CF643" s="3" t="e">
        <f t="shared" si="342"/>
        <v>#N/A</v>
      </c>
      <c r="CG643" s="3" t="e">
        <f t="shared" si="343"/>
        <v>#N/A</v>
      </c>
      <c r="CH643" s="3" t="e">
        <f t="shared" si="344"/>
        <v>#N/A</v>
      </c>
      <c r="CI643" s="3" t="e">
        <f t="shared" si="345"/>
        <v>#N/A</v>
      </c>
      <c r="CJ643" s="3" t="e">
        <f t="shared" si="346"/>
        <v>#N/A</v>
      </c>
      <c r="CK643" s="3" t="e">
        <f t="shared" si="347"/>
        <v>#N/A</v>
      </c>
    </row>
    <row r="644" spans="45:89" x14ac:dyDescent="0.2">
      <c r="AS644">
        <f t="shared" si="348"/>
        <v>311</v>
      </c>
      <c r="AT644" t="e">
        <f t="shared" si="349"/>
        <v>#N/A</v>
      </c>
      <c r="AU644" s="3" t="e">
        <f t="shared" si="353"/>
        <v>#N/A</v>
      </c>
      <c r="AV644" s="3" t="e">
        <f t="shared" si="351"/>
        <v>#N/A</v>
      </c>
      <c r="AW644" s="4" t="e">
        <f t="shared" si="351"/>
        <v>#N/A</v>
      </c>
      <c r="AX644" s="4" t="e">
        <f t="shared" si="351"/>
        <v>#N/A</v>
      </c>
      <c r="AZ644" s="8" t="e">
        <f t="shared" si="354"/>
        <v>#N/A</v>
      </c>
      <c r="BA644" s="3" t="e">
        <f t="shared" si="355"/>
        <v>#N/A</v>
      </c>
      <c r="BB644" s="3" t="e">
        <f t="shared" si="356"/>
        <v>#N/A</v>
      </c>
      <c r="BC644" s="3" t="e">
        <f t="shared" si="357"/>
        <v>#N/A</v>
      </c>
      <c r="BD644" s="3" t="e">
        <f t="shared" si="358"/>
        <v>#N/A</v>
      </c>
      <c r="BE644" s="3" t="e">
        <f t="shared" si="359"/>
        <v>#N/A</v>
      </c>
      <c r="BF644" s="3" t="e">
        <f t="shared" si="360"/>
        <v>#N/A</v>
      </c>
      <c r="BG644" s="3" t="e">
        <f t="shared" si="361"/>
        <v>#N/A</v>
      </c>
      <c r="BH644" s="3" t="e">
        <f t="shared" si="362"/>
        <v>#N/A</v>
      </c>
      <c r="BI644" s="3" t="e">
        <f t="shared" si="363"/>
        <v>#N/A</v>
      </c>
      <c r="BM644" s="4"/>
      <c r="BN644" s="8"/>
      <c r="BO644" s="3"/>
      <c r="BP644" s="4"/>
      <c r="BQ644" s="4"/>
      <c r="BR644" s="3"/>
      <c r="BU644">
        <f t="shared" si="350"/>
        <v>311</v>
      </c>
      <c r="BV644" t="e">
        <f t="shared" si="352"/>
        <v>#N/A</v>
      </c>
      <c r="BW644" s="3" t="e">
        <f t="shared" si="352"/>
        <v>#N/A</v>
      </c>
      <c r="BX644" s="3" t="e">
        <f t="shared" si="352"/>
        <v>#N/A</v>
      </c>
      <c r="BY644" s="4" t="e">
        <f t="shared" si="352"/>
        <v>#N/A</v>
      </c>
      <c r="BZ644" s="4" t="e">
        <f t="shared" si="352"/>
        <v>#N/A</v>
      </c>
      <c r="CB644" s="8" t="e">
        <f t="shared" si="338"/>
        <v>#N/A</v>
      </c>
      <c r="CC644" s="3" t="e">
        <f t="shared" si="339"/>
        <v>#N/A</v>
      </c>
      <c r="CD644" s="3" t="e">
        <f t="shared" si="340"/>
        <v>#N/A</v>
      </c>
      <c r="CE644" s="3" t="e">
        <f t="shared" si="341"/>
        <v>#N/A</v>
      </c>
      <c r="CF644" s="3" t="e">
        <f t="shared" si="342"/>
        <v>#N/A</v>
      </c>
      <c r="CG644" s="3" t="e">
        <f t="shared" si="343"/>
        <v>#N/A</v>
      </c>
      <c r="CH644" s="3" t="e">
        <f t="shared" si="344"/>
        <v>#N/A</v>
      </c>
      <c r="CI644" s="3" t="e">
        <f t="shared" si="345"/>
        <v>#N/A</v>
      </c>
      <c r="CJ644" s="3" t="e">
        <f t="shared" si="346"/>
        <v>#N/A</v>
      </c>
      <c r="CK644" s="3" t="e">
        <f t="shared" si="347"/>
        <v>#N/A</v>
      </c>
    </row>
    <row r="645" spans="45:89" x14ac:dyDescent="0.2">
      <c r="AS645">
        <f t="shared" si="348"/>
        <v>312</v>
      </c>
      <c r="AT645" t="e">
        <f t="shared" si="349"/>
        <v>#N/A</v>
      </c>
      <c r="AU645" s="3" t="e">
        <f t="shared" si="353"/>
        <v>#N/A</v>
      </c>
      <c r="AV645" s="3" t="e">
        <f t="shared" si="351"/>
        <v>#N/A</v>
      </c>
      <c r="AW645" s="4" t="e">
        <f t="shared" si="351"/>
        <v>#N/A</v>
      </c>
      <c r="AX645" s="4" t="e">
        <f t="shared" si="351"/>
        <v>#N/A</v>
      </c>
      <c r="AZ645" s="8" t="e">
        <f t="shared" si="354"/>
        <v>#N/A</v>
      </c>
      <c r="BA645" s="3" t="e">
        <f t="shared" si="355"/>
        <v>#N/A</v>
      </c>
      <c r="BB645" s="3" t="e">
        <f t="shared" si="356"/>
        <v>#N/A</v>
      </c>
      <c r="BC645" s="3" t="e">
        <f t="shared" si="357"/>
        <v>#N/A</v>
      </c>
      <c r="BD645" s="3" t="e">
        <f t="shared" si="358"/>
        <v>#N/A</v>
      </c>
      <c r="BE645" s="3" t="e">
        <f t="shared" si="359"/>
        <v>#N/A</v>
      </c>
      <c r="BF645" s="3" t="e">
        <f t="shared" si="360"/>
        <v>#N/A</v>
      </c>
      <c r="BG645" s="3" t="e">
        <f t="shared" si="361"/>
        <v>#N/A</v>
      </c>
      <c r="BH645" s="3" t="e">
        <f t="shared" si="362"/>
        <v>#N/A</v>
      </c>
      <c r="BI645" s="3" t="e">
        <f t="shared" si="363"/>
        <v>#N/A</v>
      </c>
      <c r="BM645" s="4"/>
      <c r="BN645" s="8"/>
      <c r="BO645" s="3"/>
      <c r="BP645" s="4"/>
      <c r="BQ645" s="4"/>
      <c r="BR645" s="3"/>
      <c r="BU645">
        <f t="shared" si="350"/>
        <v>312</v>
      </c>
      <c r="BV645" t="e">
        <f t="shared" si="352"/>
        <v>#N/A</v>
      </c>
      <c r="BW645" s="3" t="e">
        <f t="shared" si="352"/>
        <v>#N/A</v>
      </c>
      <c r="BX645" s="3" t="e">
        <f t="shared" si="352"/>
        <v>#N/A</v>
      </c>
      <c r="BY645" s="4" t="e">
        <f t="shared" si="352"/>
        <v>#N/A</v>
      </c>
      <c r="BZ645" s="4" t="e">
        <f t="shared" si="352"/>
        <v>#N/A</v>
      </c>
      <c r="CB645" s="8" t="e">
        <f t="shared" si="338"/>
        <v>#N/A</v>
      </c>
      <c r="CC645" s="3" t="e">
        <f t="shared" si="339"/>
        <v>#N/A</v>
      </c>
      <c r="CD645" s="3" t="e">
        <f t="shared" si="340"/>
        <v>#N/A</v>
      </c>
      <c r="CE645" s="3" t="e">
        <f t="shared" si="341"/>
        <v>#N/A</v>
      </c>
      <c r="CF645" s="3" t="e">
        <f t="shared" si="342"/>
        <v>#N/A</v>
      </c>
      <c r="CG645" s="3" t="e">
        <f t="shared" si="343"/>
        <v>#N/A</v>
      </c>
      <c r="CH645" s="3" t="e">
        <f t="shared" si="344"/>
        <v>#N/A</v>
      </c>
      <c r="CI645" s="3" t="e">
        <f t="shared" si="345"/>
        <v>#N/A</v>
      </c>
      <c r="CJ645" s="3" t="e">
        <f t="shared" si="346"/>
        <v>#N/A</v>
      </c>
      <c r="CK645" s="3" t="e">
        <f t="shared" si="347"/>
        <v>#N/A</v>
      </c>
    </row>
    <row r="646" spans="45:89" x14ac:dyDescent="0.2">
      <c r="AS646">
        <f t="shared" si="348"/>
        <v>312</v>
      </c>
      <c r="AT646" t="e">
        <f t="shared" si="349"/>
        <v>#N/A</v>
      </c>
      <c r="AU646" s="3" t="e">
        <f t="shared" si="353"/>
        <v>#N/A</v>
      </c>
      <c r="AV646" s="3" t="e">
        <f t="shared" si="351"/>
        <v>#N/A</v>
      </c>
      <c r="AW646" s="4" t="e">
        <f t="shared" si="351"/>
        <v>#N/A</v>
      </c>
      <c r="AX646" s="4" t="e">
        <f t="shared" si="351"/>
        <v>#N/A</v>
      </c>
      <c r="AZ646" s="8" t="e">
        <f t="shared" si="354"/>
        <v>#N/A</v>
      </c>
      <c r="BA646" s="3" t="e">
        <f t="shared" si="355"/>
        <v>#N/A</v>
      </c>
      <c r="BB646" s="3" t="e">
        <f t="shared" si="356"/>
        <v>#N/A</v>
      </c>
      <c r="BC646" s="3" t="e">
        <f t="shared" si="357"/>
        <v>#N/A</v>
      </c>
      <c r="BD646" s="3" t="e">
        <f t="shared" si="358"/>
        <v>#N/A</v>
      </c>
      <c r="BE646" s="3" t="e">
        <f t="shared" si="359"/>
        <v>#N/A</v>
      </c>
      <c r="BF646" s="3" t="e">
        <f t="shared" si="360"/>
        <v>#N/A</v>
      </c>
      <c r="BG646" s="3" t="e">
        <f t="shared" si="361"/>
        <v>#N/A</v>
      </c>
      <c r="BH646" s="3" t="e">
        <f t="shared" si="362"/>
        <v>#N/A</v>
      </c>
      <c r="BI646" s="3" t="e">
        <f t="shared" si="363"/>
        <v>#N/A</v>
      </c>
      <c r="BM646" s="4"/>
      <c r="BN646" s="8"/>
      <c r="BO646" s="3"/>
      <c r="BP646" s="4"/>
      <c r="BQ646" s="4"/>
      <c r="BR646" s="3"/>
      <c r="BU646">
        <f t="shared" si="350"/>
        <v>312</v>
      </c>
      <c r="BV646" t="e">
        <f t="shared" si="352"/>
        <v>#N/A</v>
      </c>
      <c r="BW646" s="3" t="e">
        <f t="shared" si="352"/>
        <v>#N/A</v>
      </c>
      <c r="BX646" s="3" t="e">
        <f t="shared" si="352"/>
        <v>#N/A</v>
      </c>
      <c r="BY646" s="4" t="e">
        <f t="shared" si="352"/>
        <v>#N/A</v>
      </c>
      <c r="BZ646" s="4" t="e">
        <f t="shared" si="352"/>
        <v>#N/A</v>
      </c>
      <c r="CB646" s="8" t="e">
        <f t="shared" si="338"/>
        <v>#N/A</v>
      </c>
      <c r="CC646" s="3" t="e">
        <f t="shared" si="339"/>
        <v>#N/A</v>
      </c>
      <c r="CD646" s="3" t="e">
        <f t="shared" si="340"/>
        <v>#N/A</v>
      </c>
      <c r="CE646" s="3" t="e">
        <f t="shared" si="341"/>
        <v>#N/A</v>
      </c>
      <c r="CF646" s="3" t="e">
        <f t="shared" si="342"/>
        <v>#N/A</v>
      </c>
      <c r="CG646" s="3" t="e">
        <f t="shared" si="343"/>
        <v>#N/A</v>
      </c>
      <c r="CH646" s="3" t="e">
        <f t="shared" si="344"/>
        <v>#N/A</v>
      </c>
      <c r="CI646" s="3" t="e">
        <f t="shared" si="345"/>
        <v>#N/A</v>
      </c>
      <c r="CJ646" s="3" t="e">
        <f t="shared" si="346"/>
        <v>#N/A</v>
      </c>
      <c r="CK646" s="3" t="e">
        <f t="shared" si="347"/>
        <v>#N/A</v>
      </c>
    </row>
    <row r="647" spans="45:89" x14ac:dyDescent="0.2">
      <c r="AS647">
        <f t="shared" si="348"/>
        <v>313</v>
      </c>
      <c r="AT647" t="e">
        <f t="shared" si="349"/>
        <v>#N/A</v>
      </c>
      <c r="AU647" s="3" t="e">
        <f t="shared" si="353"/>
        <v>#N/A</v>
      </c>
      <c r="AV647" s="3" t="e">
        <f t="shared" si="351"/>
        <v>#N/A</v>
      </c>
      <c r="AW647" s="4" t="e">
        <f t="shared" si="351"/>
        <v>#N/A</v>
      </c>
      <c r="AX647" s="4" t="e">
        <f t="shared" si="351"/>
        <v>#N/A</v>
      </c>
      <c r="AZ647" s="8" t="e">
        <f t="shared" si="354"/>
        <v>#N/A</v>
      </c>
      <c r="BA647" s="3" t="e">
        <f t="shared" si="355"/>
        <v>#N/A</v>
      </c>
      <c r="BB647" s="3" t="e">
        <f t="shared" si="356"/>
        <v>#N/A</v>
      </c>
      <c r="BC647" s="3" t="e">
        <f t="shared" si="357"/>
        <v>#N/A</v>
      </c>
      <c r="BD647" s="3" t="e">
        <f t="shared" si="358"/>
        <v>#N/A</v>
      </c>
      <c r="BE647" s="3" t="e">
        <f t="shared" si="359"/>
        <v>#N/A</v>
      </c>
      <c r="BF647" s="3" t="e">
        <f t="shared" si="360"/>
        <v>#N/A</v>
      </c>
      <c r="BG647" s="3" t="e">
        <f t="shared" si="361"/>
        <v>#N/A</v>
      </c>
      <c r="BH647" s="3" t="e">
        <f t="shared" si="362"/>
        <v>#N/A</v>
      </c>
      <c r="BI647" s="3" t="e">
        <f t="shared" si="363"/>
        <v>#N/A</v>
      </c>
      <c r="BM647" s="4"/>
      <c r="BN647" s="8"/>
      <c r="BO647" s="3"/>
      <c r="BP647" s="4"/>
      <c r="BQ647" s="4"/>
      <c r="BR647" s="3"/>
      <c r="BU647">
        <f t="shared" si="350"/>
        <v>313</v>
      </c>
      <c r="BV647" t="e">
        <f t="shared" si="352"/>
        <v>#N/A</v>
      </c>
      <c r="BW647" s="3" t="e">
        <f t="shared" si="352"/>
        <v>#N/A</v>
      </c>
      <c r="BX647" s="3" t="e">
        <f t="shared" si="352"/>
        <v>#N/A</v>
      </c>
      <c r="BY647" s="4" t="e">
        <f t="shared" si="352"/>
        <v>#N/A</v>
      </c>
      <c r="BZ647" s="4" t="e">
        <f t="shared" si="352"/>
        <v>#N/A</v>
      </c>
      <c r="CB647" s="8" t="e">
        <f t="shared" si="338"/>
        <v>#N/A</v>
      </c>
      <c r="CC647" s="3" t="e">
        <f t="shared" si="339"/>
        <v>#N/A</v>
      </c>
      <c r="CD647" s="3" t="e">
        <f t="shared" si="340"/>
        <v>#N/A</v>
      </c>
      <c r="CE647" s="3" t="e">
        <f t="shared" si="341"/>
        <v>#N/A</v>
      </c>
      <c r="CF647" s="3" t="e">
        <f t="shared" si="342"/>
        <v>#N/A</v>
      </c>
      <c r="CG647" s="3" t="e">
        <f t="shared" si="343"/>
        <v>#N/A</v>
      </c>
      <c r="CH647" s="3" t="e">
        <f t="shared" si="344"/>
        <v>#N/A</v>
      </c>
      <c r="CI647" s="3" t="e">
        <f t="shared" si="345"/>
        <v>#N/A</v>
      </c>
      <c r="CJ647" s="3" t="e">
        <f t="shared" si="346"/>
        <v>#N/A</v>
      </c>
      <c r="CK647" s="3" t="e">
        <f t="shared" si="347"/>
        <v>#N/A</v>
      </c>
    </row>
    <row r="648" spans="45:89" x14ac:dyDescent="0.2">
      <c r="AS648">
        <f t="shared" si="348"/>
        <v>313</v>
      </c>
      <c r="AT648" t="e">
        <f t="shared" si="349"/>
        <v>#N/A</v>
      </c>
      <c r="AU648" s="3" t="e">
        <f t="shared" si="353"/>
        <v>#N/A</v>
      </c>
      <c r="AV648" s="3" t="e">
        <f t="shared" si="351"/>
        <v>#N/A</v>
      </c>
      <c r="AW648" s="4" t="e">
        <f t="shared" si="351"/>
        <v>#N/A</v>
      </c>
      <c r="AX648" s="4" t="e">
        <f t="shared" si="351"/>
        <v>#N/A</v>
      </c>
      <c r="AZ648" s="8" t="e">
        <f t="shared" si="354"/>
        <v>#N/A</v>
      </c>
      <c r="BA648" s="3" t="e">
        <f t="shared" si="355"/>
        <v>#N/A</v>
      </c>
      <c r="BB648" s="3" t="e">
        <f t="shared" si="356"/>
        <v>#N/A</v>
      </c>
      <c r="BC648" s="3" t="e">
        <f t="shared" si="357"/>
        <v>#N/A</v>
      </c>
      <c r="BD648" s="3" t="e">
        <f t="shared" si="358"/>
        <v>#N/A</v>
      </c>
      <c r="BE648" s="3" t="e">
        <f t="shared" si="359"/>
        <v>#N/A</v>
      </c>
      <c r="BF648" s="3" t="e">
        <f t="shared" si="360"/>
        <v>#N/A</v>
      </c>
      <c r="BG648" s="3" t="e">
        <f t="shared" si="361"/>
        <v>#N/A</v>
      </c>
      <c r="BH648" s="3" t="e">
        <f t="shared" si="362"/>
        <v>#N/A</v>
      </c>
      <c r="BI648" s="3" t="e">
        <f t="shared" si="363"/>
        <v>#N/A</v>
      </c>
      <c r="BM648" s="4"/>
      <c r="BN648" s="8"/>
      <c r="BO648" s="3"/>
      <c r="BP648" s="4"/>
      <c r="BQ648" s="4"/>
      <c r="BR648" s="3"/>
      <c r="BU648">
        <f t="shared" si="350"/>
        <v>313</v>
      </c>
      <c r="BV648" t="e">
        <f t="shared" si="352"/>
        <v>#N/A</v>
      </c>
      <c r="BW648" s="3" t="e">
        <f t="shared" si="352"/>
        <v>#N/A</v>
      </c>
      <c r="BX648" s="3" t="e">
        <f t="shared" si="352"/>
        <v>#N/A</v>
      </c>
      <c r="BY648" s="4" t="e">
        <f t="shared" si="352"/>
        <v>#N/A</v>
      </c>
      <c r="BZ648" s="4" t="e">
        <f t="shared" si="352"/>
        <v>#N/A</v>
      </c>
      <c r="CB648" s="8" t="e">
        <f t="shared" si="338"/>
        <v>#N/A</v>
      </c>
      <c r="CC648" s="3" t="e">
        <f t="shared" si="339"/>
        <v>#N/A</v>
      </c>
      <c r="CD648" s="3" t="e">
        <f t="shared" si="340"/>
        <v>#N/A</v>
      </c>
      <c r="CE648" s="3" t="e">
        <f t="shared" si="341"/>
        <v>#N/A</v>
      </c>
      <c r="CF648" s="3" t="e">
        <f t="shared" si="342"/>
        <v>#N/A</v>
      </c>
      <c r="CG648" s="3" t="e">
        <f t="shared" si="343"/>
        <v>#N/A</v>
      </c>
      <c r="CH648" s="3" t="e">
        <f t="shared" si="344"/>
        <v>#N/A</v>
      </c>
      <c r="CI648" s="3" t="e">
        <f t="shared" si="345"/>
        <v>#N/A</v>
      </c>
      <c r="CJ648" s="3" t="e">
        <f t="shared" si="346"/>
        <v>#N/A</v>
      </c>
      <c r="CK648" s="3" t="e">
        <f t="shared" si="347"/>
        <v>#N/A</v>
      </c>
    </row>
    <row r="649" spans="45:89" x14ac:dyDescent="0.2">
      <c r="AS649">
        <f t="shared" si="348"/>
        <v>314</v>
      </c>
      <c r="AT649" t="e">
        <f t="shared" si="349"/>
        <v>#N/A</v>
      </c>
      <c r="AU649" s="3" t="e">
        <f t="shared" si="353"/>
        <v>#N/A</v>
      </c>
      <c r="AV649" s="3" t="e">
        <f t="shared" si="351"/>
        <v>#N/A</v>
      </c>
      <c r="AW649" s="4" t="e">
        <f t="shared" si="351"/>
        <v>#N/A</v>
      </c>
      <c r="AX649" s="4" t="e">
        <f t="shared" si="351"/>
        <v>#N/A</v>
      </c>
      <c r="AZ649" s="8" t="e">
        <f t="shared" si="354"/>
        <v>#N/A</v>
      </c>
      <c r="BA649" s="3" t="e">
        <f t="shared" si="355"/>
        <v>#N/A</v>
      </c>
      <c r="BB649" s="3" t="e">
        <f t="shared" si="356"/>
        <v>#N/A</v>
      </c>
      <c r="BC649" s="3" t="e">
        <f t="shared" si="357"/>
        <v>#N/A</v>
      </c>
      <c r="BD649" s="3" t="e">
        <f t="shared" si="358"/>
        <v>#N/A</v>
      </c>
      <c r="BE649" s="3" t="e">
        <f t="shared" si="359"/>
        <v>#N/A</v>
      </c>
      <c r="BF649" s="3" t="e">
        <f t="shared" si="360"/>
        <v>#N/A</v>
      </c>
      <c r="BG649" s="3" t="e">
        <f t="shared" si="361"/>
        <v>#N/A</v>
      </c>
      <c r="BH649" s="3" t="e">
        <f t="shared" si="362"/>
        <v>#N/A</v>
      </c>
      <c r="BI649" s="3" t="e">
        <f t="shared" si="363"/>
        <v>#N/A</v>
      </c>
      <c r="BM649" s="4"/>
      <c r="BN649" s="8"/>
      <c r="BO649" s="3"/>
      <c r="BP649" s="4"/>
      <c r="BQ649" s="4"/>
      <c r="BR649" s="3"/>
      <c r="BU649">
        <f t="shared" si="350"/>
        <v>314</v>
      </c>
      <c r="BV649" t="e">
        <f t="shared" si="352"/>
        <v>#N/A</v>
      </c>
      <c r="BW649" s="3" t="e">
        <f t="shared" si="352"/>
        <v>#N/A</v>
      </c>
      <c r="BX649" s="3" t="e">
        <f t="shared" si="352"/>
        <v>#N/A</v>
      </c>
      <c r="BY649" s="4" t="e">
        <f t="shared" si="352"/>
        <v>#N/A</v>
      </c>
      <c r="BZ649" s="4" t="e">
        <f t="shared" si="352"/>
        <v>#N/A</v>
      </c>
      <c r="CB649" s="8" t="e">
        <f t="shared" si="338"/>
        <v>#N/A</v>
      </c>
      <c r="CC649" s="3" t="e">
        <f t="shared" si="339"/>
        <v>#N/A</v>
      </c>
      <c r="CD649" s="3" t="e">
        <f t="shared" si="340"/>
        <v>#N/A</v>
      </c>
      <c r="CE649" s="3" t="e">
        <f t="shared" si="341"/>
        <v>#N/A</v>
      </c>
      <c r="CF649" s="3" t="e">
        <f t="shared" si="342"/>
        <v>#N/A</v>
      </c>
      <c r="CG649" s="3" t="e">
        <f t="shared" si="343"/>
        <v>#N/A</v>
      </c>
      <c r="CH649" s="3" t="e">
        <f t="shared" si="344"/>
        <v>#N/A</v>
      </c>
      <c r="CI649" s="3" t="e">
        <f t="shared" si="345"/>
        <v>#N/A</v>
      </c>
      <c r="CJ649" s="3" t="e">
        <f t="shared" si="346"/>
        <v>#N/A</v>
      </c>
      <c r="CK649" s="3" t="e">
        <f t="shared" si="347"/>
        <v>#N/A</v>
      </c>
    </row>
    <row r="650" spans="45:89" x14ac:dyDescent="0.2">
      <c r="AS650">
        <f t="shared" si="348"/>
        <v>314</v>
      </c>
      <c r="AT650" t="e">
        <f t="shared" si="349"/>
        <v>#N/A</v>
      </c>
      <c r="AU650" s="3" t="e">
        <f t="shared" si="353"/>
        <v>#N/A</v>
      </c>
      <c r="AV650" s="3" t="e">
        <f t="shared" si="351"/>
        <v>#N/A</v>
      </c>
      <c r="AW650" s="4" t="e">
        <f t="shared" si="351"/>
        <v>#N/A</v>
      </c>
      <c r="AX650" s="4" t="e">
        <f t="shared" si="351"/>
        <v>#N/A</v>
      </c>
      <c r="AZ650" s="8" t="e">
        <f t="shared" si="354"/>
        <v>#N/A</v>
      </c>
      <c r="BA650" s="3" t="e">
        <f t="shared" si="355"/>
        <v>#N/A</v>
      </c>
      <c r="BB650" s="3" t="e">
        <f t="shared" si="356"/>
        <v>#N/A</v>
      </c>
      <c r="BC650" s="3" t="e">
        <f t="shared" si="357"/>
        <v>#N/A</v>
      </c>
      <c r="BD650" s="3" t="e">
        <f t="shared" si="358"/>
        <v>#N/A</v>
      </c>
      <c r="BE650" s="3" t="e">
        <f t="shared" si="359"/>
        <v>#N/A</v>
      </c>
      <c r="BF650" s="3" t="e">
        <f t="shared" si="360"/>
        <v>#N/A</v>
      </c>
      <c r="BG650" s="3" t="e">
        <f t="shared" si="361"/>
        <v>#N/A</v>
      </c>
      <c r="BH650" s="3" t="e">
        <f t="shared" si="362"/>
        <v>#N/A</v>
      </c>
      <c r="BI650" s="3" t="e">
        <f t="shared" si="363"/>
        <v>#N/A</v>
      </c>
      <c r="BM650" s="4"/>
      <c r="BN650" s="8"/>
      <c r="BO650" s="3"/>
      <c r="BP650" s="4"/>
      <c r="BQ650" s="4"/>
      <c r="BR650" s="3"/>
      <c r="BU650">
        <f t="shared" si="350"/>
        <v>314</v>
      </c>
      <c r="BV650" t="e">
        <f t="shared" si="352"/>
        <v>#N/A</v>
      </c>
      <c r="BW650" s="3" t="e">
        <f t="shared" si="352"/>
        <v>#N/A</v>
      </c>
      <c r="BX650" s="3" t="e">
        <f t="shared" si="352"/>
        <v>#N/A</v>
      </c>
      <c r="BY650" s="4" t="e">
        <f t="shared" si="352"/>
        <v>#N/A</v>
      </c>
      <c r="BZ650" s="4" t="e">
        <f t="shared" si="352"/>
        <v>#N/A</v>
      </c>
      <c r="CB650" s="8" t="e">
        <f t="shared" si="338"/>
        <v>#N/A</v>
      </c>
      <c r="CC650" s="3" t="e">
        <f t="shared" si="339"/>
        <v>#N/A</v>
      </c>
      <c r="CD650" s="3" t="e">
        <f t="shared" si="340"/>
        <v>#N/A</v>
      </c>
      <c r="CE650" s="3" t="e">
        <f t="shared" si="341"/>
        <v>#N/A</v>
      </c>
      <c r="CF650" s="3" t="e">
        <f t="shared" si="342"/>
        <v>#N/A</v>
      </c>
      <c r="CG650" s="3" t="e">
        <f t="shared" si="343"/>
        <v>#N/A</v>
      </c>
      <c r="CH650" s="3" t="e">
        <f t="shared" si="344"/>
        <v>#N/A</v>
      </c>
      <c r="CI650" s="3" t="e">
        <f t="shared" si="345"/>
        <v>#N/A</v>
      </c>
      <c r="CJ650" s="3" t="e">
        <f t="shared" si="346"/>
        <v>#N/A</v>
      </c>
      <c r="CK650" s="3" t="e">
        <f t="shared" si="347"/>
        <v>#N/A</v>
      </c>
    </row>
    <row r="651" spans="45:89" x14ac:dyDescent="0.2">
      <c r="AS651">
        <f t="shared" si="348"/>
        <v>315</v>
      </c>
      <c r="AT651" t="e">
        <f t="shared" si="349"/>
        <v>#N/A</v>
      </c>
      <c r="AU651" s="3" t="e">
        <f t="shared" si="353"/>
        <v>#N/A</v>
      </c>
      <c r="AV651" s="3" t="e">
        <f t="shared" si="351"/>
        <v>#N/A</v>
      </c>
      <c r="AW651" s="4" t="e">
        <f t="shared" si="351"/>
        <v>#N/A</v>
      </c>
      <c r="AX651" s="4" t="e">
        <f t="shared" si="351"/>
        <v>#N/A</v>
      </c>
      <c r="AZ651" s="8" t="e">
        <f t="shared" si="354"/>
        <v>#N/A</v>
      </c>
      <c r="BA651" s="3" t="e">
        <f t="shared" si="355"/>
        <v>#N/A</v>
      </c>
      <c r="BB651" s="3" t="e">
        <f t="shared" si="356"/>
        <v>#N/A</v>
      </c>
      <c r="BC651" s="3" t="e">
        <f t="shared" si="357"/>
        <v>#N/A</v>
      </c>
      <c r="BD651" s="3" t="e">
        <f t="shared" si="358"/>
        <v>#N/A</v>
      </c>
      <c r="BE651" s="3" t="e">
        <f t="shared" si="359"/>
        <v>#N/A</v>
      </c>
      <c r="BF651" s="3" t="e">
        <f t="shared" si="360"/>
        <v>#N/A</v>
      </c>
      <c r="BG651" s="3" t="e">
        <f t="shared" si="361"/>
        <v>#N/A</v>
      </c>
      <c r="BH651" s="3" t="e">
        <f t="shared" si="362"/>
        <v>#N/A</v>
      </c>
      <c r="BI651" s="3" t="e">
        <f t="shared" si="363"/>
        <v>#N/A</v>
      </c>
      <c r="BM651" s="4"/>
      <c r="BN651" s="8"/>
      <c r="BO651" s="3"/>
      <c r="BP651" s="4"/>
      <c r="BQ651" s="4"/>
      <c r="BR651" s="3"/>
      <c r="BU651">
        <f t="shared" si="350"/>
        <v>315</v>
      </c>
      <c r="BV651" t="e">
        <f t="shared" si="352"/>
        <v>#N/A</v>
      </c>
      <c r="BW651" s="3" t="e">
        <f t="shared" si="352"/>
        <v>#N/A</v>
      </c>
      <c r="BX651" s="3" t="e">
        <f t="shared" si="352"/>
        <v>#N/A</v>
      </c>
      <c r="BY651" s="4" t="e">
        <f t="shared" si="352"/>
        <v>#N/A</v>
      </c>
      <c r="BZ651" s="4" t="e">
        <f t="shared" si="352"/>
        <v>#N/A</v>
      </c>
      <c r="CB651" s="8" t="e">
        <f t="shared" ref="CB651:CB683" si="364">IF(AND($C$13&lt;&gt;0,BZ651&gt;$C$13),NA(),BZ651)</f>
        <v>#N/A</v>
      </c>
      <c r="CC651" s="3" t="e">
        <f t="shared" ref="CC651:CC683" si="365">IF(ISNA($CB651),NA(),IF(AND($BW651&gt;CD$21,$BW651&lt;=CC$21),$BX651,0))</f>
        <v>#N/A</v>
      </c>
      <c r="CD651" s="3" t="e">
        <f t="shared" ref="CD651:CD683" si="366">IF(ISNA($CB651),NA(),IF(AND($BW651&gt;CE$21,$BW651&lt;=CD$21),$BX651,0))</f>
        <v>#N/A</v>
      </c>
      <c r="CE651" s="3" t="e">
        <f t="shared" ref="CE651:CE683" si="367">IF(ISNA($CB651),NA(),IF(AND($BW651&gt;CF$21,$BW651&lt;=CE$21),$BX651,0))</f>
        <v>#N/A</v>
      </c>
      <c r="CF651" s="3" t="e">
        <f t="shared" ref="CF651:CF683" si="368">IF(ISNA($CB651),NA(),IF(AND($BW651&gt;CG$21,$BW651&lt;=CF$21),$BX651,0))</f>
        <v>#N/A</v>
      </c>
      <c r="CG651" s="3" t="e">
        <f t="shared" ref="CG651:CG683" si="369">IF(ISNA($CB651),NA(),IF(AND($BW651&gt;CH$21,$BW651&lt;=CG$21),$BX651,0))</f>
        <v>#N/A</v>
      </c>
      <c r="CH651" s="3" t="e">
        <f t="shared" ref="CH651:CH683" si="370">IF(ISNA($CB651),NA(),IF(AND($BW651&gt;CI$21,$BW651&lt;=CH$21),$BX651,0))</f>
        <v>#N/A</v>
      </c>
      <c r="CI651" s="3" t="e">
        <f t="shared" ref="CI651:CI683" si="371">IF(ISNA($CB651),NA(),IF(AND($BW651&gt;CJ$21,$BW651&lt;=CI$21),$BX651,0))</f>
        <v>#N/A</v>
      </c>
      <c r="CJ651" s="3" t="e">
        <f t="shared" ref="CJ651:CJ683" si="372">IF(ISNA($CB651),NA(),IF(AND($BW651&gt;CK$21,$BW651&lt;=CJ$21),$BX651,0))</f>
        <v>#N/A</v>
      </c>
      <c r="CK651" s="3" t="e">
        <f t="shared" ref="CK651:CK683" si="373">IF(ISNA($CB651),NA(),IF(AND($BW651&gt;CL$21,$BW651&lt;=CK$21),$BX651,0))</f>
        <v>#N/A</v>
      </c>
    </row>
    <row r="652" spans="45:89" x14ac:dyDescent="0.2">
      <c r="AS652">
        <f t="shared" si="348"/>
        <v>315</v>
      </c>
      <c r="AT652" t="e">
        <f t="shared" si="349"/>
        <v>#N/A</v>
      </c>
      <c r="AU652" s="3" t="e">
        <f t="shared" si="353"/>
        <v>#N/A</v>
      </c>
      <c r="AV652" s="3" t="e">
        <f t="shared" si="351"/>
        <v>#N/A</v>
      </c>
      <c r="AW652" s="4" t="e">
        <f t="shared" si="351"/>
        <v>#N/A</v>
      </c>
      <c r="AX652" s="4" t="e">
        <f t="shared" si="351"/>
        <v>#N/A</v>
      </c>
      <c r="AZ652" s="8" t="e">
        <f t="shared" si="354"/>
        <v>#N/A</v>
      </c>
      <c r="BA652" s="3" t="e">
        <f t="shared" si="355"/>
        <v>#N/A</v>
      </c>
      <c r="BB652" s="3" t="e">
        <f t="shared" si="356"/>
        <v>#N/A</v>
      </c>
      <c r="BC652" s="3" t="e">
        <f t="shared" si="357"/>
        <v>#N/A</v>
      </c>
      <c r="BD652" s="3" t="e">
        <f t="shared" si="358"/>
        <v>#N/A</v>
      </c>
      <c r="BE652" s="3" t="e">
        <f t="shared" si="359"/>
        <v>#N/A</v>
      </c>
      <c r="BF652" s="3" t="e">
        <f t="shared" si="360"/>
        <v>#N/A</v>
      </c>
      <c r="BG652" s="3" t="e">
        <f t="shared" si="361"/>
        <v>#N/A</v>
      </c>
      <c r="BH652" s="3" t="e">
        <f t="shared" si="362"/>
        <v>#N/A</v>
      </c>
      <c r="BI652" s="3" t="e">
        <f t="shared" si="363"/>
        <v>#N/A</v>
      </c>
      <c r="BM652" s="4"/>
      <c r="BN652" s="8"/>
      <c r="BO652" s="3"/>
      <c r="BP652" s="4"/>
      <c r="BQ652" s="4"/>
      <c r="BR652" s="3"/>
      <c r="BU652">
        <f t="shared" si="350"/>
        <v>315</v>
      </c>
      <c r="BV652" t="e">
        <f t="shared" si="352"/>
        <v>#N/A</v>
      </c>
      <c r="BW652" s="3" t="e">
        <f t="shared" si="352"/>
        <v>#N/A</v>
      </c>
      <c r="BX652" s="3" t="e">
        <f t="shared" si="352"/>
        <v>#N/A</v>
      </c>
      <c r="BY652" s="4" t="e">
        <f t="shared" si="352"/>
        <v>#N/A</v>
      </c>
      <c r="BZ652" s="4" t="e">
        <f t="shared" si="352"/>
        <v>#N/A</v>
      </c>
      <c r="CB652" s="8" t="e">
        <f t="shared" si="364"/>
        <v>#N/A</v>
      </c>
      <c r="CC652" s="3" t="e">
        <f t="shared" si="365"/>
        <v>#N/A</v>
      </c>
      <c r="CD652" s="3" t="e">
        <f t="shared" si="366"/>
        <v>#N/A</v>
      </c>
      <c r="CE652" s="3" t="e">
        <f t="shared" si="367"/>
        <v>#N/A</v>
      </c>
      <c r="CF652" s="3" t="e">
        <f t="shared" si="368"/>
        <v>#N/A</v>
      </c>
      <c r="CG652" s="3" t="e">
        <f t="shared" si="369"/>
        <v>#N/A</v>
      </c>
      <c r="CH652" s="3" t="e">
        <f t="shared" si="370"/>
        <v>#N/A</v>
      </c>
      <c r="CI652" s="3" t="e">
        <f t="shared" si="371"/>
        <v>#N/A</v>
      </c>
      <c r="CJ652" s="3" t="e">
        <f t="shared" si="372"/>
        <v>#N/A</v>
      </c>
      <c r="CK652" s="3" t="e">
        <f t="shared" si="373"/>
        <v>#N/A</v>
      </c>
    </row>
    <row r="653" spans="45:89" x14ac:dyDescent="0.2">
      <c r="AS653">
        <f t="shared" si="348"/>
        <v>316</v>
      </c>
      <c r="AT653" t="e">
        <f t="shared" si="349"/>
        <v>#N/A</v>
      </c>
      <c r="AU653" s="3" t="e">
        <f t="shared" si="353"/>
        <v>#N/A</v>
      </c>
      <c r="AV653" s="3" t="e">
        <f t="shared" si="351"/>
        <v>#N/A</v>
      </c>
      <c r="AW653" s="4" t="e">
        <f t="shared" si="351"/>
        <v>#N/A</v>
      </c>
      <c r="AX653" s="4" t="e">
        <f t="shared" si="351"/>
        <v>#N/A</v>
      </c>
      <c r="AZ653" s="8" t="e">
        <f t="shared" si="354"/>
        <v>#N/A</v>
      </c>
      <c r="BA653" s="3" t="e">
        <f t="shared" si="355"/>
        <v>#N/A</v>
      </c>
      <c r="BB653" s="3" t="e">
        <f t="shared" si="356"/>
        <v>#N/A</v>
      </c>
      <c r="BC653" s="3" t="e">
        <f t="shared" si="357"/>
        <v>#N/A</v>
      </c>
      <c r="BD653" s="3" t="e">
        <f t="shared" si="358"/>
        <v>#N/A</v>
      </c>
      <c r="BE653" s="3" t="e">
        <f t="shared" si="359"/>
        <v>#N/A</v>
      </c>
      <c r="BF653" s="3" t="e">
        <f t="shared" si="360"/>
        <v>#N/A</v>
      </c>
      <c r="BG653" s="3" t="e">
        <f t="shared" si="361"/>
        <v>#N/A</v>
      </c>
      <c r="BH653" s="3" t="e">
        <f t="shared" si="362"/>
        <v>#N/A</v>
      </c>
      <c r="BI653" s="3" t="e">
        <f t="shared" si="363"/>
        <v>#N/A</v>
      </c>
      <c r="BM653" s="4"/>
      <c r="BN653" s="8"/>
      <c r="BO653" s="3"/>
      <c r="BP653" s="4"/>
      <c r="BQ653" s="4"/>
      <c r="BR653" s="3"/>
      <c r="BU653">
        <f t="shared" si="350"/>
        <v>316</v>
      </c>
      <c r="BV653" t="e">
        <f t="shared" si="352"/>
        <v>#N/A</v>
      </c>
      <c r="BW653" s="3" t="e">
        <f t="shared" si="352"/>
        <v>#N/A</v>
      </c>
      <c r="BX653" s="3" t="e">
        <f t="shared" si="352"/>
        <v>#N/A</v>
      </c>
      <c r="BY653" s="4" t="e">
        <f t="shared" si="352"/>
        <v>#N/A</v>
      </c>
      <c r="BZ653" s="4" t="e">
        <f t="shared" si="352"/>
        <v>#N/A</v>
      </c>
      <c r="CB653" s="8" t="e">
        <f t="shared" si="364"/>
        <v>#N/A</v>
      </c>
      <c r="CC653" s="3" t="e">
        <f t="shared" si="365"/>
        <v>#N/A</v>
      </c>
      <c r="CD653" s="3" t="e">
        <f t="shared" si="366"/>
        <v>#N/A</v>
      </c>
      <c r="CE653" s="3" t="e">
        <f t="shared" si="367"/>
        <v>#N/A</v>
      </c>
      <c r="CF653" s="3" t="e">
        <f t="shared" si="368"/>
        <v>#N/A</v>
      </c>
      <c r="CG653" s="3" t="e">
        <f t="shared" si="369"/>
        <v>#N/A</v>
      </c>
      <c r="CH653" s="3" t="e">
        <f t="shared" si="370"/>
        <v>#N/A</v>
      </c>
      <c r="CI653" s="3" t="e">
        <f t="shared" si="371"/>
        <v>#N/A</v>
      </c>
      <c r="CJ653" s="3" t="e">
        <f t="shared" si="372"/>
        <v>#N/A</v>
      </c>
      <c r="CK653" s="3" t="e">
        <f t="shared" si="373"/>
        <v>#N/A</v>
      </c>
    </row>
    <row r="654" spans="45:89" x14ac:dyDescent="0.2">
      <c r="AS654">
        <f t="shared" si="348"/>
        <v>316</v>
      </c>
      <c r="AT654" t="e">
        <f t="shared" si="349"/>
        <v>#N/A</v>
      </c>
      <c r="AU654" s="3" t="e">
        <f t="shared" si="353"/>
        <v>#N/A</v>
      </c>
      <c r="AV654" s="3" t="e">
        <f t="shared" si="351"/>
        <v>#N/A</v>
      </c>
      <c r="AW654" s="4" t="e">
        <f t="shared" si="351"/>
        <v>#N/A</v>
      </c>
      <c r="AX654" s="4" t="e">
        <f t="shared" si="351"/>
        <v>#N/A</v>
      </c>
      <c r="AZ654" s="8" t="e">
        <f t="shared" si="354"/>
        <v>#N/A</v>
      </c>
      <c r="BA654" s="3" t="e">
        <f t="shared" si="355"/>
        <v>#N/A</v>
      </c>
      <c r="BB654" s="3" t="e">
        <f t="shared" si="356"/>
        <v>#N/A</v>
      </c>
      <c r="BC654" s="3" t="e">
        <f t="shared" si="357"/>
        <v>#N/A</v>
      </c>
      <c r="BD654" s="3" t="e">
        <f t="shared" si="358"/>
        <v>#N/A</v>
      </c>
      <c r="BE654" s="3" t="e">
        <f t="shared" si="359"/>
        <v>#N/A</v>
      </c>
      <c r="BF654" s="3" t="e">
        <f t="shared" si="360"/>
        <v>#N/A</v>
      </c>
      <c r="BG654" s="3" t="e">
        <f t="shared" si="361"/>
        <v>#N/A</v>
      </c>
      <c r="BH654" s="3" t="e">
        <f t="shared" si="362"/>
        <v>#N/A</v>
      </c>
      <c r="BI654" s="3" t="e">
        <f t="shared" si="363"/>
        <v>#N/A</v>
      </c>
      <c r="BM654" s="4"/>
      <c r="BN654" s="8"/>
      <c r="BO654" s="3"/>
      <c r="BP654" s="4"/>
      <c r="BQ654" s="4"/>
      <c r="BR654" s="3"/>
      <c r="BU654">
        <f t="shared" si="350"/>
        <v>316</v>
      </c>
      <c r="BV654" t="e">
        <f t="shared" si="352"/>
        <v>#N/A</v>
      </c>
      <c r="BW654" s="3" t="e">
        <f t="shared" si="352"/>
        <v>#N/A</v>
      </c>
      <c r="BX654" s="3" t="e">
        <f t="shared" si="352"/>
        <v>#N/A</v>
      </c>
      <c r="BY654" s="4" t="e">
        <f t="shared" si="352"/>
        <v>#N/A</v>
      </c>
      <c r="BZ654" s="4" t="e">
        <f t="shared" si="352"/>
        <v>#N/A</v>
      </c>
      <c r="CB654" s="8" t="e">
        <f t="shared" si="364"/>
        <v>#N/A</v>
      </c>
      <c r="CC654" s="3" t="e">
        <f t="shared" si="365"/>
        <v>#N/A</v>
      </c>
      <c r="CD654" s="3" t="e">
        <f t="shared" si="366"/>
        <v>#N/A</v>
      </c>
      <c r="CE654" s="3" t="e">
        <f t="shared" si="367"/>
        <v>#N/A</v>
      </c>
      <c r="CF654" s="3" t="e">
        <f t="shared" si="368"/>
        <v>#N/A</v>
      </c>
      <c r="CG654" s="3" t="e">
        <f t="shared" si="369"/>
        <v>#N/A</v>
      </c>
      <c r="CH654" s="3" t="e">
        <f t="shared" si="370"/>
        <v>#N/A</v>
      </c>
      <c r="CI654" s="3" t="e">
        <f t="shared" si="371"/>
        <v>#N/A</v>
      </c>
      <c r="CJ654" s="3" t="e">
        <f t="shared" si="372"/>
        <v>#N/A</v>
      </c>
      <c r="CK654" s="3" t="e">
        <f t="shared" si="373"/>
        <v>#N/A</v>
      </c>
    </row>
    <row r="655" spans="45:89" x14ac:dyDescent="0.2">
      <c r="AS655">
        <f t="shared" ref="AS655:AS683" si="374">AS653+1</f>
        <v>317</v>
      </c>
      <c r="AT655" t="e">
        <f t="shared" si="349"/>
        <v>#N/A</v>
      </c>
      <c r="AU655" s="3" t="e">
        <f t="shared" si="353"/>
        <v>#N/A</v>
      </c>
      <c r="AV655" s="3" t="e">
        <f t="shared" si="351"/>
        <v>#N/A</v>
      </c>
      <c r="AW655" s="4" t="e">
        <f t="shared" si="351"/>
        <v>#N/A</v>
      </c>
      <c r="AX655" s="4" t="e">
        <f t="shared" si="351"/>
        <v>#N/A</v>
      </c>
      <c r="AZ655" s="8" t="e">
        <f t="shared" si="354"/>
        <v>#N/A</v>
      </c>
      <c r="BA655" s="3" t="e">
        <f t="shared" si="355"/>
        <v>#N/A</v>
      </c>
      <c r="BB655" s="3" t="e">
        <f t="shared" si="356"/>
        <v>#N/A</v>
      </c>
      <c r="BC655" s="3" t="e">
        <f t="shared" si="357"/>
        <v>#N/A</v>
      </c>
      <c r="BD655" s="3" t="e">
        <f t="shared" si="358"/>
        <v>#N/A</v>
      </c>
      <c r="BE655" s="3" t="e">
        <f t="shared" si="359"/>
        <v>#N/A</v>
      </c>
      <c r="BF655" s="3" t="e">
        <f t="shared" si="360"/>
        <v>#N/A</v>
      </c>
      <c r="BG655" s="3" t="e">
        <f t="shared" si="361"/>
        <v>#N/A</v>
      </c>
      <c r="BH655" s="3" t="e">
        <f t="shared" si="362"/>
        <v>#N/A</v>
      </c>
      <c r="BI655" s="3" t="e">
        <f t="shared" si="363"/>
        <v>#N/A</v>
      </c>
      <c r="BM655" s="4"/>
      <c r="BN655" s="8"/>
      <c r="BO655" s="3"/>
      <c r="BP655" s="4"/>
      <c r="BQ655" s="4"/>
      <c r="BR655" s="3"/>
      <c r="BU655">
        <f t="shared" si="350"/>
        <v>317</v>
      </c>
      <c r="BV655" t="e">
        <f t="shared" si="352"/>
        <v>#N/A</v>
      </c>
      <c r="BW655" s="3" t="e">
        <f t="shared" si="352"/>
        <v>#N/A</v>
      </c>
      <c r="BX655" s="3" t="e">
        <f t="shared" si="352"/>
        <v>#N/A</v>
      </c>
      <c r="BY655" s="4" t="e">
        <f t="shared" si="352"/>
        <v>#N/A</v>
      </c>
      <c r="BZ655" s="4" t="e">
        <f t="shared" si="352"/>
        <v>#N/A</v>
      </c>
      <c r="CB655" s="8" t="e">
        <f t="shared" si="364"/>
        <v>#N/A</v>
      </c>
      <c r="CC655" s="3" t="e">
        <f t="shared" si="365"/>
        <v>#N/A</v>
      </c>
      <c r="CD655" s="3" t="e">
        <f t="shared" si="366"/>
        <v>#N/A</v>
      </c>
      <c r="CE655" s="3" t="e">
        <f t="shared" si="367"/>
        <v>#N/A</v>
      </c>
      <c r="CF655" s="3" t="e">
        <f t="shared" si="368"/>
        <v>#N/A</v>
      </c>
      <c r="CG655" s="3" t="e">
        <f t="shared" si="369"/>
        <v>#N/A</v>
      </c>
      <c r="CH655" s="3" t="e">
        <f t="shared" si="370"/>
        <v>#N/A</v>
      </c>
      <c r="CI655" s="3" t="e">
        <f t="shared" si="371"/>
        <v>#N/A</v>
      </c>
      <c r="CJ655" s="3" t="e">
        <f t="shared" si="372"/>
        <v>#N/A</v>
      </c>
      <c r="CK655" s="3" t="e">
        <f t="shared" si="373"/>
        <v>#N/A</v>
      </c>
    </row>
    <row r="656" spans="45:89" x14ac:dyDescent="0.2">
      <c r="AS656">
        <f t="shared" si="374"/>
        <v>317</v>
      </c>
      <c r="AT656" t="e">
        <f t="shared" si="349"/>
        <v>#N/A</v>
      </c>
      <c r="AU656" s="3" t="e">
        <f t="shared" si="353"/>
        <v>#N/A</v>
      </c>
      <c r="AV656" s="3" t="e">
        <f t="shared" si="351"/>
        <v>#N/A</v>
      </c>
      <c r="AW656" s="4" t="e">
        <f t="shared" si="351"/>
        <v>#N/A</v>
      </c>
      <c r="AX656" s="4" t="e">
        <f t="shared" si="351"/>
        <v>#N/A</v>
      </c>
      <c r="AZ656" s="8" t="e">
        <f t="shared" si="354"/>
        <v>#N/A</v>
      </c>
      <c r="BA656" s="3" t="e">
        <f t="shared" si="355"/>
        <v>#N/A</v>
      </c>
      <c r="BB656" s="3" t="e">
        <f t="shared" si="356"/>
        <v>#N/A</v>
      </c>
      <c r="BC656" s="3" t="e">
        <f t="shared" si="357"/>
        <v>#N/A</v>
      </c>
      <c r="BD656" s="3" t="e">
        <f t="shared" si="358"/>
        <v>#N/A</v>
      </c>
      <c r="BE656" s="3" t="e">
        <f t="shared" si="359"/>
        <v>#N/A</v>
      </c>
      <c r="BF656" s="3" t="e">
        <f t="shared" si="360"/>
        <v>#N/A</v>
      </c>
      <c r="BG656" s="3" t="e">
        <f t="shared" si="361"/>
        <v>#N/A</v>
      </c>
      <c r="BH656" s="3" t="e">
        <f t="shared" si="362"/>
        <v>#N/A</v>
      </c>
      <c r="BI656" s="3" t="e">
        <f t="shared" si="363"/>
        <v>#N/A</v>
      </c>
      <c r="BM656" s="4"/>
      <c r="BN656" s="8"/>
      <c r="BO656" s="3"/>
      <c r="BP656" s="4"/>
      <c r="BQ656" s="4"/>
      <c r="BR656" s="3"/>
      <c r="BU656">
        <f t="shared" si="350"/>
        <v>317</v>
      </c>
      <c r="BV656" t="e">
        <f t="shared" si="352"/>
        <v>#N/A</v>
      </c>
      <c r="BW656" s="3" t="e">
        <f t="shared" si="352"/>
        <v>#N/A</v>
      </c>
      <c r="BX656" s="3" t="e">
        <f t="shared" si="352"/>
        <v>#N/A</v>
      </c>
      <c r="BY656" s="4" t="e">
        <f t="shared" si="352"/>
        <v>#N/A</v>
      </c>
      <c r="BZ656" s="4" t="e">
        <f t="shared" si="352"/>
        <v>#N/A</v>
      </c>
      <c r="CB656" s="8" t="e">
        <f t="shared" si="364"/>
        <v>#N/A</v>
      </c>
      <c r="CC656" s="3" t="e">
        <f t="shared" si="365"/>
        <v>#N/A</v>
      </c>
      <c r="CD656" s="3" t="e">
        <f t="shared" si="366"/>
        <v>#N/A</v>
      </c>
      <c r="CE656" s="3" t="e">
        <f t="shared" si="367"/>
        <v>#N/A</v>
      </c>
      <c r="CF656" s="3" t="e">
        <f t="shared" si="368"/>
        <v>#N/A</v>
      </c>
      <c r="CG656" s="3" t="e">
        <f t="shared" si="369"/>
        <v>#N/A</v>
      </c>
      <c r="CH656" s="3" t="e">
        <f t="shared" si="370"/>
        <v>#N/A</v>
      </c>
      <c r="CI656" s="3" t="e">
        <f t="shared" si="371"/>
        <v>#N/A</v>
      </c>
      <c r="CJ656" s="3" t="e">
        <f t="shared" si="372"/>
        <v>#N/A</v>
      </c>
      <c r="CK656" s="3" t="e">
        <f t="shared" si="373"/>
        <v>#N/A</v>
      </c>
    </row>
    <row r="657" spans="45:89" x14ac:dyDescent="0.2">
      <c r="AS657">
        <f t="shared" si="374"/>
        <v>318</v>
      </c>
      <c r="AT657" t="e">
        <f t="shared" si="349"/>
        <v>#N/A</v>
      </c>
      <c r="AU657" s="3" t="e">
        <f t="shared" si="353"/>
        <v>#N/A</v>
      </c>
      <c r="AV657" s="3" t="e">
        <f t="shared" si="351"/>
        <v>#N/A</v>
      </c>
      <c r="AW657" s="4" t="e">
        <f t="shared" si="351"/>
        <v>#N/A</v>
      </c>
      <c r="AX657" s="4" t="e">
        <f t="shared" si="351"/>
        <v>#N/A</v>
      </c>
      <c r="AZ657" s="8" t="e">
        <f t="shared" si="354"/>
        <v>#N/A</v>
      </c>
      <c r="BA657" s="3" t="e">
        <f t="shared" si="355"/>
        <v>#N/A</v>
      </c>
      <c r="BB657" s="3" t="e">
        <f t="shared" si="356"/>
        <v>#N/A</v>
      </c>
      <c r="BC657" s="3" t="e">
        <f t="shared" si="357"/>
        <v>#N/A</v>
      </c>
      <c r="BD657" s="3" t="e">
        <f t="shared" si="358"/>
        <v>#N/A</v>
      </c>
      <c r="BE657" s="3" t="e">
        <f t="shared" si="359"/>
        <v>#N/A</v>
      </c>
      <c r="BF657" s="3" t="e">
        <f t="shared" si="360"/>
        <v>#N/A</v>
      </c>
      <c r="BG657" s="3" t="e">
        <f t="shared" si="361"/>
        <v>#N/A</v>
      </c>
      <c r="BH657" s="3" t="e">
        <f t="shared" si="362"/>
        <v>#N/A</v>
      </c>
      <c r="BI657" s="3" t="e">
        <f t="shared" si="363"/>
        <v>#N/A</v>
      </c>
      <c r="BM657" s="4"/>
      <c r="BN657" s="8"/>
      <c r="BO657" s="3"/>
      <c r="BP657" s="4"/>
      <c r="BQ657" s="4"/>
      <c r="BR657" s="3"/>
      <c r="BU657">
        <f t="shared" si="350"/>
        <v>318</v>
      </c>
      <c r="BV657" t="e">
        <f t="shared" si="352"/>
        <v>#N/A</v>
      </c>
      <c r="BW657" s="3" t="e">
        <f t="shared" si="352"/>
        <v>#N/A</v>
      </c>
      <c r="BX657" s="3" t="e">
        <f t="shared" si="352"/>
        <v>#N/A</v>
      </c>
      <c r="BY657" s="4" t="e">
        <f t="shared" si="352"/>
        <v>#N/A</v>
      </c>
      <c r="BZ657" s="4" t="e">
        <f t="shared" si="352"/>
        <v>#N/A</v>
      </c>
      <c r="CB657" s="8" t="e">
        <f t="shared" si="364"/>
        <v>#N/A</v>
      </c>
      <c r="CC657" s="3" t="e">
        <f t="shared" si="365"/>
        <v>#N/A</v>
      </c>
      <c r="CD657" s="3" t="e">
        <f t="shared" si="366"/>
        <v>#N/A</v>
      </c>
      <c r="CE657" s="3" t="e">
        <f t="shared" si="367"/>
        <v>#N/A</v>
      </c>
      <c r="CF657" s="3" t="e">
        <f t="shared" si="368"/>
        <v>#N/A</v>
      </c>
      <c r="CG657" s="3" t="e">
        <f t="shared" si="369"/>
        <v>#N/A</v>
      </c>
      <c r="CH657" s="3" t="e">
        <f t="shared" si="370"/>
        <v>#N/A</v>
      </c>
      <c r="CI657" s="3" t="e">
        <f t="shared" si="371"/>
        <v>#N/A</v>
      </c>
      <c r="CJ657" s="3" t="e">
        <f t="shared" si="372"/>
        <v>#N/A</v>
      </c>
      <c r="CK657" s="3" t="e">
        <f t="shared" si="373"/>
        <v>#N/A</v>
      </c>
    </row>
    <row r="658" spans="45:89" x14ac:dyDescent="0.2">
      <c r="AS658">
        <f t="shared" si="374"/>
        <v>318</v>
      </c>
      <c r="AT658" t="e">
        <f t="shared" si="349"/>
        <v>#N/A</v>
      </c>
      <c r="AU658" s="3" t="e">
        <f t="shared" si="353"/>
        <v>#N/A</v>
      </c>
      <c r="AV658" s="3" t="e">
        <f t="shared" si="351"/>
        <v>#N/A</v>
      </c>
      <c r="AW658" s="4" t="e">
        <f t="shared" si="351"/>
        <v>#N/A</v>
      </c>
      <c r="AX658" s="4" t="e">
        <f t="shared" si="351"/>
        <v>#N/A</v>
      </c>
      <c r="AZ658" s="8" t="e">
        <f t="shared" si="354"/>
        <v>#N/A</v>
      </c>
      <c r="BA658" s="3" t="e">
        <f t="shared" si="355"/>
        <v>#N/A</v>
      </c>
      <c r="BB658" s="3" t="e">
        <f t="shared" si="356"/>
        <v>#N/A</v>
      </c>
      <c r="BC658" s="3" t="e">
        <f t="shared" si="357"/>
        <v>#N/A</v>
      </c>
      <c r="BD658" s="3" t="e">
        <f t="shared" si="358"/>
        <v>#N/A</v>
      </c>
      <c r="BE658" s="3" t="e">
        <f t="shared" si="359"/>
        <v>#N/A</v>
      </c>
      <c r="BF658" s="3" t="e">
        <f t="shared" si="360"/>
        <v>#N/A</v>
      </c>
      <c r="BG658" s="3" t="e">
        <f t="shared" si="361"/>
        <v>#N/A</v>
      </c>
      <c r="BH658" s="3" t="e">
        <f t="shared" si="362"/>
        <v>#N/A</v>
      </c>
      <c r="BI658" s="3" t="e">
        <f t="shared" si="363"/>
        <v>#N/A</v>
      </c>
      <c r="BM658" s="4"/>
      <c r="BN658" s="8"/>
      <c r="BO658" s="3"/>
      <c r="BP658" s="4"/>
      <c r="BQ658" s="4"/>
      <c r="BR658" s="3"/>
      <c r="BU658">
        <f t="shared" si="350"/>
        <v>318</v>
      </c>
      <c r="BV658" t="e">
        <f t="shared" si="352"/>
        <v>#N/A</v>
      </c>
      <c r="BW658" s="3" t="e">
        <f t="shared" si="352"/>
        <v>#N/A</v>
      </c>
      <c r="BX658" s="3" t="e">
        <f t="shared" si="352"/>
        <v>#N/A</v>
      </c>
      <c r="BY658" s="4" t="e">
        <f t="shared" si="352"/>
        <v>#N/A</v>
      </c>
      <c r="BZ658" s="4" t="e">
        <f t="shared" si="352"/>
        <v>#N/A</v>
      </c>
      <c r="CB658" s="8" t="e">
        <f t="shared" si="364"/>
        <v>#N/A</v>
      </c>
      <c r="CC658" s="3" t="e">
        <f t="shared" si="365"/>
        <v>#N/A</v>
      </c>
      <c r="CD658" s="3" t="e">
        <f t="shared" si="366"/>
        <v>#N/A</v>
      </c>
      <c r="CE658" s="3" t="e">
        <f t="shared" si="367"/>
        <v>#N/A</v>
      </c>
      <c r="CF658" s="3" t="e">
        <f t="shared" si="368"/>
        <v>#N/A</v>
      </c>
      <c r="CG658" s="3" t="e">
        <f t="shared" si="369"/>
        <v>#N/A</v>
      </c>
      <c r="CH658" s="3" t="e">
        <f t="shared" si="370"/>
        <v>#N/A</v>
      </c>
      <c r="CI658" s="3" t="e">
        <f t="shared" si="371"/>
        <v>#N/A</v>
      </c>
      <c r="CJ658" s="3" t="e">
        <f t="shared" si="372"/>
        <v>#N/A</v>
      </c>
      <c r="CK658" s="3" t="e">
        <f t="shared" si="373"/>
        <v>#N/A</v>
      </c>
    </row>
    <row r="659" spans="45:89" x14ac:dyDescent="0.2">
      <c r="AS659">
        <f t="shared" si="374"/>
        <v>319</v>
      </c>
      <c r="AT659" t="e">
        <f t="shared" si="349"/>
        <v>#N/A</v>
      </c>
      <c r="AU659" s="3" t="e">
        <f t="shared" si="353"/>
        <v>#N/A</v>
      </c>
      <c r="AV659" s="3" t="e">
        <f t="shared" si="351"/>
        <v>#N/A</v>
      </c>
      <c r="AW659" s="4" t="e">
        <f t="shared" si="351"/>
        <v>#N/A</v>
      </c>
      <c r="AX659" s="4" t="e">
        <f t="shared" si="351"/>
        <v>#N/A</v>
      </c>
      <c r="AZ659" s="8" t="e">
        <f t="shared" si="354"/>
        <v>#N/A</v>
      </c>
      <c r="BA659" s="3" t="e">
        <f t="shared" si="355"/>
        <v>#N/A</v>
      </c>
      <c r="BB659" s="3" t="e">
        <f t="shared" si="356"/>
        <v>#N/A</v>
      </c>
      <c r="BC659" s="3" t="e">
        <f t="shared" si="357"/>
        <v>#N/A</v>
      </c>
      <c r="BD659" s="3" t="e">
        <f t="shared" si="358"/>
        <v>#N/A</v>
      </c>
      <c r="BE659" s="3" t="e">
        <f t="shared" si="359"/>
        <v>#N/A</v>
      </c>
      <c r="BF659" s="3" t="e">
        <f t="shared" si="360"/>
        <v>#N/A</v>
      </c>
      <c r="BG659" s="3" t="e">
        <f t="shared" si="361"/>
        <v>#N/A</v>
      </c>
      <c r="BH659" s="3" t="e">
        <f t="shared" si="362"/>
        <v>#N/A</v>
      </c>
      <c r="BI659" s="3" t="e">
        <f t="shared" si="363"/>
        <v>#N/A</v>
      </c>
      <c r="BM659" s="4"/>
      <c r="BN659" s="8"/>
      <c r="BO659" s="3"/>
      <c r="BP659" s="4"/>
      <c r="BQ659" s="4"/>
      <c r="BR659" s="3"/>
      <c r="BU659">
        <f t="shared" si="350"/>
        <v>319</v>
      </c>
      <c r="BV659" t="e">
        <f t="shared" si="352"/>
        <v>#N/A</v>
      </c>
      <c r="BW659" s="3" t="e">
        <f t="shared" si="352"/>
        <v>#N/A</v>
      </c>
      <c r="BX659" s="3" t="e">
        <f t="shared" si="352"/>
        <v>#N/A</v>
      </c>
      <c r="BY659" s="4" t="e">
        <f t="shared" si="352"/>
        <v>#N/A</v>
      </c>
      <c r="BZ659" s="4" t="e">
        <f t="shared" si="352"/>
        <v>#N/A</v>
      </c>
      <c r="CB659" s="8" t="e">
        <f t="shared" si="364"/>
        <v>#N/A</v>
      </c>
      <c r="CC659" s="3" t="e">
        <f t="shared" si="365"/>
        <v>#N/A</v>
      </c>
      <c r="CD659" s="3" t="e">
        <f t="shared" si="366"/>
        <v>#N/A</v>
      </c>
      <c r="CE659" s="3" t="e">
        <f t="shared" si="367"/>
        <v>#N/A</v>
      </c>
      <c r="CF659" s="3" t="e">
        <f t="shared" si="368"/>
        <v>#N/A</v>
      </c>
      <c r="CG659" s="3" t="e">
        <f t="shared" si="369"/>
        <v>#N/A</v>
      </c>
      <c r="CH659" s="3" t="e">
        <f t="shared" si="370"/>
        <v>#N/A</v>
      </c>
      <c r="CI659" s="3" t="e">
        <f t="shared" si="371"/>
        <v>#N/A</v>
      </c>
      <c r="CJ659" s="3" t="e">
        <f t="shared" si="372"/>
        <v>#N/A</v>
      </c>
      <c r="CK659" s="3" t="e">
        <f t="shared" si="373"/>
        <v>#N/A</v>
      </c>
    </row>
    <row r="660" spans="45:89" x14ac:dyDescent="0.2">
      <c r="AS660">
        <f t="shared" si="374"/>
        <v>319</v>
      </c>
      <c r="AT660" t="e">
        <f t="shared" si="349"/>
        <v>#N/A</v>
      </c>
      <c r="AU660" s="3" t="e">
        <f t="shared" si="353"/>
        <v>#N/A</v>
      </c>
      <c r="AV660" s="3" t="e">
        <f t="shared" si="351"/>
        <v>#N/A</v>
      </c>
      <c r="AW660" s="4" t="e">
        <f t="shared" si="351"/>
        <v>#N/A</v>
      </c>
      <c r="AX660" s="4" t="e">
        <f t="shared" si="351"/>
        <v>#N/A</v>
      </c>
      <c r="AZ660" s="8" t="e">
        <f t="shared" si="354"/>
        <v>#N/A</v>
      </c>
      <c r="BA660" s="3" t="e">
        <f t="shared" si="355"/>
        <v>#N/A</v>
      </c>
      <c r="BB660" s="3" t="e">
        <f t="shared" si="356"/>
        <v>#N/A</v>
      </c>
      <c r="BC660" s="3" t="e">
        <f t="shared" si="357"/>
        <v>#N/A</v>
      </c>
      <c r="BD660" s="3" t="e">
        <f t="shared" si="358"/>
        <v>#N/A</v>
      </c>
      <c r="BE660" s="3" t="e">
        <f t="shared" si="359"/>
        <v>#N/A</v>
      </c>
      <c r="BF660" s="3" t="e">
        <f t="shared" si="360"/>
        <v>#N/A</v>
      </c>
      <c r="BG660" s="3" t="e">
        <f t="shared" si="361"/>
        <v>#N/A</v>
      </c>
      <c r="BH660" s="3" t="e">
        <f t="shared" si="362"/>
        <v>#N/A</v>
      </c>
      <c r="BI660" s="3" t="e">
        <f t="shared" si="363"/>
        <v>#N/A</v>
      </c>
      <c r="BM660" s="4"/>
      <c r="BN660" s="8"/>
      <c r="BO660" s="3"/>
      <c r="BP660" s="4"/>
      <c r="BQ660" s="4"/>
      <c r="BR660" s="3"/>
      <c r="BU660">
        <f t="shared" si="350"/>
        <v>319</v>
      </c>
      <c r="BV660" t="e">
        <f t="shared" si="352"/>
        <v>#N/A</v>
      </c>
      <c r="BW660" s="3" t="e">
        <f t="shared" si="352"/>
        <v>#N/A</v>
      </c>
      <c r="BX660" s="3" t="e">
        <f t="shared" si="352"/>
        <v>#N/A</v>
      </c>
      <c r="BY660" s="4" t="e">
        <f t="shared" si="352"/>
        <v>#N/A</v>
      </c>
      <c r="BZ660" s="4" t="e">
        <f t="shared" si="352"/>
        <v>#N/A</v>
      </c>
      <c r="CB660" s="8" t="e">
        <f t="shared" si="364"/>
        <v>#N/A</v>
      </c>
      <c r="CC660" s="3" t="e">
        <f t="shared" si="365"/>
        <v>#N/A</v>
      </c>
      <c r="CD660" s="3" t="e">
        <f t="shared" si="366"/>
        <v>#N/A</v>
      </c>
      <c r="CE660" s="3" t="e">
        <f t="shared" si="367"/>
        <v>#N/A</v>
      </c>
      <c r="CF660" s="3" t="e">
        <f t="shared" si="368"/>
        <v>#N/A</v>
      </c>
      <c r="CG660" s="3" t="e">
        <f t="shared" si="369"/>
        <v>#N/A</v>
      </c>
      <c r="CH660" s="3" t="e">
        <f t="shared" si="370"/>
        <v>#N/A</v>
      </c>
      <c r="CI660" s="3" t="e">
        <f t="shared" si="371"/>
        <v>#N/A</v>
      </c>
      <c r="CJ660" s="3" t="e">
        <f t="shared" si="372"/>
        <v>#N/A</v>
      </c>
      <c r="CK660" s="3" t="e">
        <f t="shared" si="373"/>
        <v>#N/A</v>
      </c>
    </row>
    <row r="661" spans="45:89" x14ac:dyDescent="0.2">
      <c r="AS661">
        <f t="shared" si="374"/>
        <v>320</v>
      </c>
      <c r="AT661" t="e">
        <f t="shared" si="349"/>
        <v>#N/A</v>
      </c>
      <c r="AU661" s="3" t="e">
        <f t="shared" si="353"/>
        <v>#N/A</v>
      </c>
      <c r="AV661" s="3" t="e">
        <f t="shared" si="351"/>
        <v>#N/A</v>
      </c>
      <c r="AW661" s="4" t="e">
        <f t="shared" si="351"/>
        <v>#N/A</v>
      </c>
      <c r="AX661" s="4" t="e">
        <f t="shared" si="351"/>
        <v>#N/A</v>
      </c>
      <c r="AZ661" s="8" t="e">
        <f t="shared" si="354"/>
        <v>#N/A</v>
      </c>
      <c r="BA661" s="3" t="e">
        <f t="shared" si="355"/>
        <v>#N/A</v>
      </c>
      <c r="BB661" s="3" t="e">
        <f t="shared" si="356"/>
        <v>#N/A</v>
      </c>
      <c r="BC661" s="3" t="e">
        <f t="shared" si="357"/>
        <v>#N/A</v>
      </c>
      <c r="BD661" s="3" t="e">
        <f t="shared" si="358"/>
        <v>#N/A</v>
      </c>
      <c r="BE661" s="3" t="e">
        <f t="shared" si="359"/>
        <v>#N/A</v>
      </c>
      <c r="BF661" s="3" t="e">
        <f t="shared" si="360"/>
        <v>#N/A</v>
      </c>
      <c r="BG661" s="3" t="e">
        <f t="shared" si="361"/>
        <v>#N/A</v>
      </c>
      <c r="BH661" s="3" t="e">
        <f t="shared" si="362"/>
        <v>#N/A</v>
      </c>
      <c r="BI661" s="3" t="e">
        <f t="shared" si="363"/>
        <v>#N/A</v>
      </c>
      <c r="BM661" s="4"/>
      <c r="BN661" s="8"/>
      <c r="BO661" s="3"/>
      <c r="BP661" s="4"/>
      <c r="BQ661" s="4"/>
      <c r="BR661" s="3"/>
      <c r="BU661">
        <f t="shared" si="350"/>
        <v>320</v>
      </c>
      <c r="BV661" t="e">
        <f t="shared" si="352"/>
        <v>#N/A</v>
      </c>
      <c r="BW661" s="3" t="e">
        <f t="shared" si="352"/>
        <v>#N/A</v>
      </c>
      <c r="BX661" s="3" t="e">
        <f t="shared" si="352"/>
        <v>#N/A</v>
      </c>
      <c r="BY661" s="4" t="e">
        <f t="shared" si="352"/>
        <v>#N/A</v>
      </c>
      <c r="BZ661" s="4" t="e">
        <f t="shared" si="352"/>
        <v>#N/A</v>
      </c>
      <c r="CB661" s="8" t="e">
        <f t="shared" si="364"/>
        <v>#N/A</v>
      </c>
      <c r="CC661" s="3" t="e">
        <f t="shared" si="365"/>
        <v>#N/A</v>
      </c>
      <c r="CD661" s="3" t="e">
        <f t="shared" si="366"/>
        <v>#N/A</v>
      </c>
      <c r="CE661" s="3" t="e">
        <f t="shared" si="367"/>
        <v>#N/A</v>
      </c>
      <c r="CF661" s="3" t="e">
        <f t="shared" si="368"/>
        <v>#N/A</v>
      </c>
      <c r="CG661" s="3" t="e">
        <f t="shared" si="369"/>
        <v>#N/A</v>
      </c>
      <c r="CH661" s="3" t="e">
        <f t="shared" si="370"/>
        <v>#N/A</v>
      </c>
      <c r="CI661" s="3" t="e">
        <f t="shared" si="371"/>
        <v>#N/A</v>
      </c>
      <c r="CJ661" s="3" t="e">
        <f t="shared" si="372"/>
        <v>#N/A</v>
      </c>
      <c r="CK661" s="3" t="e">
        <f t="shared" si="373"/>
        <v>#N/A</v>
      </c>
    </row>
    <row r="662" spans="45:89" x14ac:dyDescent="0.2">
      <c r="AS662">
        <f t="shared" si="374"/>
        <v>320</v>
      </c>
      <c r="AT662" t="e">
        <f t="shared" si="349"/>
        <v>#N/A</v>
      </c>
      <c r="AU662" s="3" t="e">
        <f t="shared" si="353"/>
        <v>#N/A</v>
      </c>
      <c r="AV662" s="3" t="e">
        <f t="shared" si="351"/>
        <v>#N/A</v>
      </c>
      <c r="AW662" s="4" t="e">
        <f t="shared" si="351"/>
        <v>#N/A</v>
      </c>
      <c r="AX662" s="4" t="e">
        <f t="shared" si="351"/>
        <v>#N/A</v>
      </c>
      <c r="AZ662" s="8" t="e">
        <f t="shared" si="354"/>
        <v>#N/A</v>
      </c>
      <c r="BA662" s="3" t="e">
        <f t="shared" si="355"/>
        <v>#N/A</v>
      </c>
      <c r="BB662" s="3" t="e">
        <f t="shared" si="356"/>
        <v>#N/A</v>
      </c>
      <c r="BC662" s="3" t="e">
        <f t="shared" si="357"/>
        <v>#N/A</v>
      </c>
      <c r="BD662" s="3" t="e">
        <f t="shared" si="358"/>
        <v>#N/A</v>
      </c>
      <c r="BE662" s="3" t="e">
        <f t="shared" si="359"/>
        <v>#N/A</v>
      </c>
      <c r="BF662" s="3" t="e">
        <f t="shared" si="360"/>
        <v>#N/A</v>
      </c>
      <c r="BG662" s="3" t="e">
        <f t="shared" si="361"/>
        <v>#N/A</v>
      </c>
      <c r="BH662" s="3" t="e">
        <f t="shared" si="362"/>
        <v>#N/A</v>
      </c>
      <c r="BI662" s="3" t="e">
        <f t="shared" si="363"/>
        <v>#N/A</v>
      </c>
      <c r="BM662" s="4"/>
      <c r="BN662" s="8"/>
      <c r="BO662" s="3"/>
      <c r="BP662" s="4"/>
      <c r="BQ662" s="4"/>
      <c r="BR662" s="3"/>
      <c r="BU662">
        <f t="shared" si="350"/>
        <v>320</v>
      </c>
      <c r="BV662" t="e">
        <f t="shared" si="352"/>
        <v>#N/A</v>
      </c>
      <c r="BW662" s="3" t="e">
        <f t="shared" si="352"/>
        <v>#N/A</v>
      </c>
      <c r="BX662" s="3" t="e">
        <f t="shared" si="352"/>
        <v>#N/A</v>
      </c>
      <c r="BY662" s="4" t="e">
        <f t="shared" si="352"/>
        <v>#N/A</v>
      </c>
      <c r="BZ662" s="4" t="e">
        <f t="shared" si="352"/>
        <v>#N/A</v>
      </c>
      <c r="CB662" s="8" t="e">
        <f t="shared" si="364"/>
        <v>#N/A</v>
      </c>
      <c r="CC662" s="3" t="e">
        <f t="shared" si="365"/>
        <v>#N/A</v>
      </c>
      <c r="CD662" s="3" t="e">
        <f t="shared" si="366"/>
        <v>#N/A</v>
      </c>
      <c r="CE662" s="3" t="e">
        <f t="shared" si="367"/>
        <v>#N/A</v>
      </c>
      <c r="CF662" s="3" t="e">
        <f t="shared" si="368"/>
        <v>#N/A</v>
      </c>
      <c r="CG662" s="3" t="e">
        <f t="shared" si="369"/>
        <v>#N/A</v>
      </c>
      <c r="CH662" s="3" t="e">
        <f t="shared" si="370"/>
        <v>#N/A</v>
      </c>
      <c r="CI662" s="3" t="e">
        <f t="shared" si="371"/>
        <v>#N/A</v>
      </c>
      <c r="CJ662" s="3" t="e">
        <f t="shared" si="372"/>
        <v>#N/A</v>
      </c>
      <c r="CK662" s="3" t="e">
        <f t="shared" si="373"/>
        <v>#N/A</v>
      </c>
    </row>
    <row r="663" spans="45:89" x14ac:dyDescent="0.2">
      <c r="AS663">
        <f t="shared" si="374"/>
        <v>321</v>
      </c>
      <c r="AT663" t="e">
        <f t="shared" si="349"/>
        <v>#N/A</v>
      </c>
      <c r="AU663" s="3" t="e">
        <f t="shared" si="353"/>
        <v>#N/A</v>
      </c>
      <c r="AV663" s="3" t="e">
        <f t="shared" si="351"/>
        <v>#N/A</v>
      </c>
      <c r="AW663" s="4" t="e">
        <f t="shared" si="351"/>
        <v>#N/A</v>
      </c>
      <c r="AX663" s="4" t="e">
        <f t="shared" si="351"/>
        <v>#N/A</v>
      </c>
      <c r="AZ663" s="8" t="e">
        <f t="shared" si="354"/>
        <v>#N/A</v>
      </c>
      <c r="BA663" s="3" t="e">
        <f t="shared" si="355"/>
        <v>#N/A</v>
      </c>
      <c r="BB663" s="3" t="e">
        <f t="shared" si="356"/>
        <v>#N/A</v>
      </c>
      <c r="BC663" s="3" t="e">
        <f t="shared" si="357"/>
        <v>#N/A</v>
      </c>
      <c r="BD663" s="3" t="e">
        <f t="shared" si="358"/>
        <v>#N/A</v>
      </c>
      <c r="BE663" s="3" t="e">
        <f t="shared" si="359"/>
        <v>#N/A</v>
      </c>
      <c r="BF663" s="3" t="e">
        <f t="shared" si="360"/>
        <v>#N/A</v>
      </c>
      <c r="BG663" s="3" t="e">
        <f t="shared" si="361"/>
        <v>#N/A</v>
      </c>
      <c r="BH663" s="3" t="e">
        <f t="shared" si="362"/>
        <v>#N/A</v>
      </c>
      <c r="BI663" s="3" t="e">
        <f t="shared" si="363"/>
        <v>#N/A</v>
      </c>
      <c r="BM663" s="4"/>
      <c r="BN663" s="8"/>
      <c r="BO663" s="3"/>
      <c r="BP663" s="4"/>
      <c r="BQ663" s="4"/>
      <c r="BR663" s="3"/>
      <c r="BU663">
        <f t="shared" si="350"/>
        <v>321</v>
      </c>
      <c r="BV663" t="e">
        <f t="shared" si="352"/>
        <v>#N/A</v>
      </c>
      <c r="BW663" s="3" t="e">
        <f t="shared" si="352"/>
        <v>#N/A</v>
      </c>
      <c r="BX663" s="3" t="e">
        <f t="shared" si="352"/>
        <v>#N/A</v>
      </c>
      <c r="BY663" s="4" t="e">
        <f t="shared" si="352"/>
        <v>#N/A</v>
      </c>
      <c r="BZ663" s="4" t="e">
        <f t="shared" si="352"/>
        <v>#N/A</v>
      </c>
      <c r="CB663" s="8" t="e">
        <f t="shared" si="364"/>
        <v>#N/A</v>
      </c>
      <c r="CC663" s="3" t="e">
        <f t="shared" si="365"/>
        <v>#N/A</v>
      </c>
      <c r="CD663" s="3" t="e">
        <f t="shared" si="366"/>
        <v>#N/A</v>
      </c>
      <c r="CE663" s="3" t="e">
        <f t="shared" si="367"/>
        <v>#N/A</v>
      </c>
      <c r="CF663" s="3" t="e">
        <f t="shared" si="368"/>
        <v>#N/A</v>
      </c>
      <c r="CG663" s="3" t="e">
        <f t="shared" si="369"/>
        <v>#N/A</v>
      </c>
      <c r="CH663" s="3" t="e">
        <f t="shared" si="370"/>
        <v>#N/A</v>
      </c>
      <c r="CI663" s="3" t="e">
        <f t="shared" si="371"/>
        <v>#N/A</v>
      </c>
      <c r="CJ663" s="3" t="e">
        <f t="shared" si="372"/>
        <v>#N/A</v>
      </c>
      <c r="CK663" s="3" t="e">
        <f t="shared" si="373"/>
        <v>#N/A</v>
      </c>
    </row>
    <row r="664" spans="45:89" x14ac:dyDescent="0.2">
      <c r="AS664">
        <f t="shared" si="374"/>
        <v>321</v>
      </c>
      <c r="AT664" t="e">
        <f t="shared" ref="AT664:AT683" si="375">INDEX($T$23:$Y$204,MATCH($AS664,$T$23:$T$204,0),MATCH(AT$22,$T$22:$Y$22,0))</f>
        <v>#N/A</v>
      </c>
      <c r="AU664" s="3" t="e">
        <f t="shared" si="353"/>
        <v>#N/A</v>
      </c>
      <c r="AV664" s="3" t="e">
        <f t="shared" si="351"/>
        <v>#N/A</v>
      </c>
      <c r="AW664" s="4" t="e">
        <f t="shared" si="351"/>
        <v>#N/A</v>
      </c>
      <c r="AX664" s="4" t="e">
        <f t="shared" si="351"/>
        <v>#N/A</v>
      </c>
      <c r="AZ664" s="8" t="e">
        <f t="shared" si="354"/>
        <v>#N/A</v>
      </c>
      <c r="BA664" s="3" t="e">
        <f t="shared" si="355"/>
        <v>#N/A</v>
      </c>
      <c r="BB664" s="3" t="e">
        <f t="shared" si="356"/>
        <v>#N/A</v>
      </c>
      <c r="BC664" s="3" t="e">
        <f t="shared" si="357"/>
        <v>#N/A</v>
      </c>
      <c r="BD664" s="3" t="e">
        <f t="shared" si="358"/>
        <v>#N/A</v>
      </c>
      <c r="BE664" s="3" t="e">
        <f t="shared" si="359"/>
        <v>#N/A</v>
      </c>
      <c r="BF664" s="3" t="e">
        <f t="shared" si="360"/>
        <v>#N/A</v>
      </c>
      <c r="BG664" s="3" t="e">
        <f t="shared" si="361"/>
        <v>#N/A</v>
      </c>
      <c r="BH664" s="3" t="e">
        <f t="shared" si="362"/>
        <v>#N/A</v>
      </c>
      <c r="BI664" s="3" t="e">
        <f t="shared" si="363"/>
        <v>#N/A</v>
      </c>
      <c r="BM664" s="4"/>
      <c r="BN664" s="8"/>
      <c r="BO664" s="3"/>
      <c r="BP664" s="4"/>
      <c r="BQ664" s="4"/>
      <c r="BR664" s="3"/>
      <c r="BU664">
        <f t="shared" si="350"/>
        <v>321</v>
      </c>
      <c r="BV664" t="e">
        <f t="shared" ref="BV664:BZ681" si="376">INDEX($AA$23:$AF$204,MATCH($BU664,$AA$23:$AA$204,0),MATCH(BV$22,$AA$22:$AF$22,0))</f>
        <v>#N/A</v>
      </c>
      <c r="BW664" s="3" t="e">
        <f t="shared" si="376"/>
        <v>#N/A</v>
      </c>
      <c r="BX664" s="3" t="e">
        <f t="shared" si="376"/>
        <v>#N/A</v>
      </c>
      <c r="BY664" s="4" t="e">
        <f t="shared" si="376"/>
        <v>#N/A</v>
      </c>
      <c r="BZ664" s="4" t="e">
        <f t="shared" si="376"/>
        <v>#N/A</v>
      </c>
      <c r="CB664" s="8" t="e">
        <f t="shared" si="364"/>
        <v>#N/A</v>
      </c>
      <c r="CC664" s="3" t="e">
        <f t="shared" si="365"/>
        <v>#N/A</v>
      </c>
      <c r="CD664" s="3" t="e">
        <f t="shared" si="366"/>
        <v>#N/A</v>
      </c>
      <c r="CE664" s="3" t="e">
        <f t="shared" si="367"/>
        <v>#N/A</v>
      </c>
      <c r="CF664" s="3" t="e">
        <f t="shared" si="368"/>
        <v>#N/A</v>
      </c>
      <c r="CG664" s="3" t="e">
        <f t="shared" si="369"/>
        <v>#N/A</v>
      </c>
      <c r="CH664" s="3" t="e">
        <f t="shared" si="370"/>
        <v>#N/A</v>
      </c>
      <c r="CI664" s="3" t="e">
        <f t="shared" si="371"/>
        <v>#N/A</v>
      </c>
      <c r="CJ664" s="3" t="e">
        <f t="shared" si="372"/>
        <v>#N/A</v>
      </c>
      <c r="CK664" s="3" t="e">
        <f t="shared" si="373"/>
        <v>#N/A</v>
      </c>
    </row>
    <row r="665" spans="45:89" x14ac:dyDescent="0.2">
      <c r="AS665">
        <f t="shared" si="374"/>
        <v>322</v>
      </c>
      <c r="AT665" t="e">
        <f t="shared" si="375"/>
        <v>#N/A</v>
      </c>
      <c r="AU665" s="3" t="e">
        <f t="shared" si="353"/>
        <v>#N/A</v>
      </c>
      <c r="AV665" s="3" t="e">
        <f t="shared" si="351"/>
        <v>#N/A</v>
      </c>
      <c r="AW665" s="4" t="e">
        <f t="shared" si="351"/>
        <v>#N/A</v>
      </c>
      <c r="AX665" s="4" t="e">
        <f t="shared" si="351"/>
        <v>#N/A</v>
      </c>
      <c r="AZ665" s="8" t="e">
        <f t="shared" si="354"/>
        <v>#N/A</v>
      </c>
      <c r="BA665" s="3" t="e">
        <f t="shared" si="355"/>
        <v>#N/A</v>
      </c>
      <c r="BB665" s="3" t="e">
        <f t="shared" si="356"/>
        <v>#N/A</v>
      </c>
      <c r="BC665" s="3" t="e">
        <f t="shared" si="357"/>
        <v>#N/A</v>
      </c>
      <c r="BD665" s="3" t="e">
        <f t="shared" si="358"/>
        <v>#N/A</v>
      </c>
      <c r="BE665" s="3" t="e">
        <f t="shared" si="359"/>
        <v>#N/A</v>
      </c>
      <c r="BF665" s="3" t="e">
        <f t="shared" si="360"/>
        <v>#N/A</v>
      </c>
      <c r="BG665" s="3" t="e">
        <f t="shared" si="361"/>
        <v>#N/A</v>
      </c>
      <c r="BH665" s="3" t="e">
        <f t="shared" si="362"/>
        <v>#N/A</v>
      </c>
      <c r="BI665" s="3" t="e">
        <f t="shared" si="363"/>
        <v>#N/A</v>
      </c>
      <c r="BM665" s="4"/>
      <c r="BN665" s="8"/>
      <c r="BO665" s="3"/>
      <c r="BP665" s="4"/>
      <c r="BQ665" s="4"/>
      <c r="BR665" s="3"/>
      <c r="BU665">
        <f t="shared" si="350"/>
        <v>322</v>
      </c>
      <c r="BV665" t="e">
        <f t="shared" si="376"/>
        <v>#N/A</v>
      </c>
      <c r="BW665" s="3" t="e">
        <f t="shared" si="376"/>
        <v>#N/A</v>
      </c>
      <c r="BX665" s="3" t="e">
        <f t="shared" si="376"/>
        <v>#N/A</v>
      </c>
      <c r="BY665" s="4" t="e">
        <f t="shared" si="376"/>
        <v>#N/A</v>
      </c>
      <c r="BZ665" s="4" t="e">
        <f t="shared" si="376"/>
        <v>#N/A</v>
      </c>
      <c r="CB665" s="8" t="e">
        <f t="shared" si="364"/>
        <v>#N/A</v>
      </c>
      <c r="CC665" s="3" t="e">
        <f t="shared" si="365"/>
        <v>#N/A</v>
      </c>
      <c r="CD665" s="3" t="e">
        <f t="shared" si="366"/>
        <v>#N/A</v>
      </c>
      <c r="CE665" s="3" t="e">
        <f t="shared" si="367"/>
        <v>#N/A</v>
      </c>
      <c r="CF665" s="3" t="e">
        <f t="shared" si="368"/>
        <v>#N/A</v>
      </c>
      <c r="CG665" s="3" t="e">
        <f t="shared" si="369"/>
        <v>#N/A</v>
      </c>
      <c r="CH665" s="3" t="e">
        <f t="shared" si="370"/>
        <v>#N/A</v>
      </c>
      <c r="CI665" s="3" t="e">
        <f t="shared" si="371"/>
        <v>#N/A</v>
      </c>
      <c r="CJ665" s="3" t="e">
        <f t="shared" si="372"/>
        <v>#N/A</v>
      </c>
      <c r="CK665" s="3" t="e">
        <f t="shared" si="373"/>
        <v>#N/A</v>
      </c>
    </row>
    <row r="666" spans="45:89" x14ac:dyDescent="0.2">
      <c r="AS666">
        <f t="shared" si="374"/>
        <v>322</v>
      </c>
      <c r="AT666" t="e">
        <f t="shared" si="375"/>
        <v>#N/A</v>
      </c>
      <c r="AU666" s="3" t="e">
        <f t="shared" si="353"/>
        <v>#N/A</v>
      </c>
      <c r="AV666" s="3" t="e">
        <f t="shared" si="351"/>
        <v>#N/A</v>
      </c>
      <c r="AW666" s="4" t="e">
        <f t="shared" si="351"/>
        <v>#N/A</v>
      </c>
      <c r="AX666" s="4" t="e">
        <f t="shared" si="351"/>
        <v>#N/A</v>
      </c>
      <c r="AZ666" s="8" t="e">
        <f t="shared" si="354"/>
        <v>#N/A</v>
      </c>
      <c r="BA666" s="3" t="e">
        <f t="shared" si="355"/>
        <v>#N/A</v>
      </c>
      <c r="BB666" s="3" t="e">
        <f t="shared" si="356"/>
        <v>#N/A</v>
      </c>
      <c r="BC666" s="3" t="e">
        <f t="shared" si="357"/>
        <v>#N/A</v>
      </c>
      <c r="BD666" s="3" t="e">
        <f t="shared" si="358"/>
        <v>#N/A</v>
      </c>
      <c r="BE666" s="3" t="e">
        <f t="shared" si="359"/>
        <v>#N/A</v>
      </c>
      <c r="BF666" s="3" t="e">
        <f t="shared" si="360"/>
        <v>#N/A</v>
      </c>
      <c r="BG666" s="3" t="e">
        <f t="shared" si="361"/>
        <v>#N/A</v>
      </c>
      <c r="BH666" s="3" t="e">
        <f t="shared" si="362"/>
        <v>#N/A</v>
      </c>
      <c r="BI666" s="3" t="e">
        <f t="shared" si="363"/>
        <v>#N/A</v>
      </c>
      <c r="BM666" s="4"/>
      <c r="BN666" s="8"/>
      <c r="BO666" s="3"/>
      <c r="BP666" s="4"/>
      <c r="BQ666" s="4"/>
      <c r="BR666" s="3"/>
      <c r="BU666">
        <f t="shared" ref="BU666:BU683" si="377">BU664+1</f>
        <v>322</v>
      </c>
      <c r="BV666" t="e">
        <f t="shared" si="376"/>
        <v>#N/A</v>
      </c>
      <c r="BW666" s="3" t="e">
        <f t="shared" si="376"/>
        <v>#N/A</v>
      </c>
      <c r="BX666" s="3" t="e">
        <f t="shared" si="376"/>
        <v>#N/A</v>
      </c>
      <c r="BY666" s="4" t="e">
        <f t="shared" si="376"/>
        <v>#N/A</v>
      </c>
      <c r="BZ666" s="4" t="e">
        <f t="shared" si="376"/>
        <v>#N/A</v>
      </c>
      <c r="CB666" s="8" t="e">
        <f t="shared" si="364"/>
        <v>#N/A</v>
      </c>
      <c r="CC666" s="3" t="e">
        <f t="shared" si="365"/>
        <v>#N/A</v>
      </c>
      <c r="CD666" s="3" t="e">
        <f t="shared" si="366"/>
        <v>#N/A</v>
      </c>
      <c r="CE666" s="3" t="e">
        <f t="shared" si="367"/>
        <v>#N/A</v>
      </c>
      <c r="CF666" s="3" t="e">
        <f t="shared" si="368"/>
        <v>#N/A</v>
      </c>
      <c r="CG666" s="3" t="e">
        <f t="shared" si="369"/>
        <v>#N/A</v>
      </c>
      <c r="CH666" s="3" t="e">
        <f t="shared" si="370"/>
        <v>#N/A</v>
      </c>
      <c r="CI666" s="3" t="e">
        <f t="shared" si="371"/>
        <v>#N/A</v>
      </c>
      <c r="CJ666" s="3" t="e">
        <f t="shared" si="372"/>
        <v>#N/A</v>
      </c>
      <c r="CK666" s="3" t="e">
        <f t="shared" si="373"/>
        <v>#N/A</v>
      </c>
    </row>
    <row r="667" spans="45:89" x14ac:dyDescent="0.2">
      <c r="AS667">
        <f t="shared" si="374"/>
        <v>323</v>
      </c>
      <c r="AT667" t="e">
        <f t="shared" si="375"/>
        <v>#N/A</v>
      </c>
      <c r="AU667" s="3" t="e">
        <f t="shared" si="353"/>
        <v>#N/A</v>
      </c>
      <c r="AV667" s="3" t="e">
        <f t="shared" ref="AV667:AX682" si="378">INDEX($T$23:$Y$204,MATCH($AS667,$T$23:$T$204,0),MATCH(AV$22,$T$22:$Y$22,0))</f>
        <v>#N/A</v>
      </c>
      <c r="AW667" s="4" t="e">
        <f t="shared" si="378"/>
        <v>#N/A</v>
      </c>
      <c r="AX667" s="4" t="e">
        <f t="shared" si="378"/>
        <v>#N/A</v>
      </c>
      <c r="AZ667" s="8" t="e">
        <f t="shared" si="354"/>
        <v>#N/A</v>
      </c>
      <c r="BA667" s="3" t="e">
        <f t="shared" si="355"/>
        <v>#N/A</v>
      </c>
      <c r="BB667" s="3" t="e">
        <f t="shared" si="356"/>
        <v>#N/A</v>
      </c>
      <c r="BC667" s="3" t="e">
        <f t="shared" si="357"/>
        <v>#N/A</v>
      </c>
      <c r="BD667" s="3" t="e">
        <f t="shared" si="358"/>
        <v>#N/A</v>
      </c>
      <c r="BE667" s="3" t="e">
        <f t="shared" si="359"/>
        <v>#N/A</v>
      </c>
      <c r="BF667" s="3" t="e">
        <f t="shared" si="360"/>
        <v>#N/A</v>
      </c>
      <c r="BG667" s="3" t="e">
        <f t="shared" si="361"/>
        <v>#N/A</v>
      </c>
      <c r="BH667" s="3" t="e">
        <f t="shared" si="362"/>
        <v>#N/A</v>
      </c>
      <c r="BI667" s="3" t="e">
        <f t="shared" si="363"/>
        <v>#N/A</v>
      </c>
      <c r="BM667" s="4"/>
      <c r="BN667" s="8"/>
      <c r="BO667" s="3"/>
      <c r="BP667" s="4"/>
      <c r="BQ667" s="4"/>
      <c r="BR667" s="3"/>
      <c r="BU667">
        <f t="shared" si="377"/>
        <v>323</v>
      </c>
      <c r="BV667" t="e">
        <f t="shared" si="376"/>
        <v>#N/A</v>
      </c>
      <c r="BW667" s="3" t="e">
        <f t="shared" si="376"/>
        <v>#N/A</v>
      </c>
      <c r="BX667" s="3" t="e">
        <f t="shared" si="376"/>
        <v>#N/A</v>
      </c>
      <c r="BY667" s="4" t="e">
        <f t="shared" si="376"/>
        <v>#N/A</v>
      </c>
      <c r="BZ667" s="4" t="e">
        <f t="shared" si="376"/>
        <v>#N/A</v>
      </c>
      <c r="CB667" s="8" t="e">
        <f t="shared" si="364"/>
        <v>#N/A</v>
      </c>
      <c r="CC667" s="3" t="e">
        <f t="shared" si="365"/>
        <v>#N/A</v>
      </c>
      <c r="CD667" s="3" t="e">
        <f t="shared" si="366"/>
        <v>#N/A</v>
      </c>
      <c r="CE667" s="3" t="e">
        <f t="shared" si="367"/>
        <v>#N/A</v>
      </c>
      <c r="CF667" s="3" t="e">
        <f t="shared" si="368"/>
        <v>#N/A</v>
      </c>
      <c r="CG667" s="3" t="e">
        <f t="shared" si="369"/>
        <v>#N/A</v>
      </c>
      <c r="CH667" s="3" t="e">
        <f t="shared" si="370"/>
        <v>#N/A</v>
      </c>
      <c r="CI667" s="3" t="e">
        <f t="shared" si="371"/>
        <v>#N/A</v>
      </c>
      <c r="CJ667" s="3" t="e">
        <f t="shared" si="372"/>
        <v>#N/A</v>
      </c>
      <c r="CK667" s="3" t="e">
        <f t="shared" si="373"/>
        <v>#N/A</v>
      </c>
    </row>
    <row r="668" spans="45:89" x14ac:dyDescent="0.2">
      <c r="AS668">
        <f t="shared" si="374"/>
        <v>323</v>
      </c>
      <c r="AT668" t="e">
        <f t="shared" si="375"/>
        <v>#N/A</v>
      </c>
      <c r="AU668" s="3" t="e">
        <f t="shared" si="353"/>
        <v>#N/A</v>
      </c>
      <c r="AV668" s="3" t="e">
        <f t="shared" si="378"/>
        <v>#N/A</v>
      </c>
      <c r="AW668" s="4" t="e">
        <f t="shared" si="378"/>
        <v>#N/A</v>
      </c>
      <c r="AX668" s="4" t="e">
        <f t="shared" si="378"/>
        <v>#N/A</v>
      </c>
      <c r="AZ668" s="8" t="e">
        <f t="shared" si="354"/>
        <v>#N/A</v>
      </c>
      <c r="BA668" s="3" t="e">
        <f t="shared" si="355"/>
        <v>#N/A</v>
      </c>
      <c r="BB668" s="3" t="e">
        <f t="shared" si="356"/>
        <v>#N/A</v>
      </c>
      <c r="BC668" s="3" t="e">
        <f t="shared" si="357"/>
        <v>#N/A</v>
      </c>
      <c r="BD668" s="3" t="e">
        <f t="shared" si="358"/>
        <v>#N/A</v>
      </c>
      <c r="BE668" s="3" t="e">
        <f t="shared" si="359"/>
        <v>#N/A</v>
      </c>
      <c r="BF668" s="3" t="e">
        <f t="shared" si="360"/>
        <v>#N/A</v>
      </c>
      <c r="BG668" s="3" t="e">
        <f t="shared" si="361"/>
        <v>#N/A</v>
      </c>
      <c r="BH668" s="3" t="e">
        <f t="shared" si="362"/>
        <v>#N/A</v>
      </c>
      <c r="BI668" s="3" t="e">
        <f t="shared" si="363"/>
        <v>#N/A</v>
      </c>
      <c r="BM668" s="4"/>
      <c r="BN668" s="8"/>
      <c r="BO668" s="3"/>
      <c r="BP668" s="4"/>
      <c r="BQ668" s="4"/>
      <c r="BR668" s="3"/>
      <c r="BU668">
        <f t="shared" si="377"/>
        <v>323</v>
      </c>
      <c r="BV668" t="e">
        <f t="shared" si="376"/>
        <v>#N/A</v>
      </c>
      <c r="BW668" s="3" t="e">
        <f t="shared" si="376"/>
        <v>#N/A</v>
      </c>
      <c r="BX668" s="3" t="e">
        <f t="shared" si="376"/>
        <v>#N/A</v>
      </c>
      <c r="BY668" s="4" t="e">
        <f t="shared" si="376"/>
        <v>#N/A</v>
      </c>
      <c r="BZ668" s="4" t="e">
        <f t="shared" si="376"/>
        <v>#N/A</v>
      </c>
      <c r="CB668" s="8" t="e">
        <f t="shared" si="364"/>
        <v>#N/A</v>
      </c>
      <c r="CC668" s="3" t="e">
        <f t="shared" si="365"/>
        <v>#N/A</v>
      </c>
      <c r="CD668" s="3" t="e">
        <f t="shared" si="366"/>
        <v>#N/A</v>
      </c>
      <c r="CE668" s="3" t="e">
        <f t="shared" si="367"/>
        <v>#N/A</v>
      </c>
      <c r="CF668" s="3" t="e">
        <f t="shared" si="368"/>
        <v>#N/A</v>
      </c>
      <c r="CG668" s="3" t="e">
        <f t="shared" si="369"/>
        <v>#N/A</v>
      </c>
      <c r="CH668" s="3" t="e">
        <f t="shared" si="370"/>
        <v>#N/A</v>
      </c>
      <c r="CI668" s="3" t="e">
        <f t="shared" si="371"/>
        <v>#N/A</v>
      </c>
      <c r="CJ668" s="3" t="e">
        <f t="shared" si="372"/>
        <v>#N/A</v>
      </c>
      <c r="CK668" s="3" t="e">
        <f t="shared" si="373"/>
        <v>#N/A</v>
      </c>
    </row>
    <row r="669" spans="45:89" x14ac:dyDescent="0.2">
      <c r="AS669">
        <f t="shared" si="374"/>
        <v>324</v>
      </c>
      <c r="AT669" t="e">
        <f t="shared" si="375"/>
        <v>#N/A</v>
      </c>
      <c r="AU669" s="3" t="e">
        <f t="shared" si="353"/>
        <v>#N/A</v>
      </c>
      <c r="AV669" s="3" t="e">
        <f t="shared" si="378"/>
        <v>#N/A</v>
      </c>
      <c r="AW669" s="4" t="e">
        <f t="shared" si="378"/>
        <v>#N/A</v>
      </c>
      <c r="AX669" s="4" t="e">
        <f t="shared" si="378"/>
        <v>#N/A</v>
      </c>
      <c r="AZ669" s="8" t="e">
        <f t="shared" si="354"/>
        <v>#N/A</v>
      </c>
      <c r="BA669" s="3" t="e">
        <f t="shared" si="355"/>
        <v>#N/A</v>
      </c>
      <c r="BB669" s="3" t="e">
        <f t="shared" si="356"/>
        <v>#N/A</v>
      </c>
      <c r="BC669" s="3" t="e">
        <f t="shared" si="357"/>
        <v>#N/A</v>
      </c>
      <c r="BD669" s="3" t="e">
        <f t="shared" si="358"/>
        <v>#N/A</v>
      </c>
      <c r="BE669" s="3" t="e">
        <f t="shared" si="359"/>
        <v>#N/A</v>
      </c>
      <c r="BF669" s="3" t="e">
        <f t="shared" si="360"/>
        <v>#N/A</v>
      </c>
      <c r="BG669" s="3" t="e">
        <f t="shared" si="361"/>
        <v>#N/A</v>
      </c>
      <c r="BH669" s="3" t="e">
        <f t="shared" si="362"/>
        <v>#N/A</v>
      </c>
      <c r="BI669" s="3" t="e">
        <f t="shared" si="363"/>
        <v>#N/A</v>
      </c>
      <c r="BM669" s="4"/>
      <c r="BN669" s="8"/>
      <c r="BO669" s="3"/>
      <c r="BP669" s="4"/>
      <c r="BQ669" s="4"/>
      <c r="BR669" s="3"/>
      <c r="BU669">
        <f t="shared" si="377"/>
        <v>324</v>
      </c>
      <c r="BV669" t="e">
        <f t="shared" si="376"/>
        <v>#N/A</v>
      </c>
      <c r="BW669" s="3" t="e">
        <f t="shared" si="376"/>
        <v>#N/A</v>
      </c>
      <c r="BX669" s="3" t="e">
        <f t="shared" si="376"/>
        <v>#N/A</v>
      </c>
      <c r="BY669" s="4" t="e">
        <f t="shared" si="376"/>
        <v>#N/A</v>
      </c>
      <c r="BZ669" s="4" t="e">
        <f t="shared" si="376"/>
        <v>#N/A</v>
      </c>
      <c r="CB669" s="8" t="e">
        <f t="shared" si="364"/>
        <v>#N/A</v>
      </c>
      <c r="CC669" s="3" t="e">
        <f t="shared" si="365"/>
        <v>#N/A</v>
      </c>
      <c r="CD669" s="3" t="e">
        <f t="shared" si="366"/>
        <v>#N/A</v>
      </c>
      <c r="CE669" s="3" t="e">
        <f t="shared" si="367"/>
        <v>#N/A</v>
      </c>
      <c r="CF669" s="3" t="e">
        <f t="shared" si="368"/>
        <v>#N/A</v>
      </c>
      <c r="CG669" s="3" t="e">
        <f t="shared" si="369"/>
        <v>#N/A</v>
      </c>
      <c r="CH669" s="3" t="e">
        <f t="shared" si="370"/>
        <v>#N/A</v>
      </c>
      <c r="CI669" s="3" t="e">
        <f t="shared" si="371"/>
        <v>#N/A</v>
      </c>
      <c r="CJ669" s="3" t="e">
        <f t="shared" si="372"/>
        <v>#N/A</v>
      </c>
      <c r="CK669" s="3" t="e">
        <f t="shared" si="373"/>
        <v>#N/A</v>
      </c>
    </row>
    <row r="670" spans="45:89" x14ac:dyDescent="0.2">
      <c r="AS670">
        <f t="shared" si="374"/>
        <v>324</v>
      </c>
      <c r="AT670" t="e">
        <f t="shared" si="375"/>
        <v>#N/A</v>
      </c>
      <c r="AU670" s="3" t="e">
        <f t="shared" si="353"/>
        <v>#N/A</v>
      </c>
      <c r="AV670" s="3" t="e">
        <f t="shared" si="378"/>
        <v>#N/A</v>
      </c>
      <c r="AW670" s="4" t="e">
        <f t="shared" si="378"/>
        <v>#N/A</v>
      </c>
      <c r="AX670" s="4" t="e">
        <f t="shared" si="378"/>
        <v>#N/A</v>
      </c>
      <c r="AZ670" s="8" t="e">
        <f t="shared" si="354"/>
        <v>#N/A</v>
      </c>
      <c r="BA670" s="3" t="e">
        <f t="shared" si="355"/>
        <v>#N/A</v>
      </c>
      <c r="BB670" s="3" t="e">
        <f t="shared" si="356"/>
        <v>#N/A</v>
      </c>
      <c r="BC670" s="3" t="e">
        <f t="shared" si="357"/>
        <v>#N/A</v>
      </c>
      <c r="BD670" s="3" t="e">
        <f t="shared" si="358"/>
        <v>#N/A</v>
      </c>
      <c r="BE670" s="3" t="e">
        <f t="shared" si="359"/>
        <v>#N/A</v>
      </c>
      <c r="BF670" s="3" t="e">
        <f t="shared" si="360"/>
        <v>#N/A</v>
      </c>
      <c r="BG670" s="3" t="e">
        <f t="shared" si="361"/>
        <v>#N/A</v>
      </c>
      <c r="BH670" s="3" t="e">
        <f t="shared" si="362"/>
        <v>#N/A</v>
      </c>
      <c r="BI670" s="3" t="e">
        <f t="shared" si="363"/>
        <v>#N/A</v>
      </c>
      <c r="BM670" s="4"/>
      <c r="BN670" s="8"/>
      <c r="BO670" s="3"/>
      <c r="BP670" s="4"/>
      <c r="BQ670" s="4"/>
      <c r="BR670" s="3"/>
      <c r="BU670">
        <f t="shared" si="377"/>
        <v>324</v>
      </c>
      <c r="BV670" t="e">
        <f t="shared" si="376"/>
        <v>#N/A</v>
      </c>
      <c r="BW670" s="3" t="e">
        <f t="shared" si="376"/>
        <v>#N/A</v>
      </c>
      <c r="BX670" s="3" t="e">
        <f t="shared" si="376"/>
        <v>#N/A</v>
      </c>
      <c r="BY670" s="4" t="e">
        <f t="shared" si="376"/>
        <v>#N/A</v>
      </c>
      <c r="BZ670" s="4" t="e">
        <f t="shared" si="376"/>
        <v>#N/A</v>
      </c>
      <c r="CB670" s="8" t="e">
        <f t="shared" si="364"/>
        <v>#N/A</v>
      </c>
      <c r="CC670" s="3" t="e">
        <f t="shared" si="365"/>
        <v>#N/A</v>
      </c>
      <c r="CD670" s="3" t="e">
        <f t="shared" si="366"/>
        <v>#N/A</v>
      </c>
      <c r="CE670" s="3" t="e">
        <f t="shared" si="367"/>
        <v>#N/A</v>
      </c>
      <c r="CF670" s="3" t="e">
        <f t="shared" si="368"/>
        <v>#N/A</v>
      </c>
      <c r="CG670" s="3" t="e">
        <f t="shared" si="369"/>
        <v>#N/A</v>
      </c>
      <c r="CH670" s="3" t="e">
        <f t="shared" si="370"/>
        <v>#N/A</v>
      </c>
      <c r="CI670" s="3" t="e">
        <f t="shared" si="371"/>
        <v>#N/A</v>
      </c>
      <c r="CJ670" s="3" t="e">
        <f t="shared" si="372"/>
        <v>#N/A</v>
      </c>
      <c r="CK670" s="3" t="e">
        <f t="shared" si="373"/>
        <v>#N/A</v>
      </c>
    </row>
    <row r="671" spans="45:89" x14ac:dyDescent="0.2">
      <c r="AS671">
        <f t="shared" si="374"/>
        <v>325</v>
      </c>
      <c r="AT671" t="e">
        <f t="shared" si="375"/>
        <v>#N/A</v>
      </c>
      <c r="AU671" s="3" t="e">
        <f t="shared" si="353"/>
        <v>#N/A</v>
      </c>
      <c r="AV671" s="3" t="e">
        <f t="shared" si="378"/>
        <v>#N/A</v>
      </c>
      <c r="AW671" s="4" t="e">
        <f t="shared" si="378"/>
        <v>#N/A</v>
      </c>
      <c r="AX671" s="4" t="e">
        <f t="shared" si="378"/>
        <v>#N/A</v>
      </c>
      <c r="AZ671" s="8" t="e">
        <f t="shared" si="354"/>
        <v>#N/A</v>
      </c>
      <c r="BA671" s="3" t="e">
        <f t="shared" si="355"/>
        <v>#N/A</v>
      </c>
      <c r="BB671" s="3" t="e">
        <f t="shared" si="356"/>
        <v>#N/A</v>
      </c>
      <c r="BC671" s="3" t="e">
        <f t="shared" si="357"/>
        <v>#N/A</v>
      </c>
      <c r="BD671" s="3" t="e">
        <f t="shared" si="358"/>
        <v>#N/A</v>
      </c>
      <c r="BE671" s="3" t="e">
        <f t="shared" si="359"/>
        <v>#N/A</v>
      </c>
      <c r="BF671" s="3" t="e">
        <f t="shared" si="360"/>
        <v>#N/A</v>
      </c>
      <c r="BG671" s="3" t="e">
        <f t="shared" si="361"/>
        <v>#N/A</v>
      </c>
      <c r="BH671" s="3" t="e">
        <f t="shared" si="362"/>
        <v>#N/A</v>
      </c>
      <c r="BI671" s="3" t="e">
        <f t="shared" si="363"/>
        <v>#N/A</v>
      </c>
      <c r="BM671" s="4"/>
      <c r="BN671" s="8"/>
      <c r="BO671" s="3"/>
      <c r="BP671" s="4"/>
      <c r="BQ671" s="4"/>
      <c r="BR671" s="3"/>
      <c r="BU671">
        <f t="shared" si="377"/>
        <v>325</v>
      </c>
      <c r="BV671" t="e">
        <f t="shared" si="376"/>
        <v>#N/A</v>
      </c>
      <c r="BW671" s="3" t="e">
        <f t="shared" si="376"/>
        <v>#N/A</v>
      </c>
      <c r="BX671" s="3" t="e">
        <f t="shared" si="376"/>
        <v>#N/A</v>
      </c>
      <c r="BY671" s="4" t="e">
        <f t="shared" si="376"/>
        <v>#N/A</v>
      </c>
      <c r="BZ671" s="4" t="e">
        <f t="shared" si="376"/>
        <v>#N/A</v>
      </c>
      <c r="CB671" s="8" t="e">
        <f t="shared" si="364"/>
        <v>#N/A</v>
      </c>
      <c r="CC671" s="3" t="e">
        <f t="shared" si="365"/>
        <v>#N/A</v>
      </c>
      <c r="CD671" s="3" t="e">
        <f t="shared" si="366"/>
        <v>#N/A</v>
      </c>
      <c r="CE671" s="3" t="e">
        <f t="shared" si="367"/>
        <v>#N/A</v>
      </c>
      <c r="CF671" s="3" t="e">
        <f t="shared" si="368"/>
        <v>#N/A</v>
      </c>
      <c r="CG671" s="3" t="e">
        <f t="shared" si="369"/>
        <v>#N/A</v>
      </c>
      <c r="CH671" s="3" t="e">
        <f t="shared" si="370"/>
        <v>#N/A</v>
      </c>
      <c r="CI671" s="3" t="e">
        <f t="shared" si="371"/>
        <v>#N/A</v>
      </c>
      <c r="CJ671" s="3" t="e">
        <f t="shared" si="372"/>
        <v>#N/A</v>
      </c>
      <c r="CK671" s="3" t="e">
        <f t="shared" si="373"/>
        <v>#N/A</v>
      </c>
    </row>
    <row r="672" spans="45:89" x14ac:dyDescent="0.2">
      <c r="AS672">
        <f t="shared" si="374"/>
        <v>325</v>
      </c>
      <c r="AT672" t="e">
        <f t="shared" si="375"/>
        <v>#N/A</v>
      </c>
      <c r="AU672" s="3" t="e">
        <f t="shared" si="353"/>
        <v>#N/A</v>
      </c>
      <c r="AV672" s="3" t="e">
        <f t="shared" si="378"/>
        <v>#N/A</v>
      </c>
      <c r="AW672" s="4" t="e">
        <f t="shared" si="378"/>
        <v>#N/A</v>
      </c>
      <c r="AX672" s="4" t="e">
        <f t="shared" si="378"/>
        <v>#N/A</v>
      </c>
      <c r="AZ672" s="8" t="e">
        <f t="shared" si="354"/>
        <v>#N/A</v>
      </c>
      <c r="BA672" s="3" t="e">
        <f t="shared" si="355"/>
        <v>#N/A</v>
      </c>
      <c r="BB672" s="3" t="e">
        <f t="shared" si="356"/>
        <v>#N/A</v>
      </c>
      <c r="BC672" s="3" t="e">
        <f t="shared" si="357"/>
        <v>#N/A</v>
      </c>
      <c r="BD672" s="3" t="e">
        <f t="shared" si="358"/>
        <v>#N/A</v>
      </c>
      <c r="BE672" s="3" t="e">
        <f t="shared" si="359"/>
        <v>#N/A</v>
      </c>
      <c r="BF672" s="3" t="e">
        <f t="shared" si="360"/>
        <v>#N/A</v>
      </c>
      <c r="BG672" s="3" t="e">
        <f t="shared" si="361"/>
        <v>#N/A</v>
      </c>
      <c r="BH672" s="3" t="e">
        <f t="shared" si="362"/>
        <v>#N/A</v>
      </c>
      <c r="BI672" s="3" t="e">
        <f t="shared" si="363"/>
        <v>#N/A</v>
      </c>
      <c r="BM672" s="4"/>
      <c r="BN672" s="8"/>
      <c r="BO672" s="3"/>
      <c r="BP672" s="4"/>
      <c r="BQ672" s="4"/>
      <c r="BR672" s="3"/>
      <c r="BU672">
        <f t="shared" si="377"/>
        <v>325</v>
      </c>
      <c r="BV672" t="e">
        <f t="shared" si="376"/>
        <v>#N/A</v>
      </c>
      <c r="BW672" s="3" t="e">
        <f t="shared" si="376"/>
        <v>#N/A</v>
      </c>
      <c r="BX672" s="3" t="e">
        <f t="shared" si="376"/>
        <v>#N/A</v>
      </c>
      <c r="BY672" s="4" t="e">
        <f t="shared" si="376"/>
        <v>#N/A</v>
      </c>
      <c r="BZ672" s="4" t="e">
        <f t="shared" si="376"/>
        <v>#N/A</v>
      </c>
      <c r="CB672" s="8" t="e">
        <f t="shared" si="364"/>
        <v>#N/A</v>
      </c>
      <c r="CC672" s="3" t="e">
        <f t="shared" si="365"/>
        <v>#N/A</v>
      </c>
      <c r="CD672" s="3" t="e">
        <f t="shared" si="366"/>
        <v>#N/A</v>
      </c>
      <c r="CE672" s="3" t="e">
        <f t="shared" si="367"/>
        <v>#N/A</v>
      </c>
      <c r="CF672" s="3" t="e">
        <f t="shared" si="368"/>
        <v>#N/A</v>
      </c>
      <c r="CG672" s="3" t="e">
        <f t="shared" si="369"/>
        <v>#N/A</v>
      </c>
      <c r="CH672" s="3" t="e">
        <f t="shared" si="370"/>
        <v>#N/A</v>
      </c>
      <c r="CI672" s="3" t="e">
        <f t="shared" si="371"/>
        <v>#N/A</v>
      </c>
      <c r="CJ672" s="3" t="e">
        <f t="shared" si="372"/>
        <v>#N/A</v>
      </c>
      <c r="CK672" s="3" t="e">
        <f t="shared" si="373"/>
        <v>#N/A</v>
      </c>
    </row>
    <row r="673" spans="45:89" x14ac:dyDescent="0.2">
      <c r="AS673">
        <f t="shared" si="374"/>
        <v>326</v>
      </c>
      <c r="AT673" t="e">
        <f t="shared" si="375"/>
        <v>#N/A</v>
      </c>
      <c r="AU673" s="3" t="e">
        <f t="shared" si="353"/>
        <v>#N/A</v>
      </c>
      <c r="AV673" s="3" t="e">
        <f t="shared" si="378"/>
        <v>#N/A</v>
      </c>
      <c r="AW673" s="4" t="e">
        <f t="shared" si="378"/>
        <v>#N/A</v>
      </c>
      <c r="AX673" s="4" t="e">
        <f t="shared" si="378"/>
        <v>#N/A</v>
      </c>
      <c r="AZ673" s="8" t="e">
        <f t="shared" si="354"/>
        <v>#N/A</v>
      </c>
      <c r="BA673" s="3" t="e">
        <f t="shared" si="355"/>
        <v>#N/A</v>
      </c>
      <c r="BB673" s="3" t="e">
        <f t="shared" si="356"/>
        <v>#N/A</v>
      </c>
      <c r="BC673" s="3" t="e">
        <f t="shared" si="357"/>
        <v>#N/A</v>
      </c>
      <c r="BD673" s="3" t="e">
        <f t="shared" si="358"/>
        <v>#N/A</v>
      </c>
      <c r="BE673" s="3" t="e">
        <f t="shared" si="359"/>
        <v>#N/A</v>
      </c>
      <c r="BF673" s="3" t="e">
        <f t="shared" si="360"/>
        <v>#N/A</v>
      </c>
      <c r="BG673" s="3" t="e">
        <f t="shared" si="361"/>
        <v>#N/A</v>
      </c>
      <c r="BH673" s="3" t="e">
        <f t="shared" si="362"/>
        <v>#N/A</v>
      </c>
      <c r="BI673" s="3" t="e">
        <f t="shared" si="363"/>
        <v>#N/A</v>
      </c>
      <c r="BM673" s="4"/>
      <c r="BN673" s="8"/>
      <c r="BO673" s="3"/>
      <c r="BP673" s="4"/>
      <c r="BQ673" s="4"/>
      <c r="BR673" s="3"/>
      <c r="BU673">
        <f t="shared" si="377"/>
        <v>326</v>
      </c>
      <c r="BV673" t="e">
        <f t="shared" si="376"/>
        <v>#N/A</v>
      </c>
      <c r="BW673" s="3" t="e">
        <f t="shared" si="376"/>
        <v>#N/A</v>
      </c>
      <c r="BX673" s="3" t="e">
        <f t="shared" si="376"/>
        <v>#N/A</v>
      </c>
      <c r="BY673" s="4" t="e">
        <f t="shared" si="376"/>
        <v>#N/A</v>
      </c>
      <c r="BZ673" s="4" t="e">
        <f t="shared" si="376"/>
        <v>#N/A</v>
      </c>
      <c r="CB673" s="8" t="e">
        <f t="shared" si="364"/>
        <v>#N/A</v>
      </c>
      <c r="CC673" s="3" t="e">
        <f t="shared" si="365"/>
        <v>#N/A</v>
      </c>
      <c r="CD673" s="3" t="e">
        <f t="shared" si="366"/>
        <v>#N/A</v>
      </c>
      <c r="CE673" s="3" t="e">
        <f t="shared" si="367"/>
        <v>#N/A</v>
      </c>
      <c r="CF673" s="3" t="e">
        <f t="shared" si="368"/>
        <v>#N/A</v>
      </c>
      <c r="CG673" s="3" t="e">
        <f t="shared" si="369"/>
        <v>#N/A</v>
      </c>
      <c r="CH673" s="3" t="e">
        <f t="shared" si="370"/>
        <v>#N/A</v>
      </c>
      <c r="CI673" s="3" t="e">
        <f t="shared" si="371"/>
        <v>#N/A</v>
      </c>
      <c r="CJ673" s="3" t="e">
        <f t="shared" si="372"/>
        <v>#N/A</v>
      </c>
      <c r="CK673" s="3" t="e">
        <f t="shared" si="373"/>
        <v>#N/A</v>
      </c>
    </row>
    <row r="674" spans="45:89" x14ac:dyDescent="0.2">
      <c r="AS674">
        <f t="shared" si="374"/>
        <v>326</v>
      </c>
      <c r="AT674" t="e">
        <f t="shared" si="375"/>
        <v>#N/A</v>
      </c>
      <c r="AU674" s="3" t="e">
        <f t="shared" si="353"/>
        <v>#N/A</v>
      </c>
      <c r="AV674" s="3" t="e">
        <f t="shared" si="378"/>
        <v>#N/A</v>
      </c>
      <c r="AW674" s="4" t="e">
        <f t="shared" si="378"/>
        <v>#N/A</v>
      </c>
      <c r="AX674" s="4" t="e">
        <f t="shared" si="378"/>
        <v>#N/A</v>
      </c>
      <c r="AZ674" s="8" t="e">
        <f t="shared" si="354"/>
        <v>#N/A</v>
      </c>
      <c r="BA674" s="3" t="e">
        <f t="shared" si="355"/>
        <v>#N/A</v>
      </c>
      <c r="BB674" s="3" t="e">
        <f t="shared" si="356"/>
        <v>#N/A</v>
      </c>
      <c r="BC674" s="3" t="e">
        <f t="shared" si="357"/>
        <v>#N/A</v>
      </c>
      <c r="BD674" s="3" t="e">
        <f t="shared" si="358"/>
        <v>#N/A</v>
      </c>
      <c r="BE674" s="3" t="e">
        <f t="shared" si="359"/>
        <v>#N/A</v>
      </c>
      <c r="BF674" s="3" t="e">
        <f t="shared" si="360"/>
        <v>#N/A</v>
      </c>
      <c r="BG674" s="3" t="e">
        <f t="shared" si="361"/>
        <v>#N/A</v>
      </c>
      <c r="BH674" s="3" t="e">
        <f t="shared" si="362"/>
        <v>#N/A</v>
      </c>
      <c r="BI674" s="3" t="e">
        <f t="shared" si="363"/>
        <v>#N/A</v>
      </c>
      <c r="BM674" s="4"/>
      <c r="BN674" s="8"/>
      <c r="BO674" s="3"/>
      <c r="BP674" s="4"/>
      <c r="BQ674" s="4"/>
      <c r="BR674" s="3"/>
      <c r="BU674">
        <f t="shared" si="377"/>
        <v>326</v>
      </c>
      <c r="BV674" t="e">
        <f t="shared" si="376"/>
        <v>#N/A</v>
      </c>
      <c r="BW674" s="3" t="e">
        <f t="shared" si="376"/>
        <v>#N/A</v>
      </c>
      <c r="BX674" s="3" t="e">
        <f t="shared" si="376"/>
        <v>#N/A</v>
      </c>
      <c r="BY674" s="4" t="e">
        <f t="shared" si="376"/>
        <v>#N/A</v>
      </c>
      <c r="BZ674" s="4" t="e">
        <f t="shared" si="376"/>
        <v>#N/A</v>
      </c>
      <c r="CB674" s="8" t="e">
        <f t="shared" si="364"/>
        <v>#N/A</v>
      </c>
      <c r="CC674" s="3" t="e">
        <f t="shared" si="365"/>
        <v>#N/A</v>
      </c>
      <c r="CD674" s="3" t="e">
        <f t="shared" si="366"/>
        <v>#N/A</v>
      </c>
      <c r="CE674" s="3" t="e">
        <f t="shared" si="367"/>
        <v>#N/A</v>
      </c>
      <c r="CF674" s="3" t="e">
        <f t="shared" si="368"/>
        <v>#N/A</v>
      </c>
      <c r="CG674" s="3" t="e">
        <f t="shared" si="369"/>
        <v>#N/A</v>
      </c>
      <c r="CH674" s="3" t="e">
        <f t="shared" si="370"/>
        <v>#N/A</v>
      </c>
      <c r="CI674" s="3" t="e">
        <f t="shared" si="371"/>
        <v>#N/A</v>
      </c>
      <c r="CJ674" s="3" t="e">
        <f t="shared" si="372"/>
        <v>#N/A</v>
      </c>
      <c r="CK674" s="3" t="e">
        <f t="shared" si="373"/>
        <v>#N/A</v>
      </c>
    </row>
    <row r="675" spans="45:89" x14ac:dyDescent="0.2">
      <c r="AS675">
        <f t="shared" si="374"/>
        <v>327</v>
      </c>
      <c r="AT675" t="e">
        <f t="shared" si="375"/>
        <v>#N/A</v>
      </c>
      <c r="AU675" s="3" t="e">
        <f t="shared" si="353"/>
        <v>#N/A</v>
      </c>
      <c r="AV675" s="3" t="e">
        <f t="shared" si="378"/>
        <v>#N/A</v>
      </c>
      <c r="AW675" s="4" t="e">
        <f t="shared" si="378"/>
        <v>#N/A</v>
      </c>
      <c r="AX675" s="4" t="e">
        <f t="shared" si="378"/>
        <v>#N/A</v>
      </c>
      <c r="AZ675" s="8" t="e">
        <f t="shared" si="354"/>
        <v>#N/A</v>
      </c>
      <c r="BA675" s="3" t="e">
        <f t="shared" si="355"/>
        <v>#N/A</v>
      </c>
      <c r="BB675" s="3" t="e">
        <f t="shared" si="356"/>
        <v>#N/A</v>
      </c>
      <c r="BC675" s="3" t="e">
        <f t="shared" si="357"/>
        <v>#N/A</v>
      </c>
      <c r="BD675" s="3" t="e">
        <f t="shared" si="358"/>
        <v>#N/A</v>
      </c>
      <c r="BE675" s="3" t="e">
        <f t="shared" si="359"/>
        <v>#N/A</v>
      </c>
      <c r="BF675" s="3" t="e">
        <f t="shared" si="360"/>
        <v>#N/A</v>
      </c>
      <c r="BG675" s="3" t="e">
        <f t="shared" si="361"/>
        <v>#N/A</v>
      </c>
      <c r="BH675" s="3" t="e">
        <f t="shared" si="362"/>
        <v>#N/A</v>
      </c>
      <c r="BI675" s="3" t="e">
        <f t="shared" si="363"/>
        <v>#N/A</v>
      </c>
      <c r="BM675" s="4"/>
      <c r="BN675" s="8"/>
      <c r="BO675" s="3"/>
      <c r="BP675" s="4"/>
      <c r="BQ675" s="4"/>
      <c r="BR675" s="3"/>
      <c r="BU675">
        <f t="shared" si="377"/>
        <v>327</v>
      </c>
      <c r="BV675" t="e">
        <f t="shared" si="376"/>
        <v>#N/A</v>
      </c>
      <c r="BW675" s="3" t="e">
        <f t="shared" si="376"/>
        <v>#N/A</v>
      </c>
      <c r="BX675" s="3" t="e">
        <f t="shared" si="376"/>
        <v>#N/A</v>
      </c>
      <c r="BY675" s="4" t="e">
        <f t="shared" si="376"/>
        <v>#N/A</v>
      </c>
      <c r="BZ675" s="4" t="e">
        <f t="shared" si="376"/>
        <v>#N/A</v>
      </c>
      <c r="CB675" s="8" t="e">
        <f t="shared" si="364"/>
        <v>#N/A</v>
      </c>
      <c r="CC675" s="3" t="e">
        <f t="shared" si="365"/>
        <v>#N/A</v>
      </c>
      <c r="CD675" s="3" t="e">
        <f t="shared" si="366"/>
        <v>#N/A</v>
      </c>
      <c r="CE675" s="3" t="e">
        <f t="shared" si="367"/>
        <v>#N/A</v>
      </c>
      <c r="CF675" s="3" t="e">
        <f t="shared" si="368"/>
        <v>#N/A</v>
      </c>
      <c r="CG675" s="3" t="e">
        <f t="shared" si="369"/>
        <v>#N/A</v>
      </c>
      <c r="CH675" s="3" t="e">
        <f t="shared" si="370"/>
        <v>#N/A</v>
      </c>
      <c r="CI675" s="3" t="e">
        <f t="shared" si="371"/>
        <v>#N/A</v>
      </c>
      <c r="CJ675" s="3" t="e">
        <f t="shared" si="372"/>
        <v>#N/A</v>
      </c>
      <c r="CK675" s="3" t="e">
        <f t="shared" si="373"/>
        <v>#N/A</v>
      </c>
    </row>
    <row r="676" spans="45:89" x14ac:dyDescent="0.2">
      <c r="AS676">
        <f t="shared" si="374"/>
        <v>327</v>
      </c>
      <c r="AT676" t="e">
        <f t="shared" si="375"/>
        <v>#N/A</v>
      </c>
      <c r="AU676" s="3" t="e">
        <f t="shared" si="353"/>
        <v>#N/A</v>
      </c>
      <c r="AV676" s="3" t="e">
        <f t="shared" si="378"/>
        <v>#N/A</v>
      </c>
      <c r="AW676" s="4" t="e">
        <f t="shared" si="378"/>
        <v>#N/A</v>
      </c>
      <c r="AX676" s="4" t="e">
        <f t="shared" si="378"/>
        <v>#N/A</v>
      </c>
      <c r="AZ676" s="8" t="e">
        <f t="shared" si="354"/>
        <v>#N/A</v>
      </c>
      <c r="BA676" s="3" t="e">
        <f t="shared" si="355"/>
        <v>#N/A</v>
      </c>
      <c r="BB676" s="3" t="e">
        <f t="shared" si="356"/>
        <v>#N/A</v>
      </c>
      <c r="BC676" s="3" t="e">
        <f t="shared" si="357"/>
        <v>#N/A</v>
      </c>
      <c r="BD676" s="3" t="e">
        <f t="shared" si="358"/>
        <v>#N/A</v>
      </c>
      <c r="BE676" s="3" t="e">
        <f t="shared" si="359"/>
        <v>#N/A</v>
      </c>
      <c r="BF676" s="3" t="e">
        <f t="shared" si="360"/>
        <v>#N/A</v>
      </c>
      <c r="BG676" s="3" t="e">
        <f t="shared" si="361"/>
        <v>#N/A</v>
      </c>
      <c r="BH676" s="3" t="e">
        <f t="shared" si="362"/>
        <v>#N/A</v>
      </c>
      <c r="BI676" s="3" t="e">
        <f t="shared" si="363"/>
        <v>#N/A</v>
      </c>
      <c r="BM676" s="4"/>
      <c r="BN676" s="8"/>
      <c r="BO676" s="3"/>
      <c r="BP676" s="4"/>
      <c r="BQ676" s="4"/>
      <c r="BR676" s="3"/>
      <c r="BU676">
        <f t="shared" si="377"/>
        <v>327</v>
      </c>
      <c r="BV676" t="e">
        <f t="shared" si="376"/>
        <v>#N/A</v>
      </c>
      <c r="BW676" s="3" t="e">
        <f t="shared" si="376"/>
        <v>#N/A</v>
      </c>
      <c r="BX676" s="3" t="e">
        <f t="shared" si="376"/>
        <v>#N/A</v>
      </c>
      <c r="BY676" s="4" t="e">
        <f t="shared" si="376"/>
        <v>#N/A</v>
      </c>
      <c r="BZ676" s="4" t="e">
        <f t="shared" si="376"/>
        <v>#N/A</v>
      </c>
      <c r="CB676" s="8" t="e">
        <f t="shared" si="364"/>
        <v>#N/A</v>
      </c>
      <c r="CC676" s="3" t="e">
        <f t="shared" si="365"/>
        <v>#N/A</v>
      </c>
      <c r="CD676" s="3" t="e">
        <f t="shared" si="366"/>
        <v>#N/A</v>
      </c>
      <c r="CE676" s="3" t="e">
        <f t="shared" si="367"/>
        <v>#N/A</v>
      </c>
      <c r="CF676" s="3" t="e">
        <f t="shared" si="368"/>
        <v>#N/A</v>
      </c>
      <c r="CG676" s="3" t="e">
        <f t="shared" si="369"/>
        <v>#N/A</v>
      </c>
      <c r="CH676" s="3" t="e">
        <f t="shared" si="370"/>
        <v>#N/A</v>
      </c>
      <c r="CI676" s="3" t="e">
        <f t="shared" si="371"/>
        <v>#N/A</v>
      </c>
      <c r="CJ676" s="3" t="e">
        <f t="shared" si="372"/>
        <v>#N/A</v>
      </c>
      <c r="CK676" s="3" t="e">
        <f t="shared" si="373"/>
        <v>#N/A</v>
      </c>
    </row>
    <row r="677" spans="45:89" x14ac:dyDescent="0.2">
      <c r="AS677">
        <f t="shared" si="374"/>
        <v>328</v>
      </c>
      <c r="AT677" t="e">
        <f t="shared" si="375"/>
        <v>#N/A</v>
      </c>
      <c r="AU677" s="3" t="e">
        <f t="shared" si="353"/>
        <v>#N/A</v>
      </c>
      <c r="AV677" s="3" t="e">
        <f t="shared" si="378"/>
        <v>#N/A</v>
      </c>
      <c r="AW677" s="4" t="e">
        <f t="shared" si="378"/>
        <v>#N/A</v>
      </c>
      <c r="AX677" s="4" t="e">
        <f t="shared" si="378"/>
        <v>#N/A</v>
      </c>
      <c r="AZ677" s="8" t="e">
        <f t="shared" si="354"/>
        <v>#N/A</v>
      </c>
      <c r="BA677" s="3" t="e">
        <f t="shared" si="355"/>
        <v>#N/A</v>
      </c>
      <c r="BB677" s="3" t="e">
        <f t="shared" si="356"/>
        <v>#N/A</v>
      </c>
      <c r="BC677" s="3" t="e">
        <f t="shared" si="357"/>
        <v>#N/A</v>
      </c>
      <c r="BD677" s="3" t="e">
        <f t="shared" si="358"/>
        <v>#N/A</v>
      </c>
      <c r="BE677" s="3" t="e">
        <f t="shared" si="359"/>
        <v>#N/A</v>
      </c>
      <c r="BF677" s="3" t="e">
        <f t="shared" si="360"/>
        <v>#N/A</v>
      </c>
      <c r="BG677" s="3" t="e">
        <f t="shared" si="361"/>
        <v>#N/A</v>
      </c>
      <c r="BH677" s="3" t="e">
        <f t="shared" si="362"/>
        <v>#N/A</v>
      </c>
      <c r="BI677" s="3" t="e">
        <f t="shared" si="363"/>
        <v>#N/A</v>
      </c>
      <c r="BM677" s="4"/>
      <c r="BN677" s="8"/>
      <c r="BO677" s="3"/>
      <c r="BP677" s="4"/>
      <c r="BQ677" s="4"/>
      <c r="BR677" s="3"/>
      <c r="BU677">
        <f t="shared" si="377"/>
        <v>328</v>
      </c>
      <c r="BV677" t="e">
        <f t="shared" si="376"/>
        <v>#N/A</v>
      </c>
      <c r="BW677" s="3" t="e">
        <f t="shared" si="376"/>
        <v>#N/A</v>
      </c>
      <c r="BX677" s="3" t="e">
        <f t="shared" si="376"/>
        <v>#N/A</v>
      </c>
      <c r="BY677" s="4" t="e">
        <f t="shared" si="376"/>
        <v>#N/A</v>
      </c>
      <c r="BZ677" s="4" t="e">
        <f t="shared" si="376"/>
        <v>#N/A</v>
      </c>
      <c r="CB677" s="8" t="e">
        <f t="shared" si="364"/>
        <v>#N/A</v>
      </c>
      <c r="CC677" s="3" t="e">
        <f t="shared" si="365"/>
        <v>#N/A</v>
      </c>
      <c r="CD677" s="3" t="e">
        <f t="shared" si="366"/>
        <v>#N/A</v>
      </c>
      <c r="CE677" s="3" t="e">
        <f t="shared" si="367"/>
        <v>#N/A</v>
      </c>
      <c r="CF677" s="3" t="e">
        <f t="shared" si="368"/>
        <v>#N/A</v>
      </c>
      <c r="CG677" s="3" t="e">
        <f t="shared" si="369"/>
        <v>#N/A</v>
      </c>
      <c r="CH677" s="3" t="e">
        <f t="shared" si="370"/>
        <v>#N/A</v>
      </c>
      <c r="CI677" s="3" t="e">
        <f t="shared" si="371"/>
        <v>#N/A</v>
      </c>
      <c r="CJ677" s="3" t="e">
        <f t="shared" si="372"/>
        <v>#N/A</v>
      </c>
      <c r="CK677" s="3" t="e">
        <f t="shared" si="373"/>
        <v>#N/A</v>
      </c>
    </row>
    <row r="678" spans="45:89" x14ac:dyDescent="0.2">
      <c r="AS678">
        <f t="shared" si="374"/>
        <v>328</v>
      </c>
      <c r="AT678" t="e">
        <f t="shared" si="375"/>
        <v>#N/A</v>
      </c>
      <c r="AU678" s="3" t="e">
        <f t="shared" si="353"/>
        <v>#N/A</v>
      </c>
      <c r="AV678" s="3" t="e">
        <f t="shared" si="378"/>
        <v>#N/A</v>
      </c>
      <c r="AW678" s="4" t="e">
        <f t="shared" si="378"/>
        <v>#N/A</v>
      </c>
      <c r="AX678" s="4" t="e">
        <f t="shared" si="378"/>
        <v>#N/A</v>
      </c>
      <c r="AZ678" s="8" t="e">
        <f t="shared" si="354"/>
        <v>#N/A</v>
      </c>
      <c r="BA678" s="3" t="e">
        <f t="shared" si="355"/>
        <v>#N/A</v>
      </c>
      <c r="BB678" s="3" t="e">
        <f t="shared" si="356"/>
        <v>#N/A</v>
      </c>
      <c r="BC678" s="3" t="e">
        <f t="shared" si="357"/>
        <v>#N/A</v>
      </c>
      <c r="BD678" s="3" t="e">
        <f t="shared" si="358"/>
        <v>#N/A</v>
      </c>
      <c r="BE678" s="3" t="e">
        <f t="shared" si="359"/>
        <v>#N/A</v>
      </c>
      <c r="BF678" s="3" t="e">
        <f t="shared" si="360"/>
        <v>#N/A</v>
      </c>
      <c r="BG678" s="3" t="e">
        <f t="shared" si="361"/>
        <v>#N/A</v>
      </c>
      <c r="BH678" s="3" t="e">
        <f t="shared" si="362"/>
        <v>#N/A</v>
      </c>
      <c r="BI678" s="3" t="e">
        <f t="shared" si="363"/>
        <v>#N/A</v>
      </c>
      <c r="BM678" s="4"/>
      <c r="BN678" s="8"/>
      <c r="BO678" s="3"/>
      <c r="BP678" s="4"/>
      <c r="BQ678" s="4"/>
      <c r="BR678" s="3"/>
      <c r="BU678">
        <f t="shared" si="377"/>
        <v>328</v>
      </c>
      <c r="BV678" t="e">
        <f t="shared" si="376"/>
        <v>#N/A</v>
      </c>
      <c r="BW678" s="3" t="e">
        <f t="shared" si="376"/>
        <v>#N/A</v>
      </c>
      <c r="BX678" s="3" t="e">
        <f t="shared" si="376"/>
        <v>#N/A</v>
      </c>
      <c r="BY678" s="4" t="e">
        <f t="shared" si="376"/>
        <v>#N/A</v>
      </c>
      <c r="BZ678" s="4" t="e">
        <f t="shared" si="376"/>
        <v>#N/A</v>
      </c>
      <c r="CB678" s="8" t="e">
        <f t="shared" si="364"/>
        <v>#N/A</v>
      </c>
      <c r="CC678" s="3" t="e">
        <f t="shared" si="365"/>
        <v>#N/A</v>
      </c>
      <c r="CD678" s="3" t="e">
        <f t="shared" si="366"/>
        <v>#N/A</v>
      </c>
      <c r="CE678" s="3" t="e">
        <f t="shared" si="367"/>
        <v>#N/A</v>
      </c>
      <c r="CF678" s="3" t="e">
        <f t="shared" si="368"/>
        <v>#N/A</v>
      </c>
      <c r="CG678" s="3" t="e">
        <f t="shared" si="369"/>
        <v>#N/A</v>
      </c>
      <c r="CH678" s="3" t="e">
        <f t="shared" si="370"/>
        <v>#N/A</v>
      </c>
      <c r="CI678" s="3" t="e">
        <f t="shared" si="371"/>
        <v>#N/A</v>
      </c>
      <c r="CJ678" s="3" t="e">
        <f t="shared" si="372"/>
        <v>#N/A</v>
      </c>
      <c r="CK678" s="3" t="e">
        <f t="shared" si="373"/>
        <v>#N/A</v>
      </c>
    </row>
    <row r="679" spans="45:89" x14ac:dyDescent="0.2">
      <c r="AS679">
        <f t="shared" si="374"/>
        <v>329</v>
      </c>
      <c r="AT679" t="e">
        <f t="shared" si="375"/>
        <v>#N/A</v>
      </c>
      <c r="AU679" s="3" t="e">
        <f t="shared" si="353"/>
        <v>#N/A</v>
      </c>
      <c r="AV679" s="3" t="e">
        <f t="shared" si="378"/>
        <v>#N/A</v>
      </c>
      <c r="AW679" s="4" t="e">
        <f t="shared" si="378"/>
        <v>#N/A</v>
      </c>
      <c r="AX679" s="4" t="e">
        <f t="shared" si="378"/>
        <v>#N/A</v>
      </c>
      <c r="AZ679" s="8" t="e">
        <f t="shared" si="354"/>
        <v>#N/A</v>
      </c>
      <c r="BA679" s="3" t="e">
        <f t="shared" si="355"/>
        <v>#N/A</v>
      </c>
      <c r="BB679" s="3" t="e">
        <f t="shared" si="356"/>
        <v>#N/A</v>
      </c>
      <c r="BC679" s="3" t="e">
        <f t="shared" si="357"/>
        <v>#N/A</v>
      </c>
      <c r="BD679" s="3" t="e">
        <f t="shared" si="358"/>
        <v>#N/A</v>
      </c>
      <c r="BE679" s="3" t="e">
        <f t="shared" si="359"/>
        <v>#N/A</v>
      </c>
      <c r="BF679" s="3" t="e">
        <f t="shared" si="360"/>
        <v>#N/A</v>
      </c>
      <c r="BG679" s="3" t="e">
        <f t="shared" si="361"/>
        <v>#N/A</v>
      </c>
      <c r="BH679" s="3" t="e">
        <f t="shared" si="362"/>
        <v>#N/A</v>
      </c>
      <c r="BI679" s="3" t="e">
        <f t="shared" si="363"/>
        <v>#N/A</v>
      </c>
      <c r="BM679" s="4"/>
      <c r="BN679" s="8"/>
      <c r="BO679" s="3"/>
      <c r="BP679" s="4"/>
      <c r="BQ679" s="4"/>
      <c r="BR679" s="3"/>
      <c r="BU679">
        <f t="shared" si="377"/>
        <v>329</v>
      </c>
      <c r="BV679" t="e">
        <f t="shared" si="376"/>
        <v>#N/A</v>
      </c>
      <c r="BW679" s="3" t="e">
        <f t="shared" si="376"/>
        <v>#N/A</v>
      </c>
      <c r="BX679" s="3" t="e">
        <f t="shared" si="376"/>
        <v>#N/A</v>
      </c>
      <c r="BY679" s="4" t="e">
        <f t="shared" si="376"/>
        <v>#N/A</v>
      </c>
      <c r="BZ679" s="4" t="e">
        <f t="shared" si="376"/>
        <v>#N/A</v>
      </c>
      <c r="CB679" s="8" t="e">
        <f t="shared" si="364"/>
        <v>#N/A</v>
      </c>
      <c r="CC679" s="3" t="e">
        <f t="shared" si="365"/>
        <v>#N/A</v>
      </c>
      <c r="CD679" s="3" t="e">
        <f t="shared" si="366"/>
        <v>#N/A</v>
      </c>
      <c r="CE679" s="3" t="e">
        <f t="shared" si="367"/>
        <v>#N/A</v>
      </c>
      <c r="CF679" s="3" t="e">
        <f t="shared" si="368"/>
        <v>#N/A</v>
      </c>
      <c r="CG679" s="3" t="e">
        <f t="shared" si="369"/>
        <v>#N/A</v>
      </c>
      <c r="CH679" s="3" t="e">
        <f t="shared" si="370"/>
        <v>#N/A</v>
      </c>
      <c r="CI679" s="3" t="e">
        <f t="shared" si="371"/>
        <v>#N/A</v>
      </c>
      <c r="CJ679" s="3" t="e">
        <f t="shared" si="372"/>
        <v>#N/A</v>
      </c>
      <c r="CK679" s="3" t="e">
        <f t="shared" si="373"/>
        <v>#N/A</v>
      </c>
    </row>
    <row r="680" spans="45:89" x14ac:dyDescent="0.2">
      <c r="AS680">
        <f t="shared" si="374"/>
        <v>329</v>
      </c>
      <c r="AT680" t="e">
        <f t="shared" si="375"/>
        <v>#N/A</v>
      </c>
      <c r="AU680" s="3" t="e">
        <f t="shared" si="353"/>
        <v>#N/A</v>
      </c>
      <c r="AV680" s="3" t="e">
        <f t="shared" si="378"/>
        <v>#N/A</v>
      </c>
      <c r="AW680" s="4" t="e">
        <f t="shared" si="378"/>
        <v>#N/A</v>
      </c>
      <c r="AX680" s="4" t="e">
        <f t="shared" si="378"/>
        <v>#N/A</v>
      </c>
      <c r="AZ680" s="8" t="e">
        <f t="shared" si="354"/>
        <v>#N/A</v>
      </c>
      <c r="BA680" s="3" t="e">
        <f t="shared" si="355"/>
        <v>#N/A</v>
      </c>
      <c r="BB680" s="3" t="e">
        <f t="shared" si="356"/>
        <v>#N/A</v>
      </c>
      <c r="BC680" s="3" t="e">
        <f t="shared" si="357"/>
        <v>#N/A</v>
      </c>
      <c r="BD680" s="3" t="e">
        <f t="shared" si="358"/>
        <v>#N/A</v>
      </c>
      <c r="BE680" s="3" t="e">
        <f t="shared" si="359"/>
        <v>#N/A</v>
      </c>
      <c r="BF680" s="3" t="e">
        <f t="shared" si="360"/>
        <v>#N/A</v>
      </c>
      <c r="BG680" s="3" t="e">
        <f t="shared" si="361"/>
        <v>#N/A</v>
      </c>
      <c r="BH680" s="3" t="e">
        <f t="shared" si="362"/>
        <v>#N/A</v>
      </c>
      <c r="BI680" s="3" t="e">
        <f t="shared" si="363"/>
        <v>#N/A</v>
      </c>
      <c r="BM680" s="4"/>
      <c r="BN680" s="8"/>
      <c r="BO680" s="3"/>
      <c r="BP680" s="4"/>
      <c r="BQ680" s="4"/>
      <c r="BR680" s="3"/>
      <c r="BU680">
        <f t="shared" si="377"/>
        <v>329</v>
      </c>
      <c r="BV680" t="e">
        <f t="shared" si="376"/>
        <v>#N/A</v>
      </c>
      <c r="BW680" s="3" t="e">
        <f t="shared" si="376"/>
        <v>#N/A</v>
      </c>
      <c r="BX680" s="3" t="e">
        <f t="shared" si="376"/>
        <v>#N/A</v>
      </c>
      <c r="BY680" s="4" t="e">
        <f t="shared" si="376"/>
        <v>#N/A</v>
      </c>
      <c r="BZ680" s="4" t="e">
        <f t="shared" si="376"/>
        <v>#N/A</v>
      </c>
      <c r="CB680" s="8" t="e">
        <f t="shared" si="364"/>
        <v>#N/A</v>
      </c>
      <c r="CC680" s="3" t="e">
        <f t="shared" si="365"/>
        <v>#N/A</v>
      </c>
      <c r="CD680" s="3" t="e">
        <f t="shared" si="366"/>
        <v>#N/A</v>
      </c>
      <c r="CE680" s="3" t="e">
        <f t="shared" si="367"/>
        <v>#N/A</v>
      </c>
      <c r="CF680" s="3" t="e">
        <f t="shared" si="368"/>
        <v>#N/A</v>
      </c>
      <c r="CG680" s="3" t="e">
        <f t="shared" si="369"/>
        <v>#N/A</v>
      </c>
      <c r="CH680" s="3" t="e">
        <f t="shared" si="370"/>
        <v>#N/A</v>
      </c>
      <c r="CI680" s="3" t="e">
        <f t="shared" si="371"/>
        <v>#N/A</v>
      </c>
      <c r="CJ680" s="3" t="e">
        <f t="shared" si="372"/>
        <v>#N/A</v>
      </c>
      <c r="CK680" s="3" t="e">
        <f t="shared" si="373"/>
        <v>#N/A</v>
      </c>
    </row>
    <row r="681" spans="45:89" x14ac:dyDescent="0.2">
      <c r="AS681">
        <f t="shared" si="374"/>
        <v>330</v>
      </c>
      <c r="AT681" t="e">
        <f t="shared" si="375"/>
        <v>#N/A</v>
      </c>
      <c r="AU681" s="3" t="e">
        <f t="shared" si="353"/>
        <v>#N/A</v>
      </c>
      <c r="AV681" s="3" t="e">
        <f t="shared" si="378"/>
        <v>#N/A</v>
      </c>
      <c r="AW681" s="4" t="e">
        <f t="shared" si="378"/>
        <v>#N/A</v>
      </c>
      <c r="AX681" s="4" t="e">
        <f t="shared" si="378"/>
        <v>#N/A</v>
      </c>
      <c r="AZ681" s="8" t="e">
        <f t="shared" si="354"/>
        <v>#N/A</v>
      </c>
      <c r="BA681" s="3" t="e">
        <f t="shared" si="355"/>
        <v>#N/A</v>
      </c>
      <c r="BB681" s="3" t="e">
        <f t="shared" si="356"/>
        <v>#N/A</v>
      </c>
      <c r="BC681" s="3" t="e">
        <f t="shared" si="357"/>
        <v>#N/A</v>
      </c>
      <c r="BD681" s="3" t="e">
        <f t="shared" si="358"/>
        <v>#N/A</v>
      </c>
      <c r="BE681" s="3" t="e">
        <f t="shared" si="359"/>
        <v>#N/A</v>
      </c>
      <c r="BF681" s="3" t="e">
        <f t="shared" si="360"/>
        <v>#N/A</v>
      </c>
      <c r="BG681" s="3" t="e">
        <f t="shared" si="361"/>
        <v>#N/A</v>
      </c>
      <c r="BH681" s="3" t="e">
        <f t="shared" si="362"/>
        <v>#N/A</v>
      </c>
      <c r="BI681" s="3" t="e">
        <f t="shared" si="363"/>
        <v>#N/A</v>
      </c>
      <c r="BM681" s="4"/>
      <c r="BN681" s="8"/>
      <c r="BO681" s="3"/>
      <c r="BP681" s="4"/>
      <c r="BQ681" s="4"/>
      <c r="BR681" s="3"/>
      <c r="BU681">
        <f t="shared" si="377"/>
        <v>330</v>
      </c>
      <c r="BV681" t="e">
        <f t="shared" si="376"/>
        <v>#N/A</v>
      </c>
      <c r="BW681" s="3" t="e">
        <f t="shared" si="376"/>
        <v>#N/A</v>
      </c>
      <c r="BX681" s="3" t="e">
        <f t="shared" si="376"/>
        <v>#N/A</v>
      </c>
      <c r="BY681" s="4" t="e">
        <f t="shared" si="376"/>
        <v>#N/A</v>
      </c>
      <c r="BZ681" s="4" t="e">
        <f t="shared" si="376"/>
        <v>#N/A</v>
      </c>
      <c r="CB681" s="8" t="e">
        <f t="shared" si="364"/>
        <v>#N/A</v>
      </c>
      <c r="CC681" s="3" t="e">
        <f t="shared" si="365"/>
        <v>#N/A</v>
      </c>
      <c r="CD681" s="3" t="e">
        <f t="shared" si="366"/>
        <v>#N/A</v>
      </c>
      <c r="CE681" s="3" t="e">
        <f t="shared" si="367"/>
        <v>#N/A</v>
      </c>
      <c r="CF681" s="3" t="e">
        <f t="shared" si="368"/>
        <v>#N/A</v>
      </c>
      <c r="CG681" s="3" t="e">
        <f t="shared" si="369"/>
        <v>#N/A</v>
      </c>
      <c r="CH681" s="3" t="e">
        <f t="shared" si="370"/>
        <v>#N/A</v>
      </c>
      <c r="CI681" s="3" t="e">
        <f t="shared" si="371"/>
        <v>#N/A</v>
      </c>
      <c r="CJ681" s="3" t="e">
        <f t="shared" si="372"/>
        <v>#N/A</v>
      </c>
      <c r="CK681" s="3" t="e">
        <f t="shared" si="373"/>
        <v>#N/A</v>
      </c>
    </row>
    <row r="682" spans="45:89" x14ac:dyDescent="0.2">
      <c r="AS682">
        <f t="shared" si="374"/>
        <v>330</v>
      </c>
      <c r="AT682" t="e">
        <f t="shared" si="375"/>
        <v>#N/A</v>
      </c>
      <c r="AU682" s="3" t="e">
        <f t="shared" si="353"/>
        <v>#N/A</v>
      </c>
      <c r="AV682" s="3" t="e">
        <f t="shared" si="378"/>
        <v>#N/A</v>
      </c>
      <c r="AW682" s="4" t="e">
        <f t="shared" si="378"/>
        <v>#N/A</v>
      </c>
      <c r="AX682" s="4" t="e">
        <f t="shared" si="378"/>
        <v>#N/A</v>
      </c>
      <c r="AZ682" s="8" t="e">
        <f t="shared" si="354"/>
        <v>#N/A</v>
      </c>
      <c r="BA682" s="3" t="e">
        <f t="shared" si="355"/>
        <v>#N/A</v>
      </c>
      <c r="BB682" s="3" t="e">
        <f t="shared" si="356"/>
        <v>#N/A</v>
      </c>
      <c r="BC682" s="3" t="e">
        <f t="shared" si="357"/>
        <v>#N/A</v>
      </c>
      <c r="BD682" s="3" t="e">
        <f t="shared" si="358"/>
        <v>#N/A</v>
      </c>
      <c r="BE682" s="3" t="e">
        <f t="shared" si="359"/>
        <v>#N/A</v>
      </c>
      <c r="BF682" s="3" t="e">
        <f t="shared" si="360"/>
        <v>#N/A</v>
      </c>
      <c r="BG682" s="3" t="e">
        <f t="shared" si="361"/>
        <v>#N/A</v>
      </c>
      <c r="BH682" s="3" t="e">
        <f t="shared" si="362"/>
        <v>#N/A</v>
      </c>
      <c r="BI682" s="3" t="e">
        <f t="shared" si="363"/>
        <v>#N/A</v>
      </c>
      <c r="BM682" s="4"/>
      <c r="BN682" s="8"/>
      <c r="BO682" s="3"/>
      <c r="BP682" s="4"/>
      <c r="BQ682" s="4"/>
      <c r="BR682" s="3"/>
      <c r="BU682">
        <f t="shared" si="377"/>
        <v>330</v>
      </c>
      <c r="BV682" t="e">
        <f t="shared" ref="BV682:BZ683" si="379">INDEX($AA$23:$AF$204,MATCH($BU682,$AA$23:$AA$204,0),MATCH(BV$22,$AA$22:$AF$22,0))</f>
        <v>#N/A</v>
      </c>
      <c r="BW682" s="3" t="e">
        <f t="shared" si="379"/>
        <v>#N/A</v>
      </c>
      <c r="BX682" s="3" t="e">
        <f t="shared" si="379"/>
        <v>#N/A</v>
      </c>
      <c r="BY682" s="4" t="e">
        <f t="shared" si="379"/>
        <v>#N/A</v>
      </c>
      <c r="BZ682" s="4" t="e">
        <f>INDEX($AA$23:$AF$204,MATCH($BU682,$AA$23:$AA$204,0),MATCH(BZ$22,$AA$22:$AF$22,0))</f>
        <v>#N/A</v>
      </c>
      <c r="CB682" s="8" t="e">
        <f t="shared" si="364"/>
        <v>#N/A</v>
      </c>
      <c r="CC682" s="3" t="e">
        <f t="shared" si="365"/>
        <v>#N/A</v>
      </c>
      <c r="CD682" s="3" t="e">
        <f t="shared" si="366"/>
        <v>#N/A</v>
      </c>
      <c r="CE682" s="3" t="e">
        <f t="shared" si="367"/>
        <v>#N/A</v>
      </c>
      <c r="CF682" s="3" t="e">
        <f t="shared" si="368"/>
        <v>#N/A</v>
      </c>
      <c r="CG682" s="3" t="e">
        <f t="shared" si="369"/>
        <v>#N/A</v>
      </c>
      <c r="CH682" s="3" t="e">
        <f t="shared" si="370"/>
        <v>#N/A</v>
      </c>
      <c r="CI682" s="3" t="e">
        <f t="shared" si="371"/>
        <v>#N/A</v>
      </c>
      <c r="CJ682" s="3" t="e">
        <f t="shared" si="372"/>
        <v>#N/A</v>
      </c>
      <c r="CK682" s="3" t="e">
        <f t="shared" si="373"/>
        <v>#N/A</v>
      </c>
    </row>
    <row r="683" spans="45:89" x14ac:dyDescent="0.2">
      <c r="AS683">
        <f t="shared" si="374"/>
        <v>331</v>
      </c>
      <c r="AT683" t="e">
        <f t="shared" si="375"/>
        <v>#N/A</v>
      </c>
      <c r="AU683" s="3" t="e">
        <f t="shared" si="353"/>
        <v>#N/A</v>
      </c>
      <c r="AV683" s="3" t="e">
        <f t="shared" ref="AV683:AX683" si="380">INDEX($T$23:$Y$204,MATCH($AS683,$T$23:$T$204,0),MATCH(AV$22,$T$22:$Y$22,0))</f>
        <v>#N/A</v>
      </c>
      <c r="AW683" s="4" t="e">
        <f t="shared" si="380"/>
        <v>#N/A</v>
      </c>
      <c r="AX683" s="4" t="e">
        <f t="shared" si="380"/>
        <v>#N/A</v>
      </c>
      <c r="AZ683" s="8" t="e">
        <f t="shared" si="354"/>
        <v>#N/A</v>
      </c>
      <c r="BA683" s="3" t="e">
        <f t="shared" si="355"/>
        <v>#N/A</v>
      </c>
      <c r="BB683" s="3" t="e">
        <f t="shared" si="356"/>
        <v>#N/A</v>
      </c>
      <c r="BC683" s="3" t="e">
        <f t="shared" si="357"/>
        <v>#N/A</v>
      </c>
      <c r="BD683" s="3" t="e">
        <f t="shared" si="358"/>
        <v>#N/A</v>
      </c>
      <c r="BE683" s="3" t="e">
        <f t="shared" si="359"/>
        <v>#N/A</v>
      </c>
      <c r="BF683" s="3" t="e">
        <f t="shared" si="360"/>
        <v>#N/A</v>
      </c>
      <c r="BG683" s="3" t="e">
        <f t="shared" si="361"/>
        <v>#N/A</v>
      </c>
      <c r="BH683" s="3" t="e">
        <f t="shared" si="362"/>
        <v>#N/A</v>
      </c>
      <c r="BI683" s="3" t="e">
        <f t="shared" si="363"/>
        <v>#N/A</v>
      </c>
      <c r="BM683" s="4"/>
      <c r="BN683" s="8"/>
      <c r="BO683" s="3"/>
      <c r="BP683" s="4"/>
      <c r="BQ683" s="4"/>
      <c r="BR683" s="3"/>
      <c r="BU683">
        <f t="shared" si="377"/>
        <v>331</v>
      </c>
      <c r="BV683" t="e">
        <f t="shared" si="379"/>
        <v>#N/A</v>
      </c>
      <c r="BW683" s="3" t="e">
        <f t="shared" si="379"/>
        <v>#N/A</v>
      </c>
      <c r="BX683" s="3" t="e">
        <f t="shared" si="379"/>
        <v>#N/A</v>
      </c>
      <c r="BY683" s="4" t="e">
        <f t="shared" si="379"/>
        <v>#N/A</v>
      </c>
      <c r="BZ683" s="4" t="e">
        <f t="shared" si="379"/>
        <v>#N/A</v>
      </c>
      <c r="CB683" s="8" t="e">
        <f t="shared" si="364"/>
        <v>#N/A</v>
      </c>
      <c r="CC683" s="3" t="e">
        <f t="shared" si="365"/>
        <v>#N/A</v>
      </c>
      <c r="CD683" s="3" t="e">
        <f t="shared" si="366"/>
        <v>#N/A</v>
      </c>
      <c r="CE683" s="3" t="e">
        <f t="shared" si="367"/>
        <v>#N/A</v>
      </c>
      <c r="CF683" s="3" t="e">
        <f t="shared" si="368"/>
        <v>#N/A</v>
      </c>
      <c r="CG683" s="3" t="e">
        <f t="shared" si="369"/>
        <v>#N/A</v>
      </c>
      <c r="CH683" s="3" t="e">
        <f t="shared" si="370"/>
        <v>#N/A</v>
      </c>
      <c r="CI683" s="3" t="e">
        <f t="shared" si="371"/>
        <v>#N/A</v>
      </c>
      <c r="CJ683" s="3" t="e">
        <f t="shared" si="372"/>
        <v>#N/A</v>
      </c>
      <c r="CK683" s="3" t="e">
        <f t="shared" si="373"/>
        <v>#N/A</v>
      </c>
    </row>
    <row r="684" spans="45:89" x14ac:dyDescent="0.2">
      <c r="AU684" s="3"/>
      <c r="AV684" s="3"/>
      <c r="AW684" s="4"/>
      <c r="AX684" s="4"/>
      <c r="AZ684" s="8"/>
      <c r="BA684" s="3"/>
      <c r="BB684" s="3"/>
      <c r="BC684" s="3"/>
      <c r="BD684" s="3"/>
      <c r="BE684" s="3"/>
      <c r="BF684" s="3"/>
      <c r="BG684" s="3"/>
      <c r="BH684" s="3"/>
      <c r="BI684" s="3"/>
    </row>
    <row r="685" spans="45:89" x14ac:dyDescent="0.2">
      <c r="AU685" s="3"/>
      <c r="AV685" s="3"/>
      <c r="AW685" s="4"/>
      <c r="AX685" s="4"/>
      <c r="AZ685" s="8"/>
      <c r="BA685" s="3"/>
      <c r="BB685" s="3"/>
      <c r="BC685" s="3"/>
      <c r="BD685" s="3"/>
      <c r="BE685" s="3"/>
      <c r="BF685" s="3"/>
      <c r="BG685" s="3"/>
      <c r="BH685" s="3"/>
      <c r="BI685" s="3"/>
    </row>
  </sheetData>
  <sheetProtection sheet="1" objects="1" scenarios="1" selectLockedCells="1"/>
  <protectedRanges>
    <protectedRange sqref="C11:C13 C26 C28:C30 C17:C19 C32:C38 C40:C42" name="Range1"/>
  </protectedRange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B44C8612-6B55-42D1-ABFF-DD81EE8C5B9C}">
            <xm:f>$C$19=PV_Data_Calc!$DW$52</xm:f>
            <x14:dxf>
              <fill>
                <patternFill>
                  <bgColor theme="2" tint="-0.499984740745262"/>
                </patternFill>
              </fill>
            </x14:dxf>
          </x14:cfRule>
          <xm:sqref>C28:C30</xm:sqref>
        </x14:conditionalFormatting>
        <x14:conditionalFormatting xmlns:xm="http://schemas.microsoft.com/office/excel/2006/main">
          <x14:cfRule type="expression" priority="2" id="{DBBF9CB7-90C2-4E8C-BFB0-A2214B167D5B}">
            <xm:f>$C$19=PV_Data_Calc!$DW$53</xm:f>
            <x14:dxf>
              <fill>
                <patternFill>
                  <bgColor theme="2" tint="-0.499984740745262"/>
                </patternFill>
              </fill>
            </x14:dxf>
          </x14:cfRule>
          <xm:sqref>C26</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PV_Data_Calc!$DN$19:$DN$39</xm:f>
          </x14:formula1>
          <xm:sqref>C8</xm:sqref>
        </x14:dataValidation>
        <x14:dataValidation type="list" allowBlank="1" showInputMessage="1" showErrorMessage="1">
          <x14:formula1>
            <xm:f>PV_Data_Calc!$DW$56:$DW$57</xm:f>
          </x14:formula1>
          <xm:sqref>C12</xm:sqref>
        </x14:dataValidation>
        <x14:dataValidation type="list" allowBlank="1" showInputMessage="1" showErrorMessage="1">
          <x14:formula1>
            <xm:f>PV_Data_Calc!$DW$48:$DW$49</xm:f>
          </x14:formula1>
          <xm:sqref>C18</xm:sqref>
        </x14:dataValidation>
        <x14:dataValidation type="list" allowBlank="1" showInputMessage="1" showErrorMessage="1">
          <x14:formula1>
            <xm:f>PV_Data_Calc!$DW$44:$DW$45</xm:f>
          </x14:formula1>
          <xm:sqref>C17</xm:sqref>
        </x14:dataValidation>
        <x14:dataValidation type="list" allowBlank="1" showInputMessage="1" showErrorMessage="1">
          <x14:formula1>
            <xm:f>PV_Data_Calc!$DO$15:$DQ$15</xm:f>
          </x14:formula1>
          <xm:sqref>C9</xm:sqref>
        </x14:dataValidation>
        <x14:dataValidation type="list" allowBlank="1" showInputMessage="1" showErrorMessage="1">
          <x14:formula1>
            <xm:f>PV_Data_Calc!$DW$52:$DW$53</xm:f>
          </x14:formula1>
          <xm:sqref>C19 C22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B376"/>
  <sheetViews>
    <sheetView workbookViewId="0">
      <selection activeCell="DK23" sqref="DK23"/>
    </sheetView>
  </sheetViews>
  <sheetFormatPr defaultRowHeight="12.75" x14ac:dyDescent="0.2"/>
  <cols>
    <col min="4" max="4" width="16" customWidth="1"/>
    <col min="5" max="5" width="10.7109375" customWidth="1"/>
    <col min="6" max="6" width="22.42578125" customWidth="1"/>
    <col min="7" max="7" width="22" customWidth="1"/>
    <col min="8" max="8" width="22.7109375" customWidth="1"/>
    <col min="9" max="9" width="21.85546875" customWidth="1"/>
    <col min="10" max="10" width="16" customWidth="1"/>
    <col min="11" max="11" width="22.140625" customWidth="1"/>
    <col min="12" max="12" width="20.7109375" customWidth="1"/>
    <col min="13" max="13" width="19.28515625" customWidth="1"/>
    <col min="14" max="15" width="16" customWidth="1"/>
    <col min="16" max="16" width="19.28515625" customWidth="1"/>
    <col min="17" max="17" width="17.5703125" customWidth="1"/>
    <col min="18" max="18" width="19.140625" customWidth="1"/>
    <col min="19" max="19" width="19.28515625" customWidth="1"/>
    <col min="20" max="20" width="24.28515625" customWidth="1"/>
    <col min="21" max="21" width="18.7109375" customWidth="1"/>
    <col min="22" max="22" width="19.5703125" customWidth="1"/>
    <col min="23" max="23" width="20.28515625" customWidth="1"/>
    <col min="24" max="24" width="16" customWidth="1"/>
    <col min="25" max="25" width="18.140625" customWidth="1"/>
    <col min="26" max="27" width="16" customWidth="1"/>
    <col min="28" max="28" width="22.7109375" customWidth="1"/>
    <col min="29" max="29" width="21.5703125" customWidth="1"/>
    <col min="30" max="30" width="21.42578125" customWidth="1"/>
    <col min="31" max="33" width="16" customWidth="1"/>
    <col min="34" max="34" width="22.140625" customWidth="1"/>
    <col min="35" max="35" width="16" customWidth="1"/>
    <col min="36" max="36" width="17.42578125" customWidth="1"/>
    <col min="37" max="39" width="16" customWidth="1"/>
    <col min="40" max="40" width="24.7109375" customWidth="1"/>
    <col min="41" max="41" width="22.5703125" customWidth="1"/>
    <col min="42" max="42" width="27.140625" customWidth="1"/>
    <col min="43" max="43" width="26.7109375" customWidth="1"/>
    <col min="44" max="44" width="24.85546875" customWidth="1"/>
    <col min="45" max="45" width="25.85546875" customWidth="1"/>
    <col min="46" max="49" width="16" customWidth="1"/>
    <col min="50" max="50" width="21" customWidth="1"/>
    <col min="51" max="51" width="20.7109375" customWidth="1"/>
    <col min="52" max="52" width="17.5703125" bestFit="1" customWidth="1"/>
    <col min="53" max="56" width="17.5703125" customWidth="1"/>
    <col min="57" max="57" width="24.42578125" customWidth="1"/>
    <col min="58" max="58" width="17.5703125" customWidth="1"/>
    <col min="59" max="59" width="21.7109375" customWidth="1"/>
    <col min="60" max="60" width="13.140625" customWidth="1"/>
    <col min="61" max="61" width="19.7109375" customWidth="1"/>
    <col min="62" max="62" width="20" customWidth="1"/>
    <col min="63" max="64" width="26.5703125" customWidth="1"/>
    <col min="65" max="65" width="17.5703125" customWidth="1"/>
    <col min="66" max="66" width="9.140625" customWidth="1"/>
    <col min="67" max="67" width="10.28515625" customWidth="1"/>
    <col min="68" max="68" width="7.7109375" customWidth="1"/>
    <col min="69" max="69" width="18.140625" bestFit="1" customWidth="1"/>
    <col min="70" max="71" width="17" bestFit="1" customWidth="1"/>
    <col min="72" max="72" width="22.5703125" bestFit="1" customWidth="1"/>
    <col min="73" max="73" width="26.42578125" bestFit="1" customWidth="1"/>
    <col min="74" max="74" width="25" bestFit="1" customWidth="1"/>
    <col min="75" max="75" width="25" customWidth="1"/>
    <col min="76" max="76" width="14.140625" bestFit="1" customWidth="1"/>
    <col min="77" max="77" width="14.7109375" bestFit="1" customWidth="1"/>
    <col min="78" max="78" width="19.28515625" bestFit="1" customWidth="1"/>
    <col min="79" max="79" width="18.140625" bestFit="1" customWidth="1"/>
    <col min="80" max="80" width="15.7109375" bestFit="1" customWidth="1"/>
    <col min="81" max="81" width="17.7109375" bestFit="1" customWidth="1"/>
    <col min="82" max="82" width="14.42578125" bestFit="1" customWidth="1"/>
    <col min="83" max="83" width="13.140625" bestFit="1" customWidth="1"/>
    <col min="84" max="84" width="14.85546875" bestFit="1" customWidth="1"/>
    <col min="85" max="85" width="14.85546875" customWidth="1"/>
    <col min="86" max="86" width="23.85546875" bestFit="1" customWidth="1"/>
    <col min="87" max="87" width="24.42578125" bestFit="1" customWidth="1"/>
    <col min="88" max="88" width="26.28515625" customWidth="1"/>
    <col min="89" max="89" width="7.85546875" bestFit="1" customWidth="1"/>
    <col min="90" max="90" width="9.5703125" bestFit="1" customWidth="1"/>
    <col min="91" max="91" width="16.85546875" customWidth="1"/>
    <col min="92" max="92" width="23.7109375" bestFit="1" customWidth="1"/>
    <col min="93" max="93" width="14.28515625" customWidth="1"/>
    <col min="95" max="95" width="8.42578125" customWidth="1"/>
    <col min="97" max="97" width="10.28515625" customWidth="1"/>
    <col min="98" max="98" width="11.7109375" customWidth="1"/>
    <col min="100" max="100" width="18" customWidth="1"/>
    <col min="101" max="101" width="19.42578125" customWidth="1"/>
    <col min="108" max="108" width="16.7109375" customWidth="1"/>
    <col min="109" max="109" width="15.85546875" customWidth="1"/>
    <col min="115" max="115" width="12.42578125" bestFit="1" customWidth="1"/>
    <col min="118" max="118" width="13.7109375" customWidth="1"/>
    <col min="123" max="123" width="51.42578125" customWidth="1"/>
  </cols>
  <sheetData>
    <row r="1" spans="1:130" x14ac:dyDescent="0.2">
      <c r="A1" t="s">
        <v>71</v>
      </c>
    </row>
    <row r="2" spans="1:130" x14ac:dyDescent="0.2">
      <c r="X2" s="135" t="s">
        <v>106</v>
      </c>
    </row>
    <row r="3" spans="1:130" x14ac:dyDescent="0.2">
      <c r="A3" s="7" t="s">
        <v>54</v>
      </c>
      <c r="B3" t="str">
        <f>PV_Zone_Ranking!$AJ$18</f>
        <v>burundi_PV</v>
      </c>
      <c r="X3" s="135" t="str">
        <f>"SUM_zLCOEtotSub"</f>
        <v>SUM_zLCOEtotSub</v>
      </c>
    </row>
    <row r="4" spans="1:130" x14ac:dyDescent="0.2">
      <c r="X4" s="135" t="str">
        <f>"SUM_zLCOEtotTrans"</f>
        <v>SUM_zLCOEtotTrans</v>
      </c>
    </row>
    <row r="5" spans="1:130" x14ac:dyDescent="0.2">
      <c r="X5" s="135" t="str">
        <f>"SUM_zLCOEgen"</f>
        <v>SUM_zLCOEgen</v>
      </c>
      <c r="DA5" s="7"/>
      <c r="DB5" s="7"/>
      <c r="DC5" s="7"/>
      <c r="DD5" s="7"/>
    </row>
    <row r="6" spans="1:130" x14ac:dyDescent="0.2">
      <c r="X6" s="135" t="s">
        <v>22</v>
      </c>
      <c r="DD6" s="7"/>
      <c r="DG6" s="136"/>
      <c r="DH6" s="7"/>
      <c r="DI6" s="136"/>
    </row>
    <row r="7" spans="1:130" x14ac:dyDescent="0.2">
      <c r="X7" s="135" t="s">
        <v>21</v>
      </c>
      <c r="DD7" s="7"/>
    </row>
    <row r="8" spans="1:130" x14ac:dyDescent="0.2">
      <c r="A8" s="7"/>
      <c r="G8" s="7"/>
      <c r="X8" s="135" t="s">
        <v>23</v>
      </c>
      <c r="DD8" s="7"/>
    </row>
    <row r="9" spans="1:130" x14ac:dyDescent="0.2">
      <c r="A9" s="7"/>
      <c r="DE9" t="str">
        <f>CHAR(39)</f>
        <v>'</v>
      </c>
    </row>
    <row r="10" spans="1:130" x14ac:dyDescent="0.2">
      <c r="A10" s="7"/>
      <c r="X10" s="7" t="s">
        <v>55</v>
      </c>
      <c r="Y10">
        <f t="shared" ref="Y10:AS10" ca="1" si="0">MAX(Y16:Y197)</f>
        <v>3.1698113240387293</v>
      </c>
      <c r="Z10">
        <f t="shared" ca="1" si="0"/>
        <v>48.999999999999993</v>
      </c>
      <c r="AA10">
        <f t="shared" ca="1" si="0"/>
        <v>0</v>
      </c>
      <c r="AB10">
        <f t="shared" ca="1" si="0"/>
        <v>0</v>
      </c>
      <c r="AC10">
        <f t="shared" ca="1" si="0"/>
        <v>0.24152758901565813</v>
      </c>
      <c r="AD10">
        <f t="shared" ca="1" si="0"/>
        <v>5.3329892311102984</v>
      </c>
      <c r="AE10">
        <f t="shared" ca="1" si="0"/>
        <v>0</v>
      </c>
      <c r="AF10">
        <f t="shared" ca="1" si="0"/>
        <v>4.5450364780058226E-2</v>
      </c>
      <c r="AG10">
        <f t="shared" ca="1" si="0"/>
        <v>135.86054601944684</v>
      </c>
      <c r="AH10">
        <f t="shared" ca="1" si="0"/>
        <v>139.81105072681603</v>
      </c>
      <c r="AI10">
        <f t="shared" ca="1" si="0"/>
        <v>0</v>
      </c>
      <c r="AJ10">
        <f t="shared" ca="1" si="0"/>
        <v>0.63146352705281361</v>
      </c>
      <c r="AK10">
        <f t="shared" ca="1" si="0"/>
        <v>0.84587155967840122</v>
      </c>
      <c r="AL10">
        <f t="shared" ca="1" si="0"/>
        <v>0.44648317995046194</v>
      </c>
      <c r="AM10">
        <f t="shared" ca="1" si="0"/>
        <v>0</v>
      </c>
      <c r="AN10">
        <f t="shared" ca="1" si="0"/>
        <v>0</v>
      </c>
      <c r="AO10">
        <f t="shared" ca="1" si="0"/>
        <v>0</v>
      </c>
      <c r="AP10">
        <f t="shared" ca="1" si="0"/>
        <v>0</v>
      </c>
      <c r="AQ10">
        <f t="shared" ca="1" si="0"/>
        <v>0.76448614034179185</v>
      </c>
      <c r="AR10">
        <f t="shared" ca="1" si="0"/>
        <v>1.0000000000000002</v>
      </c>
      <c r="AS10">
        <f t="shared" ca="1" si="0"/>
        <v>0</v>
      </c>
      <c r="BI10">
        <f t="shared" ref="BI10:BK10" ca="1" si="1">MAX(BI16:BI197)</f>
        <v>0</v>
      </c>
      <c r="BJ10">
        <f t="shared" ca="1" si="1"/>
        <v>0</v>
      </c>
      <c r="BK10">
        <f t="shared" ca="1" si="1"/>
        <v>0</v>
      </c>
    </row>
    <row r="11" spans="1:130" x14ac:dyDescent="0.2">
      <c r="BM11" t="s">
        <v>4</v>
      </c>
      <c r="BQ11" s="1" t="s">
        <v>21</v>
      </c>
      <c r="BR11" s="1" t="s">
        <v>22</v>
      </c>
      <c r="BS11" s="1" t="s">
        <v>23</v>
      </c>
      <c r="BT11" s="1" t="str">
        <f>$X$5</f>
        <v>SUM_zLCOEgen</v>
      </c>
      <c r="BU11" s="1" t="str">
        <f>$X$4</f>
        <v>SUM_zLCOEtotTrans</v>
      </c>
      <c r="BV11" s="1" t="str">
        <f>$X$3</f>
        <v>SUM_zLCOEtotSub</v>
      </c>
      <c r="BW11" s="144">
        <f>$X$9</f>
        <v>0</v>
      </c>
      <c r="CI11" s="1" t="str">
        <f>$X$3</f>
        <v>SUM_zLCOEtotSub</v>
      </c>
      <c r="CN11" s="11" t="s">
        <v>80</v>
      </c>
      <c r="CQ11" s="11" t="s">
        <v>77</v>
      </c>
      <c r="CY11" s="11" t="s">
        <v>78</v>
      </c>
    </row>
    <row r="12" spans="1:130" x14ac:dyDescent="0.2">
      <c r="X12" s="7" t="s">
        <v>62</v>
      </c>
      <c r="Y12">
        <f t="shared" ref="Y12:AD12" ca="1" si="2">IF(SUM(Y16:Y198)=0,0,SMALL(Y16:Y198,COUNTIF(Y16:Y198,0)+1))</f>
        <v>2.6605504601467245</v>
      </c>
      <c r="Z12">
        <f t="shared" ca="1" si="2"/>
        <v>37.29184554418255</v>
      </c>
      <c r="AA12">
        <f t="shared" ca="1" si="2"/>
        <v>0</v>
      </c>
      <c r="AB12">
        <f t="shared" ca="1" si="2"/>
        <v>0</v>
      </c>
      <c r="AC12">
        <f t="shared" ca="1" si="2"/>
        <v>0.22714687278962115</v>
      </c>
      <c r="AD12">
        <f t="shared" ca="1" si="2"/>
        <v>3.9505047079304836</v>
      </c>
      <c r="AE12">
        <f t="shared" ref="AE12:AS12" ca="1" si="3">IF(SUM(AE16:AE198)=0,0,SMALL(AE16:AE198,COUNTIF(AE16:AE198,0)+1))</f>
        <v>0</v>
      </c>
      <c r="AF12">
        <f t="shared" ca="1" si="3"/>
        <v>3.2659499227872977E-3</v>
      </c>
      <c r="AG12">
        <f t="shared" ca="1" si="3"/>
        <v>127.7733058412</v>
      </c>
      <c r="AH12">
        <f t="shared" ca="1" si="3"/>
        <v>132.50597396827524</v>
      </c>
      <c r="AI12">
        <f t="shared" ca="1" si="3"/>
        <v>0</v>
      </c>
      <c r="AJ12">
        <f t="shared" ca="1" si="3"/>
        <v>8.316723862158799E-4</v>
      </c>
      <c r="AK12">
        <f t="shared" ca="1" si="3"/>
        <v>2.4566348695938427E-2</v>
      </c>
      <c r="AL12">
        <f t="shared" ca="1" si="3"/>
        <v>0.2767295586536328</v>
      </c>
      <c r="AM12">
        <f t="shared" ca="1" si="3"/>
        <v>0</v>
      </c>
      <c r="AN12">
        <f t="shared" ca="1" si="3"/>
        <v>0</v>
      </c>
      <c r="AO12">
        <f t="shared" ca="1" si="3"/>
        <v>0</v>
      </c>
      <c r="AP12">
        <f t="shared" ca="1" si="3"/>
        <v>0</v>
      </c>
      <c r="AQ12">
        <f t="shared" ca="1" si="3"/>
        <v>4.6758529097741364E-2</v>
      </c>
      <c r="AR12">
        <f t="shared" ca="1" si="3"/>
        <v>0.99840336614780467</v>
      </c>
      <c r="AS12">
        <f t="shared" ca="1" si="3"/>
        <v>0</v>
      </c>
      <c r="BI12">
        <f t="shared" ref="BI12:BK12" ca="1" si="4">IF(SUM(BI16:BI198)=0,0,SMALL(BI16:BI198,COUNTIF(BI16:BI198,0)+1))</f>
        <v>0</v>
      </c>
      <c r="BJ12">
        <f t="shared" ca="1" si="4"/>
        <v>0</v>
      </c>
      <c r="BK12">
        <f t="shared" ca="1" si="4"/>
        <v>0</v>
      </c>
      <c r="CI12" s="1" t="str">
        <f>$X$4</f>
        <v>SUM_zLCOEtotTrans</v>
      </c>
      <c r="CJ12" s="1" t="str">
        <f>"SUM_ElectGen"</f>
        <v>SUM_ElectGen</v>
      </c>
      <c r="CN12" s="11" t="str">
        <f>PV_Zone_Ranking!C17</f>
        <v>transmission line</v>
      </c>
    </row>
    <row r="13" spans="1:130" x14ac:dyDescent="0.2">
      <c r="C13" s="26" t="s">
        <v>105</v>
      </c>
      <c r="D13">
        <f ca="1">MATCH(0,D16:D198,)-1</f>
        <v>9</v>
      </c>
      <c r="BM13">
        <f ca="1">INDEX($D16:$BV16, 1, MATCH(BX$15,$D$15:$BV$15,0))</f>
        <v>0</v>
      </c>
    </row>
    <row r="14" spans="1:130" x14ac:dyDescent="0.2">
      <c r="D14">
        <f>ROW()</f>
        <v>14</v>
      </c>
      <c r="BP14" s="11" t="s">
        <v>120</v>
      </c>
      <c r="BQ14">
        <f>PV_Zone_Ranking!E29</f>
        <v>0</v>
      </c>
      <c r="BR14">
        <f>PV_Zone_Ranking!E29</f>
        <v>0</v>
      </c>
      <c r="BS14">
        <f>PV_Zone_Ranking!E30</f>
        <v>0</v>
      </c>
      <c r="BT14">
        <f>PV_Zone_Ranking!E28</f>
        <v>0</v>
      </c>
      <c r="BU14">
        <f>PV_Zone_Ranking!E26</f>
        <v>0.4</v>
      </c>
      <c r="BV14">
        <f>PV_Zone_Ranking!E26</f>
        <v>0.4</v>
      </c>
      <c r="BW14">
        <v>0</v>
      </c>
      <c r="BX14">
        <f>PV_Zone_Ranking!E33</f>
        <v>0.15</v>
      </c>
      <c r="BY14">
        <f>PV_Zone_Ranking!E34</f>
        <v>0.1</v>
      </c>
      <c r="BZ14">
        <f>PV_Zone_Ranking!E35</f>
        <v>0.05</v>
      </c>
      <c r="CA14">
        <f>PV_Zone_Ranking!E36</f>
        <v>0</v>
      </c>
      <c r="CB14">
        <f>PV_Zone_Ranking!E37</f>
        <v>0.05</v>
      </c>
      <c r="CC14">
        <f>PV_Zone_Ranking!E38</f>
        <v>0.05</v>
      </c>
      <c r="CD14">
        <f>PV_Zone_Ranking!E39</f>
        <v>0.05</v>
      </c>
      <c r="CE14">
        <f>PV_Zone_Ranking!E40</f>
        <v>0.05</v>
      </c>
      <c r="CF14">
        <f>PV_Zone_Ranking!E42</f>
        <v>0.05</v>
      </c>
      <c r="CG14">
        <f>PV_Zone_Ranking!E41</f>
        <v>0.05</v>
      </c>
      <c r="DJ14" s="11" t="s">
        <v>127</v>
      </c>
      <c r="DN14" s="11" t="s">
        <v>133</v>
      </c>
    </row>
    <row r="15" spans="1:130" s="5" customFormat="1" ht="51" x14ac:dyDescent="0.2">
      <c r="C15" s="5">
        <f>COLUMN()</f>
        <v>3</v>
      </c>
      <c r="D15" s="6" t="str">
        <f t="shared" ref="D15:S30" ca="1" si="5">INDIRECT($B$3&amp;"!R"&amp;(ROW()-$D$14)&amp;"C"&amp;(COLUMN()-$C$15),FALSE)</f>
        <v>OBJECTID</v>
      </c>
      <c r="E15" s="6" t="str">
        <f t="shared" ca="1" si="5"/>
        <v>GroupVal</v>
      </c>
      <c r="F15" s="6" t="str">
        <f t="shared" ca="1" si="5"/>
        <v>SUM_InstalledCapacity</v>
      </c>
      <c r="G15" s="6" t="str">
        <f t="shared" ca="1" si="5"/>
        <v>SUM_ScWater</v>
      </c>
      <c r="H15" s="6" t="str">
        <f t="shared" ca="1" si="5"/>
        <v>SUM_ElectGen</v>
      </c>
      <c r="I15" s="6" t="str">
        <f t="shared" ca="1" si="5"/>
        <v>FIRST_SUM_Area</v>
      </c>
      <c r="J15" s="6" t="str">
        <f t="shared" ca="1" si="5"/>
        <v>Shape_Length</v>
      </c>
      <c r="K15" s="6" t="str">
        <f t="shared" ca="1" si="5"/>
        <v>Shape_Area</v>
      </c>
      <c r="L15" s="6" t="str">
        <f t="shared" ca="1" si="5"/>
        <v>GroupVal_1</v>
      </c>
      <c r="M15" s="6" t="str">
        <f t="shared" ca="1" si="5"/>
        <v>FREQUENCY</v>
      </c>
      <c r="N15" s="6" t="str">
        <f t="shared" ca="1" si="5"/>
        <v>SUM_zNEAR_Trans</v>
      </c>
      <c r="O15" s="6" t="str">
        <f t="shared" ca="1" si="5"/>
        <v>SUM_zNEAR_Sub</v>
      </c>
      <c r="P15" s="6" t="str">
        <f t="shared" ca="1" si="5"/>
        <v>SUM_zNEAR_Road</v>
      </c>
      <c r="Q15" s="6" t="str">
        <f t="shared" ca="1" si="5"/>
        <v>SUM_zNEAR_PV</v>
      </c>
      <c r="R15" s="6" t="str">
        <f t="shared" ca="1" si="5"/>
        <v>SUM_zNEAR_geothermal</v>
      </c>
      <c r="S15" s="6" t="str">
        <f t="shared" ca="1" si="5"/>
        <v>SUM_zNEAR_allRE</v>
      </c>
      <c r="T15" s="6" t="str">
        <f t="shared" ref="T15:AI30" ca="1" si="6">INDIRECT($B$3&amp;"!R"&amp;(ROW()-$D$14)&amp;"C"&amp;(COLUMN()-$C$15),FALSE)</f>
        <v>SUM_zNEAR_Load</v>
      </c>
      <c r="U15" s="6" t="str">
        <f t="shared" ca="1" si="6"/>
        <v>SUM_zNEAR_water</v>
      </c>
      <c r="V15" s="6" t="str">
        <f t="shared" ca="1" si="6"/>
        <v>SUM_zRQ_Wm2</v>
      </c>
      <c r="W15" s="6" t="str">
        <f t="shared" ca="1" si="6"/>
        <v>SUM_zSLOPE</v>
      </c>
      <c r="X15" s="6" t="str">
        <f t="shared" ca="1" si="6"/>
        <v>SUM_zPOPDEN</v>
      </c>
      <c r="Y15" s="6" t="str">
        <f t="shared" ca="1" si="6"/>
        <v>SUM_zLULC</v>
      </c>
      <c r="Z15" s="6" t="str">
        <f t="shared" ca="1" si="6"/>
        <v>SUM_zHumanFootprint</v>
      </c>
      <c r="AA15" s="6" t="str">
        <f t="shared" ca="1" si="6"/>
        <v>SUM_zcoloc_CSP</v>
      </c>
      <c r="AB15" s="6" t="str">
        <f t="shared" ca="1" si="6"/>
        <v>SUM_zcoloc_wind</v>
      </c>
      <c r="AC15" s="6" t="str">
        <f t="shared" ca="1" si="6"/>
        <v>SUM_zCF</v>
      </c>
      <c r="AD15" s="6" t="str">
        <f t="shared" ca="1" si="6"/>
        <v>SUM_zTransCost</v>
      </c>
      <c r="AE15" s="6" t="str">
        <f t="shared" ca="1" si="6"/>
        <v>SUM_zSubCost</v>
      </c>
      <c r="AF15" s="6" t="str">
        <f t="shared" ca="1" si="6"/>
        <v>SUM_zRoadCost</v>
      </c>
      <c r="AG15" s="6" t="str">
        <f t="shared" ca="1" si="6"/>
        <v>SUM_zLCOEgen</v>
      </c>
      <c r="AH15" s="6" t="str">
        <f t="shared" ca="1" si="6"/>
        <v>SUM_zLCOEtotTrans</v>
      </c>
      <c r="AI15" s="6" t="str">
        <f t="shared" ca="1" si="6"/>
        <v>SUM_zLCOEtotSub</v>
      </c>
      <c r="AJ15" s="6" t="str">
        <f t="shared" ref="AJ15:AY30" ca="1" si="7">INDIRECT($B$3&amp;"!R"&amp;(ROW()-$D$14)&amp;"C"&amp;(COLUMN()-$C$15),FALSE)</f>
        <v>SUM_zScSlope</v>
      </c>
      <c r="AK15" s="6" t="str">
        <f t="shared" ca="1" si="7"/>
        <v>SUM_zScPop</v>
      </c>
      <c r="AL15" s="6" t="str">
        <f t="shared" ca="1" si="7"/>
        <v>SUM_zScLULC</v>
      </c>
      <c r="AM15" s="6" t="str">
        <f t="shared" ca="1" si="7"/>
        <v>SUM_zScREloc</v>
      </c>
      <c r="AN15" s="6" t="str">
        <f t="shared" ca="1" si="7"/>
        <v>SUM_zScREloc_geo</v>
      </c>
      <c r="AO15" s="6" t="str">
        <f t="shared" ca="1" si="7"/>
        <v>SUM_zScREloc_all</v>
      </c>
      <c r="AP15" s="6" t="str">
        <f t="shared" ca="1" si="7"/>
        <v>SUM_zScColoc</v>
      </c>
      <c r="AQ15" s="6" t="str">
        <f t="shared" ca="1" si="7"/>
        <v>SUM_zScLoad</v>
      </c>
      <c r="AR15" s="6" t="str">
        <f t="shared" ca="1" si="7"/>
        <v>SUM_zScRoad</v>
      </c>
      <c r="AS15" s="6" t="str">
        <f t="shared" ca="1" si="7"/>
        <v>SUM_zScSub</v>
      </c>
      <c r="AT15" s="6" t="str">
        <f t="shared" ca="1" si="7"/>
        <v>SUM_zScTrans</v>
      </c>
      <c r="AU15" s="6" t="str">
        <f t="shared" ca="1" si="7"/>
        <v>SUM_zScHumanFootprint</v>
      </c>
      <c r="AV15" s="6" t="str">
        <f t="shared" ca="1" si="7"/>
        <v>zoneIdentification</v>
      </c>
      <c r="AW15" s="6">
        <f t="shared" ca="1" si="7"/>
        <v>0</v>
      </c>
      <c r="AX15" s="6">
        <f t="shared" ca="1" si="7"/>
        <v>0</v>
      </c>
      <c r="AY15" s="6">
        <f t="shared" ca="1" si="7"/>
        <v>0</v>
      </c>
      <c r="AZ15" s="6">
        <f t="shared" ref="AZ15:BK30" ca="1" si="8">INDIRECT($B$3&amp;"!R"&amp;(ROW()-$D$14)&amp;"C"&amp;(COLUMN()-$C$15),FALSE)</f>
        <v>0</v>
      </c>
      <c r="BA15" s="6">
        <f t="shared" ca="1" si="8"/>
        <v>0</v>
      </c>
      <c r="BB15" s="6">
        <f t="shared" ca="1" si="8"/>
        <v>0</v>
      </c>
      <c r="BC15" s="6">
        <f t="shared" ca="1" si="8"/>
        <v>0</v>
      </c>
      <c r="BD15" s="6">
        <f t="shared" ca="1" si="8"/>
        <v>0</v>
      </c>
      <c r="BE15" s="6">
        <f t="shared" ca="1" si="8"/>
        <v>0</v>
      </c>
      <c r="BF15" s="6">
        <f t="shared" ca="1" si="8"/>
        <v>0</v>
      </c>
      <c r="BG15" s="6">
        <f t="shared" ca="1" si="8"/>
        <v>0</v>
      </c>
      <c r="BH15" s="6">
        <f ca="1">INDIRECT($B$3&amp;"!R"&amp;(ROW()-$D$14)&amp;"C"&amp;(COLUMN()-$C$15),FALSE)</f>
        <v>0</v>
      </c>
      <c r="BI15" s="6">
        <f t="shared" ca="1" si="8"/>
        <v>0</v>
      </c>
      <c r="BJ15" s="6">
        <f ca="1">INDIRECT($B$3&amp;"!R"&amp;(ROW()-$D$14)&amp;"C"&amp;(COLUMN()-$C$15),FALSE)</f>
        <v>0</v>
      </c>
      <c r="BK15" s="6">
        <f t="shared" ca="1" si="8"/>
        <v>0</v>
      </c>
      <c r="BL15" s="6"/>
      <c r="BM15" s="6" t="s">
        <v>214</v>
      </c>
      <c r="BN15" s="6" t="s">
        <v>215</v>
      </c>
      <c r="BO15" s="6"/>
      <c r="BP15" s="6"/>
      <c r="BQ15" s="6" t="s">
        <v>58</v>
      </c>
      <c r="BR15" s="6" t="s">
        <v>57</v>
      </c>
      <c r="BS15" s="6" t="s">
        <v>59</v>
      </c>
      <c r="BT15" s="6" t="s">
        <v>56</v>
      </c>
      <c r="BU15" s="6" t="s">
        <v>61</v>
      </c>
      <c r="BV15" s="6" t="s">
        <v>60</v>
      </c>
      <c r="BW15" s="6" t="s">
        <v>38</v>
      </c>
      <c r="BX15" s="6" t="s">
        <v>34</v>
      </c>
      <c r="BY15" s="6" t="s">
        <v>30</v>
      </c>
      <c r="BZ15" s="6" t="s">
        <v>31</v>
      </c>
      <c r="CA15" s="6" t="s">
        <v>32</v>
      </c>
      <c r="CB15" s="6" t="str">
        <f>CONCATENATE("SUM_zcoloc_",INDEX($DZ$17:$EB$19,2,MATCH(PV_Zone_Ranking!$C$9,PV_Data_Calc!$DZ$17:$EB$17,0)))</f>
        <v>SUM_zcoloc_CSP</v>
      </c>
      <c r="CC15" s="6" t="str">
        <f>CONCATENATE("SUM_zcoloc_",INDEX($DZ$17:$EB$19,3,MATCH(PV_Zone_Ranking!$C$9,PV_Data_Calc!$DZ$17:$EB$17,0)))</f>
        <v>SUM_zcoloc_wind</v>
      </c>
      <c r="CD15" s="6" t="s">
        <v>29</v>
      </c>
      <c r="CE15" s="6" t="s">
        <v>28</v>
      </c>
      <c r="CF15" s="6" t="s">
        <v>27</v>
      </c>
      <c r="CG15" s="6" t="s">
        <v>202</v>
      </c>
      <c r="CH15" s="6" t="s">
        <v>70</v>
      </c>
      <c r="CI15" s="6" t="s">
        <v>49</v>
      </c>
      <c r="CJ15" s="6" t="s">
        <v>75</v>
      </c>
      <c r="CK15" s="6" t="s">
        <v>73</v>
      </c>
      <c r="CL15" s="6" t="s">
        <v>1</v>
      </c>
      <c r="CM15" s="6" t="s">
        <v>74</v>
      </c>
      <c r="CN15" s="6" t="s">
        <v>79</v>
      </c>
      <c r="CQ15" s="6" t="s">
        <v>72</v>
      </c>
      <c r="CR15" s="6" t="s">
        <v>73</v>
      </c>
      <c r="CS15" s="6" t="s">
        <v>1</v>
      </c>
      <c r="CT15" s="6" t="s">
        <v>70</v>
      </c>
      <c r="CU15" s="6" t="s">
        <v>49</v>
      </c>
      <c r="CV15" s="6" t="s">
        <v>75</v>
      </c>
      <c r="CW15" s="6" t="s">
        <v>76</v>
      </c>
      <c r="CY15" s="6" t="s">
        <v>72</v>
      </c>
      <c r="CZ15" s="6" t="s">
        <v>73</v>
      </c>
      <c r="DA15" s="6" t="s">
        <v>1</v>
      </c>
      <c r="DB15" s="6" t="s">
        <v>70</v>
      </c>
      <c r="DC15" s="6" t="s">
        <v>49</v>
      </c>
      <c r="DD15" s="6" t="s">
        <v>75</v>
      </c>
      <c r="DE15" s="6" t="s">
        <v>76</v>
      </c>
      <c r="DF15" s="13" t="s">
        <v>108</v>
      </c>
      <c r="DJ15" s="11" t="s">
        <v>54</v>
      </c>
      <c r="DK15" s="11" t="s">
        <v>81</v>
      </c>
      <c r="DL15" s="13" t="s">
        <v>104</v>
      </c>
      <c r="DN15" s="12" t="s">
        <v>54</v>
      </c>
      <c r="DO15" s="13" t="s">
        <v>132</v>
      </c>
      <c r="DP15" s="13" t="s">
        <v>137</v>
      </c>
      <c r="DQ15" s="13" t="s">
        <v>138</v>
      </c>
      <c r="DR15" s="13" t="s">
        <v>132</v>
      </c>
      <c r="DS15" s="13" t="s">
        <v>137</v>
      </c>
      <c r="DT15" s="13" t="s">
        <v>138</v>
      </c>
    </row>
    <row r="16" spans="1:130" x14ac:dyDescent="0.2">
      <c r="D16" s="135">
        <f t="shared" ca="1" si="5"/>
        <v>1</v>
      </c>
      <c r="E16" s="135" t="str">
        <f t="shared" ca="1" si="5"/>
        <v>1</v>
      </c>
      <c r="F16" s="135">
        <f t="shared" ca="1" si="5"/>
        <v>98.250000555460005</v>
      </c>
      <c r="G16" s="135">
        <f t="shared" ca="1" si="5"/>
        <v>0</v>
      </c>
      <c r="H16" s="135">
        <f t="shared" ca="1" si="5"/>
        <v>204674.06658760001</v>
      </c>
      <c r="I16" s="135">
        <f t="shared" ca="1" si="5"/>
        <v>32.750000185179999</v>
      </c>
      <c r="J16" s="2">
        <f t="shared" ca="1" si="5"/>
        <v>95999.999799976125</v>
      </c>
      <c r="K16" s="135">
        <f t="shared" ca="1" si="5"/>
        <v>32750000.349989161</v>
      </c>
      <c r="L16" s="135" t="str">
        <f t="shared" ca="1" si="5"/>
        <v>1</v>
      </c>
      <c r="M16" s="135">
        <f t="shared" ca="1" si="5"/>
        <v>6</v>
      </c>
      <c r="N16" s="135">
        <f t="shared" ca="1" si="5"/>
        <v>7321.9299617408742</v>
      </c>
      <c r="O16" s="135">
        <f t="shared" ca="1" si="5"/>
        <v>0</v>
      </c>
      <c r="P16" s="135">
        <f t="shared" ca="1" si="5"/>
        <v>0</v>
      </c>
      <c r="Q16" s="135">
        <f t="shared" ca="1" si="5"/>
        <v>0</v>
      </c>
      <c r="R16" s="135">
        <f t="shared" ca="1" si="5"/>
        <v>0</v>
      </c>
      <c r="S16" s="135">
        <f t="shared" ca="1" si="5"/>
        <v>0</v>
      </c>
      <c r="T16" s="135">
        <f t="shared" ca="1" si="6"/>
        <v>107141.5883255213</v>
      </c>
      <c r="U16" s="135">
        <f t="shared" ca="1" si="6"/>
        <v>39692.445347036446</v>
      </c>
      <c r="V16" s="135">
        <f t="shared" ca="1" si="6"/>
        <v>258.03801046737891</v>
      </c>
      <c r="W16" s="135">
        <f t="shared" ca="1" si="6"/>
        <v>4.2667988148691611</v>
      </c>
      <c r="X16" s="135">
        <f t="shared" ca="1" si="6"/>
        <v>97.068702550701886</v>
      </c>
      <c r="Y16" s="135">
        <f t="shared" ca="1" si="6"/>
        <v>2.7557251893794192</v>
      </c>
      <c r="Z16" s="135">
        <f t="shared" ca="1" si="6"/>
        <v>40.633587789626027</v>
      </c>
      <c r="AA16" s="135">
        <f t="shared" ca="1" si="6"/>
        <v>0</v>
      </c>
      <c r="AB16" s="135">
        <f t="shared" ca="1" si="6"/>
        <v>0</v>
      </c>
      <c r="AC16" s="135">
        <f t="shared" ca="1" si="6"/>
        <v>0.23780783044672152</v>
      </c>
      <c r="AD16" s="135">
        <f t="shared" ca="1" si="6"/>
        <v>4.1388209652456993</v>
      </c>
      <c r="AE16" s="135">
        <f t="shared" ca="1" si="6"/>
        <v>0</v>
      </c>
      <c r="AF16" s="135">
        <f t="shared" ca="1" si="6"/>
        <v>0</v>
      </c>
      <c r="AG16" s="135">
        <f t="shared" ca="1" si="6"/>
        <v>129.77060325302429</v>
      </c>
      <c r="AH16" s="135">
        <f t="shared" ca="1" si="6"/>
        <v>133.90942421799571</v>
      </c>
      <c r="AI16" s="135">
        <f t="shared" ca="1" si="6"/>
        <v>0</v>
      </c>
      <c r="AJ16" s="135">
        <f t="shared" ca="1" si="7"/>
        <v>0.21399754904494925</v>
      </c>
      <c r="AK16" s="135">
        <f t="shared" ca="1" si="7"/>
        <v>0.1422900729849782</v>
      </c>
      <c r="AL16" s="135">
        <f t="shared" ca="1" si="7"/>
        <v>0.41475827020612754</v>
      </c>
      <c r="AM16" s="135">
        <f t="shared" ca="1" si="7"/>
        <v>0</v>
      </c>
      <c r="AN16" s="135">
        <f t="shared" ca="1" si="7"/>
        <v>0</v>
      </c>
      <c r="AO16" s="135">
        <f t="shared" ca="1" si="7"/>
        <v>0</v>
      </c>
      <c r="AP16" s="135">
        <f t="shared" ca="1" si="7"/>
        <v>0</v>
      </c>
      <c r="AQ16" s="135">
        <f t="shared" ca="1" si="7"/>
        <v>0</v>
      </c>
      <c r="AR16" s="135">
        <f t="shared" ca="1" si="7"/>
        <v>1</v>
      </c>
      <c r="AS16" s="135">
        <f t="shared" ca="1" si="7"/>
        <v>0</v>
      </c>
      <c r="AT16" s="135">
        <f t="shared" ca="1" si="7"/>
        <v>0.92678070038263027</v>
      </c>
      <c r="AU16" s="135">
        <f t="shared" ca="1" si="7"/>
        <v>0.59366412210373964</v>
      </c>
      <c r="AV16" s="135" t="str">
        <f t="shared" ca="1" si="7"/>
        <v>A</v>
      </c>
      <c r="AW16" s="135">
        <f t="shared" ca="1" si="7"/>
        <v>0</v>
      </c>
      <c r="AX16" s="135">
        <f t="shared" ca="1" si="7"/>
        <v>0</v>
      </c>
      <c r="AY16" s="135">
        <f t="shared" ca="1" si="7"/>
        <v>0</v>
      </c>
      <c r="AZ16" s="135">
        <f t="shared" ca="1" si="8"/>
        <v>0</v>
      </c>
      <c r="BA16" s="135">
        <f t="shared" ca="1" si="8"/>
        <v>0</v>
      </c>
      <c r="BB16" s="135">
        <f t="shared" ca="1" si="8"/>
        <v>0</v>
      </c>
      <c r="BC16" s="135">
        <f t="shared" ca="1" si="8"/>
        <v>0</v>
      </c>
      <c r="BD16" s="135">
        <f t="shared" ca="1" si="8"/>
        <v>0</v>
      </c>
      <c r="BE16" s="135">
        <f t="shared" ca="1" si="8"/>
        <v>0</v>
      </c>
      <c r="BF16" s="135">
        <f t="shared" ca="1" si="8"/>
        <v>0</v>
      </c>
      <c r="BG16" s="135">
        <f t="shared" ca="1" si="8"/>
        <v>0</v>
      </c>
      <c r="BH16" s="135">
        <f t="shared" ca="1" si="8"/>
        <v>0</v>
      </c>
      <c r="BI16" s="135">
        <f t="shared" ca="1" si="8"/>
        <v>0</v>
      </c>
      <c r="BJ16" s="135">
        <f t="shared" ca="1" si="8"/>
        <v>0</v>
      </c>
      <c r="BK16" s="135">
        <f t="shared" ca="1" si="8"/>
        <v>0</v>
      </c>
      <c r="BL16" s="135"/>
      <c r="BM16" s="135">
        <f ca="1">IF(INDEX($D16:$BV16, 1, MATCH(BM$11,$D$15:$BV$15,0))&gt;=PV_Zone_Ranking!$C$45,0,1)</f>
        <v>0</v>
      </c>
      <c r="BN16" s="135">
        <f ca="1">SUM(BM16)</f>
        <v>0</v>
      </c>
      <c r="BO16" s="135"/>
      <c r="BP16" s="135"/>
      <c r="BQ16">
        <f ca="1">IF(PV_Zone_Ranking!$AK$18="SS",0,IF(PV_Zone_Ranking!$G$29=0,0,1-(INDEX($D16:$BY16, 1, MATCH(BQ$11,$D$15:$BY$15,0))-PV_Zone_Ranking!$F$29)/(PV_Zone_Ranking!$G$29-PV_Zone_Ranking!$F$29)))</f>
        <v>0.86378418408469804</v>
      </c>
      <c r="BR16">
        <f>IF(PV_Zone_Ranking!$AK$18="TX",0,IF(PV_Zone_Ranking!$G$29=0,0,1-(INDEX($D16:$BY16, 1, MATCH(BR$11,$D$15:$BY$15,0))-PV_Zone_Ranking!$F$29)/(PV_Zone_Ranking!$G$29-PV_Zone_Ranking!$F$29)))</f>
        <v>0</v>
      </c>
      <c r="BS16">
        <f ca="1">IF(PV_Zone_Ranking!$G$30=0,0,1-(INDEX($D16:$BY16, 1, MATCH(BS$11,$D$15:$BY$15,0))-PV_Zone_Ranking!$F$30)/(PV_Zone_Ranking!$G$30-PV_Zone_Ranking!$F$30))</f>
        <v>1.0774207710083805</v>
      </c>
      <c r="BT16">
        <f ca="1">IF(PV_Zone_Ranking!$G$28=0,0,1-(INDEX($D16:$BY16, 1, MATCH(BT$11,$D$15:$BY$15,0))-PV_Zone_Ranking!$F$28)/(PV_Zone_Ranking!$G$28-PV_Zone_Ranking!$F$28))</f>
        <v>0.75303102568949964</v>
      </c>
      <c r="BU16">
        <f ca="1">IF(PV_Zone_Ranking!$AK$18="SS",0,IF(PV_Zone_Ranking!$G$26=0,0,1-(INDEX($D16:$BY16, 1, MATCH(BU$11,$D$15:$BY$15,0))-PV_Zone_Ranking!$F$26)/(PV_Zone_Ranking!$G$26-PV_Zone_Ranking!$F$26)))</f>
        <v>0.80788015018738735</v>
      </c>
      <c r="BV16">
        <f>IF(PV_Zone_Ranking!$AK$18="TX",0,IF(PV_Zone_Ranking!$G$26=0,0,1-(INDEX($D16:$BY16, 1, MATCH(BV$11,$D$15:$BY$15,0))-PV_Zone_Ranking!$F$26)/(PV_Zone_Ranking!$G$26-PV_Zone_Ranking!$F$26)))</f>
        <v>0</v>
      </c>
      <c r="BW16">
        <v>0</v>
      </c>
      <c r="BX16">
        <f t="shared" ref="BX16:CG39" ca="1" si="9">INDEX($D16:$BV16, 1, MATCH(BX$15,$D$15:$BV$15,0))</f>
        <v>0</v>
      </c>
      <c r="BY16">
        <f t="shared" ca="1" si="9"/>
        <v>0</v>
      </c>
      <c r="BZ16">
        <f t="shared" ca="1" si="9"/>
        <v>0</v>
      </c>
      <c r="CA16">
        <f t="shared" ca="1" si="9"/>
        <v>0</v>
      </c>
      <c r="CB16">
        <f t="shared" ca="1" si="9"/>
        <v>0</v>
      </c>
      <c r="CC16">
        <f t="shared" ca="1" si="9"/>
        <v>0</v>
      </c>
      <c r="CD16">
        <f t="shared" ca="1" si="9"/>
        <v>0.41475827020612754</v>
      </c>
      <c r="CE16">
        <f t="shared" ca="1" si="9"/>
        <v>0.1422900729849782</v>
      </c>
      <c r="CF16">
        <f t="shared" ca="1" si="9"/>
        <v>0.21399754904494925</v>
      </c>
      <c r="CG16">
        <f t="shared" ca="1" si="9"/>
        <v>0.59366412210373964</v>
      </c>
      <c r="CH16" s="3">
        <f ca="1">IF($BN16=0,IF($D16=0,0,SUMPRODUCT(BQ16:CG16,$BQ$14:$CG$14)),0)</f>
        <v>0.3913875607919447</v>
      </c>
      <c r="CI16" s="3">
        <f ca="1">IF($BN16=0,IF(PV_Zone_Ranking!$AK$18="SS",INDEX($D16:$BY16, 1, MATCH(CI$11,$D$15:$BY$15,0)),IF(PV_Zone_Ranking!$AK$18="TX",INDEX($D16:$BY16, 1, MATCH(CI$12,$D$15:$BY$15,0)),"Error")),0)</f>
        <v>133.90942421799571</v>
      </c>
      <c r="CJ16" s="4">
        <f t="shared" ref="CJ16:CJ79" ca="1" si="10">INDEX($D16:$BY16, 1, MATCH($CJ$12,$D$15:$BY$15,0))</f>
        <v>204674.06658760001</v>
      </c>
      <c r="CK16" t="str">
        <f ca="1">INDEX($D16:$BY16, 1, MATCH("zoneIdentification",$D$15:$BY$15,0))</f>
        <v>A</v>
      </c>
      <c r="CL16" t="str">
        <f ca="1">INDEX($D16:$BY16, 1, MATCH(CL$15,$D$15:$BY$15,0))</f>
        <v>1</v>
      </c>
      <c r="CM16" s="4">
        <f ca="1">IF(D16=0,"",IF(CH16=0,"",COUNTIF($CH$16:$CH$197,"&gt;"&amp;CH16)+COUNTIF($CH16:$CH$197,CH16)))</f>
        <v>7</v>
      </c>
      <c r="CN16">
        <f ca="1">IF(D16=0,"",IF(CH16=0,"",COUNTIFS($CI$16:$CI$197,"&lt;"&amp;CI16,$CI$16:$CI$197,"&lt;&gt;"&amp;0)+COUNTIF($CI16:$CI$197,CI16)))</f>
        <v>7</v>
      </c>
      <c r="CO16" s="4"/>
      <c r="CQ16">
        <v>1</v>
      </c>
      <c r="CR16" t="str">
        <f ca="1">INDEX($CH$16:$CN$197,MATCH($CQ16,$CM$16:$CM$197,0),MATCH(CR$15,$CH$15:$CN$15,0))</f>
        <v>G</v>
      </c>
      <c r="CS16" t="str">
        <f ca="1">INDEX($CH$16:$CN$197,MATCH($CQ16,$CM$16:$CM$197,0),MATCH(CS$15,$CH$15:$CN$15,0))</f>
        <v>16</v>
      </c>
      <c r="CT16" s="3">
        <f ca="1">INDEX($CH$16:$CN$197,MATCH($CQ16,$CM$16:$CM$197,0),MATCH(CT$15,$CH$15:$CN$15,0))</f>
        <v>0.57099065732580478</v>
      </c>
      <c r="CU16" s="3">
        <f t="shared" ref="CU16:CU31" ca="1" si="11">INDEX($CH$16:$CN$197,MATCH($CQ16,$CM$16:$CM$197,0),MATCH(CU$15,$CH$15:$CN$15,0))</f>
        <v>133.13741620667696</v>
      </c>
      <c r="CV16" s="4">
        <f ca="1">INDEX($CH$16:$CN$197,MATCH($CQ16,$CM$16:$CM$197,0),MATCH(CV$15,$CH$15:$CN$15,0))</f>
        <v>171584.29853460001</v>
      </c>
      <c r="CW16" s="4">
        <f ca="1">CV16/1000</f>
        <v>171.58429853460001</v>
      </c>
      <c r="CX16" s="4"/>
      <c r="CY16">
        <v>1</v>
      </c>
      <c r="CZ16" t="str">
        <f t="shared" ref="CZ16:DD39" ca="1" si="12">INDEX($CH$16:$CN$197,MATCH($CY16,$CN$16:$CN$197,0),MATCH(CZ$15,$CH$15:$CN$15,0))</f>
        <v>E</v>
      </c>
      <c r="DA16" t="str">
        <f t="shared" ca="1" si="12"/>
        <v>13.1.2</v>
      </c>
      <c r="DB16" s="3">
        <f t="shared" ca="1" si="12"/>
        <v>0.55263289936445237</v>
      </c>
      <c r="DC16" s="3">
        <f t="shared" ca="1" si="12"/>
        <v>132.50597396827524</v>
      </c>
      <c r="DD16" s="4">
        <f ca="1">INDEX($CH$16:$CN$197,MATCH($CY16,$CN$16:$CN$197,0),MATCH(DD$15,$CH$15:$CN$15,0))</f>
        <v>372793.26840740006</v>
      </c>
      <c r="DE16" s="4">
        <f ca="1">DD16/1000</f>
        <v>372.79326840740003</v>
      </c>
      <c r="DF16" t="str">
        <f ca="1">CHAR(39)&amp;DA16&amp;CHAR(39)</f>
        <v>'13.1.2'</v>
      </c>
      <c r="DG16" s="136" t="s">
        <v>107</v>
      </c>
      <c r="DH16" s="7"/>
      <c r="DJ16" t="s">
        <v>82</v>
      </c>
      <c r="DK16">
        <v>20294</v>
      </c>
      <c r="DN16" s="7" t="s">
        <v>192</v>
      </c>
      <c r="DO16" s="7" t="s">
        <v>186</v>
      </c>
      <c r="DP16" s="7" t="s">
        <v>188</v>
      </c>
      <c r="DQ16" s="7" t="s">
        <v>189</v>
      </c>
      <c r="DR16" s="7" t="s">
        <v>187</v>
      </c>
      <c r="DS16" s="7" t="s">
        <v>188</v>
      </c>
      <c r="DT16" s="7" t="s">
        <v>189</v>
      </c>
      <c r="DW16" s="11" t="s">
        <v>191</v>
      </c>
      <c r="DZ16" s="11" t="s">
        <v>195</v>
      </c>
    </row>
    <row r="17" spans="4:132" x14ac:dyDescent="0.2">
      <c r="D17" s="135">
        <f t="shared" ca="1" si="5"/>
        <v>2</v>
      </c>
      <c r="E17" s="135" t="str">
        <f t="shared" ca="1" si="5"/>
        <v>10</v>
      </c>
      <c r="F17" s="135">
        <f t="shared" ca="1" si="5"/>
        <v>51.750000660109997</v>
      </c>
      <c r="G17" s="135">
        <f t="shared" ca="1" si="5"/>
        <v>0</v>
      </c>
      <c r="H17" s="135">
        <f t="shared" ca="1" si="5"/>
        <v>108815.93001410001</v>
      </c>
      <c r="I17" s="135">
        <f t="shared" ca="1" si="5"/>
        <v>17.25000022004</v>
      </c>
      <c r="J17" s="2">
        <f t="shared" ca="1" si="5"/>
        <v>59000.001200012863</v>
      </c>
      <c r="K17" s="135">
        <f t="shared" ca="1" si="5"/>
        <v>17250000.550000917</v>
      </c>
      <c r="L17" s="135" t="str">
        <f t="shared" ca="1" si="5"/>
        <v>10</v>
      </c>
      <c r="M17" s="135">
        <f t="shared" ca="1" si="5"/>
        <v>5</v>
      </c>
      <c r="N17" s="135">
        <f t="shared" ca="1" si="5"/>
        <v>26507.171745566789</v>
      </c>
      <c r="O17" s="135">
        <f t="shared" ca="1" si="5"/>
        <v>0</v>
      </c>
      <c r="P17" s="135">
        <f t="shared" ca="1" si="5"/>
        <v>48.197460840471926</v>
      </c>
      <c r="Q17" s="135">
        <f t="shared" ca="1" si="5"/>
        <v>0</v>
      </c>
      <c r="R17" s="135">
        <f t="shared" ca="1" si="5"/>
        <v>0</v>
      </c>
      <c r="S17" s="135">
        <f t="shared" ca="1" si="5"/>
        <v>0</v>
      </c>
      <c r="T17" s="135">
        <f t="shared" ca="1" si="6"/>
        <v>69882.836166896886</v>
      </c>
      <c r="U17" s="135">
        <f t="shared" ca="1" si="6"/>
        <v>40321.975530629323</v>
      </c>
      <c r="V17" s="135">
        <f t="shared" ca="1" si="6"/>
        <v>260.4567075221612</v>
      </c>
      <c r="W17" s="135">
        <f t="shared" ca="1" si="6"/>
        <v>4.6097560526223935</v>
      </c>
      <c r="X17" s="135">
        <f t="shared" ca="1" si="6"/>
        <v>106.20289906028272</v>
      </c>
      <c r="Y17" s="135">
        <f t="shared" ca="1" si="6"/>
        <v>3.0579710176650567</v>
      </c>
      <c r="Z17" s="135">
        <f t="shared" ca="1" si="6"/>
        <v>38.217391318423175</v>
      </c>
      <c r="AA17" s="135">
        <f t="shared" ca="1" si="6"/>
        <v>0</v>
      </c>
      <c r="AB17" s="135">
        <f t="shared" ca="1" si="6"/>
        <v>0</v>
      </c>
      <c r="AC17" s="135">
        <f t="shared" ca="1" si="6"/>
        <v>0.24003690165235103</v>
      </c>
      <c r="AD17" s="135">
        <f t="shared" ca="1" si="6"/>
        <v>5.093189968669833</v>
      </c>
      <c r="AE17" s="135">
        <f t="shared" ca="1" si="6"/>
        <v>0</v>
      </c>
      <c r="AF17" s="135">
        <f t="shared" ca="1" si="6"/>
        <v>1.3686159420235619E-2</v>
      </c>
      <c r="AG17" s="135">
        <f t="shared" ca="1" si="6"/>
        <v>128.56953929351184</v>
      </c>
      <c r="AH17" s="135">
        <f t="shared" ca="1" si="6"/>
        <v>133.67641542172765</v>
      </c>
      <c r="AI17" s="135">
        <f t="shared" ca="1" si="6"/>
        <v>0</v>
      </c>
      <c r="AJ17" s="135">
        <f t="shared" ca="1" si="7"/>
        <v>0.1458280342511433</v>
      </c>
      <c r="AK17" s="135">
        <f t="shared" ca="1" si="7"/>
        <v>0.13478260544739079</v>
      </c>
      <c r="AL17" s="135">
        <f t="shared" ca="1" si="7"/>
        <v>0.31400966077835307</v>
      </c>
      <c r="AM17" s="135">
        <f t="shared" ca="1" si="7"/>
        <v>0</v>
      </c>
      <c r="AN17" s="135">
        <f t="shared" ca="1" si="7"/>
        <v>0</v>
      </c>
      <c r="AO17" s="135">
        <f t="shared" ca="1" si="7"/>
        <v>0</v>
      </c>
      <c r="AP17" s="135">
        <f t="shared" ca="1" si="7"/>
        <v>0</v>
      </c>
      <c r="AQ17" s="135">
        <f t="shared" ca="1" si="7"/>
        <v>0.30117163833103111</v>
      </c>
      <c r="AR17" s="135">
        <f t="shared" ca="1" si="7"/>
        <v>0.99951802539154422</v>
      </c>
      <c r="AS17" s="135">
        <f t="shared" ca="1" si="7"/>
        <v>0</v>
      </c>
      <c r="AT17" s="135">
        <f t="shared" ca="1" si="7"/>
        <v>0.73492828254433207</v>
      </c>
      <c r="AU17" s="135">
        <f t="shared" ca="1" si="7"/>
        <v>0.61782608681576812</v>
      </c>
      <c r="AV17" s="135" t="str">
        <f t="shared" ca="1" si="7"/>
        <v>B</v>
      </c>
      <c r="AW17" s="135">
        <f t="shared" ca="1" si="7"/>
        <v>0</v>
      </c>
      <c r="AX17" s="135">
        <f t="shared" ca="1" si="7"/>
        <v>0</v>
      </c>
      <c r="AY17" s="135">
        <f t="shared" ca="1" si="7"/>
        <v>0</v>
      </c>
      <c r="AZ17" s="135">
        <f t="shared" ca="1" si="8"/>
        <v>0</v>
      </c>
      <c r="BA17" s="135">
        <f t="shared" ca="1" si="8"/>
        <v>0</v>
      </c>
      <c r="BB17" s="135">
        <f t="shared" ca="1" si="8"/>
        <v>0</v>
      </c>
      <c r="BC17" s="135">
        <f t="shared" ca="1" si="8"/>
        <v>0</v>
      </c>
      <c r="BD17" s="135">
        <f t="shared" ca="1" si="8"/>
        <v>0</v>
      </c>
      <c r="BE17" s="135">
        <f t="shared" ca="1" si="8"/>
        <v>0</v>
      </c>
      <c r="BF17" s="135">
        <f t="shared" ca="1" si="8"/>
        <v>0</v>
      </c>
      <c r="BG17" s="135">
        <f t="shared" ca="1" si="8"/>
        <v>0</v>
      </c>
      <c r="BH17" s="135">
        <f t="shared" ca="1" si="8"/>
        <v>0</v>
      </c>
      <c r="BI17" s="135">
        <f t="shared" ca="1" si="8"/>
        <v>0</v>
      </c>
      <c r="BJ17" s="135">
        <f t="shared" ca="1" si="8"/>
        <v>0</v>
      </c>
      <c r="BK17" s="135">
        <f t="shared" ca="1" si="8"/>
        <v>0</v>
      </c>
      <c r="BL17" s="135"/>
      <c r="BM17" s="135">
        <f ca="1">IF(INDEX($D17:$BV17, 1, MATCH(BM$11,$D$15:$BV$15,0))&gt;=PV_Zone_Ranking!$C$45,0,1)</f>
        <v>0</v>
      </c>
      <c r="BN17" s="135">
        <f t="shared" ref="BN17:BN80" ca="1" si="13">SUM(BM17)</f>
        <v>0</v>
      </c>
      <c r="BO17" s="135"/>
      <c r="BP17" s="135"/>
      <c r="BQ17">
        <f ca="1">IF(PV_Zone_Ranking!$AK$18="SS",0,IF(PV_Zone_Ranking!$G$29=0,0,1-(INDEX($D17:$BY17, 1, MATCH(BQ$11,$D$15:$BY$15,0))-PV_Zone_Ranking!$F$29)/(PV_Zone_Ranking!$G$29-PV_Zone_Ranking!$F$29)))</f>
        <v>0.1734552961858189</v>
      </c>
      <c r="BR17">
        <f>IF(PV_Zone_Ranking!$AK$18="TX",0,IF(PV_Zone_Ranking!$G$29=0,0,1-(INDEX($D17:$BY17, 1, MATCH(BR$11,$D$15:$BY$15,0))-PV_Zone_Ranking!$F$29)/(PV_Zone_Ranking!$G$29-PV_Zone_Ranking!$F$29)))</f>
        <v>0</v>
      </c>
      <c r="BS17">
        <f ca="1">IF(PV_Zone_Ranking!$G$30=0,0,1-(INDEX($D17:$BY17, 1, MATCH(BS$11,$D$15:$BY$15,0))-PV_Zone_Ranking!$F$30)/(PV_Zone_Ranking!$G$30-PV_Zone_Ranking!$F$30))</f>
        <v>0.75298437746014413</v>
      </c>
      <c r="BT17">
        <f ca="1">IF(PV_Zone_Ranking!$G$28=0,0,1-(INDEX($D17:$BY17, 1, MATCH(BT$11,$D$15:$BY$15,0))-PV_Zone_Ranking!$F$28)/(PV_Zone_Ranking!$G$28-PV_Zone_Ranking!$F$28))</f>
        <v>0.90154447812078631</v>
      </c>
      <c r="BU17">
        <f ca="1">IF(PV_Zone_Ranking!$AK$18="SS",0,IF(PV_Zone_Ranking!$G$26=0,0,1-(INDEX($D17:$BY17, 1, MATCH(BU$11,$D$15:$BY$15,0))-PV_Zone_Ranking!$F$26)/(PV_Zone_Ranking!$G$26-PV_Zone_Ranking!$F$26)))</f>
        <v>0.83977698083952634</v>
      </c>
      <c r="BV17">
        <f>IF(PV_Zone_Ranking!$AK$18="TX",0,IF(PV_Zone_Ranking!$G$26=0,0,1-(INDEX($D17:$BY17, 1, MATCH(BV$11,$D$15:$BY$15,0))-PV_Zone_Ranking!$F$26)/(PV_Zone_Ranking!$G$26-PV_Zone_Ranking!$F$26)))</f>
        <v>0</v>
      </c>
      <c r="BW17">
        <v>0</v>
      </c>
      <c r="BX17">
        <f t="shared" ca="1" si="9"/>
        <v>0.30117163833103111</v>
      </c>
      <c r="BY17">
        <f t="shared" ca="1" si="9"/>
        <v>0</v>
      </c>
      <c r="BZ17">
        <f t="shared" ca="1" si="9"/>
        <v>0</v>
      </c>
      <c r="CA17">
        <f t="shared" ca="1" si="9"/>
        <v>0</v>
      </c>
      <c r="CB17">
        <f t="shared" ca="1" si="9"/>
        <v>0</v>
      </c>
      <c r="CC17">
        <f t="shared" ca="1" si="9"/>
        <v>0</v>
      </c>
      <c r="CD17">
        <f t="shared" ca="1" si="9"/>
        <v>0.31400966077835307</v>
      </c>
      <c r="CE17">
        <f t="shared" ca="1" si="9"/>
        <v>0.13478260544739079</v>
      </c>
      <c r="CF17">
        <f t="shared" ca="1" si="9"/>
        <v>0.1458280342511433</v>
      </c>
      <c r="CG17">
        <f t="shared" ca="1" si="9"/>
        <v>0.61782608681576812</v>
      </c>
      <c r="CH17" s="3">
        <f t="shared" ref="CH17:CH80" ca="1" si="14">IF($BN17=0,IF($D17=0,0,SUMPRODUCT(BQ17:CG17,$BQ$14:$CG$14)),0)</f>
        <v>0.44170885745009797</v>
      </c>
      <c r="CI17" s="3">
        <f ca="1">IF($BN17=0,IF(PV_Zone_Ranking!$AK$18="SS",INDEX($D17:$BY17, 1, MATCH(CI$11,$D$15:$BY$15,0)),IF(PV_Zone_Ranking!$AK$18="TX",INDEX($D17:$BY17, 1, MATCH(CI$12,$D$15:$BY$15,0)),"Error")),0)</f>
        <v>133.67641542172765</v>
      </c>
      <c r="CJ17" s="4">
        <f t="shared" ca="1" si="10"/>
        <v>108815.93001410001</v>
      </c>
      <c r="CK17" t="str">
        <f t="shared" ref="CK17:CK80" ca="1" si="15">INDEX($D17:$BY17, 1, MATCH("zoneIdentification",$D$15:$BY$15,0))</f>
        <v>B</v>
      </c>
      <c r="CL17" t="str">
        <f t="shared" ref="CL17:CL80" ca="1" si="16">INDEX($D17:$BY17, 1, MATCH(CL$15,$D$15:$BY$15,0))</f>
        <v>10</v>
      </c>
      <c r="CM17" s="4">
        <f ca="1">IF(D17=0,"",IF(CH17=0,"",COUNTIF($CH$16:$CH$197,"&gt;"&amp;CH17)+COUNTIF($CH17:$CH$197,CH17)))</f>
        <v>6</v>
      </c>
      <c r="CN17">
        <f ca="1">IF(D17=0,"",IF(CH17=0,"",COUNTIFS($CI$16:$CI$197,"&lt;"&amp;CI17,$CI$16:$CI$197,"&lt;&gt;"&amp;0)+COUNTIF($CI17:$CI$197,CI17)))</f>
        <v>5</v>
      </c>
      <c r="CO17" s="4"/>
      <c r="CQ17">
        <v>2</v>
      </c>
      <c r="CR17" t="str">
        <f t="shared" ref="CR17:CV70" ca="1" si="17">INDEX($CH$16:$CN$197,MATCH($CQ17,$CM$16:$CM$197,0),MATCH(CR$15,$CH$15:$CN$15,0))</f>
        <v>E</v>
      </c>
      <c r="CS17" t="str">
        <f t="shared" ca="1" si="17"/>
        <v>13.1.2</v>
      </c>
      <c r="CT17" s="3">
        <f t="shared" ca="1" si="17"/>
        <v>0.55263289936445237</v>
      </c>
      <c r="CU17" s="3">
        <f t="shared" ca="1" si="11"/>
        <v>132.50597396827524</v>
      </c>
      <c r="CV17" s="4">
        <f t="shared" ca="1" si="17"/>
        <v>372793.26840740006</v>
      </c>
      <c r="CW17" s="4">
        <f ca="1">CW16+CV17/1000</f>
        <v>544.37756694200004</v>
      </c>
      <c r="CX17" s="4"/>
      <c r="CY17">
        <v>2</v>
      </c>
      <c r="CZ17" t="str">
        <f t="shared" ca="1" si="12"/>
        <v>I</v>
      </c>
      <c r="DA17" t="str">
        <f t="shared" ca="1" si="12"/>
        <v>6</v>
      </c>
      <c r="DB17" s="3">
        <f t="shared" ca="1" si="12"/>
        <v>0.48507823105512687</v>
      </c>
      <c r="DC17" s="3">
        <f t="shared" ca="1" si="12"/>
        <v>132.66993697999999</v>
      </c>
      <c r="DD17" s="4">
        <f t="shared" ca="1" si="12"/>
        <v>94604.379425399995</v>
      </c>
      <c r="DE17" s="4">
        <f ca="1">DE16+DD17/1000</f>
        <v>467.39764783280003</v>
      </c>
      <c r="DF17" t="str">
        <f t="shared" ref="DF17:DF80" ca="1" si="18">CHAR(39)&amp;DA17&amp;CHAR(39)</f>
        <v>'6'</v>
      </c>
      <c r="DJ17" t="s">
        <v>83</v>
      </c>
      <c r="DK17">
        <v>7730</v>
      </c>
      <c r="DL17">
        <v>23</v>
      </c>
      <c r="DN17" s="7" t="s">
        <v>193</v>
      </c>
      <c r="DO17" s="7" t="s">
        <v>134</v>
      </c>
      <c r="DP17" s="7" t="s">
        <v>134</v>
      </c>
      <c r="DQ17" s="7" t="s">
        <v>134</v>
      </c>
      <c r="DR17" s="7" t="s">
        <v>190</v>
      </c>
      <c r="DS17" t="s">
        <v>135</v>
      </c>
      <c r="DT17" t="s">
        <v>135</v>
      </c>
      <c r="DW17" s="7" t="s">
        <v>134</v>
      </c>
      <c r="DX17" s="7" t="s">
        <v>190</v>
      </c>
      <c r="DZ17" s="11" t="s">
        <v>132</v>
      </c>
      <c r="EA17" s="11" t="s">
        <v>138</v>
      </c>
      <c r="EB17" s="11" t="s">
        <v>137</v>
      </c>
    </row>
    <row r="18" spans="4:132" x14ac:dyDescent="0.2">
      <c r="D18" s="135">
        <f t="shared" ca="1" si="5"/>
        <v>3</v>
      </c>
      <c r="E18" s="135" t="str">
        <f t="shared" ca="1" si="5"/>
        <v>12</v>
      </c>
      <c r="F18" s="135">
        <f t="shared" ca="1" si="5"/>
        <v>39.750000154879999</v>
      </c>
      <c r="G18" s="135">
        <f t="shared" ca="1" si="5"/>
        <v>3</v>
      </c>
      <c r="H18" s="135">
        <f t="shared" ca="1" si="5"/>
        <v>79094.812882099999</v>
      </c>
      <c r="I18" s="135">
        <f t="shared" ca="1" si="5"/>
        <v>13.250000051619999</v>
      </c>
      <c r="J18" s="2">
        <f t="shared" ca="1" si="5"/>
        <v>31999.999799998477</v>
      </c>
      <c r="K18" s="135">
        <f t="shared" ca="1" si="5"/>
        <v>13249999.899997842</v>
      </c>
      <c r="L18" s="135" t="str">
        <f t="shared" ca="1" si="5"/>
        <v>12</v>
      </c>
      <c r="M18" s="135">
        <f t="shared" ca="1" si="5"/>
        <v>3</v>
      </c>
      <c r="N18" s="135">
        <f t="shared" ca="1" si="5"/>
        <v>355.42722522750131</v>
      </c>
      <c r="O18" s="135">
        <f t="shared" ca="1" si="5"/>
        <v>0</v>
      </c>
      <c r="P18" s="135">
        <f t="shared" ca="1" si="5"/>
        <v>0</v>
      </c>
      <c r="Q18" s="135">
        <f t="shared" ca="1" si="5"/>
        <v>0</v>
      </c>
      <c r="R18" s="135">
        <f t="shared" ca="1" si="5"/>
        <v>0</v>
      </c>
      <c r="S18" s="135">
        <f t="shared" ca="1" si="5"/>
        <v>0</v>
      </c>
      <c r="T18" s="135">
        <f t="shared" ca="1" si="6"/>
        <v>26801.659796974873</v>
      </c>
      <c r="U18" s="135">
        <f t="shared" ca="1" si="6"/>
        <v>6673.829824674056</v>
      </c>
      <c r="V18" s="135">
        <f t="shared" ca="1" si="6"/>
        <v>246.4701310646218</v>
      </c>
      <c r="W18" s="135">
        <f t="shared" ca="1" si="6"/>
        <v>1.8426823647329504</v>
      </c>
      <c r="X18" s="135">
        <f t="shared" ca="1" si="6"/>
        <v>113.71698109521013</v>
      </c>
      <c r="Y18" s="135">
        <f t="shared" ca="1" si="6"/>
        <v>3.1698113240387293</v>
      </c>
      <c r="Z18" s="135">
        <f t="shared" ca="1" si="6"/>
        <v>48.999999999999993</v>
      </c>
      <c r="AA18" s="135">
        <f t="shared" ca="1" si="6"/>
        <v>0</v>
      </c>
      <c r="AB18" s="135">
        <f t="shared" ca="1" si="6"/>
        <v>0</v>
      </c>
      <c r="AC18" s="135">
        <f t="shared" ca="1" si="6"/>
        <v>0.22714687278962115</v>
      </c>
      <c r="AD18" s="135">
        <f t="shared" ca="1" si="6"/>
        <v>3.9505047079304836</v>
      </c>
      <c r="AE18" s="135">
        <f t="shared" ca="1" si="6"/>
        <v>0</v>
      </c>
      <c r="AF18" s="135">
        <f t="shared" ca="1" si="6"/>
        <v>0</v>
      </c>
      <c r="AG18" s="135">
        <f t="shared" ca="1" si="6"/>
        <v>135.86054601944684</v>
      </c>
      <c r="AH18" s="135">
        <f t="shared" ca="1" si="6"/>
        <v>139.81105072681603</v>
      </c>
      <c r="AI18" s="135">
        <f t="shared" ca="1" si="6"/>
        <v>0</v>
      </c>
      <c r="AJ18" s="135">
        <f t="shared" ca="1" si="7"/>
        <v>0.63146352705281361</v>
      </c>
      <c r="AK18" s="135">
        <f t="shared" ca="1" si="7"/>
        <v>0</v>
      </c>
      <c r="AL18" s="135">
        <f t="shared" ca="1" si="7"/>
        <v>0.2767295586536328</v>
      </c>
      <c r="AM18" s="135">
        <f t="shared" ca="1" si="7"/>
        <v>0</v>
      </c>
      <c r="AN18" s="135">
        <f t="shared" ca="1" si="7"/>
        <v>0</v>
      </c>
      <c r="AO18" s="135">
        <f t="shared" ca="1" si="7"/>
        <v>0</v>
      </c>
      <c r="AP18" s="135">
        <f t="shared" ca="1" si="7"/>
        <v>0</v>
      </c>
      <c r="AQ18" s="135">
        <f t="shared" ca="1" si="7"/>
        <v>0.73198340203025114</v>
      </c>
      <c r="AR18" s="135">
        <f t="shared" ca="1" si="7"/>
        <v>1</v>
      </c>
      <c r="AS18" s="135">
        <f t="shared" ca="1" si="7"/>
        <v>0</v>
      </c>
      <c r="AT18" s="135">
        <f t="shared" ca="1" si="7"/>
        <v>0.996445727747725</v>
      </c>
      <c r="AU18" s="135">
        <f t="shared" ca="1" si="7"/>
        <v>0.51</v>
      </c>
      <c r="AV18" s="135" t="str">
        <f t="shared" ca="1" si="7"/>
        <v>C</v>
      </c>
      <c r="AW18" s="135">
        <f t="shared" ca="1" si="7"/>
        <v>0</v>
      </c>
      <c r="AX18" s="135">
        <f t="shared" ca="1" si="7"/>
        <v>0</v>
      </c>
      <c r="AY18" s="135">
        <f t="shared" ca="1" si="7"/>
        <v>0</v>
      </c>
      <c r="AZ18" s="135">
        <f t="shared" ca="1" si="8"/>
        <v>0</v>
      </c>
      <c r="BA18" s="135">
        <f t="shared" ca="1" si="8"/>
        <v>0</v>
      </c>
      <c r="BB18" s="135">
        <f t="shared" ca="1" si="8"/>
        <v>0</v>
      </c>
      <c r="BC18" s="135">
        <f t="shared" ca="1" si="8"/>
        <v>0</v>
      </c>
      <c r="BD18" s="135">
        <f t="shared" ca="1" si="8"/>
        <v>0</v>
      </c>
      <c r="BE18" s="135">
        <f t="shared" ca="1" si="8"/>
        <v>0</v>
      </c>
      <c r="BF18" s="135">
        <f t="shared" ca="1" si="8"/>
        <v>0</v>
      </c>
      <c r="BG18" s="135">
        <f t="shared" ca="1" si="8"/>
        <v>0</v>
      </c>
      <c r="BH18" s="135">
        <f t="shared" ca="1" si="8"/>
        <v>0</v>
      </c>
      <c r="BI18" s="135">
        <f t="shared" ca="1" si="8"/>
        <v>0</v>
      </c>
      <c r="BJ18" s="135">
        <f t="shared" ca="1" si="8"/>
        <v>0</v>
      </c>
      <c r="BK18" s="135">
        <f t="shared" ca="1" si="8"/>
        <v>0</v>
      </c>
      <c r="BL18" s="135"/>
      <c r="BM18" s="135">
        <f ca="1">IF(INDEX($D18:$BV18, 1, MATCH(BM$11,$D$15:$BV$15,0))&gt;=PV_Zone_Ranking!$C$45,0,1)</f>
        <v>0</v>
      </c>
      <c r="BN18" s="135">
        <f t="shared" ca="1" si="13"/>
        <v>0</v>
      </c>
      <c r="BO18" s="135"/>
      <c r="BP18" s="135"/>
      <c r="BQ18">
        <f ca="1">IF(PV_Zone_Ranking!$AK$18="SS",0,IF(PV_Zone_Ranking!$G$29=0,0,1-(INDEX($D18:$BY18, 1, MATCH(BQ$11,$D$15:$BY$15,0))-PV_Zone_Ranking!$F$29)/(PV_Zone_Ranking!$G$29-PV_Zone_Ranking!$F$29)))</f>
        <v>1</v>
      </c>
      <c r="BR18">
        <f>IF(PV_Zone_Ranking!$AK$18="TX",0,IF(PV_Zone_Ranking!$G$29=0,0,1-(INDEX($D18:$BY18, 1, MATCH(BR$11,$D$15:$BY$15,0))-PV_Zone_Ranking!$F$29)/(PV_Zone_Ranking!$G$29-PV_Zone_Ranking!$F$29)))</f>
        <v>0</v>
      </c>
      <c r="BS18">
        <f ca="1">IF(PV_Zone_Ranking!$G$30=0,0,1-(INDEX($D18:$BY18, 1, MATCH(BS$11,$D$15:$BY$15,0))-PV_Zone_Ranking!$F$30)/(PV_Zone_Ranking!$G$30-PV_Zone_Ranking!$F$30))</f>
        <v>1.0774207710083805</v>
      </c>
      <c r="BT18">
        <f ca="1">IF(PV_Zone_Ranking!$G$28=0,0,1-(INDEX($D18:$BY18, 1, MATCH(BT$11,$D$15:$BY$15,0))-PV_Zone_Ranking!$F$28)/(PV_Zone_Ranking!$G$28-PV_Zone_Ranking!$F$28))</f>
        <v>0</v>
      </c>
      <c r="BU18">
        <f ca="1">IF(PV_Zone_Ranking!$AK$18="SS",0,IF(PV_Zone_Ranking!$G$26=0,0,1-(INDEX($D18:$BY18, 1, MATCH(BU$11,$D$15:$BY$15,0))-PV_Zone_Ranking!$F$26)/(PV_Zone_Ranking!$G$26-PV_Zone_Ranking!$F$26)))</f>
        <v>0</v>
      </c>
      <c r="BV18">
        <f>IF(PV_Zone_Ranking!$AK$18="TX",0,IF(PV_Zone_Ranking!$G$26=0,0,1-(INDEX($D18:$BY18, 1, MATCH(BV$11,$D$15:$BY$15,0))-PV_Zone_Ranking!$F$26)/(PV_Zone_Ranking!$G$26-PV_Zone_Ranking!$F$26)))</f>
        <v>0</v>
      </c>
      <c r="BW18">
        <v>0</v>
      </c>
      <c r="BX18">
        <f t="shared" ca="1" si="9"/>
        <v>0.73198340203025114</v>
      </c>
      <c r="BY18">
        <f t="shared" ca="1" si="9"/>
        <v>0</v>
      </c>
      <c r="BZ18">
        <f t="shared" ca="1" si="9"/>
        <v>0</v>
      </c>
      <c r="CA18">
        <f t="shared" ca="1" si="9"/>
        <v>0</v>
      </c>
      <c r="CB18">
        <f t="shared" ca="1" si="9"/>
        <v>0</v>
      </c>
      <c r="CC18">
        <f t="shared" ca="1" si="9"/>
        <v>0</v>
      </c>
      <c r="CD18">
        <f t="shared" ca="1" si="9"/>
        <v>0.2767295586536328</v>
      </c>
      <c r="CE18">
        <f t="shared" ca="1" si="9"/>
        <v>0</v>
      </c>
      <c r="CF18">
        <f t="shared" ca="1" si="9"/>
        <v>0.63146352705281361</v>
      </c>
      <c r="CG18">
        <f t="shared" ca="1" si="9"/>
        <v>0.51</v>
      </c>
      <c r="CH18" s="3">
        <f t="shared" ca="1" si="14"/>
        <v>0.18070716458986</v>
      </c>
      <c r="CI18" s="3">
        <f ca="1">IF($BN18=0,IF(PV_Zone_Ranking!$AK$18="SS",INDEX($D18:$BY18, 1, MATCH(CI$11,$D$15:$BY$15,0)),IF(PV_Zone_Ranking!$AK$18="TX",INDEX($D18:$BY18, 1, MATCH(CI$12,$D$15:$BY$15,0)),"Error")),0)</f>
        <v>139.81105072681603</v>
      </c>
      <c r="CJ18" s="4">
        <f t="shared" ca="1" si="10"/>
        <v>79094.812882099999</v>
      </c>
      <c r="CK18" t="str">
        <f t="shared" ca="1" si="15"/>
        <v>C</v>
      </c>
      <c r="CL18" t="str">
        <f t="shared" ca="1" si="16"/>
        <v>12</v>
      </c>
      <c r="CM18" s="4">
        <f ca="1">IF(D18=0,"",IF(CH18=0,"",COUNTIF($CH$16:$CH$197,"&gt;"&amp;CH18)+COUNTIF($CH18:$CH$197,CH18)))</f>
        <v>9</v>
      </c>
      <c r="CN18">
        <f ca="1">IF(D18=0,"",IF(CH18=0,"",COUNTIFS($CI$16:$CI$197,"&lt;"&amp;CI18,$CI$16:$CI$197,"&lt;&gt;"&amp;0)+COUNTIF($CI18:$CI$197,CI18)))</f>
        <v>9</v>
      </c>
      <c r="CO18" s="4"/>
      <c r="CQ18">
        <v>3</v>
      </c>
      <c r="CR18" t="str">
        <f t="shared" ca="1" si="17"/>
        <v>F</v>
      </c>
      <c r="CS18" t="str">
        <f t="shared" ca="1" si="17"/>
        <v>14</v>
      </c>
      <c r="CT18" s="3">
        <f t="shared" ca="1" si="17"/>
        <v>0.54896552240686713</v>
      </c>
      <c r="CU18" s="3">
        <f t="shared" ca="1" si="11"/>
        <v>132.71043359933748</v>
      </c>
      <c r="CV18" s="4">
        <f t="shared" ca="1" si="17"/>
        <v>369732.84867650003</v>
      </c>
      <c r="CW18" s="4">
        <f t="shared" ref="CW18:CW81" ca="1" si="19">CW17+CV18/1000</f>
        <v>914.11041561850016</v>
      </c>
      <c r="CX18" s="4"/>
      <c r="CY18">
        <v>3</v>
      </c>
      <c r="CZ18" t="str">
        <f t="shared" ca="1" si="12"/>
        <v>F</v>
      </c>
      <c r="DA18" t="str">
        <f t="shared" ca="1" si="12"/>
        <v>14</v>
      </c>
      <c r="DB18" s="3">
        <f t="shared" ca="1" si="12"/>
        <v>0.54896552240686713</v>
      </c>
      <c r="DC18" s="3">
        <f t="shared" ca="1" si="12"/>
        <v>132.71043359933748</v>
      </c>
      <c r="DD18" s="4">
        <f t="shared" ca="1" si="12"/>
        <v>369732.84867650003</v>
      </c>
      <c r="DE18" s="4">
        <f t="shared" ref="DE18:DE81" ca="1" si="20">DE17+DD18/1000</f>
        <v>837.13049650930009</v>
      </c>
      <c r="DF18" t="str">
        <f t="shared" ca="1" si="18"/>
        <v>'14'</v>
      </c>
      <c r="DJ18" t="s">
        <v>84</v>
      </c>
      <c r="DK18">
        <v>622</v>
      </c>
      <c r="DN18" t="s">
        <v>82</v>
      </c>
      <c r="DO18">
        <v>200</v>
      </c>
      <c r="DP18">
        <v>280</v>
      </c>
      <c r="DQ18">
        <v>250</v>
      </c>
      <c r="DR18">
        <f t="shared" ref="DR18:DR23" si="21">INDEX($DW$18:$DX$26,MATCH(DO18,$DW$18:$DW$26,0),2)</f>
        <v>5.6</v>
      </c>
      <c r="DS18" s="62">
        <f>DP18*24/1000</f>
        <v>6.72</v>
      </c>
      <c r="DT18" s="62">
        <f>DQ18*24/1000</f>
        <v>6</v>
      </c>
      <c r="DW18" s="21">
        <v>200</v>
      </c>
      <c r="DX18" s="21">
        <v>5.6</v>
      </c>
      <c r="DZ18" s="7" t="s">
        <v>138</v>
      </c>
      <c r="EA18" s="7" t="s">
        <v>137</v>
      </c>
      <c r="EB18" s="7" t="s">
        <v>138</v>
      </c>
    </row>
    <row r="19" spans="4:132" x14ac:dyDescent="0.2">
      <c r="D19" s="135">
        <f t="shared" ca="1" si="5"/>
        <v>4</v>
      </c>
      <c r="E19" s="135" t="str">
        <f t="shared" ca="1" si="5"/>
        <v>13.1.1</v>
      </c>
      <c r="F19" s="135">
        <f t="shared" ca="1" si="5"/>
        <v>132.75000084551999</v>
      </c>
      <c r="G19" s="135">
        <f t="shared" ca="1" si="5"/>
        <v>3</v>
      </c>
      <c r="H19" s="135">
        <f t="shared" ca="1" si="5"/>
        <v>278221.20066690003</v>
      </c>
      <c r="I19" s="135">
        <f t="shared" ca="1" si="5"/>
        <v>44.250000281880006</v>
      </c>
      <c r="J19" s="2">
        <f t="shared" ca="1" si="5"/>
        <v>123999.99939998618</v>
      </c>
      <c r="K19" s="135">
        <f t="shared" ca="1" si="5"/>
        <v>44250000.349998951</v>
      </c>
      <c r="L19" s="135" t="str">
        <f t="shared" ca="1" si="5"/>
        <v>13.1.1</v>
      </c>
      <c r="M19" s="135">
        <f t="shared" ca="1" si="5"/>
        <v>7</v>
      </c>
      <c r="N19" s="135">
        <f t="shared" ca="1" si="5"/>
        <v>21727.806902481112</v>
      </c>
      <c r="O19" s="135">
        <f t="shared" ca="1" si="5"/>
        <v>0</v>
      </c>
      <c r="P19" s="135">
        <f t="shared" ca="1" si="5"/>
        <v>159.6633852260311</v>
      </c>
      <c r="Q19" s="135">
        <f t="shared" ca="1" si="5"/>
        <v>0</v>
      </c>
      <c r="R19" s="135">
        <f t="shared" ca="1" si="5"/>
        <v>0</v>
      </c>
      <c r="S19" s="135">
        <f t="shared" ca="1" si="5"/>
        <v>0</v>
      </c>
      <c r="T19" s="135">
        <f t="shared" ca="1" si="6"/>
        <v>53590.692123965186</v>
      </c>
      <c r="U19" s="135">
        <f t="shared" ca="1" si="6"/>
        <v>9141.7883606490796</v>
      </c>
      <c r="V19" s="135">
        <f t="shared" ca="1" si="6"/>
        <v>259.60264661095755</v>
      </c>
      <c r="W19" s="135">
        <f t="shared" ca="1" si="6"/>
        <v>4.0728732768215883</v>
      </c>
      <c r="X19" s="135">
        <f t="shared" ca="1" si="6"/>
        <v>109.02330502969541</v>
      </c>
      <c r="Y19" s="135">
        <f t="shared" ca="1" si="6"/>
        <v>3.1219397329264367</v>
      </c>
      <c r="Z19" s="135">
        <f t="shared" ca="1" si="6"/>
        <v>43.214689296934417</v>
      </c>
      <c r="AA19" s="135">
        <f t="shared" ca="1" si="6"/>
        <v>0</v>
      </c>
      <c r="AB19" s="135">
        <f t="shared" ca="1" si="6"/>
        <v>0</v>
      </c>
      <c r="AC19" s="135">
        <f t="shared" ca="1" si="6"/>
        <v>0.23924979911672414</v>
      </c>
      <c r="AD19" s="135">
        <f t="shared" ca="1" si="6"/>
        <v>4.8631856068747368</v>
      </c>
      <c r="AE19" s="135">
        <f t="shared" ca="1" si="6"/>
        <v>0</v>
      </c>
      <c r="AF19" s="135">
        <f t="shared" ca="1" si="6"/>
        <v>4.5450364780058226E-2</v>
      </c>
      <c r="AG19" s="135">
        <f t="shared" ca="1" si="6"/>
        <v>128.99632333392671</v>
      </c>
      <c r="AH19" s="135">
        <f t="shared" ca="1" si="6"/>
        <v>133.90495930540078</v>
      </c>
      <c r="AI19" s="135">
        <f t="shared" ca="1" si="6"/>
        <v>0</v>
      </c>
      <c r="AJ19" s="135">
        <f t="shared" ca="1" si="7"/>
        <v>0.23358843078044061</v>
      </c>
      <c r="AK19" s="135">
        <f t="shared" ca="1" si="7"/>
        <v>5.7514124865434307E-2</v>
      </c>
      <c r="AL19" s="135">
        <f t="shared" ca="1" si="7"/>
        <v>0.29268675569128599</v>
      </c>
      <c r="AM19" s="135">
        <f t="shared" ca="1" si="7"/>
        <v>0</v>
      </c>
      <c r="AN19" s="135">
        <f t="shared" ca="1" si="7"/>
        <v>0</v>
      </c>
      <c r="AO19" s="135">
        <f t="shared" ca="1" si="7"/>
        <v>0</v>
      </c>
      <c r="AP19" s="135">
        <f t="shared" ca="1" si="7"/>
        <v>0</v>
      </c>
      <c r="AQ19" s="135">
        <f t="shared" ca="1" si="7"/>
        <v>0.46409307876034811</v>
      </c>
      <c r="AR19" s="135">
        <f t="shared" ca="1" si="7"/>
        <v>0.99840336614780467</v>
      </c>
      <c r="AS19" s="135">
        <f t="shared" ca="1" si="7"/>
        <v>0</v>
      </c>
      <c r="AT19" s="135">
        <f t="shared" ca="1" si="7"/>
        <v>0.78272193097518883</v>
      </c>
      <c r="AU19" s="135">
        <f t="shared" ca="1" si="7"/>
        <v>0.56785310703065595</v>
      </c>
      <c r="AV19" s="135" t="str">
        <f t="shared" ca="1" si="7"/>
        <v>D</v>
      </c>
      <c r="AW19" s="135">
        <f t="shared" ca="1" si="7"/>
        <v>0</v>
      </c>
      <c r="AX19" s="135">
        <f t="shared" ca="1" si="7"/>
        <v>0</v>
      </c>
      <c r="AY19" s="135">
        <f t="shared" ca="1" si="7"/>
        <v>0</v>
      </c>
      <c r="AZ19" s="135">
        <f t="shared" ca="1" si="8"/>
        <v>0</v>
      </c>
      <c r="BA19" s="135">
        <f t="shared" ca="1" si="8"/>
        <v>0</v>
      </c>
      <c r="BB19" s="135">
        <f t="shared" ca="1" si="8"/>
        <v>0</v>
      </c>
      <c r="BC19" s="135">
        <f t="shared" ca="1" si="8"/>
        <v>0</v>
      </c>
      <c r="BD19" s="135">
        <f t="shared" ca="1" si="8"/>
        <v>0</v>
      </c>
      <c r="BE19" s="135">
        <f t="shared" ca="1" si="8"/>
        <v>0</v>
      </c>
      <c r="BF19" s="135">
        <f t="shared" ca="1" si="8"/>
        <v>0</v>
      </c>
      <c r="BG19" s="135">
        <f t="shared" ca="1" si="8"/>
        <v>0</v>
      </c>
      <c r="BH19" s="135">
        <f t="shared" ca="1" si="8"/>
        <v>0</v>
      </c>
      <c r="BI19" s="135">
        <f t="shared" ca="1" si="8"/>
        <v>0</v>
      </c>
      <c r="BJ19" s="135">
        <f t="shared" ca="1" si="8"/>
        <v>0</v>
      </c>
      <c r="BK19" s="135">
        <f t="shared" ca="1" si="8"/>
        <v>0</v>
      </c>
      <c r="BL19" s="135"/>
      <c r="BM19" s="135">
        <f ca="1">IF(INDEX($D19:$BV19, 1, MATCH(BM$11,$D$15:$BV$15,0))&gt;=PV_Zone_Ranking!$C$45,0,1)</f>
        <v>0</v>
      </c>
      <c r="BN19" s="135">
        <f t="shared" ca="1" si="13"/>
        <v>0</v>
      </c>
      <c r="BO19" s="135"/>
      <c r="BP19" s="135"/>
      <c r="BQ19">
        <f ca="1">IF(PV_Zone_Ranking!$AK$18="SS",0,IF(PV_Zone_Ranking!$G$29=0,0,1-(INDEX($D19:$BY19, 1, MATCH(BQ$11,$D$15:$BY$15,0))-PV_Zone_Ranking!$F$29)/(PV_Zone_Ranking!$G$29-PV_Zone_Ranking!$F$29)))</f>
        <v>0.33982559396395928</v>
      </c>
      <c r="BR19">
        <f>IF(PV_Zone_Ranking!$AK$18="TX",0,IF(PV_Zone_Ranking!$G$29=0,0,1-(INDEX($D19:$BY19, 1, MATCH(BR$11,$D$15:$BY$15,0))-PV_Zone_Ranking!$F$29)/(PV_Zone_Ranking!$G$29-PV_Zone_Ranking!$F$29)))</f>
        <v>0</v>
      </c>
      <c r="BS19">
        <f ca="1">IF(PV_Zone_Ranking!$G$30=0,0,1-(INDEX($D19:$BY19, 1, MATCH(BS$11,$D$15:$BY$15,0))-PV_Zone_Ranking!$F$30)/(PV_Zone_Ranking!$G$30-PV_Zone_Ranking!$F$30))</f>
        <v>0</v>
      </c>
      <c r="BT19">
        <f ca="1">IF(PV_Zone_Ranking!$G$28=0,0,1-(INDEX($D19:$BY19, 1, MATCH(BT$11,$D$15:$BY$15,0))-PV_Zone_Ranking!$F$28)/(PV_Zone_Ranking!$G$28-PV_Zone_Ranking!$F$28))</f>
        <v>0.84877195857044052</v>
      </c>
      <c r="BU19">
        <f ca="1">IF(PV_Zone_Ranking!$AK$18="SS",0,IF(PV_Zone_Ranking!$G$26=0,0,1-(INDEX($D19:$BY19, 1, MATCH(BU$11,$D$15:$BY$15,0))-PV_Zone_Ranking!$F$26)/(PV_Zone_Ranking!$G$26-PV_Zone_Ranking!$F$26)))</f>
        <v>0.80849135698815178</v>
      </c>
      <c r="BV19">
        <f>IF(PV_Zone_Ranking!$AK$18="TX",0,IF(PV_Zone_Ranking!$G$26=0,0,1-(INDEX($D19:$BY19, 1, MATCH(BV$11,$D$15:$BY$15,0))-PV_Zone_Ranking!$F$26)/(PV_Zone_Ranking!$G$26-PV_Zone_Ranking!$F$26)))</f>
        <v>0</v>
      </c>
      <c r="BW19">
        <v>0</v>
      </c>
      <c r="BX19">
        <f t="shared" ca="1" si="9"/>
        <v>0.46409307876034811</v>
      </c>
      <c r="BY19">
        <f t="shared" ca="1" si="9"/>
        <v>0</v>
      </c>
      <c r="BZ19">
        <f t="shared" ca="1" si="9"/>
        <v>0</v>
      </c>
      <c r="CA19">
        <f t="shared" ca="1" si="9"/>
        <v>0</v>
      </c>
      <c r="CB19">
        <f t="shared" ca="1" si="9"/>
        <v>0</v>
      </c>
      <c r="CC19">
        <f t="shared" ca="1" si="9"/>
        <v>0</v>
      </c>
      <c r="CD19">
        <f t="shared" ca="1" si="9"/>
        <v>0.29268675569128599</v>
      </c>
      <c r="CE19">
        <f t="shared" ca="1" si="9"/>
        <v>5.7514124865434307E-2</v>
      </c>
      <c r="CF19">
        <f t="shared" ca="1" si="9"/>
        <v>0.23358843078044061</v>
      </c>
      <c r="CG19">
        <f t="shared" ca="1" si="9"/>
        <v>0.56785310703065595</v>
      </c>
      <c r="CH19" s="3">
        <f t="shared" ca="1" si="14"/>
        <v>0.45059262552770379</v>
      </c>
      <c r="CI19" s="3">
        <f ca="1">IF($BN19=0,IF(PV_Zone_Ranking!$AK$18="SS",INDEX($D19:$BY19, 1, MATCH(CI$11,$D$15:$BY$15,0)),IF(PV_Zone_Ranking!$AK$18="TX",INDEX($D19:$BY19, 1, MATCH(CI$12,$D$15:$BY$15,0)),"Error")),0)</f>
        <v>133.90495930540078</v>
      </c>
      <c r="CJ19" s="4">
        <f t="shared" ca="1" si="10"/>
        <v>278221.20066690003</v>
      </c>
      <c r="CK19" t="str">
        <f t="shared" ca="1" si="15"/>
        <v>D</v>
      </c>
      <c r="CL19" t="str">
        <f t="shared" ca="1" si="16"/>
        <v>13.1.1</v>
      </c>
      <c r="CM19" s="4">
        <f ca="1">IF(D19=0,"",IF(CH19=0,"",COUNTIF($CH$16:$CH$197,"&gt;"&amp;CH19)+COUNTIF($CH19:$CH$197,CH19)))</f>
        <v>5</v>
      </c>
      <c r="CN19">
        <f ca="1">IF(D19=0,"",IF(CH19=0,"",COUNTIFS($CI$16:$CI$197,"&lt;"&amp;CI19,$CI$16:$CI$197,"&lt;&gt;"&amp;0)+COUNTIF($CI19:$CI$197,CI19)))</f>
        <v>6</v>
      </c>
      <c r="CO19" s="4"/>
      <c r="CQ19">
        <v>4</v>
      </c>
      <c r="CR19" t="str">
        <f t="shared" ca="1" si="17"/>
        <v>I</v>
      </c>
      <c r="CS19" t="str">
        <f t="shared" ca="1" si="17"/>
        <v>6</v>
      </c>
      <c r="CT19" s="3">
        <f t="shared" ca="1" si="17"/>
        <v>0.48507823105512687</v>
      </c>
      <c r="CU19" s="3">
        <f t="shared" ca="1" si="11"/>
        <v>132.66993697999999</v>
      </c>
      <c r="CV19" s="4">
        <f t="shared" ca="1" si="17"/>
        <v>94604.379425399995</v>
      </c>
      <c r="CW19" s="4">
        <f t="shared" ca="1" si="19"/>
        <v>1008.7147950439002</v>
      </c>
      <c r="CX19" s="4"/>
      <c r="CY19">
        <v>4</v>
      </c>
      <c r="CZ19" t="str">
        <f t="shared" ca="1" si="12"/>
        <v>G</v>
      </c>
      <c r="DA19" t="str">
        <f t="shared" ca="1" si="12"/>
        <v>16</v>
      </c>
      <c r="DB19" s="3">
        <f t="shared" ca="1" si="12"/>
        <v>0.57099065732580478</v>
      </c>
      <c r="DC19" s="3">
        <f t="shared" ca="1" si="12"/>
        <v>133.13741620667696</v>
      </c>
      <c r="DD19" s="4">
        <f t="shared" ca="1" si="12"/>
        <v>171584.29853460001</v>
      </c>
      <c r="DE19" s="4">
        <f t="shared" ca="1" si="20"/>
        <v>1008.7147950439</v>
      </c>
      <c r="DF19" t="str">
        <f t="shared" ca="1" si="18"/>
        <v>'16'</v>
      </c>
      <c r="DJ19" t="s">
        <v>85</v>
      </c>
      <c r="DK19">
        <v>21225</v>
      </c>
      <c r="DN19" s="13" t="s">
        <v>83</v>
      </c>
      <c r="DO19">
        <v>200</v>
      </c>
      <c r="DP19">
        <v>280</v>
      </c>
      <c r="DQ19">
        <v>250</v>
      </c>
      <c r="DR19">
        <f t="shared" si="21"/>
        <v>5.6</v>
      </c>
      <c r="DS19" s="62">
        <f t="shared" ref="DS19:DT39" si="22">DP19*24/1000</f>
        <v>6.72</v>
      </c>
      <c r="DT19" s="62">
        <f t="shared" si="22"/>
        <v>6</v>
      </c>
      <c r="DW19" s="21">
        <v>250</v>
      </c>
      <c r="DX19" s="21">
        <v>6</v>
      </c>
      <c r="DZ19" s="7" t="s">
        <v>137</v>
      </c>
      <c r="EA19" s="7" t="s">
        <v>132</v>
      </c>
      <c r="EB19" s="7" t="s">
        <v>132</v>
      </c>
    </row>
    <row r="20" spans="4:132" x14ac:dyDescent="0.2">
      <c r="D20" s="135">
        <f t="shared" ca="1" si="5"/>
        <v>5</v>
      </c>
      <c r="E20" s="135" t="str">
        <f t="shared" ca="1" si="5"/>
        <v>13.1.2</v>
      </c>
      <c r="F20" s="135">
        <f t="shared" ca="1" si="5"/>
        <v>176.99999882753002</v>
      </c>
      <c r="G20" s="135">
        <f t="shared" ca="1" si="5"/>
        <v>1</v>
      </c>
      <c r="H20" s="135">
        <f t="shared" ca="1" si="5"/>
        <v>372793.26840740006</v>
      </c>
      <c r="I20" s="135">
        <f t="shared" ca="1" si="5"/>
        <v>58.999999609119996</v>
      </c>
      <c r="J20" s="2">
        <f t="shared" ca="1" si="5"/>
        <v>170000.00050000107</v>
      </c>
      <c r="K20" s="135">
        <f t="shared" ca="1" si="5"/>
        <v>59000000.42500069</v>
      </c>
      <c r="L20" s="135" t="str">
        <f t="shared" ca="1" si="5"/>
        <v>13.1.2</v>
      </c>
      <c r="M20" s="135">
        <f t="shared" ca="1" si="5"/>
        <v>13</v>
      </c>
      <c r="N20" s="135">
        <f t="shared" ca="1" si="5"/>
        <v>8323.0319839354433</v>
      </c>
      <c r="O20" s="135">
        <f t="shared" ca="1" si="5"/>
        <v>0</v>
      </c>
      <c r="P20" s="135">
        <f t="shared" ca="1" si="5"/>
        <v>11.622800581057998</v>
      </c>
      <c r="Q20" s="135">
        <f t="shared" ca="1" si="5"/>
        <v>0</v>
      </c>
      <c r="R20" s="135">
        <f t="shared" ca="1" si="5"/>
        <v>0</v>
      </c>
      <c r="S20" s="135">
        <f t="shared" ca="1" si="5"/>
        <v>0</v>
      </c>
      <c r="T20" s="135">
        <f t="shared" ca="1" si="6"/>
        <v>42321.155771314989</v>
      </c>
      <c r="U20" s="135">
        <f t="shared" ca="1" si="6"/>
        <v>12481.448402294021</v>
      </c>
      <c r="V20" s="135">
        <f t="shared" ca="1" si="6"/>
        <v>260.8844692897087</v>
      </c>
      <c r="W20" s="135">
        <f t="shared" ca="1" si="6"/>
        <v>4.2345055728167331</v>
      </c>
      <c r="X20" s="135">
        <f t="shared" ca="1" si="6"/>
        <v>75.235460305039638</v>
      </c>
      <c r="Y20" s="135">
        <f t="shared" ca="1" si="6"/>
        <v>3.0240112971925557</v>
      </c>
      <c r="Z20" s="135">
        <f t="shared" ca="1" si="6"/>
        <v>43.238118933923957</v>
      </c>
      <c r="AA20" s="135">
        <f t="shared" ca="1" si="6"/>
        <v>0</v>
      </c>
      <c r="AB20" s="135">
        <f t="shared" ca="1" si="6"/>
        <v>0</v>
      </c>
      <c r="AC20" s="135">
        <f t="shared" ca="1" si="6"/>
        <v>0.24043112689741347</v>
      </c>
      <c r="AD20" s="135">
        <f t="shared" ca="1" si="6"/>
        <v>4.1452165898674176</v>
      </c>
      <c r="AE20" s="135">
        <f t="shared" ca="1" si="6"/>
        <v>0</v>
      </c>
      <c r="AF20" s="135">
        <f t="shared" ca="1" si="6"/>
        <v>3.2659499227872977E-3</v>
      </c>
      <c r="AG20" s="135">
        <f t="shared" ca="1" si="6"/>
        <v>128.35749142842934</v>
      </c>
      <c r="AH20" s="135">
        <f t="shared" ca="1" si="6"/>
        <v>132.50597396827524</v>
      </c>
      <c r="AI20" s="135">
        <f t="shared" ca="1" si="6"/>
        <v>0</v>
      </c>
      <c r="AJ20" s="135">
        <f t="shared" ca="1" si="7"/>
        <v>0.1720237439433451</v>
      </c>
      <c r="AK20" s="135">
        <f t="shared" ca="1" si="7"/>
        <v>0.25732053822228745</v>
      </c>
      <c r="AL20" s="135">
        <f t="shared" ca="1" si="7"/>
        <v>0.32532956760210291</v>
      </c>
      <c r="AM20" s="135">
        <f t="shared" ca="1" si="7"/>
        <v>0</v>
      </c>
      <c r="AN20" s="135">
        <f t="shared" ca="1" si="7"/>
        <v>0</v>
      </c>
      <c r="AO20" s="135">
        <f t="shared" ca="1" si="7"/>
        <v>0</v>
      </c>
      <c r="AP20" s="135">
        <f t="shared" ca="1" si="7"/>
        <v>0</v>
      </c>
      <c r="AQ20" s="135">
        <f t="shared" ca="1" si="7"/>
        <v>0.57678844228685022</v>
      </c>
      <c r="AR20" s="135">
        <f t="shared" ca="1" si="7"/>
        <v>0.99988377199420042</v>
      </c>
      <c r="AS20" s="135">
        <f t="shared" ca="1" si="7"/>
        <v>0</v>
      </c>
      <c r="AT20" s="135">
        <f t="shared" ca="1" si="7"/>
        <v>0.91676968016053206</v>
      </c>
      <c r="AU20" s="135">
        <f t="shared" ca="1" si="7"/>
        <v>0.56761881066076036</v>
      </c>
      <c r="AV20" s="135" t="str">
        <f t="shared" ca="1" si="7"/>
        <v>E</v>
      </c>
      <c r="AW20" s="135">
        <f t="shared" ca="1" si="7"/>
        <v>0</v>
      </c>
      <c r="AX20" s="135">
        <f t="shared" ca="1" si="7"/>
        <v>0</v>
      </c>
      <c r="AY20" s="135">
        <f t="shared" ca="1" si="7"/>
        <v>0</v>
      </c>
      <c r="AZ20" s="135">
        <f t="shared" ca="1" si="8"/>
        <v>0</v>
      </c>
      <c r="BA20" s="135">
        <f t="shared" ca="1" si="8"/>
        <v>0</v>
      </c>
      <c r="BB20" s="135">
        <f t="shared" ca="1" si="8"/>
        <v>0</v>
      </c>
      <c r="BC20" s="135">
        <f t="shared" ca="1" si="8"/>
        <v>0</v>
      </c>
      <c r="BD20" s="135">
        <f t="shared" ca="1" si="8"/>
        <v>0</v>
      </c>
      <c r="BE20" s="135">
        <f t="shared" ca="1" si="8"/>
        <v>0</v>
      </c>
      <c r="BF20" s="135">
        <f t="shared" ca="1" si="8"/>
        <v>0</v>
      </c>
      <c r="BG20" s="135">
        <f t="shared" ca="1" si="8"/>
        <v>0</v>
      </c>
      <c r="BH20" s="135">
        <f t="shared" ca="1" si="8"/>
        <v>0</v>
      </c>
      <c r="BI20" s="135">
        <f t="shared" ca="1" si="8"/>
        <v>0</v>
      </c>
      <c r="BJ20" s="135">
        <f t="shared" ca="1" si="8"/>
        <v>0</v>
      </c>
      <c r="BK20" s="135">
        <f t="shared" ca="1" si="8"/>
        <v>0</v>
      </c>
      <c r="BL20" s="135"/>
      <c r="BM20" s="135">
        <f ca="1">IF(INDEX($D20:$BV20, 1, MATCH(BM$11,$D$15:$BV$15,0))&gt;=PV_Zone_Ranking!$C$45,0,1)</f>
        <v>0</v>
      </c>
      <c r="BN20" s="135">
        <f t="shared" ca="1" si="13"/>
        <v>0</v>
      </c>
      <c r="BO20" s="135"/>
      <c r="BP20" s="135"/>
      <c r="BQ20">
        <f ca="1">IF(PV_Zone_Ranking!$AK$18="SS",0,IF(PV_Zone_Ranking!$G$29=0,0,1-(INDEX($D20:$BY20, 1, MATCH(BQ$11,$D$15:$BY$15,0))-PV_Zone_Ranking!$F$29)/(PV_Zone_Ranking!$G$29-PV_Zone_Ranking!$F$29)))</f>
        <v>0.85915800237019468</v>
      </c>
      <c r="BR20">
        <f>IF(PV_Zone_Ranking!$AK$18="TX",0,IF(PV_Zone_Ranking!$G$29=0,0,1-(INDEX($D20:$BY20, 1, MATCH(BR$11,$D$15:$BY$15,0))-PV_Zone_Ranking!$F$29)/(PV_Zone_Ranking!$G$29-PV_Zone_Ranking!$F$29)))</f>
        <v>0</v>
      </c>
      <c r="BS20">
        <f ca="1">IF(PV_Zone_Ranking!$G$30=0,0,1-(INDEX($D20:$BY20, 1, MATCH(BS$11,$D$15:$BY$15,0))-PV_Zone_Ranking!$F$30)/(PV_Zone_Ranking!$G$30-PV_Zone_Ranking!$F$30))</f>
        <v>1</v>
      </c>
      <c r="BT20">
        <f ca="1">IF(PV_Zone_Ranking!$G$28=0,0,1-(INDEX($D20:$BY20, 1, MATCH(BT$11,$D$15:$BY$15,0))-PV_Zone_Ranking!$F$28)/(PV_Zone_Ranking!$G$28-PV_Zone_Ranking!$F$28))</f>
        <v>0.92776453099529654</v>
      </c>
      <c r="BU20">
        <f ca="1">IF(PV_Zone_Ranking!$AK$18="SS",0,IF(PV_Zone_Ranking!$G$26=0,0,1-(INDEX($D20:$BY20, 1, MATCH(BU$11,$D$15:$BY$15,0))-PV_Zone_Ranking!$F$26)/(PV_Zone_Ranking!$G$26-PV_Zone_Ranking!$F$26)))</f>
        <v>1</v>
      </c>
      <c r="BV20">
        <f>IF(PV_Zone_Ranking!$AK$18="TX",0,IF(PV_Zone_Ranking!$G$26=0,0,1-(INDEX($D20:$BY20, 1, MATCH(BV$11,$D$15:$BY$15,0))-PV_Zone_Ranking!$F$26)/(PV_Zone_Ranking!$G$26-PV_Zone_Ranking!$F$26)))</f>
        <v>0</v>
      </c>
      <c r="BW20">
        <v>0</v>
      </c>
      <c r="BX20">
        <f t="shared" ca="1" si="9"/>
        <v>0.57678844228685022</v>
      </c>
      <c r="BY20">
        <f t="shared" ca="1" si="9"/>
        <v>0</v>
      </c>
      <c r="BZ20">
        <f t="shared" ca="1" si="9"/>
        <v>0</v>
      </c>
      <c r="CA20">
        <f t="shared" ca="1" si="9"/>
        <v>0</v>
      </c>
      <c r="CB20">
        <f t="shared" ca="1" si="9"/>
        <v>0</v>
      </c>
      <c r="CC20">
        <f t="shared" ca="1" si="9"/>
        <v>0</v>
      </c>
      <c r="CD20">
        <f t="shared" ca="1" si="9"/>
        <v>0.32532956760210291</v>
      </c>
      <c r="CE20">
        <f t="shared" ca="1" si="9"/>
        <v>0.25732053822228745</v>
      </c>
      <c r="CF20">
        <f t="shared" ca="1" si="9"/>
        <v>0.1720237439433451</v>
      </c>
      <c r="CG20">
        <f t="shared" ca="1" si="9"/>
        <v>0.56761881066076036</v>
      </c>
      <c r="CH20" s="3">
        <f t="shared" ca="1" si="14"/>
        <v>0.55263289936445237</v>
      </c>
      <c r="CI20" s="3">
        <f ca="1">IF($BN20=0,IF(PV_Zone_Ranking!$AK$18="SS",INDEX($D20:$BY20, 1, MATCH(CI$11,$D$15:$BY$15,0)),IF(PV_Zone_Ranking!$AK$18="TX",INDEX($D20:$BY20, 1, MATCH(CI$12,$D$15:$BY$15,0)),"Error")),0)</f>
        <v>132.50597396827524</v>
      </c>
      <c r="CJ20" s="4">
        <f t="shared" ca="1" si="10"/>
        <v>372793.26840740006</v>
      </c>
      <c r="CK20" t="str">
        <f t="shared" ca="1" si="15"/>
        <v>E</v>
      </c>
      <c r="CL20" t="str">
        <f t="shared" ca="1" si="16"/>
        <v>13.1.2</v>
      </c>
      <c r="CM20" s="4">
        <f ca="1">IF(D20=0,"",IF(CH20=0,"",COUNTIF($CH$16:$CH$197,"&gt;"&amp;CH20)+COUNTIF($CH20:$CH$197,CH20)))</f>
        <v>2</v>
      </c>
      <c r="CN20">
        <f ca="1">IF(D20=0,"",IF(CH20=0,"",COUNTIFS($CI$16:$CI$197,"&lt;"&amp;CI20,$CI$16:$CI$197,"&lt;&gt;"&amp;0)+COUNTIF($CI20:$CI$197,CI20)))</f>
        <v>1</v>
      </c>
      <c r="CO20" s="4"/>
      <c r="CQ20">
        <v>5</v>
      </c>
      <c r="CR20" t="str">
        <f t="shared" ca="1" si="17"/>
        <v>D</v>
      </c>
      <c r="CS20" t="str">
        <f t="shared" ca="1" si="17"/>
        <v>13.1.1</v>
      </c>
      <c r="CT20" s="3">
        <f t="shared" ca="1" si="17"/>
        <v>0.45059262552770379</v>
      </c>
      <c r="CU20" s="3">
        <f t="shared" ca="1" si="11"/>
        <v>133.90495930540078</v>
      </c>
      <c r="CV20" s="4">
        <f t="shared" ca="1" si="17"/>
        <v>278221.20066690003</v>
      </c>
      <c r="CW20" s="4">
        <f t="shared" ca="1" si="19"/>
        <v>1286.9359957108002</v>
      </c>
      <c r="CX20" s="4"/>
      <c r="CY20">
        <v>5</v>
      </c>
      <c r="CZ20" t="str">
        <f t="shared" ca="1" si="12"/>
        <v>B</v>
      </c>
      <c r="DA20" t="str">
        <f t="shared" ca="1" si="12"/>
        <v>10</v>
      </c>
      <c r="DB20" s="3">
        <f t="shared" ca="1" si="12"/>
        <v>0.44170885745009797</v>
      </c>
      <c r="DC20" s="3">
        <f t="shared" ca="1" si="12"/>
        <v>133.67641542172765</v>
      </c>
      <c r="DD20" s="4">
        <f t="shared" ca="1" si="12"/>
        <v>108815.93001410001</v>
      </c>
      <c r="DE20" s="4">
        <f t="shared" ca="1" si="20"/>
        <v>1117.5307250580001</v>
      </c>
      <c r="DF20" t="str">
        <f t="shared" ca="1" si="18"/>
        <v>'10'</v>
      </c>
      <c r="DJ20" t="s">
        <v>86</v>
      </c>
      <c r="DK20">
        <v>764</v>
      </c>
      <c r="DN20" t="s">
        <v>84</v>
      </c>
      <c r="DO20">
        <v>200</v>
      </c>
      <c r="DP20">
        <v>260</v>
      </c>
      <c r="DQ20">
        <v>230</v>
      </c>
      <c r="DR20">
        <f t="shared" si="21"/>
        <v>5.6</v>
      </c>
      <c r="DS20" s="62">
        <f t="shared" si="22"/>
        <v>6.24</v>
      </c>
      <c r="DT20" s="62">
        <f t="shared" si="22"/>
        <v>5.52</v>
      </c>
      <c r="DW20" s="21">
        <v>300</v>
      </c>
      <c r="DX20" s="21">
        <v>6.4</v>
      </c>
    </row>
    <row r="21" spans="4:132" x14ac:dyDescent="0.2">
      <c r="D21" s="135">
        <f t="shared" ca="1" si="5"/>
        <v>6</v>
      </c>
      <c r="E21" s="135" t="str">
        <f t="shared" ca="1" si="5"/>
        <v>14</v>
      </c>
      <c r="F21" s="135">
        <f t="shared" ca="1" si="5"/>
        <v>174.75000006399</v>
      </c>
      <c r="G21" s="135">
        <f t="shared" ca="1" si="5"/>
        <v>0</v>
      </c>
      <c r="H21" s="135">
        <f t="shared" ca="1" si="5"/>
        <v>369732.84867650003</v>
      </c>
      <c r="I21" s="135">
        <f t="shared" ca="1" si="5"/>
        <v>58.250000021329996</v>
      </c>
      <c r="J21" s="2">
        <f t="shared" ca="1" si="5"/>
        <v>148000.00040000491</v>
      </c>
      <c r="K21" s="135">
        <f t="shared" ca="1" si="5"/>
        <v>58250000.049997523</v>
      </c>
      <c r="L21" s="135" t="str">
        <f t="shared" ca="1" si="5"/>
        <v>14</v>
      </c>
      <c r="M21" s="135">
        <f t="shared" ca="1" si="5"/>
        <v>11</v>
      </c>
      <c r="N21" s="135">
        <f t="shared" ca="1" si="5"/>
        <v>23513.046276332348</v>
      </c>
      <c r="O21" s="135">
        <f t="shared" ca="1" si="5"/>
        <v>0</v>
      </c>
      <c r="P21" s="135">
        <f t="shared" ca="1" si="5"/>
        <v>96.74480499588401</v>
      </c>
      <c r="Q21" s="135">
        <f t="shared" ca="1" si="5"/>
        <v>0</v>
      </c>
      <c r="R21" s="135">
        <f t="shared" ca="1" si="5"/>
        <v>0</v>
      </c>
      <c r="S21" s="135">
        <f t="shared" ca="1" si="5"/>
        <v>0</v>
      </c>
      <c r="T21" s="135">
        <f t="shared" ca="1" si="6"/>
        <v>47569.984498013888</v>
      </c>
      <c r="U21" s="135">
        <f t="shared" ca="1" si="6"/>
        <v>28407.998382429974</v>
      </c>
      <c r="V21" s="135">
        <f t="shared" ca="1" si="6"/>
        <v>262.07420683142158</v>
      </c>
      <c r="W21" s="135">
        <f t="shared" ca="1" si="6"/>
        <v>3.3438800794434242</v>
      </c>
      <c r="X21" s="135">
        <f t="shared" ca="1" si="6"/>
        <v>81.004292041792013</v>
      </c>
      <c r="Y21" s="135">
        <f t="shared" ca="1" si="6"/>
        <v>2.8583691046605013</v>
      </c>
      <c r="Z21" s="135">
        <f t="shared" ca="1" si="6"/>
        <v>37.29184554418255</v>
      </c>
      <c r="AA21" s="135">
        <f t="shared" ca="1" si="6"/>
        <v>0</v>
      </c>
      <c r="AB21" s="135">
        <f t="shared" ca="1" si="6"/>
        <v>0</v>
      </c>
      <c r="AC21" s="135">
        <f t="shared" ca="1" si="6"/>
        <v>0.24152758901565813</v>
      </c>
      <c r="AD21" s="135">
        <f t="shared" ca="1" si="6"/>
        <v>4.9099301034240463</v>
      </c>
      <c r="AE21" s="135">
        <f t="shared" ca="1" si="6"/>
        <v>0</v>
      </c>
      <c r="AF21" s="135">
        <f t="shared" ca="1" si="6"/>
        <v>2.7197654907293048E-2</v>
      </c>
      <c r="AG21" s="135">
        <f t="shared" ca="1" si="6"/>
        <v>127.7733058412</v>
      </c>
      <c r="AH21" s="135">
        <f t="shared" ca="1" si="6"/>
        <v>132.71043359933748</v>
      </c>
      <c r="AI21" s="135">
        <f t="shared" ca="1" si="6"/>
        <v>0</v>
      </c>
      <c r="AJ21" s="135">
        <f t="shared" ca="1" si="7"/>
        <v>0.39462577057089337</v>
      </c>
      <c r="AK21" s="135">
        <f t="shared" ca="1" si="7"/>
        <v>0.22806866813621124</v>
      </c>
      <c r="AL21" s="135">
        <f t="shared" ca="1" si="7"/>
        <v>0.38054363177979694</v>
      </c>
      <c r="AM21" s="135">
        <f t="shared" ca="1" si="7"/>
        <v>0</v>
      </c>
      <c r="AN21" s="135">
        <f t="shared" ca="1" si="7"/>
        <v>0</v>
      </c>
      <c r="AO21" s="135">
        <f t="shared" ca="1" si="7"/>
        <v>0</v>
      </c>
      <c r="AP21" s="135">
        <f t="shared" ca="1" si="7"/>
        <v>0</v>
      </c>
      <c r="AQ21" s="135">
        <f t="shared" ca="1" si="7"/>
        <v>0.52430015501986105</v>
      </c>
      <c r="AR21" s="135">
        <f t="shared" ca="1" si="7"/>
        <v>0.99903255194999485</v>
      </c>
      <c r="AS21" s="135">
        <f t="shared" ca="1" si="7"/>
        <v>0</v>
      </c>
      <c r="AT21" s="135">
        <f t="shared" ca="1" si="7"/>
        <v>0.7648695372366765</v>
      </c>
      <c r="AU21" s="135">
        <f t="shared" ca="1" si="7"/>
        <v>0.62708154455817422</v>
      </c>
      <c r="AV21" s="135" t="str">
        <f t="shared" ca="1" si="7"/>
        <v>F</v>
      </c>
      <c r="AW21" s="135">
        <f t="shared" ca="1" si="7"/>
        <v>0</v>
      </c>
      <c r="AX21" s="135">
        <f t="shared" ca="1" si="7"/>
        <v>0</v>
      </c>
      <c r="AY21" s="135">
        <f t="shared" ca="1" si="7"/>
        <v>0</v>
      </c>
      <c r="AZ21" s="135">
        <f t="shared" ca="1" si="8"/>
        <v>0</v>
      </c>
      <c r="BA21" s="135">
        <f t="shared" ca="1" si="8"/>
        <v>0</v>
      </c>
      <c r="BB21" s="135">
        <f t="shared" ca="1" si="8"/>
        <v>0</v>
      </c>
      <c r="BC21" s="135">
        <f t="shared" ca="1" si="8"/>
        <v>0</v>
      </c>
      <c r="BD21" s="135">
        <f t="shared" ca="1" si="8"/>
        <v>0</v>
      </c>
      <c r="BE21" s="135">
        <f t="shared" ca="1" si="8"/>
        <v>0</v>
      </c>
      <c r="BF21" s="135">
        <f t="shared" ca="1" si="8"/>
        <v>0</v>
      </c>
      <c r="BG21" s="135">
        <f t="shared" ca="1" si="8"/>
        <v>0</v>
      </c>
      <c r="BH21" s="135">
        <f t="shared" ca="1" si="8"/>
        <v>0</v>
      </c>
      <c r="BI21" s="135">
        <f t="shared" ca="1" si="8"/>
        <v>0</v>
      </c>
      <c r="BJ21" s="135">
        <f t="shared" ca="1" si="8"/>
        <v>0</v>
      </c>
      <c r="BK21" s="135">
        <f t="shared" ca="1" si="8"/>
        <v>0</v>
      </c>
      <c r="BL21" s="135"/>
      <c r="BM21" s="135">
        <f ca="1">IF(INDEX($D21:$BV21, 1, MATCH(BM$11,$D$15:$BV$15,0))&gt;=PV_Zone_Ranking!$C$45,0,1)</f>
        <v>0</v>
      </c>
      <c r="BN21" s="135">
        <f t="shared" ca="1" si="13"/>
        <v>0</v>
      </c>
      <c r="BO21" s="135"/>
      <c r="BP21" s="135"/>
      <c r="BQ21">
        <f ca="1">IF(PV_Zone_Ranking!$AK$18="SS",0,IF(PV_Zone_Ranking!$G$29=0,0,1-(INDEX($D21:$BY21, 1, MATCH(BQ$11,$D$15:$BY$15,0))-PV_Zone_Ranking!$F$29)/(PV_Zone_Ranking!$G$29-PV_Zone_Ranking!$F$29)))</f>
        <v>0.30601364470481407</v>
      </c>
      <c r="BR21">
        <f>IF(PV_Zone_Ranking!$AK$18="TX",0,IF(PV_Zone_Ranking!$G$29=0,0,1-(INDEX($D21:$BY21, 1, MATCH(BR$11,$D$15:$BY$15,0))-PV_Zone_Ranking!$F$29)/(PV_Zone_Ranking!$G$29-PV_Zone_Ranking!$F$29)))</f>
        <v>0</v>
      </c>
      <c r="BS21">
        <f ca="1">IF(PV_Zone_Ranking!$G$30=0,0,1-(INDEX($D21:$BY21, 1, MATCH(BS$11,$D$15:$BY$15,0))-PV_Zone_Ranking!$F$30)/(PV_Zone_Ranking!$G$30-PV_Zone_Ranking!$F$30))</f>
        <v>0.43268846882248824</v>
      </c>
      <c r="BT21">
        <f ca="1">IF(PV_Zone_Ranking!$G$28=0,0,1-(INDEX($D21:$BY21, 1, MATCH(BT$11,$D$15:$BY$15,0))-PV_Zone_Ranking!$F$28)/(PV_Zone_Ranking!$G$28-PV_Zone_Ranking!$F$28))</f>
        <v>1</v>
      </c>
      <c r="BU21">
        <f ca="1">IF(PV_Zone_Ranking!$AK$18="SS",0,IF(PV_Zone_Ranking!$G$26=0,0,1-(INDEX($D21:$BY21, 1, MATCH(BU$11,$D$15:$BY$15,0))-PV_Zone_Ranking!$F$26)/(PV_Zone_Ranking!$G$26-PV_Zone_Ranking!$F$26)))</f>
        <v>0.9720112960040852</v>
      </c>
      <c r="BV21">
        <f>IF(PV_Zone_Ranking!$AK$18="TX",0,IF(PV_Zone_Ranking!$G$26=0,0,1-(INDEX($D21:$BY21, 1, MATCH(BV$11,$D$15:$BY$15,0))-PV_Zone_Ranking!$F$26)/(PV_Zone_Ranking!$G$26-PV_Zone_Ranking!$F$26)))</f>
        <v>0</v>
      </c>
      <c r="BW21">
        <v>0</v>
      </c>
      <c r="BX21">
        <f t="shared" ca="1" si="9"/>
        <v>0.52430015501986105</v>
      </c>
      <c r="BY21">
        <f t="shared" ca="1" si="9"/>
        <v>0</v>
      </c>
      <c r="BZ21">
        <f t="shared" ca="1" si="9"/>
        <v>0</v>
      </c>
      <c r="CA21">
        <f t="shared" ca="1" si="9"/>
        <v>0</v>
      </c>
      <c r="CB21">
        <f t="shared" ca="1" si="9"/>
        <v>0</v>
      </c>
      <c r="CC21">
        <f t="shared" ca="1" si="9"/>
        <v>0</v>
      </c>
      <c r="CD21">
        <f t="shared" ca="1" si="9"/>
        <v>0.38054363177979694</v>
      </c>
      <c r="CE21">
        <f t="shared" ca="1" si="9"/>
        <v>0.22806866813621124</v>
      </c>
      <c r="CF21">
        <f t="shared" ca="1" si="9"/>
        <v>0.39462577057089337</v>
      </c>
      <c r="CG21">
        <f t="shared" ca="1" si="9"/>
        <v>0.62708154455817422</v>
      </c>
      <c r="CH21" s="3">
        <f t="shared" ca="1" si="14"/>
        <v>0.54896552240686713</v>
      </c>
      <c r="CI21" s="3">
        <f ca="1">IF($BN21=0,IF(PV_Zone_Ranking!$AK$18="SS",INDEX($D21:$BY21, 1, MATCH(CI$11,$D$15:$BY$15,0)),IF(PV_Zone_Ranking!$AK$18="TX",INDEX($D21:$BY21, 1, MATCH(CI$12,$D$15:$BY$15,0)),"Error")),0)</f>
        <v>132.71043359933748</v>
      </c>
      <c r="CJ21" s="4">
        <f t="shared" ca="1" si="10"/>
        <v>369732.84867650003</v>
      </c>
      <c r="CK21" t="str">
        <f t="shared" ca="1" si="15"/>
        <v>F</v>
      </c>
      <c r="CL21" t="str">
        <f t="shared" ca="1" si="16"/>
        <v>14</v>
      </c>
      <c r="CM21" s="4">
        <f ca="1">IF(D21=0,"",IF(CH21=0,"",COUNTIF($CH$16:$CH$197,"&gt;"&amp;CH21)+COUNTIF($CH21:$CH$197,CH21)))</f>
        <v>3</v>
      </c>
      <c r="CN21">
        <f ca="1">IF(D21=0,"",IF(CH21=0,"",COUNTIFS($CI$16:$CI$197,"&lt;"&amp;CI21,$CI$16:$CI$197,"&lt;&gt;"&amp;0)+COUNTIF($CI21:$CI$197,CI21)))</f>
        <v>3</v>
      </c>
      <c r="CQ21">
        <v>6</v>
      </c>
      <c r="CR21" t="str">
        <f t="shared" ca="1" si="17"/>
        <v>B</v>
      </c>
      <c r="CS21" t="str">
        <f t="shared" ca="1" si="17"/>
        <v>10</v>
      </c>
      <c r="CT21" s="3">
        <f t="shared" ca="1" si="17"/>
        <v>0.44170885745009797</v>
      </c>
      <c r="CU21" s="3">
        <f t="shared" ca="1" si="11"/>
        <v>133.67641542172765</v>
      </c>
      <c r="CV21" s="4">
        <f t="shared" ca="1" si="17"/>
        <v>108815.93001410001</v>
      </c>
      <c r="CW21" s="4">
        <f t="shared" ca="1" si="19"/>
        <v>1395.7519257249003</v>
      </c>
      <c r="CX21" s="4"/>
      <c r="CY21">
        <v>6</v>
      </c>
      <c r="CZ21" t="str">
        <f t="shared" ca="1" si="12"/>
        <v>D</v>
      </c>
      <c r="DA21" t="str">
        <f t="shared" ca="1" si="12"/>
        <v>13.1.1</v>
      </c>
      <c r="DB21" s="3">
        <f t="shared" ca="1" si="12"/>
        <v>0.45059262552770379</v>
      </c>
      <c r="DC21" s="3">
        <f t="shared" ca="1" si="12"/>
        <v>133.90495930540078</v>
      </c>
      <c r="DD21" s="4">
        <f t="shared" ca="1" si="12"/>
        <v>278221.20066690003</v>
      </c>
      <c r="DE21" s="4">
        <f t="shared" ca="1" si="20"/>
        <v>1395.7519257249</v>
      </c>
      <c r="DF21" t="str">
        <f t="shared" ca="1" si="18"/>
        <v>'13.1.1'</v>
      </c>
      <c r="DJ21" t="s">
        <v>87</v>
      </c>
      <c r="DK21">
        <v>455525</v>
      </c>
      <c r="DN21" t="s">
        <v>86</v>
      </c>
      <c r="DO21">
        <v>300</v>
      </c>
      <c r="DP21">
        <v>260</v>
      </c>
      <c r="DQ21">
        <v>250</v>
      </c>
      <c r="DR21">
        <f t="shared" si="21"/>
        <v>6.4</v>
      </c>
      <c r="DS21" s="62">
        <f t="shared" si="22"/>
        <v>6.24</v>
      </c>
      <c r="DT21" s="62">
        <f t="shared" si="22"/>
        <v>6</v>
      </c>
      <c r="DW21" s="21">
        <v>350</v>
      </c>
      <c r="DX21" s="21">
        <v>6.7</v>
      </c>
    </row>
    <row r="22" spans="4:132" x14ac:dyDescent="0.2">
      <c r="D22" s="135">
        <f t="shared" ca="1" si="5"/>
        <v>7</v>
      </c>
      <c r="E22" s="135" t="str">
        <f t="shared" ca="1" si="5"/>
        <v>16</v>
      </c>
      <c r="F22" s="135">
        <f t="shared" ca="1" si="5"/>
        <v>81.749999973249999</v>
      </c>
      <c r="G22" s="135">
        <f t="shared" ca="1" si="5"/>
        <v>2</v>
      </c>
      <c r="H22" s="135">
        <f t="shared" ca="1" si="5"/>
        <v>171584.29853460001</v>
      </c>
      <c r="I22" s="135">
        <f t="shared" ca="1" si="5"/>
        <v>27.249999991120003</v>
      </c>
      <c r="J22" s="2">
        <f t="shared" ca="1" si="5"/>
        <v>74999.998999997973</v>
      </c>
      <c r="K22" s="135">
        <f t="shared" ca="1" si="5"/>
        <v>27250000.149996091</v>
      </c>
      <c r="L22" s="135" t="str">
        <f t="shared" ca="1" si="5"/>
        <v>16</v>
      </c>
      <c r="M22" s="135">
        <f t="shared" ca="1" si="5"/>
        <v>2</v>
      </c>
      <c r="N22" s="135">
        <f t="shared" ca="1" si="5"/>
        <v>11761.484026076289</v>
      </c>
      <c r="O22" s="135">
        <f t="shared" ca="1" si="5"/>
        <v>0</v>
      </c>
      <c r="P22" s="135">
        <f t="shared" ca="1" si="5"/>
        <v>0</v>
      </c>
      <c r="Q22" s="135">
        <f t="shared" ca="1" si="5"/>
        <v>0</v>
      </c>
      <c r="R22" s="135">
        <f t="shared" ca="1" si="5"/>
        <v>0</v>
      </c>
      <c r="S22" s="135">
        <f t="shared" ca="1" si="5"/>
        <v>0</v>
      </c>
      <c r="T22" s="135">
        <f t="shared" ca="1" si="6"/>
        <v>23551.385965820831</v>
      </c>
      <c r="U22" s="135">
        <f t="shared" ca="1" si="6"/>
        <v>5162.5330993484195</v>
      </c>
      <c r="V22" s="135">
        <f t="shared" ca="1" si="6"/>
        <v>259.98195795124622</v>
      </c>
      <c r="W22" s="135">
        <f t="shared" ca="1" si="6"/>
        <v>5.8087355737653752</v>
      </c>
      <c r="X22" s="135">
        <f t="shared" ca="1" si="6"/>
        <v>15.412844032159891</v>
      </c>
      <c r="Y22" s="135">
        <f t="shared" ca="1" si="6"/>
        <v>2.6605504601467245</v>
      </c>
      <c r="Z22" s="135">
        <f t="shared" ca="1" si="6"/>
        <v>47.53211009158381</v>
      </c>
      <c r="AA22" s="135">
        <f t="shared" ca="1" si="6"/>
        <v>0</v>
      </c>
      <c r="AB22" s="135">
        <f t="shared" ca="1" si="6"/>
        <v>0</v>
      </c>
      <c r="AC22" s="135">
        <f t="shared" ca="1" si="6"/>
        <v>0.23959937244757123</v>
      </c>
      <c r="AD22" s="135">
        <f t="shared" ca="1" si="6"/>
        <v>4.3378646152673781</v>
      </c>
      <c r="AE22" s="135">
        <f t="shared" ca="1" si="6"/>
        <v>0</v>
      </c>
      <c r="AF22" s="135">
        <f t="shared" ca="1" si="6"/>
        <v>0</v>
      </c>
      <c r="AG22" s="135">
        <f t="shared" ca="1" si="6"/>
        <v>128.79955159138791</v>
      </c>
      <c r="AH22" s="135">
        <f t="shared" ca="1" si="6"/>
        <v>133.13741620667696</v>
      </c>
      <c r="AI22" s="135">
        <f t="shared" ca="1" si="6"/>
        <v>0</v>
      </c>
      <c r="AJ22" s="135">
        <f t="shared" ca="1" si="7"/>
        <v>8.316723862158799E-4</v>
      </c>
      <c r="AK22" s="135">
        <f t="shared" ca="1" si="7"/>
        <v>0.84587155967840122</v>
      </c>
      <c r="AL22" s="135">
        <f t="shared" ca="1" si="7"/>
        <v>0.44648317995046194</v>
      </c>
      <c r="AM22" s="135">
        <f t="shared" ca="1" si="7"/>
        <v>0</v>
      </c>
      <c r="AN22" s="135">
        <f t="shared" ca="1" si="7"/>
        <v>0</v>
      </c>
      <c r="AO22" s="135">
        <f t="shared" ca="1" si="7"/>
        <v>0</v>
      </c>
      <c r="AP22" s="135">
        <f t="shared" ca="1" si="7"/>
        <v>0</v>
      </c>
      <c r="AQ22" s="135">
        <f t="shared" ca="1" si="7"/>
        <v>0.76448614034179185</v>
      </c>
      <c r="AR22" s="135">
        <f t="shared" ca="1" si="7"/>
        <v>1</v>
      </c>
      <c r="AS22" s="135">
        <f t="shared" ca="1" si="7"/>
        <v>0</v>
      </c>
      <c r="AT22" s="135">
        <f t="shared" ca="1" si="7"/>
        <v>0.88238515973923726</v>
      </c>
      <c r="AU22" s="135">
        <f t="shared" ca="1" si="7"/>
        <v>0.52467889908416188</v>
      </c>
      <c r="AV22" s="135" t="str">
        <f t="shared" ca="1" si="7"/>
        <v>G</v>
      </c>
      <c r="AW22" s="135">
        <f t="shared" ca="1" si="7"/>
        <v>0</v>
      </c>
      <c r="AX22" s="135">
        <f t="shared" ca="1" si="7"/>
        <v>0</v>
      </c>
      <c r="AY22" s="135">
        <f t="shared" ca="1" si="7"/>
        <v>0</v>
      </c>
      <c r="AZ22" s="135">
        <f t="shared" ca="1" si="8"/>
        <v>0</v>
      </c>
      <c r="BA22" s="135">
        <f t="shared" ca="1" si="8"/>
        <v>0</v>
      </c>
      <c r="BB22" s="135">
        <f t="shared" ca="1" si="8"/>
        <v>0</v>
      </c>
      <c r="BC22" s="135">
        <f t="shared" ca="1" si="8"/>
        <v>0</v>
      </c>
      <c r="BD22" s="135">
        <f t="shared" ca="1" si="8"/>
        <v>0</v>
      </c>
      <c r="BE22" s="135">
        <f t="shared" ca="1" si="8"/>
        <v>0</v>
      </c>
      <c r="BF22" s="135">
        <f t="shared" ca="1" si="8"/>
        <v>0</v>
      </c>
      <c r="BG22" s="135">
        <f t="shared" ca="1" si="8"/>
        <v>0</v>
      </c>
      <c r="BH22" s="135">
        <f t="shared" ca="1" si="8"/>
        <v>0</v>
      </c>
      <c r="BI22" s="135">
        <f t="shared" ca="1" si="8"/>
        <v>0</v>
      </c>
      <c r="BJ22" s="135">
        <f t="shared" ca="1" si="8"/>
        <v>0</v>
      </c>
      <c r="BK22" s="135">
        <f t="shared" ca="1" si="8"/>
        <v>0</v>
      </c>
      <c r="BL22" s="135"/>
      <c r="BM22" s="135">
        <f ca="1">IF(INDEX($D22:$BV22, 1, MATCH(BM$11,$D$15:$BV$15,0))&gt;=PV_Zone_Ranking!$C$45,0,1)</f>
        <v>0</v>
      </c>
      <c r="BN22" s="135">
        <f t="shared" ca="1" si="13"/>
        <v>0</v>
      </c>
      <c r="BO22" s="135"/>
      <c r="BP22" s="135"/>
      <c r="BQ22">
        <f ca="1">IF(PV_Zone_Ranking!$AK$18="SS",0,IF(PV_Zone_Ranking!$G$29=0,0,1-(INDEX($D22:$BY22, 1, MATCH(BQ$11,$D$15:$BY$15,0))-PV_Zone_Ranking!$F$29)/(PV_Zone_Ranking!$G$29-PV_Zone_Ranking!$F$29)))</f>
        <v>0.71980886524071996</v>
      </c>
      <c r="BR22">
        <f>IF(PV_Zone_Ranking!$AK$18="TX",0,IF(PV_Zone_Ranking!$G$29=0,0,1-(INDEX($D22:$BY22, 1, MATCH(BR$11,$D$15:$BY$15,0))-PV_Zone_Ranking!$F$29)/(PV_Zone_Ranking!$G$29-PV_Zone_Ranking!$F$29)))</f>
        <v>0</v>
      </c>
      <c r="BS22">
        <f ca="1">IF(PV_Zone_Ranking!$G$30=0,0,1-(INDEX($D22:$BY22, 1, MATCH(BS$11,$D$15:$BY$15,0))-PV_Zone_Ranking!$F$30)/(PV_Zone_Ranking!$G$30-PV_Zone_Ranking!$F$30))</f>
        <v>1.0774207710083805</v>
      </c>
      <c r="BT22">
        <f ca="1">IF(PV_Zone_Ranking!$G$28=0,0,1-(INDEX($D22:$BY22, 1, MATCH(BT$11,$D$15:$BY$15,0))-PV_Zone_Ranking!$F$28)/(PV_Zone_Ranking!$G$28-PV_Zone_Ranking!$F$28))</f>
        <v>0.87310309480503379</v>
      </c>
      <c r="BU22">
        <f ca="1">IF(PV_Zone_Ranking!$AK$18="SS",0,IF(PV_Zone_Ranking!$G$26=0,0,1-(INDEX($D22:$BY22, 1, MATCH(BU$11,$D$15:$BY$15,0))-PV_Zone_Ranking!$F$26)/(PV_Zone_Ranking!$G$26-PV_Zone_Ranking!$F$26)))</f>
        <v>0.91356117679893489</v>
      </c>
      <c r="BV22">
        <f>IF(PV_Zone_Ranking!$AK$18="TX",0,IF(PV_Zone_Ranking!$G$26=0,0,1-(INDEX($D22:$BY22, 1, MATCH(BV$11,$D$15:$BY$15,0))-PV_Zone_Ranking!$F$26)/(PV_Zone_Ranking!$G$26-PV_Zone_Ranking!$F$26)))</f>
        <v>0</v>
      </c>
      <c r="BW22">
        <v>0</v>
      </c>
      <c r="BX22">
        <f t="shared" ca="1" si="9"/>
        <v>0.76448614034179185</v>
      </c>
      <c r="BY22">
        <f t="shared" ca="1" si="9"/>
        <v>0</v>
      </c>
      <c r="BZ22">
        <f t="shared" ca="1" si="9"/>
        <v>0</v>
      </c>
      <c r="CA22">
        <f t="shared" ca="1" si="9"/>
        <v>0</v>
      </c>
      <c r="CB22">
        <f t="shared" ca="1" si="9"/>
        <v>0</v>
      </c>
      <c r="CC22">
        <f t="shared" ca="1" si="9"/>
        <v>0</v>
      </c>
      <c r="CD22">
        <f t="shared" ca="1" si="9"/>
        <v>0.44648317995046194</v>
      </c>
      <c r="CE22">
        <f t="shared" ca="1" si="9"/>
        <v>0.84587155967840122</v>
      </c>
      <c r="CF22">
        <f t="shared" ca="1" si="9"/>
        <v>8.316723862158799E-4</v>
      </c>
      <c r="CG22">
        <f t="shared" ca="1" si="9"/>
        <v>0.52467889908416188</v>
      </c>
      <c r="CH22" s="3">
        <f t="shared" ca="1" si="14"/>
        <v>0.57099065732580478</v>
      </c>
      <c r="CI22" s="3">
        <f ca="1">IF($BN22=0,IF(PV_Zone_Ranking!$AK$18="SS",INDEX($D22:$BY22, 1, MATCH(CI$11,$D$15:$BY$15,0)),IF(PV_Zone_Ranking!$AK$18="TX",INDEX($D22:$BY22, 1, MATCH(CI$12,$D$15:$BY$15,0)),"Error")),0)</f>
        <v>133.13741620667696</v>
      </c>
      <c r="CJ22" s="4">
        <f t="shared" ca="1" si="10"/>
        <v>171584.29853460001</v>
      </c>
      <c r="CK22" t="str">
        <f t="shared" ca="1" si="15"/>
        <v>G</v>
      </c>
      <c r="CL22" t="str">
        <f t="shared" ca="1" si="16"/>
        <v>16</v>
      </c>
      <c r="CM22" s="4">
        <f ca="1">IF(D22=0,"",IF(CH22=0,"",COUNTIF($CH$16:$CH$197,"&gt;"&amp;CH22)+COUNTIF($CH22:$CH$197,CH22)))</f>
        <v>1</v>
      </c>
      <c r="CN22">
        <f ca="1">IF(D22=0,"",IF(CH22=0,"",COUNTIFS($CI$16:$CI$197,"&lt;"&amp;CI22,$CI$16:$CI$197,"&lt;&gt;"&amp;0)+COUNTIF($CI22:$CI$197,CI22)))</f>
        <v>4</v>
      </c>
      <c r="CQ22">
        <v>7</v>
      </c>
      <c r="CR22" t="str">
        <f t="shared" ca="1" si="17"/>
        <v>A</v>
      </c>
      <c r="CS22" t="str">
        <f t="shared" ca="1" si="17"/>
        <v>1</v>
      </c>
      <c r="CT22" s="3">
        <f t="shared" ca="1" si="17"/>
        <v>0.3913875607919447</v>
      </c>
      <c r="CU22" s="3">
        <f t="shared" ca="1" si="11"/>
        <v>133.90942421799571</v>
      </c>
      <c r="CV22" s="4">
        <f t="shared" ca="1" si="17"/>
        <v>204674.06658760001</v>
      </c>
      <c r="CW22" s="4">
        <f t="shared" ca="1" si="19"/>
        <v>1600.4259923125003</v>
      </c>
      <c r="CX22" s="4"/>
      <c r="CY22">
        <v>7</v>
      </c>
      <c r="CZ22" t="str">
        <f t="shared" ca="1" si="12"/>
        <v>A</v>
      </c>
      <c r="DA22" t="str">
        <f t="shared" ca="1" si="12"/>
        <v>1</v>
      </c>
      <c r="DB22" s="3">
        <f t="shared" ca="1" si="12"/>
        <v>0.3913875607919447</v>
      </c>
      <c r="DC22" s="3">
        <f t="shared" ca="1" si="12"/>
        <v>133.90942421799571</v>
      </c>
      <c r="DD22" s="4">
        <f t="shared" ca="1" si="12"/>
        <v>204674.06658760001</v>
      </c>
      <c r="DE22" s="4">
        <f t="shared" ca="1" si="20"/>
        <v>1600.4259923125001</v>
      </c>
      <c r="DF22" t="str">
        <f t="shared" ca="1" si="18"/>
        <v>'1'</v>
      </c>
      <c r="DJ22" t="s">
        <v>88</v>
      </c>
      <c r="DK22">
        <v>21363</v>
      </c>
      <c r="DL22">
        <v>91</v>
      </c>
      <c r="DN22" t="s">
        <v>85</v>
      </c>
      <c r="DO22">
        <v>200</v>
      </c>
      <c r="DP22">
        <v>260</v>
      </c>
      <c r="DQ22">
        <v>210</v>
      </c>
      <c r="DR22">
        <f t="shared" si="21"/>
        <v>5.6</v>
      </c>
      <c r="DS22" s="62">
        <f t="shared" si="22"/>
        <v>6.24</v>
      </c>
      <c r="DT22" s="62">
        <f t="shared" si="22"/>
        <v>5.04</v>
      </c>
      <c r="DW22" s="21">
        <v>400</v>
      </c>
      <c r="DX22" s="21">
        <v>7</v>
      </c>
    </row>
    <row r="23" spans="4:132" x14ac:dyDescent="0.2">
      <c r="D23" s="135">
        <f t="shared" ca="1" si="5"/>
        <v>8</v>
      </c>
      <c r="E23" s="135" t="str">
        <f t="shared" ca="1" si="5"/>
        <v>4</v>
      </c>
      <c r="F23" s="135">
        <f t="shared" ca="1" si="5"/>
        <v>250.49999828436998</v>
      </c>
      <c r="G23" s="135">
        <f t="shared" ca="1" si="5"/>
        <v>5</v>
      </c>
      <c r="H23" s="135">
        <f t="shared" ca="1" si="5"/>
        <v>523213.7702188</v>
      </c>
      <c r="I23" s="135">
        <f t="shared" ca="1" si="5"/>
        <v>83.499999428230012</v>
      </c>
      <c r="J23" s="2">
        <f t="shared" ca="1" si="5"/>
        <v>229999.9978000056</v>
      </c>
      <c r="K23" s="135">
        <f t="shared" ca="1" si="5"/>
        <v>83499999.500003144</v>
      </c>
      <c r="L23" s="135" t="str">
        <f t="shared" ca="1" si="5"/>
        <v>4</v>
      </c>
      <c r="M23" s="135">
        <f t="shared" ca="1" si="5"/>
        <v>12</v>
      </c>
      <c r="N23" s="135">
        <f t="shared" ca="1" si="5"/>
        <v>30414.144406779284</v>
      </c>
      <c r="O23" s="135">
        <f t="shared" ca="1" si="5"/>
        <v>0</v>
      </c>
      <c r="P23" s="135">
        <f t="shared" ca="1" si="5"/>
        <v>0</v>
      </c>
      <c r="Q23" s="135">
        <f t="shared" ca="1" si="5"/>
        <v>0</v>
      </c>
      <c r="R23" s="135">
        <f t="shared" ca="1" si="5"/>
        <v>0</v>
      </c>
      <c r="S23" s="135">
        <f t="shared" ca="1" si="5"/>
        <v>0</v>
      </c>
      <c r="T23" s="135">
        <f t="shared" ca="1" si="6"/>
        <v>96453.025114734686</v>
      </c>
      <c r="U23" s="135">
        <f t="shared" ca="1" si="6"/>
        <v>11533.955163576702</v>
      </c>
      <c r="V23" s="135">
        <f t="shared" ca="1" si="6"/>
        <v>258.71694003089783</v>
      </c>
      <c r="W23" s="135">
        <f t="shared" ca="1" si="6"/>
        <v>2.7778058678829187</v>
      </c>
      <c r="X23" s="135">
        <f t="shared" ca="1" si="6"/>
        <v>113.57086564498509</v>
      </c>
      <c r="Y23" s="135">
        <f t="shared" ca="1" si="6"/>
        <v>2.7604790443455198</v>
      </c>
      <c r="Z23" s="135">
        <f t="shared" ca="1" si="6"/>
        <v>43.169982643958598</v>
      </c>
      <c r="AA23" s="135">
        <f t="shared" ca="1" si="6"/>
        <v>0</v>
      </c>
      <c r="AB23" s="135">
        <f t="shared" ca="1" si="6"/>
        <v>0</v>
      </c>
      <c r="AC23" s="135">
        <f t="shared" ca="1" si="6"/>
        <v>0.23843353193246164</v>
      </c>
      <c r="AD23" s="135">
        <f t="shared" ca="1" si="6"/>
        <v>5.3329892311102984</v>
      </c>
      <c r="AE23" s="135">
        <f t="shared" ca="1" si="6"/>
        <v>0</v>
      </c>
      <c r="AF23" s="135">
        <f t="shared" ca="1" si="6"/>
        <v>0</v>
      </c>
      <c r="AG23" s="135">
        <f t="shared" ca="1" si="6"/>
        <v>129.43027399965865</v>
      </c>
      <c r="AH23" s="135">
        <f t="shared" ca="1" si="6"/>
        <v>134.76326323074844</v>
      </c>
      <c r="AI23" s="135">
        <f t="shared" ca="1" si="6"/>
        <v>0</v>
      </c>
      <c r="AJ23" s="135">
        <f t="shared" ca="1" si="7"/>
        <v>0.44443882642345817</v>
      </c>
      <c r="AK23" s="135">
        <f t="shared" ca="1" si="7"/>
        <v>2.4566348695938427E-2</v>
      </c>
      <c r="AL23" s="135">
        <f t="shared" ca="1" si="7"/>
        <v>0.41317365188501598</v>
      </c>
      <c r="AM23" s="135">
        <f t="shared" ca="1" si="7"/>
        <v>0</v>
      </c>
      <c r="AN23" s="135">
        <f t="shared" ca="1" si="7"/>
        <v>0</v>
      </c>
      <c r="AO23" s="135">
        <f t="shared" ca="1" si="7"/>
        <v>0</v>
      </c>
      <c r="AP23" s="135">
        <f t="shared" ca="1" si="7"/>
        <v>0</v>
      </c>
      <c r="AQ23" s="135">
        <f t="shared" ca="1" si="7"/>
        <v>4.6758529097741364E-2</v>
      </c>
      <c r="AR23" s="135">
        <f t="shared" ca="1" si="7"/>
        <v>1.0000000000000002</v>
      </c>
      <c r="AS23" s="135">
        <f t="shared" ca="1" si="7"/>
        <v>0</v>
      </c>
      <c r="AT23" s="135">
        <f t="shared" ca="1" si="7"/>
        <v>0.69585855593220702</v>
      </c>
      <c r="AU23" s="135">
        <f t="shared" ca="1" si="7"/>
        <v>0.56830017356041407</v>
      </c>
      <c r="AV23" s="135" t="str">
        <f t="shared" ca="1" si="7"/>
        <v>H</v>
      </c>
      <c r="AW23" s="135">
        <f t="shared" ca="1" si="7"/>
        <v>0</v>
      </c>
      <c r="AX23" s="135">
        <f t="shared" ca="1" si="7"/>
        <v>0</v>
      </c>
      <c r="AY23" s="135">
        <f t="shared" ca="1" si="7"/>
        <v>0</v>
      </c>
      <c r="AZ23" s="135">
        <f t="shared" ca="1" si="8"/>
        <v>0</v>
      </c>
      <c r="BA23" s="135">
        <f t="shared" ca="1" si="8"/>
        <v>0</v>
      </c>
      <c r="BB23" s="135">
        <f t="shared" ca="1" si="8"/>
        <v>0</v>
      </c>
      <c r="BC23" s="135">
        <f t="shared" ca="1" si="8"/>
        <v>0</v>
      </c>
      <c r="BD23" s="135">
        <f t="shared" ca="1" si="8"/>
        <v>0</v>
      </c>
      <c r="BE23" s="135">
        <f t="shared" ca="1" si="8"/>
        <v>0</v>
      </c>
      <c r="BF23" s="135">
        <f t="shared" ca="1" si="8"/>
        <v>0</v>
      </c>
      <c r="BG23" s="135">
        <f t="shared" ca="1" si="8"/>
        <v>0</v>
      </c>
      <c r="BH23" s="135">
        <f t="shared" ca="1" si="8"/>
        <v>0</v>
      </c>
      <c r="BI23" s="135">
        <f t="shared" ca="1" si="8"/>
        <v>0</v>
      </c>
      <c r="BJ23" s="135">
        <f t="shared" ca="1" si="8"/>
        <v>0</v>
      </c>
      <c r="BK23" s="135">
        <f t="shared" ca="1" si="8"/>
        <v>0</v>
      </c>
      <c r="BL23" s="135"/>
      <c r="BM23" s="135">
        <f ca="1">IF(INDEX($D23:$BV23, 1, MATCH(BM$11,$D$15:$BV$15,0))&gt;=PV_Zone_Ranking!$C$45,0,1)</f>
        <v>0</v>
      </c>
      <c r="BN23" s="135">
        <f t="shared" ca="1" si="13"/>
        <v>0</v>
      </c>
      <c r="BO23" s="135"/>
      <c r="BP23" s="135"/>
      <c r="BQ23">
        <f ca="1">IF(PV_Zone_Ranking!$AK$18="SS",0,IF(PV_Zone_Ranking!$G$29=0,0,1-(INDEX($D23:$BY23, 1, MATCH(BQ$11,$D$15:$BY$15,0))-PV_Zone_Ranking!$F$29)/(PV_Zone_Ranking!$G$29-PV_Zone_Ranking!$F$29)))</f>
        <v>0</v>
      </c>
      <c r="BR23">
        <f>IF(PV_Zone_Ranking!$AK$18="TX",0,IF(PV_Zone_Ranking!$G$29=0,0,1-(INDEX($D23:$BY23, 1, MATCH(BR$11,$D$15:$BY$15,0))-PV_Zone_Ranking!$F$29)/(PV_Zone_Ranking!$G$29-PV_Zone_Ranking!$F$29)))</f>
        <v>0</v>
      </c>
      <c r="BS23">
        <f ca="1">IF(PV_Zone_Ranking!$G$30=0,0,1-(INDEX($D23:$BY23, 1, MATCH(BS$11,$D$15:$BY$15,0))-PV_Zone_Ranking!$F$30)/(PV_Zone_Ranking!$G$30-PV_Zone_Ranking!$F$30))</f>
        <v>1.0774207710083805</v>
      </c>
      <c r="BT23">
        <f ca="1">IF(PV_Zone_Ranking!$G$28=0,0,1-(INDEX($D23:$BY23, 1, MATCH(BT$11,$D$15:$BY$15,0))-PV_Zone_Ranking!$F$28)/(PV_Zone_Ranking!$G$28-PV_Zone_Ranking!$F$28))</f>
        <v>0.79511327449930491</v>
      </c>
      <c r="BU23">
        <f ca="1">IF(PV_Zone_Ranking!$AK$18="SS",0,IF(PV_Zone_Ranking!$G$26=0,0,1-(INDEX($D23:$BY23, 1, MATCH(BU$11,$D$15:$BY$15,0))-PV_Zone_Ranking!$F$26)/(PV_Zone_Ranking!$G$26-PV_Zone_Ranking!$F$26)))</f>
        <v>0.69099718769771112</v>
      </c>
      <c r="BV23">
        <f>IF(PV_Zone_Ranking!$AK$18="TX",0,IF(PV_Zone_Ranking!$G$26=0,0,1-(INDEX($D23:$BY23, 1, MATCH(BV$11,$D$15:$BY$15,0))-PV_Zone_Ranking!$F$26)/(PV_Zone_Ranking!$G$26-PV_Zone_Ranking!$F$26)))</f>
        <v>0</v>
      </c>
      <c r="BW23">
        <v>0</v>
      </c>
      <c r="BX23">
        <f t="shared" ca="1" si="9"/>
        <v>4.6758529097741364E-2</v>
      </c>
      <c r="BY23">
        <f t="shared" ca="1" si="9"/>
        <v>0</v>
      </c>
      <c r="BZ23">
        <f t="shared" ca="1" si="9"/>
        <v>0</v>
      </c>
      <c r="CA23">
        <f t="shared" ca="1" si="9"/>
        <v>0</v>
      </c>
      <c r="CB23">
        <f t="shared" ca="1" si="9"/>
        <v>0</v>
      </c>
      <c r="CC23">
        <f t="shared" ca="1" si="9"/>
        <v>0</v>
      </c>
      <c r="CD23">
        <f t="shared" ca="1" si="9"/>
        <v>0.41317365188501598</v>
      </c>
      <c r="CE23">
        <f t="shared" ca="1" si="9"/>
        <v>2.4566348695938427E-2</v>
      </c>
      <c r="CF23">
        <f t="shared" ca="1" si="9"/>
        <v>0.44443882642345817</v>
      </c>
      <c r="CG23">
        <f t="shared" ca="1" si="9"/>
        <v>0.56830017356041407</v>
      </c>
      <c r="CH23" s="3">
        <f t="shared" ca="1" si="14"/>
        <v>0.35593660447198694</v>
      </c>
      <c r="CI23" s="3">
        <f ca="1">IF($BN23=0,IF(PV_Zone_Ranking!$AK$18="SS",INDEX($D23:$BY23, 1, MATCH(CI$11,$D$15:$BY$15,0)),IF(PV_Zone_Ranking!$AK$18="TX",INDEX($D23:$BY23, 1, MATCH(CI$12,$D$15:$BY$15,0)),"Error")),0)</f>
        <v>134.76326323074844</v>
      </c>
      <c r="CJ23" s="4">
        <f t="shared" ca="1" si="10"/>
        <v>523213.7702188</v>
      </c>
      <c r="CK23" t="str">
        <f t="shared" ca="1" si="15"/>
        <v>H</v>
      </c>
      <c r="CL23" t="str">
        <f t="shared" ca="1" si="16"/>
        <v>4</v>
      </c>
      <c r="CM23" s="4">
        <f ca="1">IF(D23=0,"",IF(CH23=0,"",COUNTIF($CH$16:$CH$197,"&gt;"&amp;CH23)+COUNTIF($CH23:$CH$197,CH23)))</f>
        <v>8</v>
      </c>
      <c r="CN23">
        <f ca="1">IF(D23=0,"",IF(CH23=0,"",COUNTIFS($CI$16:$CI$197,"&lt;"&amp;CI23,$CI$16:$CI$197,"&lt;&gt;"&amp;0)+COUNTIF($CI23:$CI$197,CI23)))</f>
        <v>8</v>
      </c>
      <c r="CQ23">
        <v>8</v>
      </c>
      <c r="CR23" t="str">
        <f t="shared" ca="1" si="17"/>
        <v>H</v>
      </c>
      <c r="CS23" t="str">
        <f t="shared" ca="1" si="17"/>
        <v>4</v>
      </c>
      <c r="CT23" s="3">
        <f t="shared" ca="1" si="17"/>
        <v>0.35593660447198694</v>
      </c>
      <c r="CU23" s="3">
        <f t="shared" ca="1" si="11"/>
        <v>134.76326323074844</v>
      </c>
      <c r="CV23" s="4">
        <f t="shared" ca="1" si="17"/>
        <v>523213.7702188</v>
      </c>
      <c r="CW23" s="4">
        <f t="shared" ca="1" si="19"/>
        <v>2123.6397625313002</v>
      </c>
      <c r="CX23" s="4"/>
      <c r="CY23">
        <v>8</v>
      </c>
      <c r="CZ23" t="str">
        <f t="shared" ca="1" si="12"/>
        <v>H</v>
      </c>
      <c r="DA23" t="str">
        <f t="shared" ca="1" si="12"/>
        <v>4</v>
      </c>
      <c r="DB23" s="3">
        <f t="shared" ca="1" si="12"/>
        <v>0.35593660447198694</v>
      </c>
      <c r="DC23" s="3">
        <f t="shared" ca="1" si="12"/>
        <v>134.76326323074844</v>
      </c>
      <c r="DD23" s="4">
        <f t="shared" ca="1" si="12"/>
        <v>523213.7702188</v>
      </c>
      <c r="DE23" s="4">
        <f t="shared" ca="1" si="20"/>
        <v>2123.6397625313002</v>
      </c>
      <c r="DF23" t="str">
        <f t="shared" ca="1" si="18"/>
        <v>'4'</v>
      </c>
      <c r="DJ23" t="s">
        <v>89</v>
      </c>
      <c r="DK23">
        <v>20646</v>
      </c>
      <c r="DL23">
        <v>123</v>
      </c>
      <c r="DN23" t="s">
        <v>87</v>
      </c>
      <c r="DO23">
        <v>200</v>
      </c>
      <c r="DP23">
        <v>270</v>
      </c>
      <c r="DQ23">
        <v>230</v>
      </c>
      <c r="DR23">
        <f t="shared" si="21"/>
        <v>5.6</v>
      </c>
      <c r="DS23" s="62">
        <f t="shared" si="22"/>
        <v>6.48</v>
      </c>
      <c r="DT23" s="62">
        <f t="shared" si="22"/>
        <v>5.52</v>
      </c>
      <c r="DW23" s="21">
        <v>450</v>
      </c>
      <c r="DX23" s="21">
        <v>7.3</v>
      </c>
    </row>
    <row r="24" spans="4:132" x14ac:dyDescent="0.2">
      <c r="D24" s="135">
        <f t="shared" ca="1" si="5"/>
        <v>9</v>
      </c>
      <c r="E24" s="135" t="str">
        <f t="shared" ca="1" si="5"/>
        <v>6</v>
      </c>
      <c r="F24" s="135">
        <f t="shared" ca="1" si="5"/>
        <v>44.9999985197</v>
      </c>
      <c r="G24" s="135">
        <f t="shared" ca="1" si="5"/>
        <v>0</v>
      </c>
      <c r="H24" s="135">
        <f t="shared" ca="1" si="5"/>
        <v>94604.379425399995</v>
      </c>
      <c r="I24" s="135">
        <f t="shared" ca="1" si="5"/>
        <v>14.9999995066</v>
      </c>
      <c r="J24" s="2">
        <f t="shared" ca="1" si="5"/>
        <v>35999.999800004065</v>
      </c>
      <c r="K24" s="135">
        <f t="shared" ca="1" si="5"/>
        <v>14999999.849993747</v>
      </c>
      <c r="L24" s="135" t="str">
        <f t="shared" ca="1" si="5"/>
        <v>6</v>
      </c>
      <c r="M24" s="135">
        <f t="shared" ca="1" si="5"/>
        <v>1</v>
      </c>
      <c r="N24" s="135">
        <f t="shared" ca="1" si="5"/>
        <v>6936.4440645900004</v>
      </c>
      <c r="O24" s="135">
        <f t="shared" ca="1" si="5"/>
        <v>0</v>
      </c>
      <c r="P24" s="135">
        <f t="shared" ca="1" si="5"/>
        <v>0</v>
      </c>
      <c r="Q24" s="135">
        <f t="shared" ca="1" si="5"/>
        <v>0</v>
      </c>
      <c r="R24" s="135">
        <f t="shared" ca="1" si="5"/>
        <v>0</v>
      </c>
      <c r="S24" s="135">
        <f t="shared" ca="1" si="5"/>
        <v>0</v>
      </c>
      <c r="T24" s="135">
        <f t="shared" ca="1" si="6"/>
        <v>71015.121753400002</v>
      </c>
      <c r="U24" s="135">
        <f t="shared" ca="1" si="6"/>
        <v>11845.3177096</v>
      </c>
      <c r="V24" s="135">
        <f t="shared" ca="1" si="6"/>
        <v>260.40670928999998</v>
      </c>
      <c r="W24" s="135">
        <f t="shared" ca="1" si="6"/>
        <v>4.4709944327700004</v>
      </c>
      <c r="X24" s="135">
        <f t="shared" ca="1" si="6"/>
        <v>153.383333333</v>
      </c>
      <c r="Y24" s="135">
        <f t="shared" ca="1" si="6"/>
        <v>3.0166666666699999</v>
      </c>
      <c r="Z24" s="135">
        <f t="shared" ca="1" si="6"/>
        <v>42.2</v>
      </c>
      <c r="AA24" s="135">
        <f t="shared" ca="1" si="6"/>
        <v>0</v>
      </c>
      <c r="AB24" s="135">
        <f t="shared" ca="1" si="6"/>
        <v>0</v>
      </c>
      <c r="AC24" s="135">
        <f t="shared" ca="1" si="6"/>
        <v>0.23999082328099999</v>
      </c>
      <c r="AD24" s="135">
        <f t="shared" ca="1" si="6"/>
        <v>4.0804766318599999</v>
      </c>
      <c r="AE24" s="135">
        <f t="shared" ca="1" si="6"/>
        <v>0</v>
      </c>
      <c r="AF24" s="135">
        <f t="shared" ca="1" si="6"/>
        <v>0</v>
      </c>
      <c r="AG24" s="135">
        <f t="shared" ca="1" si="6"/>
        <v>128.58946034900001</v>
      </c>
      <c r="AH24" s="135">
        <f t="shared" ca="1" si="6"/>
        <v>132.66993697999999</v>
      </c>
      <c r="AI24" s="135">
        <f t="shared" ca="1" si="6"/>
        <v>0</v>
      </c>
      <c r="AJ24" s="135">
        <f t="shared" ca="1" si="7"/>
        <v>0.10580111344699999</v>
      </c>
      <c r="AK24" s="135">
        <f t="shared" ca="1" si="7"/>
        <v>0</v>
      </c>
      <c r="AL24" s="135">
        <f t="shared" ca="1" si="7"/>
        <v>0.32777777777799999</v>
      </c>
      <c r="AM24" s="135">
        <f t="shared" ca="1" si="7"/>
        <v>0</v>
      </c>
      <c r="AN24" s="135">
        <f t="shared" ca="1" si="7"/>
        <v>0</v>
      </c>
      <c r="AO24" s="135">
        <f t="shared" ca="1" si="7"/>
        <v>0</v>
      </c>
      <c r="AP24" s="135">
        <f t="shared" ca="1" si="7"/>
        <v>0</v>
      </c>
      <c r="AQ24" s="135">
        <f t="shared" ca="1" si="7"/>
        <v>0.28984878246599999</v>
      </c>
      <c r="AR24" s="135">
        <f t="shared" ca="1" si="7"/>
        <v>1</v>
      </c>
      <c r="AS24" s="135">
        <f t="shared" ca="1" si="7"/>
        <v>0</v>
      </c>
      <c r="AT24" s="135">
        <f t="shared" ca="1" si="7"/>
        <v>0.930635559354</v>
      </c>
      <c r="AU24" s="135">
        <f t="shared" ca="1" si="7"/>
        <v>0.57799999999999996</v>
      </c>
      <c r="AV24" s="135" t="str">
        <f t="shared" ca="1" si="7"/>
        <v>I</v>
      </c>
      <c r="AW24" s="135">
        <f t="shared" ca="1" si="7"/>
        <v>0</v>
      </c>
      <c r="AX24" s="135">
        <f t="shared" ca="1" si="7"/>
        <v>0</v>
      </c>
      <c r="AY24" s="135">
        <f t="shared" ca="1" si="7"/>
        <v>0</v>
      </c>
      <c r="AZ24" s="135">
        <f t="shared" ca="1" si="8"/>
        <v>0</v>
      </c>
      <c r="BA24" s="135">
        <f t="shared" ca="1" si="8"/>
        <v>0</v>
      </c>
      <c r="BB24" s="135">
        <f t="shared" ca="1" si="8"/>
        <v>0</v>
      </c>
      <c r="BC24" s="135">
        <f t="shared" ca="1" si="8"/>
        <v>0</v>
      </c>
      <c r="BD24" s="135">
        <f t="shared" ca="1" si="8"/>
        <v>0</v>
      </c>
      <c r="BE24" s="135">
        <f t="shared" ca="1" si="8"/>
        <v>0</v>
      </c>
      <c r="BF24" s="135">
        <f t="shared" ca="1" si="8"/>
        <v>0</v>
      </c>
      <c r="BG24" s="135">
        <f t="shared" ca="1" si="8"/>
        <v>0</v>
      </c>
      <c r="BH24" s="135">
        <f t="shared" ca="1" si="8"/>
        <v>0</v>
      </c>
      <c r="BI24" s="135">
        <f t="shared" ca="1" si="8"/>
        <v>0</v>
      </c>
      <c r="BJ24" s="135">
        <f t="shared" ca="1" si="8"/>
        <v>0</v>
      </c>
      <c r="BK24" s="135">
        <f t="shared" ca="1" si="8"/>
        <v>0</v>
      </c>
      <c r="BL24" s="135"/>
      <c r="BM24" s="135">
        <f ca="1">IF(INDEX($D24:$BV24, 1, MATCH(BM$11,$D$15:$BV$15,0))&gt;=PV_Zone_Ranking!$C$45,0,1)</f>
        <v>0</v>
      </c>
      <c r="BN24" s="135">
        <f t="shared" ca="1" si="13"/>
        <v>0</v>
      </c>
      <c r="BO24" s="135"/>
      <c r="BP24" s="135"/>
      <c r="BQ24">
        <f ca="1">IF(PV_Zone_Ranking!$AK$18="SS",0,IF(PV_Zone_Ranking!$G$29=0,0,1-(INDEX($D24:$BY24, 1, MATCH(BQ$11,$D$15:$BY$15,0))-PV_Zone_Ranking!$F$29)/(PV_Zone_Ranking!$G$29-PV_Zone_Ranking!$F$29)))</f>
        <v>0.90598670599901443</v>
      </c>
      <c r="BR24">
        <f>IF(PV_Zone_Ranking!$AK$18="TX",0,IF(PV_Zone_Ranking!$G$29=0,0,1-(INDEX($D24:$BY24, 1, MATCH(BR$11,$D$15:$BY$15,0))-PV_Zone_Ranking!$F$29)/(PV_Zone_Ranking!$G$29-PV_Zone_Ranking!$F$29)))</f>
        <v>0</v>
      </c>
      <c r="BS24">
        <f ca="1">IF(PV_Zone_Ranking!$G$30=0,0,1-(INDEX($D24:$BY24, 1, MATCH(BS$11,$D$15:$BY$15,0))-PV_Zone_Ranking!$F$30)/(PV_Zone_Ranking!$G$30-PV_Zone_Ranking!$F$30))</f>
        <v>1.0774207710083805</v>
      </c>
      <c r="BT24">
        <f ca="1">IF(PV_Zone_Ranking!$G$28=0,0,1-(INDEX($D24:$BY24, 1, MATCH(BT$11,$D$15:$BY$15,0))-PV_Zone_Ranking!$F$28)/(PV_Zone_Ranking!$G$28-PV_Zone_Ranking!$F$28))</f>
        <v>0.89908120819815518</v>
      </c>
      <c r="BU24">
        <f ca="1">IF(PV_Zone_Ranking!$AK$18="SS",0,IF(PV_Zone_Ranking!$G$26=0,0,1-(INDEX($D24:$BY24, 1, MATCH(BU$11,$D$15:$BY$15,0))-PV_Zone_Ranking!$F$26)/(PV_Zone_Ranking!$G$26-PV_Zone_Ranking!$F$26)))</f>
        <v>0.97755492280994205</v>
      </c>
      <c r="BV24">
        <f>IF(PV_Zone_Ranking!$AK$18="TX",0,IF(PV_Zone_Ranking!$G$26=0,0,1-(INDEX($D24:$BY24, 1, MATCH(BV$11,$D$15:$BY$15,0))-PV_Zone_Ranking!$F$26)/(PV_Zone_Ranking!$G$26-PV_Zone_Ranking!$F$26)))</f>
        <v>0</v>
      </c>
      <c r="BW24">
        <v>0</v>
      </c>
      <c r="BX24">
        <f t="shared" ca="1" si="9"/>
        <v>0.28984878246599999</v>
      </c>
      <c r="BY24">
        <f t="shared" ca="1" si="9"/>
        <v>0</v>
      </c>
      <c r="BZ24">
        <f t="shared" ca="1" si="9"/>
        <v>0</v>
      </c>
      <c r="CA24">
        <f t="shared" ca="1" si="9"/>
        <v>0</v>
      </c>
      <c r="CB24">
        <f t="shared" ca="1" si="9"/>
        <v>0</v>
      </c>
      <c r="CC24">
        <f t="shared" ca="1" si="9"/>
        <v>0</v>
      </c>
      <c r="CD24">
        <f t="shared" ca="1" si="9"/>
        <v>0.32777777777799999</v>
      </c>
      <c r="CE24">
        <f t="shared" ca="1" si="9"/>
        <v>0</v>
      </c>
      <c r="CF24">
        <f t="shared" ca="1" si="9"/>
        <v>0.10580111344699999</v>
      </c>
      <c r="CG24">
        <f t="shared" ca="1" si="9"/>
        <v>0.57799999999999996</v>
      </c>
      <c r="CH24" s="3">
        <f t="shared" ca="1" si="14"/>
        <v>0.48507823105512687</v>
      </c>
      <c r="CI24" s="3">
        <f ca="1">IF($BN24=0,IF(PV_Zone_Ranking!$AK$18="SS",INDEX($D24:$BY24, 1, MATCH(CI$11,$D$15:$BY$15,0)),IF(PV_Zone_Ranking!$AK$18="TX",INDEX($D24:$BY24, 1, MATCH(CI$12,$D$15:$BY$15,0)),"Error")),0)</f>
        <v>132.66993697999999</v>
      </c>
      <c r="CJ24" s="4">
        <f t="shared" ca="1" si="10"/>
        <v>94604.379425399995</v>
      </c>
      <c r="CK24" t="str">
        <f t="shared" ca="1" si="15"/>
        <v>I</v>
      </c>
      <c r="CL24" t="str">
        <f t="shared" ca="1" si="16"/>
        <v>6</v>
      </c>
      <c r="CM24" s="4">
        <f ca="1">IF(D24=0,"",IF(CH24=0,"",COUNTIF($CH$16:$CH$197,"&gt;"&amp;CH24)+COUNTIF($CH24:$CH$197,CH24)))</f>
        <v>4</v>
      </c>
      <c r="CN24">
        <f ca="1">IF(D24=0,"",IF(CH24=0,"",COUNTIFS($CI$16:$CI$197,"&lt;"&amp;CI24,$CI$16:$CI$197,"&lt;&gt;"&amp;0)+COUNTIF($CI24:$CI$197,CI24)))</f>
        <v>2</v>
      </c>
      <c r="CQ24">
        <v>9</v>
      </c>
      <c r="CR24" t="str">
        <f t="shared" ca="1" si="17"/>
        <v>C</v>
      </c>
      <c r="CS24" t="str">
        <f t="shared" ca="1" si="17"/>
        <v>12</v>
      </c>
      <c r="CT24" s="3">
        <f t="shared" ca="1" si="17"/>
        <v>0.18070716458986</v>
      </c>
      <c r="CU24" s="3">
        <f t="shared" ca="1" si="11"/>
        <v>139.81105072681603</v>
      </c>
      <c r="CV24" s="4">
        <f t="shared" ca="1" si="17"/>
        <v>79094.812882099999</v>
      </c>
      <c r="CW24" s="4">
        <f t="shared" ca="1" si="19"/>
        <v>2202.7345754134003</v>
      </c>
      <c r="CX24" s="4"/>
      <c r="CY24">
        <v>9</v>
      </c>
      <c r="CZ24" t="str">
        <f t="shared" ca="1" si="12"/>
        <v>C</v>
      </c>
      <c r="DA24" t="str">
        <f t="shared" ca="1" si="12"/>
        <v>12</v>
      </c>
      <c r="DB24" s="3">
        <f t="shared" ca="1" si="12"/>
        <v>0.18070716458986</v>
      </c>
      <c r="DC24" s="3">
        <f t="shared" ca="1" si="12"/>
        <v>139.81105072681603</v>
      </c>
      <c r="DD24" s="4">
        <f t="shared" ca="1" si="12"/>
        <v>79094.812882099999</v>
      </c>
      <c r="DE24" s="4">
        <f t="shared" ca="1" si="20"/>
        <v>2202.7345754134003</v>
      </c>
      <c r="DF24" t="str">
        <f t="shared" ca="1" si="18"/>
        <v>'12'</v>
      </c>
      <c r="DJ24" t="s">
        <v>90</v>
      </c>
      <c r="DK24">
        <v>1309</v>
      </c>
      <c r="DN24" s="7" t="s">
        <v>88</v>
      </c>
      <c r="DO24">
        <v>200</v>
      </c>
      <c r="DP24">
        <v>280</v>
      </c>
      <c r="DQ24">
        <v>250</v>
      </c>
      <c r="DR24">
        <f t="shared" ref="DR24:DR31" si="23">INDEX($DW$18:$DX$26,MATCH(DO24,$DW$18:$DW$26,0),2)</f>
        <v>5.6</v>
      </c>
      <c r="DS24" s="62">
        <f t="shared" si="22"/>
        <v>6.72</v>
      </c>
      <c r="DT24" s="62">
        <f t="shared" si="22"/>
        <v>6</v>
      </c>
      <c r="DW24" s="21">
        <v>500</v>
      </c>
      <c r="DX24" s="21">
        <v>7.5</v>
      </c>
    </row>
    <row r="25" spans="4:132" x14ac:dyDescent="0.2">
      <c r="D25" s="135">
        <f t="shared" ca="1" si="5"/>
        <v>0</v>
      </c>
      <c r="E25" s="135">
        <f t="shared" ca="1" si="5"/>
        <v>0</v>
      </c>
      <c r="F25" s="135">
        <f t="shared" ca="1" si="5"/>
        <v>0</v>
      </c>
      <c r="G25" s="135">
        <f t="shared" ca="1" si="5"/>
        <v>0</v>
      </c>
      <c r="H25" s="135">
        <f t="shared" ca="1" si="5"/>
        <v>0</v>
      </c>
      <c r="I25" s="135">
        <f t="shared" ca="1" si="5"/>
        <v>0</v>
      </c>
      <c r="J25" s="2">
        <f t="shared" ca="1" si="5"/>
        <v>0</v>
      </c>
      <c r="K25" s="135">
        <f t="shared" ca="1" si="5"/>
        <v>0</v>
      </c>
      <c r="L25" s="135">
        <f t="shared" ca="1" si="5"/>
        <v>0</v>
      </c>
      <c r="M25" s="135">
        <f t="shared" ca="1" si="5"/>
        <v>0</v>
      </c>
      <c r="N25" s="135">
        <f t="shared" ca="1" si="5"/>
        <v>0</v>
      </c>
      <c r="O25" s="135">
        <f t="shared" ca="1" si="5"/>
        <v>0</v>
      </c>
      <c r="P25" s="135">
        <f t="shared" ca="1" si="5"/>
        <v>0</v>
      </c>
      <c r="Q25" s="135">
        <f t="shared" ca="1" si="5"/>
        <v>0</v>
      </c>
      <c r="R25" s="135">
        <f t="shared" ca="1" si="5"/>
        <v>0</v>
      </c>
      <c r="S25" s="135">
        <f t="shared" ca="1" si="5"/>
        <v>0</v>
      </c>
      <c r="T25" s="135">
        <f t="shared" ca="1" si="6"/>
        <v>0</v>
      </c>
      <c r="U25" s="135">
        <f t="shared" ca="1" si="6"/>
        <v>0</v>
      </c>
      <c r="V25" s="135">
        <f t="shared" ca="1" si="6"/>
        <v>0</v>
      </c>
      <c r="W25" s="135">
        <f t="shared" ca="1" si="6"/>
        <v>0</v>
      </c>
      <c r="X25" s="135">
        <f t="shared" ca="1" si="6"/>
        <v>0</v>
      </c>
      <c r="Y25" s="135">
        <f t="shared" ca="1" si="6"/>
        <v>0</v>
      </c>
      <c r="Z25" s="135">
        <f t="shared" ca="1" si="6"/>
        <v>0</v>
      </c>
      <c r="AA25" s="135">
        <f t="shared" ca="1" si="6"/>
        <v>0</v>
      </c>
      <c r="AB25" s="135">
        <f t="shared" ca="1" si="6"/>
        <v>0</v>
      </c>
      <c r="AC25" s="135">
        <f t="shared" ca="1" si="6"/>
        <v>0</v>
      </c>
      <c r="AD25" s="135">
        <f t="shared" ca="1" si="6"/>
        <v>0</v>
      </c>
      <c r="AE25" s="135">
        <f t="shared" ca="1" si="6"/>
        <v>0</v>
      </c>
      <c r="AF25" s="135">
        <f t="shared" ca="1" si="6"/>
        <v>0</v>
      </c>
      <c r="AG25" s="135">
        <f t="shared" ca="1" si="6"/>
        <v>0</v>
      </c>
      <c r="AH25" s="135">
        <f t="shared" ca="1" si="6"/>
        <v>0</v>
      </c>
      <c r="AI25" s="135">
        <f t="shared" ca="1" si="6"/>
        <v>0</v>
      </c>
      <c r="AJ25" s="135">
        <f t="shared" ca="1" si="7"/>
        <v>0</v>
      </c>
      <c r="AK25" s="135">
        <f t="shared" ca="1" si="7"/>
        <v>0</v>
      </c>
      <c r="AL25" s="135">
        <f t="shared" ca="1" si="7"/>
        <v>0</v>
      </c>
      <c r="AM25" s="135">
        <f t="shared" ca="1" si="7"/>
        <v>0</v>
      </c>
      <c r="AN25" s="135">
        <f t="shared" ca="1" si="7"/>
        <v>0</v>
      </c>
      <c r="AO25" s="135">
        <f t="shared" ca="1" si="7"/>
        <v>0</v>
      </c>
      <c r="AP25" s="135">
        <f t="shared" ca="1" si="7"/>
        <v>0</v>
      </c>
      <c r="AQ25" s="135">
        <f t="shared" ca="1" si="7"/>
        <v>0</v>
      </c>
      <c r="AR25" s="135">
        <f t="shared" ca="1" si="7"/>
        <v>0</v>
      </c>
      <c r="AS25" s="135">
        <f t="shared" ca="1" si="7"/>
        <v>0</v>
      </c>
      <c r="AT25" s="135">
        <f t="shared" ca="1" si="7"/>
        <v>0</v>
      </c>
      <c r="AU25" s="135">
        <f t="shared" ca="1" si="7"/>
        <v>0</v>
      </c>
      <c r="AV25" s="135">
        <f t="shared" ca="1" si="7"/>
        <v>0</v>
      </c>
      <c r="AW25" s="135">
        <f t="shared" ca="1" si="7"/>
        <v>0</v>
      </c>
      <c r="AX25" s="135">
        <f t="shared" ca="1" si="7"/>
        <v>0</v>
      </c>
      <c r="AY25" s="135">
        <f t="shared" ca="1" si="7"/>
        <v>0</v>
      </c>
      <c r="AZ25" s="135">
        <f t="shared" ca="1" si="8"/>
        <v>0</v>
      </c>
      <c r="BA25" s="135">
        <f t="shared" ca="1" si="8"/>
        <v>0</v>
      </c>
      <c r="BB25" s="135">
        <f t="shared" ca="1" si="8"/>
        <v>0</v>
      </c>
      <c r="BC25" s="135">
        <f t="shared" ca="1" si="8"/>
        <v>0</v>
      </c>
      <c r="BD25" s="135">
        <f t="shared" ca="1" si="8"/>
        <v>0</v>
      </c>
      <c r="BE25" s="135">
        <f t="shared" ca="1" si="8"/>
        <v>0</v>
      </c>
      <c r="BF25" s="135">
        <f t="shared" ca="1" si="8"/>
        <v>0</v>
      </c>
      <c r="BG25" s="135">
        <f t="shared" ca="1" si="8"/>
        <v>0</v>
      </c>
      <c r="BH25" s="135">
        <f t="shared" ca="1" si="8"/>
        <v>0</v>
      </c>
      <c r="BI25" s="135">
        <f t="shared" ca="1" si="8"/>
        <v>0</v>
      </c>
      <c r="BJ25" s="135">
        <f t="shared" ca="1" si="8"/>
        <v>0</v>
      </c>
      <c r="BK25" s="135">
        <f t="shared" ca="1" si="8"/>
        <v>0</v>
      </c>
      <c r="BL25" s="135"/>
      <c r="BM25" s="135">
        <f ca="1">IF(INDEX($D25:$BV25, 1, MATCH(BM$11,$D$15:$BV$15,0))&gt;=PV_Zone_Ranking!$C$45,0,1)</f>
        <v>0</v>
      </c>
      <c r="BN25" s="135">
        <f t="shared" ca="1" si="13"/>
        <v>0</v>
      </c>
      <c r="BO25" s="135"/>
      <c r="BP25" s="135"/>
      <c r="BQ25">
        <f ca="1">IF(PV_Zone_Ranking!$AK$18="SS",0,IF(PV_Zone_Ranking!$G$29=0,0,1-(INDEX($D25:$BY25, 1, MATCH(BQ$11,$D$15:$BY$15,0))-PV_Zone_Ranking!$F$29)/(PV_Zone_Ranking!$G$29-PV_Zone_Ranking!$F$29)))</f>
        <v>3.8575399157771662</v>
      </c>
      <c r="BR25">
        <f>IF(PV_Zone_Ranking!$AK$18="TX",0,IF(PV_Zone_Ranking!$G$29=0,0,1-(INDEX($D25:$BY25, 1, MATCH(BR$11,$D$15:$BY$15,0))-PV_Zone_Ranking!$F$29)/(PV_Zone_Ranking!$G$29-PV_Zone_Ranking!$F$29)))</f>
        <v>0</v>
      </c>
      <c r="BS25">
        <f ca="1">IF(PV_Zone_Ranking!$G$30=0,0,1-(INDEX($D25:$BY25, 1, MATCH(BS$11,$D$15:$BY$15,0))-PV_Zone_Ranking!$F$30)/(PV_Zone_Ranking!$G$30-PV_Zone_Ranking!$F$30))</f>
        <v>1.0774207710083805</v>
      </c>
      <c r="BT25">
        <f ca="1">IF(PV_Zone_Ranking!$G$28=0,0,1-(INDEX($D25:$BY25, 1, MATCH(BT$11,$D$15:$BY$15,0))-PV_Zone_Ranking!$F$28)/(PV_Zone_Ranking!$G$28-PV_Zone_Ranking!$F$28))</f>
        <v>16.799370740204573</v>
      </c>
      <c r="BU25">
        <f ca="1">IF(PV_Zone_Ranking!$AK$18="SS",0,IF(PV_Zone_Ranking!$G$26=0,0,1-(INDEX($D25:$BY25, 1, MATCH(BU$11,$D$15:$BY$15,0))-PV_Zone_Ranking!$F$26)/(PV_Zone_Ranking!$G$26-PV_Zone_Ranking!$F$26)))</f>
        <v>19.138888658952798</v>
      </c>
      <c r="BV25">
        <f>IF(PV_Zone_Ranking!$AK$18="TX",0,IF(PV_Zone_Ranking!$G$26=0,0,1-(INDEX($D25:$BY25, 1, MATCH(BV$11,$D$15:$BY$15,0))-PV_Zone_Ranking!$F$26)/(PV_Zone_Ranking!$G$26-PV_Zone_Ranking!$F$26)))</f>
        <v>0</v>
      </c>
      <c r="BW25">
        <v>0</v>
      </c>
      <c r="BX25">
        <f t="shared" ca="1" si="9"/>
        <v>0</v>
      </c>
      <c r="BY25">
        <f t="shared" ca="1" si="9"/>
        <v>0</v>
      </c>
      <c r="BZ25">
        <f t="shared" ca="1" si="9"/>
        <v>0</v>
      </c>
      <c r="CA25">
        <f t="shared" ca="1" si="9"/>
        <v>0</v>
      </c>
      <c r="CB25">
        <f t="shared" ca="1" si="9"/>
        <v>0</v>
      </c>
      <c r="CC25">
        <f t="shared" ca="1" si="9"/>
        <v>0</v>
      </c>
      <c r="CD25">
        <f t="shared" ca="1" si="9"/>
        <v>0</v>
      </c>
      <c r="CE25">
        <f t="shared" ca="1" si="9"/>
        <v>0</v>
      </c>
      <c r="CF25">
        <f t="shared" ca="1" si="9"/>
        <v>0</v>
      </c>
      <c r="CG25">
        <f t="shared" ca="1" si="9"/>
        <v>0</v>
      </c>
      <c r="CH25" s="3">
        <f t="shared" ca="1" si="14"/>
        <v>0</v>
      </c>
      <c r="CI25" s="3">
        <f ca="1">IF($BN25=0,IF(PV_Zone_Ranking!$AK$18="SS",INDEX($D25:$BY25, 1, MATCH(CI$11,$D$15:$BY$15,0)),IF(PV_Zone_Ranking!$AK$18="TX",INDEX($D25:$BY25, 1, MATCH(CI$12,$D$15:$BY$15,0)),"Error")),0)</f>
        <v>0</v>
      </c>
      <c r="CJ25" s="4">
        <f t="shared" ca="1" si="10"/>
        <v>0</v>
      </c>
      <c r="CK25">
        <f t="shared" ca="1" si="15"/>
        <v>0</v>
      </c>
      <c r="CL25">
        <f t="shared" ca="1" si="16"/>
        <v>0</v>
      </c>
      <c r="CM25" s="4" t="str">
        <f ca="1">IF(D25=0,"",IF(CH25=0,"",COUNTIF($CH$16:$CH$197,"&gt;"&amp;CH25)+COUNTIF($CH25:$CH$197,CH25)))</f>
        <v/>
      </c>
      <c r="CN25" t="str">
        <f ca="1">IF(D25=0,"",IF(CH25=0,"",COUNTIFS($CI$16:$CI$197,"&lt;"&amp;CI25,$CI$16:$CI$197,"&lt;&gt;"&amp;0)+COUNTIF($CI25:$CI$197,CI25)))</f>
        <v/>
      </c>
      <c r="CQ25">
        <v>10</v>
      </c>
      <c r="CR25" t="e">
        <f t="shared" ca="1" si="17"/>
        <v>#N/A</v>
      </c>
      <c r="CS25" t="e">
        <f t="shared" ca="1" si="17"/>
        <v>#N/A</v>
      </c>
      <c r="CT25" s="3" t="e">
        <f t="shared" ca="1" si="17"/>
        <v>#N/A</v>
      </c>
      <c r="CU25" s="3" t="e">
        <f t="shared" ca="1" si="11"/>
        <v>#N/A</v>
      </c>
      <c r="CV25" s="4" t="e">
        <f t="shared" ca="1" si="17"/>
        <v>#N/A</v>
      </c>
      <c r="CW25" s="4" t="e">
        <f t="shared" ca="1" si="19"/>
        <v>#N/A</v>
      </c>
      <c r="CX25" s="4"/>
      <c r="CY25">
        <v>10</v>
      </c>
      <c r="CZ25" t="e">
        <f t="shared" ca="1" si="12"/>
        <v>#N/A</v>
      </c>
      <c r="DA25" t="e">
        <f t="shared" ca="1" si="12"/>
        <v>#N/A</v>
      </c>
      <c r="DB25" s="3" t="e">
        <f t="shared" ca="1" si="12"/>
        <v>#N/A</v>
      </c>
      <c r="DC25" s="3" t="e">
        <f t="shared" ca="1" si="12"/>
        <v>#N/A</v>
      </c>
      <c r="DD25" s="4" t="e">
        <f t="shared" ca="1" si="12"/>
        <v>#N/A</v>
      </c>
      <c r="DE25" s="4" t="e">
        <f t="shared" ca="1" si="20"/>
        <v>#N/A</v>
      </c>
      <c r="DF25" t="e">
        <f t="shared" ca="1" si="18"/>
        <v>#N/A</v>
      </c>
      <c r="DJ25" t="s">
        <v>91</v>
      </c>
      <c r="DK25">
        <v>170000</v>
      </c>
      <c r="DN25" s="7" t="s">
        <v>89</v>
      </c>
      <c r="DO25">
        <v>250</v>
      </c>
      <c r="DP25">
        <v>270</v>
      </c>
      <c r="DQ25">
        <v>250</v>
      </c>
      <c r="DR25">
        <f t="shared" si="23"/>
        <v>6</v>
      </c>
      <c r="DS25" s="62">
        <f t="shared" si="22"/>
        <v>6.48</v>
      </c>
      <c r="DT25" s="62">
        <f t="shared" si="22"/>
        <v>6</v>
      </c>
      <c r="DW25" s="21">
        <v>550</v>
      </c>
      <c r="DX25" s="21">
        <v>7.8</v>
      </c>
    </row>
    <row r="26" spans="4:132" x14ac:dyDescent="0.2">
      <c r="D26" s="135">
        <f t="shared" ca="1" si="5"/>
        <v>0</v>
      </c>
      <c r="E26" s="135">
        <f t="shared" ca="1" si="5"/>
        <v>0</v>
      </c>
      <c r="F26" s="135">
        <f t="shared" ca="1" si="5"/>
        <v>0</v>
      </c>
      <c r="G26" s="135">
        <f t="shared" ca="1" si="5"/>
        <v>0</v>
      </c>
      <c r="H26" s="135">
        <f t="shared" ca="1" si="5"/>
        <v>0</v>
      </c>
      <c r="I26" s="135">
        <f t="shared" ca="1" si="5"/>
        <v>0</v>
      </c>
      <c r="J26" s="2">
        <f t="shared" ca="1" si="5"/>
        <v>0</v>
      </c>
      <c r="K26" s="135">
        <f t="shared" ca="1" si="5"/>
        <v>0</v>
      </c>
      <c r="L26" s="135">
        <f t="shared" ca="1" si="5"/>
        <v>0</v>
      </c>
      <c r="M26" s="135">
        <f t="shared" ca="1" si="5"/>
        <v>0</v>
      </c>
      <c r="N26" s="135">
        <f t="shared" ca="1" si="5"/>
        <v>0</v>
      </c>
      <c r="O26" s="135">
        <f t="shared" ca="1" si="5"/>
        <v>0</v>
      </c>
      <c r="P26" s="135">
        <f t="shared" ca="1" si="5"/>
        <v>0</v>
      </c>
      <c r="Q26" s="135">
        <f t="shared" ca="1" si="5"/>
        <v>0</v>
      </c>
      <c r="R26" s="135">
        <f t="shared" ca="1" si="5"/>
        <v>0</v>
      </c>
      <c r="S26" s="135">
        <f t="shared" ca="1" si="5"/>
        <v>0</v>
      </c>
      <c r="T26" s="135">
        <f t="shared" ca="1" si="6"/>
        <v>0</v>
      </c>
      <c r="U26" s="135">
        <f t="shared" ca="1" si="6"/>
        <v>0</v>
      </c>
      <c r="V26" s="135">
        <f t="shared" ca="1" si="6"/>
        <v>0</v>
      </c>
      <c r="W26" s="135">
        <f t="shared" ca="1" si="6"/>
        <v>0</v>
      </c>
      <c r="X26" s="135">
        <f t="shared" ca="1" si="6"/>
        <v>0</v>
      </c>
      <c r="Y26" s="135">
        <f t="shared" ca="1" si="6"/>
        <v>0</v>
      </c>
      <c r="Z26" s="135">
        <f t="shared" ca="1" si="6"/>
        <v>0</v>
      </c>
      <c r="AA26" s="135">
        <f t="shared" ca="1" si="6"/>
        <v>0</v>
      </c>
      <c r="AB26" s="135">
        <f t="shared" ca="1" si="6"/>
        <v>0</v>
      </c>
      <c r="AC26" s="135">
        <f t="shared" ca="1" si="6"/>
        <v>0</v>
      </c>
      <c r="AD26" s="135">
        <f t="shared" ca="1" si="6"/>
        <v>0</v>
      </c>
      <c r="AE26" s="135">
        <f t="shared" ca="1" si="6"/>
        <v>0</v>
      </c>
      <c r="AF26" s="135">
        <f t="shared" ca="1" si="6"/>
        <v>0</v>
      </c>
      <c r="AG26" s="135">
        <f t="shared" ca="1" si="6"/>
        <v>0</v>
      </c>
      <c r="AH26" s="135">
        <f t="shared" ca="1" si="6"/>
        <v>0</v>
      </c>
      <c r="AI26" s="135">
        <f t="shared" ca="1" si="6"/>
        <v>0</v>
      </c>
      <c r="AJ26" s="135">
        <f t="shared" ca="1" si="7"/>
        <v>0</v>
      </c>
      <c r="AK26" s="135">
        <f t="shared" ca="1" si="7"/>
        <v>0</v>
      </c>
      <c r="AL26" s="135">
        <f t="shared" ca="1" si="7"/>
        <v>0</v>
      </c>
      <c r="AM26" s="135">
        <f t="shared" ca="1" si="7"/>
        <v>0</v>
      </c>
      <c r="AN26" s="135">
        <f t="shared" ca="1" si="7"/>
        <v>0</v>
      </c>
      <c r="AO26" s="135">
        <f t="shared" ca="1" si="7"/>
        <v>0</v>
      </c>
      <c r="AP26" s="135">
        <f t="shared" ca="1" si="7"/>
        <v>0</v>
      </c>
      <c r="AQ26" s="135">
        <f t="shared" ca="1" si="7"/>
        <v>0</v>
      </c>
      <c r="AR26" s="135">
        <f t="shared" ca="1" si="7"/>
        <v>0</v>
      </c>
      <c r="AS26" s="135">
        <f t="shared" ca="1" si="7"/>
        <v>0</v>
      </c>
      <c r="AT26" s="135">
        <f t="shared" ca="1" si="7"/>
        <v>0</v>
      </c>
      <c r="AU26" s="135">
        <f t="shared" ca="1" si="7"/>
        <v>0</v>
      </c>
      <c r="AV26" s="135">
        <f t="shared" ca="1" si="7"/>
        <v>0</v>
      </c>
      <c r="AW26" s="135">
        <f t="shared" ca="1" si="7"/>
        <v>0</v>
      </c>
      <c r="AX26" s="135">
        <f t="shared" ca="1" si="7"/>
        <v>0</v>
      </c>
      <c r="AY26" s="135">
        <f t="shared" ca="1" si="7"/>
        <v>0</v>
      </c>
      <c r="AZ26" s="135">
        <f t="shared" ca="1" si="8"/>
        <v>0</v>
      </c>
      <c r="BA26" s="135">
        <f t="shared" ca="1" si="8"/>
        <v>0</v>
      </c>
      <c r="BB26" s="135">
        <f t="shared" ca="1" si="8"/>
        <v>0</v>
      </c>
      <c r="BC26" s="135">
        <f t="shared" ca="1" si="8"/>
        <v>0</v>
      </c>
      <c r="BD26" s="135">
        <f t="shared" ca="1" si="8"/>
        <v>0</v>
      </c>
      <c r="BE26" s="135">
        <f t="shared" ca="1" si="8"/>
        <v>0</v>
      </c>
      <c r="BF26" s="135">
        <f t="shared" ca="1" si="8"/>
        <v>0</v>
      </c>
      <c r="BG26" s="135">
        <f t="shared" ca="1" si="8"/>
        <v>0</v>
      </c>
      <c r="BH26" s="135">
        <f t="shared" ca="1" si="8"/>
        <v>0</v>
      </c>
      <c r="BI26" s="135">
        <f t="shared" ca="1" si="8"/>
        <v>0</v>
      </c>
      <c r="BJ26" s="135">
        <f t="shared" ca="1" si="8"/>
        <v>0</v>
      </c>
      <c r="BK26" s="135">
        <f t="shared" ca="1" si="8"/>
        <v>0</v>
      </c>
      <c r="BL26" s="135"/>
      <c r="BM26" s="135">
        <f ca="1">IF(INDEX($D26:$BV26, 1, MATCH(BM$11,$D$15:$BV$15,0))&gt;=PV_Zone_Ranking!$C$45,0,1)</f>
        <v>0</v>
      </c>
      <c r="BN26" s="135">
        <f t="shared" ca="1" si="13"/>
        <v>0</v>
      </c>
      <c r="BO26" s="135"/>
      <c r="BP26" s="135"/>
      <c r="BQ26">
        <f ca="1">IF(PV_Zone_Ranking!$AK$18="SS",0,IF(PV_Zone_Ranking!$G$29=0,0,1-(INDEX($D26:$BY26, 1, MATCH(BQ$11,$D$15:$BY$15,0))-PV_Zone_Ranking!$F$29)/(PV_Zone_Ranking!$G$29-PV_Zone_Ranking!$F$29)))</f>
        <v>3.8575399157771662</v>
      </c>
      <c r="BR26">
        <f>IF(PV_Zone_Ranking!$AK$18="TX",0,IF(PV_Zone_Ranking!$G$29=0,0,1-(INDEX($D26:$BY26, 1, MATCH(BR$11,$D$15:$BY$15,0))-PV_Zone_Ranking!$F$29)/(PV_Zone_Ranking!$G$29-PV_Zone_Ranking!$F$29)))</f>
        <v>0</v>
      </c>
      <c r="BS26">
        <f ca="1">IF(PV_Zone_Ranking!$G$30=0,0,1-(INDEX($D26:$BY26, 1, MATCH(BS$11,$D$15:$BY$15,0))-PV_Zone_Ranking!$F$30)/(PV_Zone_Ranking!$G$30-PV_Zone_Ranking!$F$30))</f>
        <v>1.0774207710083805</v>
      </c>
      <c r="BT26">
        <f ca="1">IF(PV_Zone_Ranking!$G$28=0,0,1-(INDEX($D26:$BY26, 1, MATCH(BT$11,$D$15:$BY$15,0))-PV_Zone_Ranking!$F$28)/(PV_Zone_Ranking!$G$28-PV_Zone_Ranking!$F$28))</f>
        <v>16.799370740204573</v>
      </c>
      <c r="BU26">
        <f ca="1">IF(PV_Zone_Ranking!$AK$18="SS",0,IF(PV_Zone_Ranking!$G$26=0,0,1-(INDEX($D26:$BY26, 1, MATCH(BU$11,$D$15:$BY$15,0))-PV_Zone_Ranking!$F$26)/(PV_Zone_Ranking!$G$26-PV_Zone_Ranking!$F$26)))</f>
        <v>19.138888658952798</v>
      </c>
      <c r="BV26">
        <f>IF(PV_Zone_Ranking!$AK$18="TX",0,IF(PV_Zone_Ranking!$G$26=0,0,1-(INDEX($D26:$BY26, 1, MATCH(BV$11,$D$15:$BY$15,0))-PV_Zone_Ranking!$F$26)/(PV_Zone_Ranking!$G$26-PV_Zone_Ranking!$F$26)))</f>
        <v>0</v>
      </c>
      <c r="BW26">
        <v>0</v>
      </c>
      <c r="BX26">
        <f t="shared" ca="1" si="9"/>
        <v>0</v>
      </c>
      <c r="BY26">
        <f t="shared" ca="1" si="9"/>
        <v>0</v>
      </c>
      <c r="BZ26">
        <f t="shared" ca="1" si="9"/>
        <v>0</v>
      </c>
      <c r="CA26">
        <f t="shared" ca="1" si="9"/>
        <v>0</v>
      </c>
      <c r="CB26">
        <f t="shared" ca="1" si="9"/>
        <v>0</v>
      </c>
      <c r="CC26">
        <f t="shared" ca="1" si="9"/>
        <v>0</v>
      </c>
      <c r="CD26">
        <f t="shared" ca="1" si="9"/>
        <v>0</v>
      </c>
      <c r="CE26">
        <f t="shared" ca="1" si="9"/>
        <v>0</v>
      </c>
      <c r="CF26">
        <f t="shared" ca="1" si="9"/>
        <v>0</v>
      </c>
      <c r="CG26">
        <f t="shared" ca="1" si="9"/>
        <v>0</v>
      </c>
      <c r="CH26" s="3">
        <f t="shared" ca="1" si="14"/>
        <v>0</v>
      </c>
      <c r="CI26" s="3">
        <f ca="1">IF($BN26=0,IF(PV_Zone_Ranking!$AK$18="SS",INDEX($D26:$BY26, 1, MATCH(CI$11,$D$15:$BY$15,0)),IF(PV_Zone_Ranking!$AK$18="TX",INDEX($D26:$BY26, 1, MATCH(CI$12,$D$15:$BY$15,0)),"Error")),0)</f>
        <v>0</v>
      </c>
      <c r="CJ26" s="4">
        <f t="shared" ca="1" si="10"/>
        <v>0</v>
      </c>
      <c r="CK26">
        <f t="shared" ca="1" si="15"/>
        <v>0</v>
      </c>
      <c r="CL26">
        <f t="shared" ca="1" si="16"/>
        <v>0</v>
      </c>
      <c r="CM26" s="4" t="str">
        <f ca="1">IF(D26=0,"",IF(CH26=0,"",COUNTIF($CH$16:$CH$197,"&gt;"&amp;CH26)+COUNTIF($CH26:$CH$197,CH26)))</f>
        <v/>
      </c>
      <c r="CN26" t="str">
        <f ca="1">IF(D26=0,"",IF(CH26=0,"",COUNTIFS($CI$16:$CI$197,"&lt;"&amp;CI26,$CI$16:$CI$197,"&lt;&gt;"&amp;0)+COUNTIF($CI26:$CI$197,CI26)))</f>
        <v/>
      </c>
      <c r="CQ26">
        <v>11</v>
      </c>
      <c r="CR26" t="e">
        <f t="shared" ca="1" si="17"/>
        <v>#N/A</v>
      </c>
      <c r="CS26" t="e">
        <f t="shared" ca="1" si="17"/>
        <v>#N/A</v>
      </c>
      <c r="CT26" s="3" t="e">
        <f t="shared" ca="1" si="17"/>
        <v>#N/A</v>
      </c>
      <c r="CU26" s="3" t="e">
        <f t="shared" ca="1" si="11"/>
        <v>#N/A</v>
      </c>
      <c r="CV26" s="4" t="e">
        <f t="shared" ca="1" si="17"/>
        <v>#N/A</v>
      </c>
      <c r="CW26" s="4" t="e">
        <f t="shared" ca="1" si="19"/>
        <v>#N/A</v>
      </c>
      <c r="CX26" s="4"/>
      <c r="CY26">
        <v>11</v>
      </c>
      <c r="CZ26" t="e">
        <f t="shared" ca="1" si="12"/>
        <v>#N/A</v>
      </c>
      <c r="DA26" t="e">
        <f t="shared" ca="1" si="12"/>
        <v>#N/A</v>
      </c>
      <c r="DB26" s="3" t="e">
        <f t="shared" ca="1" si="12"/>
        <v>#N/A</v>
      </c>
      <c r="DC26" s="3" t="e">
        <f t="shared" ca="1" si="12"/>
        <v>#N/A</v>
      </c>
      <c r="DD26" s="4" t="e">
        <f t="shared" ca="1" si="12"/>
        <v>#N/A</v>
      </c>
      <c r="DE26" s="4" t="e">
        <f t="shared" ca="1" si="20"/>
        <v>#N/A</v>
      </c>
      <c r="DF26" t="e">
        <f t="shared" ca="1" si="18"/>
        <v>#N/A</v>
      </c>
      <c r="DJ26" t="s">
        <v>92</v>
      </c>
      <c r="DK26">
        <v>3667</v>
      </c>
      <c r="DL26">
        <v>22</v>
      </c>
      <c r="DN26" s="7" t="s">
        <v>90</v>
      </c>
      <c r="DO26">
        <v>200</v>
      </c>
      <c r="DP26">
        <v>280</v>
      </c>
      <c r="DQ26">
        <v>250</v>
      </c>
      <c r="DR26">
        <f t="shared" si="23"/>
        <v>5.6</v>
      </c>
      <c r="DS26" s="62">
        <f t="shared" si="22"/>
        <v>6.72</v>
      </c>
      <c r="DT26" s="62">
        <f t="shared" si="22"/>
        <v>6</v>
      </c>
      <c r="DW26" s="21">
        <v>600</v>
      </c>
      <c r="DX26" s="21">
        <v>8</v>
      </c>
    </row>
    <row r="27" spans="4:132" x14ac:dyDescent="0.2">
      <c r="D27" s="135">
        <f t="shared" ca="1" si="5"/>
        <v>0</v>
      </c>
      <c r="E27" s="135">
        <f t="shared" ca="1" si="5"/>
        <v>0</v>
      </c>
      <c r="F27" s="135">
        <f t="shared" ca="1" si="5"/>
        <v>0</v>
      </c>
      <c r="G27" s="135">
        <f t="shared" ca="1" si="5"/>
        <v>0</v>
      </c>
      <c r="H27" s="135">
        <f t="shared" ca="1" si="5"/>
        <v>0</v>
      </c>
      <c r="I27" s="135">
        <f t="shared" ca="1" si="5"/>
        <v>0</v>
      </c>
      <c r="J27" s="2">
        <f t="shared" ca="1" si="5"/>
        <v>0</v>
      </c>
      <c r="K27" s="135">
        <f t="shared" ca="1" si="5"/>
        <v>0</v>
      </c>
      <c r="L27" s="135">
        <f t="shared" ca="1" si="5"/>
        <v>0</v>
      </c>
      <c r="M27" s="135">
        <f t="shared" ca="1" si="5"/>
        <v>0</v>
      </c>
      <c r="N27" s="135">
        <f t="shared" ca="1" si="5"/>
        <v>0</v>
      </c>
      <c r="O27" s="135">
        <f t="shared" ca="1" si="5"/>
        <v>0</v>
      </c>
      <c r="P27" s="135">
        <f t="shared" ca="1" si="5"/>
        <v>0</v>
      </c>
      <c r="Q27" s="135">
        <f t="shared" ca="1" si="5"/>
        <v>0</v>
      </c>
      <c r="R27" s="135">
        <f t="shared" ca="1" si="5"/>
        <v>0</v>
      </c>
      <c r="S27" s="135">
        <f t="shared" ca="1" si="5"/>
        <v>0</v>
      </c>
      <c r="T27" s="135">
        <f t="shared" ca="1" si="6"/>
        <v>0</v>
      </c>
      <c r="U27" s="135">
        <f t="shared" ca="1" si="6"/>
        <v>0</v>
      </c>
      <c r="V27" s="135">
        <f t="shared" ca="1" si="6"/>
        <v>0</v>
      </c>
      <c r="W27" s="135">
        <f t="shared" ca="1" si="6"/>
        <v>0</v>
      </c>
      <c r="X27" s="135">
        <f t="shared" ca="1" si="6"/>
        <v>0</v>
      </c>
      <c r="Y27" s="135">
        <f t="shared" ca="1" si="6"/>
        <v>0</v>
      </c>
      <c r="Z27" s="135">
        <f t="shared" ca="1" si="6"/>
        <v>0</v>
      </c>
      <c r="AA27" s="135">
        <f t="shared" ca="1" si="6"/>
        <v>0</v>
      </c>
      <c r="AB27" s="135">
        <f t="shared" ca="1" si="6"/>
        <v>0</v>
      </c>
      <c r="AC27" s="135">
        <f t="shared" ca="1" si="6"/>
        <v>0</v>
      </c>
      <c r="AD27" s="135">
        <f t="shared" ca="1" si="6"/>
        <v>0</v>
      </c>
      <c r="AE27" s="135">
        <f t="shared" ca="1" si="6"/>
        <v>0</v>
      </c>
      <c r="AF27" s="135">
        <f t="shared" ca="1" si="6"/>
        <v>0</v>
      </c>
      <c r="AG27" s="135">
        <f t="shared" ca="1" si="6"/>
        <v>0</v>
      </c>
      <c r="AH27" s="135">
        <f t="shared" ca="1" si="6"/>
        <v>0</v>
      </c>
      <c r="AI27" s="135">
        <f t="shared" ca="1" si="6"/>
        <v>0</v>
      </c>
      <c r="AJ27" s="135">
        <f t="shared" ca="1" si="7"/>
        <v>0</v>
      </c>
      <c r="AK27" s="135">
        <f t="shared" ca="1" si="7"/>
        <v>0</v>
      </c>
      <c r="AL27" s="135">
        <f t="shared" ca="1" si="7"/>
        <v>0</v>
      </c>
      <c r="AM27" s="135">
        <f t="shared" ca="1" si="7"/>
        <v>0</v>
      </c>
      <c r="AN27" s="135">
        <f t="shared" ca="1" si="7"/>
        <v>0</v>
      </c>
      <c r="AO27" s="135">
        <f t="shared" ca="1" si="7"/>
        <v>0</v>
      </c>
      <c r="AP27" s="135">
        <f t="shared" ca="1" si="7"/>
        <v>0</v>
      </c>
      <c r="AQ27" s="135">
        <f t="shared" ca="1" si="7"/>
        <v>0</v>
      </c>
      <c r="AR27" s="135">
        <f t="shared" ca="1" si="7"/>
        <v>0</v>
      </c>
      <c r="AS27" s="135">
        <f t="shared" ca="1" si="7"/>
        <v>0</v>
      </c>
      <c r="AT27" s="135">
        <f t="shared" ca="1" si="7"/>
        <v>0</v>
      </c>
      <c r="AU27" s="135">
        <f t="shared" ca="1" si="7"/>
        <v>0</v>
      </c>
      <c r="AV27" s="135">
        <f t="shared" ca="1" si="7"/>
        <v>0</v>
      </c>
      <c r="AW27" s="135">
        <f t="shared" ca="1" si="7"/>
        <v>0</v>
      </c>
      <c r="AX27" s="135">
        <f t="shared" ca="1" si="7"/>
        <v>0</v>
      </c>
      <c r="AY27" s="135">
        <f t="shared" ca="1" si="7"/>
        <v>0</v>
      </c>
      <c r="AZ27" s="135">
        <f t="shared" ca="1" si="8"/>
        <v>0</v>
      </c>
      <c r="BA27" s="135">
        <f t="shared" ca="1" si="8"/>
        <v>0</v>
      </c>
      <c r="BB27" s="135">
        <f t="shared" ca="1" si="8"/>
        <v>0</v>
      </c>
      <c r="BC27" s="135">
        <f t="shared" ca="1" si="8"/>
        <v>0</v>
      </c>
      <c r="BD27" s="135">
        <f t="shared" ca="1" si="8"/>
        <v>0</v>
      </c>
      <c r="BE27" s="135">
        <f t="shared" ca="1" si="8"/>
        <v>0</v>
      </c>
      <c r="BF27" s="135">
        <f t="shared" ca="1" si="8"/>
        <v>0</v>
      </c>
      <c r="BG27" s="135">
        <f t="shared" ca="1" si="8"/>
        <v>0</v>
      </c>
      <c r="BH27" s="135">
        <f t="shared" ca="1" si="8"/>
        <v>0</v>
      </c>
      <c r="BI27" s="135">
        <f t="shared" ca="1" si="8"/>
        <v>0</v>
      </c>
      <c r="BJ27" s="135">
        <f t="shared" ca="1" si="8"/>
        <v>0</v>
      </c>
      <c r="BK27" s="135">
        <f t="shared" ca="1" si="8"/>
        <v>0</v>
      </c>
      <c r="BL27" s="135"/>
      <c r="BM27" s="135">
        <f ca="1">IF(INDEX($D27:$BV27, 1, MATCH(BM$11,$D$15:$BV$15,0))&gt;=PV_Zone_Ranking!$C$45,0,1)</f>
        <v>0</v>
      </c>
      <c r="BN27" s="135">
        <f t="shared" ca="1" si="13"/>
        <v>0</v>
      </c>
      <c r="BO27" s="135"/>
      <c r="BP27" s="135"/>
      <c r="BQ27">
        <f ca="1">IF(PV_Zone_Ranking!$AK$18="SS",0,IF(PV_Zone_Ranking!$G$29=0,0,1-(INDEX($D27:$BY27, 1, MATCH(BQ$11,$D$15:$BY$15,0))-PV_Zone_Ranking!$F$29)/(PV_Zone_Ranking!$G$29-PV_Zone_Ranking!$F$29)))</f>
        <v>3.8575399157771662</v>
      </c>
      <c r="BR27">
        <f>IF(PV_Zone_Ranking!$AK$18="TX",0,IF(PV_Zone_Ranking!$G$29=0,0,1-(INDEX($D27:$BY27, 1, MATCH(BR$11,$D$15:$BY$15,0))-PV_Zone_Ranking!$F$29)/(PV_Zone_Ranking!$G$29-PV_Zone_Ranking!$F$29)))</f>
        <v>0</v>
      </c>
      <c r="BS27">
        <f ca="1">IF(PV_Zone_Ranking!$G$30=0,0,1-(INDEX($D27:$BY27, 1, MATCH(BS$11,$D$15:$BY$15,0))-PV_Zone_Ranking!$F$30)/(PV_Zone_Ranking!$G$30-PV_Zone_Ranking!$F$30))</f>
        <v>1.0774207710083805</v>
      </c>
      <c r="BT27">
        <f ca="1">IF(PV_Zone_Ranking!$G$28=0,0,1-(INDEX($D27:$BY27, 1, MATCH(BT$11,$D$15:$BY$15,0))-PV_Zone_Ranking!$F$28)/(PV_Zone_Ranking!$G$28-PV_Zone_Ranking!$F$28))</f>
        <v>16.799370740204573</v>
      </c>
      <c r="BU27">
        <f ca="1">IF(PV_Zone_Ranking!$AK$18="SS",0,IF(PV_Zone_Ranking!$G$26=0,0,1-(INDEX($D27:$BY27, 1, MATCH(BU$11,$D$15:$BY$15,0))-PV_Zone_Ranking!$F$26)/(PV_Zone_Ranking!$G$26-PV_Zone_Ranking!$F$26)))</f>
        <v>19.138888658952798</v>
      </c>
      <c r="BV27">
        <f>IF(PV_Zone_Ranking!$AK$18="TX",0,IF(PV_Zone_Ranking!$G$26=0,0,1-(INDEX($D27:$BY27, 1, MATCH(BV$11,$D$15:$BY$15,0))-PV_Zone_Ranking!$F$26)/(PV_Zone_Ranking!$G$26-PV_Zone_Ranking!$F$26)))</f>
        <v>0</v>
      </c>
      <c r="BW27">
        <v>0</v>
      </c>
      <c r="BX27">
        <f t="shared" ca="1" si="9"/>
        <v>0</v>
      </c>
      <c r="BY27">
        <f t="shared" ca="1" si="9"/>
        <v>0</v>
      </c>
      <c r="BZ27">
        <f t="shared" ca="1" si="9"/>
        <v>0</v>
      </c>
      <c r="CA27">
        <f t="shared" ca="1" si="9"/>
        <v>0</v>
      </c>
      <c r="CB27">
        <f t="shared" ca="1" si="9"/>
        <v>0</v>
      </c>
      <c r="CC27">
        <f t="shared" ca="1" si="9"/>
        <v>0</v>
      </c>
      <c r="CD27">
        <f t="shared" ca="1" si="9"/>
        <v>0</v>
      </c>
      <c r="CE27">
        <f t="shared" ca="1" si="9"/>
        <v>0</v>
      </c>
      <c r="CF27">
        <f t="shared" ca="1" si="9"/>
        <v>0</v>
      </c>
      <c r="CG27">
        <f t="shared" ca="1" si="9"/>
        <v>0</v>
      </c>
      <c r="CH27" s="3">
        <f t="shared" ca="1" si="14"/>
        <v>0</v>
      </c>
      <c r="CI27" s="3">
        <f ca="1">IF($BN27=0,IF(PV_Zone_Ranking!$AK$18="SS",INDEX($D27:$BY27, 1, MATCH(CI$11,$D$15:$BY$15,0)),IF(PV_Zone_Ranking!$AK$18="TX",INDEX($D27:$BY27, 1, MATCH(CI$12,$D$15:$BY$15,0)),"Error")),0)</f>
        <v>0</v>
      </c>
      <c r="CJ27" s="4">
        <f t="shared" ca="1" si="10"/>
        <v>0</v>
      </c>
      <c r="CK27">
        <f t="shared" ca="1" si="15"/>
        <v>0</v>
      </c>
      <c r="CL27">
        <f t="shared" ca="1" si="16"/>
        <v>0</v>
      </c>
      <c r="CM27" s="4" t="str">
        <f ca="1">IF(D27=0,"",IF(CH27=0,"",COUNTIF($CH$16:$CH$197,"&gt;"&amp;CH27)+COUNTIF($CH27:$CH$197,CH27)))</f>
        <v/>
      </c>
      <c r="CN27" t="str">
        <f ca="1">IF(D27=0,"",IF(CH27=0,"",COUNTIFS($CI$16:$CI$197,"&lt;"&amp;CI27,$CI$16:$CI$197,"&lt;&gt;"&amp;0)+COUNTIF($CI27:$CI$197,CI27)))</f>
        <v/>
      </c>
      <c r="CQ27">
        <v>12</v>
      </c>
      <c r="CR27" t="e">
        <f t="shared" ca="1" si="17"/>
        <v>#N/A</v>
      </c>
      <c r="CS27" t="e">
        <f t="shared" ca="1" si="17"/>
        <v>#N/A</v>
      </c>
      <c r="CT27" s="3" t="e">
        <f t="shared" ca="1" si="17"/>
        <v>#N/A</v>
      </c>
      <c r="CU27" s="3" t="e">
        <f t="shared" ca="1" si="11"/>
        <v>#N/A</v>
      </c>
      <c r="CV27" s="4" t="e">
        <f t="shared" ca="1" si="17"/>
        <v>#N/A</v>
      </c>
      <c r="CW27" s="4" t="e">
        <f t="shared" ca="1" si="19"/>
        <v>#N/A</v>
      </c>
      <c r="CX27" s="4"/>
      <c r="CY27">
        <v>12</v>
      </c>
      <c r="CZ27" t="e">
        <f t="shared" ca="1" si="12"/>
        <v>#N/A</v>
      </c>
      <c r="DA27" t="e">
        <f t="shared" ca="1" si="12"/>
        <v>#N/A</v>
      </c>
      <c r="DB27" s="3" t="e">
        <f t="shared" ca="1" si="12"/>
        <v>#N/A</v>
      </c>
      <c r="DC27" s="3" t="e">
        <f t="shared" ca="1" si="12"/>
        <v>#N/A</v>
      </c>
      <c r="DD27" s="4" t="e">
        <f t="shared" ca="1" si="12"/>
        <v>#N/A</v>
      </c>
      <c r="DE27" s="4" t="e">
        <f t="shared" ca="1" si="20"/>
        <v>#N/A</v>
      </c>
      <c r="DF27" t="e">
        <f t="shared" ca="1" si="18"/>
        <v>#N/A</v>
      </c>
      <c r="DJ27" t="s">
        <v>93</v>
      </c>
      <c r="DK27">
        <v>8840</v>
      </c>
      <c r="DL27">
        <v>60</v>
      </c>
      <c r="DN27" s="7" t="s">
        <v>91</v>
      </c>
      <c r="DO27">
        <v>300</v>
      </c>
      <c r="DP27">
        <v>280</v>
      </c>
      <c r="DQ27">
        <v>250</v>
      </c>
      <c r="DR27">
        <f t="shared" si="23"/>
        <v>6.4</v>
      </c>
      <c r="DS27" s="62">
        <f t="shared" si="22"/>
        <v>6.72</v>
      </c>
      <c r="DT27" s="62">
        <f t="shared" si="22"/>
        <v>6</v>
      </c>
    </row>
    <row r="28" spans="4:132" x14ac:dyDescent="0.2">
      <c r="D28" s="135">
        <f t="shared" ca="1" si="5"/>
        <v>0</v>
      </c>
      <c r="E28" s="135">
        <f t="shared" ca="1" si="5"/>
        <v>0</v>
      </c>
      <c r="F28" s="135">
        <f t="shared" ca="1" si="5"/>
        <v>0</v>
      </c>
      <c r="G28" s="135">
        <f t="shared" ca="1" si="5"/>
        <v>0</v>
      </c>
      <c r="H28" s="135">
        <f t="shared" ca="1" si="5"/>
        <v>0</v>
      </c>
      <c r="I28" s="135">
        <f t="shared" ca="1" si="5"/>
        <v>0</v>
      </c>
      <c r="J28" s="2">
        <f t="shared" ca="1" si="5"/>
        <v>0</v>
      </c>
      <c r="K28" s="135">
        <f t="shared" ca="1" si="5"/>
        <v>0</v>
      </c>
      <c r="L28" s="135">
        <f t="shared" ca="1" si="5"/>
        <v>0</v>
      </c>
      <c r="M28" s="135">
        <f t="shared" ca="1" si="5"/>
        <v>0</v>
      </c>
      <c r="N28" s="135">
        <f t="shared" ca="1" si="5"/>
        <v>0</v>
      </c>
      <c r="O28" s="135">
        <f t="shared" ca="1" si="5"/>
        <v>0</v>
      </c>
      <c r="P28" s="135">
        <f t="shared" ca="1" si="5"/>
        <v>0</v>
      </c>
      <c r="Q28" s="135">
        <f t="shared" ca="1" si="5"/>
        <v>0</v>
      </c>
      <c r="R28" s="135">
        <f t="shared" ca="1" si="5"/>
        <v>0</v>
      </c>
      <c r="S28" s="135">
        <f t="shared" ca="1" si="5"/>
        <v>0</v>
      </c>
      <c r="T28" s="135">
        <f t="shared" ca="1" si="6"/>
        <v>0</v>
      </c>
      <c r="U28" s="135">
        <f t="shared" ca="1" si="6"/>
        <v>0</v>
      </c>
      <c r="V28" s="135">
        <f t="shared" ca="1" si="6"/>
        <v>0</v>
      </c>
      <c r="W28" s="135">
        <f t="shared" ca="1" si="6"/>
        <v>0</v>
      </c>
      <c r="X28" s="135">
        <f t="shared" ca="1" si="6"/>
        <v>0</v>
      </c>
      <c r="Y28" s="135">
        <f t="shared" ca="1" si="6"/>
        <v>0</v>
      </c>
      <c r="Z28" s="135">
        <f t="shared" ca="1" si="6"/>
        <v>0</v>
      </c>
      <c r="AA28" s="135">
        <f t="shared" ca="1" si="6"/>
        <v>0</v>
      </c>
      <c r="AB28" s="135">
        <f t="shared" ca="1" si="6"/>
        <v>0</v>
      </c>
      <c r="AC28" s="135">
        <f t="shared" ca="1" si="6"/>
        <v>0</v>
      </c>
      <c r="AD28" s="135">
        <f t="shared" ca="1" si="6"/>
        <v>0</v>
      </c>
      <c r="AE28" s="135">
        <f t="shared" ca="1" si="6"/>
        <v>0</v>
      </c>
      <c r="AF28" s="135">
        <f t="shared" ca="1" si="6"/>
        <v>0</v>
      </c>
      <c r="AG28" s="135">
        <f t="shared" ca="1" si="6"/>
        <v>0</v>
      </c>
      <c r="AH28" s="135">
        <f t="shared" ca="1" si="6"/>
        <v>0</v>
      </c>
      <c r="AI28" s="135">
        <f t="shared" ca="1" si="6"/>
        <v>0</v>
      </c>
      <c r="AJ28" s="135">
        <f t="shared" ca="1" si="7"/>
        <v>0</v>
      </c>
      <c r="AK28" s="135">
        <f t="shared" ca="1" si="7"/>
        <v>0</v>
      </c>
      <c r="AL28" s="135">
        <f t="shared" ca="1" si="7"/>
        <v>0</v>
      </c>
      <c r="AM28" s="135">
        <f t="shared" ca="1" si="7"/>
        <v>0</v>
      </c>
      <c r="AN28" s="135">
        <f t="shared" ca="1" si="7"/>
        <v>0</v>
      </c>
      <c r="AO28" s="135">
        <f t="shared" ca="1" si="7"/>
        <v>0</v>
      </c>
      <c r="AP28" s="135">
        <f t="shared" ca="1" si="7"/>
        <v>0</v>
      </c>
      <c r="AQ28" s="135">
        <f t="shared" ca="1" si="7"/>
        <v>0</v>
      </c>
      <c r="AR28" s="135">
        <f t="shared" ca="1" si="7"/>
        <v>0</v>
      </c>
      <c r="AS28" s="135">
        <f t="shared" ca="1" si="7"/>
        <v>0</v>
      </c>
      <c r="AT28" s="135">
        <f t="shared" ca="1" si="7"/>
        <v>0</v>
      </c>
      <c r="AU28" s="135">
        <f t="shared" ca="1" si="7"/>
        <v>0</v>
      </c>
      <c r="AV28" s="135">
        <f t="shared" ca="1" si="7"/>
        <v>0</v>
      </c>
      <c r="AW28" s="135">
        <f t="shared" ca="1" si="7"/>
        <v>0</v>
      </c>
      <c r="AX28" s="135">
        <f t="shared" ca="1" si="7"/>
        <v>0</v>
      </c>
      <c r="AY28" s="135">
        <f t="shared" ca="1" si="7"/>
        <v>0</v>
      </c>
      <c r="AZ28" s="135">
        <f t="shared" ca="1" si="8"/>
        <v>0</v>
      </c>
      <c r="BA28" s="135">
        <f t="shared" ca="1" si="8"/>
        <v>0</v>
      </c>
      <c r="BB28" s="135">
        <f t="shared" ca="1" si="8"/>
        <v>0</v>
      </c>
      <c r="BC28" s="135">
        <f t="shared" ca="1" si="8"/>
        <v>0</v>
      </c>
      <c r="BD28" s="135">
        <f t="shared" ca="1" si="8"/>
        <v>0</v>
      </c>
      <c r="BE28" s="135">
        <f t="shared" ca="1" si="8"/>
        <v>0</v>
      </c>
      <c r="BF28" s="135">
        <f t="shared" ca="1" si="8"/>
        <v>0</v>
      </c>
      <c r="BG28" s="135">
        <f t="shared" ca="1" si="8"/>
        <v>0</v>
      </c>
      <c r="BH28" s="135">
        <f t="shared" ca="1" si="8"/>
        <v>0</v>
      </c>
      <c r="BI28" s="135">
        <f t="shared" ca="1" si="8"/>
        <v>0</v>
      </c>
      <c r="BJ28" s="135">
        <f t="shared" ca="1" si="8"/>
        <v>0</v>
      </c>
      <c r="BK28" s="135">
        <f t="shared" ca="1" si="8"/>
        <v>0</v>
      </c>
      <c r="BL28" s="135"/>
      <c r="BM28" s="135">
        <f ca="1">IF(INDEX($D28:$BV28, 1, MATCH(BM$11,$D$15:$BV$15,0))&gt;=PV_Zone_Ranking!$C$45,0,1)</f>
        <v>0</v>
      </c>
      <c r="BN28" s="135">
        <f t="shared" ca="1" si="13"/>
        <v>0</v>
      </c>
      <c r="BO28" s="135"/>
      <c r="BP28" s="135"/>
      <c r="BQ28">
        <f ca="1">IF(PV_Zone_Ranking!$AK$18="SS",0,IF(PV_Zone_Ranking!$G$29=0,0,1-(INDEX($D28:$BY28, 1, MATCH(BQ$11,$D$15:$BY$15,0))-PV_Zone_Ranking!$F$29)/(PV_Zone_Ranking!$G$29-PV_Zone_Ranking!$F$29)))</f>
        <v>3.8575399157771662</v>
      </c>
      <c r="BR28">
        <f>IF(PV_Zone_Ranking!$AK$18="TX",0,IF(PV_Zone_Ranking!$G$29=0,0,1-(INDEX($D28:$BY28, 1, MATCH(BR$11,$D$15:$BY$15,0))-PV_Zone_Ranking!$F$29)/(PV_Zone_Ranking!$G$29-PV_Zone_Ranking!$F$29)))</f>
        <v>0</v>
      </c>
      <c r="BS28">
        <f ca="1">IF(PV_Zone_Ranking!$G$30=0,0,1-(INDEX($D28:$BY28, 1, MATCH(BS$11,$D$15:$BY$15,0))-PV_Zone_Ranking!$F$30)/(PV_Zone_Ranking!$G$30-PV_Zone_Ranking!$F$30))</f>
        <v>1.0774207710083805</v>
      </c>
      <c r="BT28">
        <f ca="1">IF(PV_Zone_Ranking!$G$28=0,0,1-(INDEX($D28:$BY28, 1, MATCH(BT$11,$D$15:$BY$15,0))-PV_Zone_Ranking!$F$28)/(PV_Zone_Ranking!$G$28-PV_Zone_Ranking!$F$28))</f>
        <v>16.799370740204573</v>
      </c>
      <c r="BU28">
        <f ca="1">IF(PV_Zone_Ranking!$AK$18="SS",0,IF(PV_Zone_Ranking!$G$26=0,0,1-(INDEX($D28:$BY28, 1, MATCH(BU$11,$D$15:$BY$15,0))-PV_Zone_Ranking!$F$26)/(PV_Zone_Ranking!$G$26-PV_Zone_Ranking!$F$26)))</f>
        <v>19.138888658952798</v>
      </c>
      <c r="BV28">
        <f>IF(PV_Zone_Ranking!$AK$18="TX",0,IF(PV_Zone_Ranking!$G$26=0,0,1-(INDEX($D28:$BY28, 1, MATCH(BV$11,$D$15:$BY$15,0))-PV_Zone_Ranking!$F$26)/(PV_Zone_Ranking!$G$26-PV_Zone_Ranking!$F$26)))</f>
        <v>0</v>
      </c>
      <c r="BW28">
        <v>0</v>
      </c>
      <c r="BX28">
        <f t="shared" ca="1" si="9"/>
        <v>0</v>
      </c>
      <c r="BY28">
        <f t="shared" ca="1" si="9"/>
        <v>0</v>
      </c>
      <c r="BZ28">
        <f t="shared" ca="1" si="9"/>
        <v>0</v>
      </c>
      <c r="CA28">
        <f t="shared" ca="1" si="9"/>
        <v>0</v>
      </c>
      <c r="CB28">
        <f t="shared" ca="1" si="9"/>
        <v>0</v>
      </c>
      <c r="CC28">
        <f t="shared" ca="1" si="9"/>
        <v>0</v>
      </c>
      <c r="CD28">
        <f t="shared" ca="1" si="9"/>
        <v>0</v>
      </c>
      <c r="CE28">
        <f t="shared" ca="1" si="9"/>
        <v>0</v>
      </c>
      <c r="CF28">
        <f t="shared" ca="1" si="9"/>
        <v>0</v>
      </c>
      <c r="CG28">
        <f t="shared" ca="1" si="9"/>
        <v>0</v>
      </c>
      <c r="CH28" s="3">
        <f t="shared" ca="1" si="14"/>
        <v>0</v>
      </c>
      <c r="CI28" s="3">
        <f ca="1">IF($BN28=0,IF(PV_Zone_Ranking!$AK$18="SS",INDEX($D28:$BY28, 1, MATCH(CI$11,$D$15:$BY$15,0)),IF(PV_Zone_Ranking!$AK$18="TX",INDEX($D28:$BY28, 1, MATCH(CI$12,$D$15:$BY$15,0)),"Error")),0)</f>
        <v>0</v>
      </c>
      <c r="CJ28" s="4">
        <f t="shared" ca="1" si="10"/>
        <v>0</v>
      </c>
      <c r="CK28">
        <f t="shared" ca="1" si="15"/>
        <v>0</v>
      </c>
      <c r="CL28">
        <f t="shared" ca="1" si="16"/>
        <v>0</v>
      </c>
      <c r="CM28" s="4" t="str">
        <f ca="1">IF(D28=0,"",IF(CH28=0,"",COUNTIF($CH$16:$CH$197,"&gt;"&amp;CH28)+COUNTIF($CH28:$CH$197,CH28)))</f>
        <v/>
      </c>
      <c r="CN28" t="str">
        <f ca="1">IF(D28=0,"",IF(CH28=0,"",COUNTIFS($CI$16:$CI$197,"&lt;"&amp;CI28,$CI$16:$CI$197,"&lt;&gt;"&amp;0)+COUNTIF($CI28:$CI$197,CI28)))</f>
        <v/>
      </c>
      <c r="CQ28">
        <v>13</v>
      </c>
      <c r="CR28" t="e">
        <f t="shared" ca="1" si="17"/>
        <v>#N/A</v>
      </c>
      <c r="CS28" t="e">
        <f t="shared" ca="1" si="17"/>
        <v>#N/A</v>
      </c>
      <c r="CT28" s="3" t="e">
        <f t="shared" ca="1" si="17"/>
        <v>#N/A</v>
      </c>
      <c r="CU28" s="3" t="e">
        <f t="shared" ca="1" si="11"/>
        <v>#N/A</v>
      </c>
      <c r="CV28" s="4" t="e">
        <f t="shared" ca="1" si="17"/>
        <v>#N/A</v>
      </c>
      <c r="CW28" s="4" t="e">
        <f t="shared" ca="1" si="19"/>
        <v>#N/A</v>
      </c>
      <c r="CX28" s="4"/>
      <c r="CY28">
        <v>13</v>
      </c>
      <c r="CZ28" t="e">
        <f t="shared" ca="1" si="12"/>
        <v>#N/A</v>
      </c>
      <c r="DA28" t="e">
        <f t="shared" ca="1" si="12"/>
        <v>#N/A</v>
      </c>
      <c r="DB28" s="3" t="e">
        <f t="shared" ca="1" si="12"/>
        <v>#N/A</v>
      </c>
      <c r="DC28" s="3" t="e">
        <f t="shared" ca="1" si="12"/>
        <v>#N/A</v>
      </c>
      <c r="DD28" s="4" t="e">
        <f t="shared" ca="1" si="12"/>
        <v>#N/A</v>
      </c>
      <c r="DE28" s="4" t="e">
        <f t="shared" ca="1" si="20"/>
        <v>#N/A</v>
      </c>
      <c r="DF28" t="e">
        <f t="shared" ca="1" si="18"/>
        <v>#N/A</v>
      </c>
      <c r="DJ28" t="s">
        <v>94</v>
      </c>
      <c r="DK28">
        <v>5420</v>
      </c>
      <c r="DL28">
        <v>30</v>
      </c>
      <c r="DN28" s="7" t="s">
        <v>92</v>
      </c>
      <c r="DO28">
        <v>200</v>
      </c>
      <c r="DP28">
        <v>260</v>
      </c>
      <c r="DQ28">
        <v>240</v>
      </c>
      <c r="DR28">
        <f t="shared" si="23"/>
        <v>5.6</v>
      </c>
      <c r="DS28" s="62">
        <f t="shared" si="22"/>
        <v>6.24</v>
      </c>
      <c r="DT28" s="62">
        <f t="shared" si="22"/>
        <v>5.76</v>
      </c>
    </row>
    <row r="29" spans="4:132" x14ac:dyDescent="0.2">
      <c r="D29" s="135">
        <f t="shared" ca="1" si="5"/>
        <v>0</v>
      </c>
      <c r="E29" s="135">
        <f t="shared" ca="1" si="5"/>
        <v>0</v>
      </c>
      <c r="F29" s="135">
        <f t="shared" ca="1" si="5"/>
        <v>0</v>
      </c>
      <c r="G29" s="135">
        <f t="shared" ca="1" si="5"/>
        <v>0</v>
      </c>
      <c r="H29" s="135">
        <f t="shared" ca="1" si="5"/>
        <v>0</v>
      </c>
      <c r="I29" s="135">
        <f t="shared" ca="1" si="5"/>
        <v>0</v>
      </c>
      <c r="J29" s="2">
        <f t="shared" ca="1" si="5"/>
        <v>0</v>
      </c>
      <c r="K29" s="135">
        <f t="shared" ca="1" si="5"/>
        <v>0</v>
      </c>
      <c r="L29" s="135">
        <f t="shared" ca="1" si="5"/>
        <v>0</v>
      </c>
      <c r="M29" s="135">
        <f t="shared" ca="1" si="5"/>
        <v>0</v>
      </c>
      <c r="N29" s="135">
        <f t="shared" ca="1" si="5"/>
        <v>0</v>
      </c>
      <c r="O29" s="135">
        <f t="shared" ca="1" si="5"/>
        <v>0</v>
      </c>
      <c r="P29" s="135">
        <f t="shared" ca="1" si="5"/>
        <v>0</v>
      </c>
      <c r="Q29" s="135">
        <f t="shared" ca="1" si="5"/>
        <v>0</v>
      </c>
      <c r="R29" s="135">
        <f t="shared" ca="1" si="5"/>
        <v>0</v>
      </c>
      <c r="S29" s="135">
        <f t="shared" ca="1" si="5"/>
        <v>0</v>
      </c>
      <c r="T29" s="135">
        <f t="shared" ca="1" si="6"/>
        <v>0</v>
      </c>
      <c r="U29" s="135">
        <f t="shared" ca="1" si="6"/>
        <v>0</v>
      </c>
      <c r="V29" s="135">
        <f t="shared" ca="1" si="6"/>
        <v>0</v>
      </c>
      <c r="W29" s="135">
        <f t="shared" ca="1" si="6"/>
        <v>0</v>
      </c>
      <c r="X29" s="135">
        <f t="shared" ca="1" si="6"/>
        <v>0</v>
      </c>
      <c r="Y29" s="135">
        <f t="shared" ca="1" si="6"/>
        <v>0</v>
      </c>
      <c r="Z29" s="135">
        <f t="shared" ca="1" si="6"/>
        <v>0</v>
      </c>
      <c r="AA29" s="135">
        <f t="shared" ca="1" si="6"/>
        <v>0</v>
      </c>
      <c r="AB29" s="135">
        <f t="shared" ca="1" si="6"/>
        <v>0</v>
      </c>
      <c r="AC29" s="135">
        <f t="shared" ca="1" si="6"/>
        <v>0</v>
      </c>
      <c r="AD29" s="135">
        <f t="shared" ca="1" si="6"/>
        <v>0</v>
      </c>
      <c r="AE29" s="135">
        <f t="shared" ca="1" si="6"/>
        <v>0</v>
      </c>
      <c r="AF29" s="135">
        <f t="shared" ca="1" si="6"/>
        <v>0</v>
      </c>
      <c r="AG29" s="135">
        <f t="shared" ca="1" si="6"/>
        <v>0</v>
      </c>
      <c r="AH29" s="135">
        <f t="shared" ca="1" si="6"/>
        <v>0</v>
      </c>
      <c r="AI29" s="135">
        <f t="shared" ca="1" si="6"/>
        <v>0</v>
      </c>
      <c r="AJ29" s="135">
        <f t="shared" ca="1" si="7"/>
        <v>0</v>
      </c>
      <c r="AK29" s="135">
        <f t="shared" ca="1" si="7"/>
        <v>0</v>
      </c>
      <c r="AL29" s="135">
        <f t="shared" ca="1" si="7"/>
        <v>0</v>
      </c>
      <c r="AM29" s="135">
        <f t="shared" ca="1" si="7"/>
        <v>0</v>
      </c>
      <c r="AN29" s="135">
        <f t="shared" ca="1" si="7"/>
        <v>0</v>
      </c>
      <c r="AO29" s="135">
        <f t="shared" ca="1" si="7"/>
        <v>0</v>
      </c>
      <c r="AP29" s="135">
        <f t="shared" ca="1" si="7"/>
        <v>0</v>
      </c>
      <c r="AQ29" s="135">
        <f t="shared" ca="1" si="7"/>
        <v>0</v>
      </c>
      <c r="AR29" s="135">
        <f t="shared" ca="1" si="7"/>
        <v>0</v>
      </c>
      <c r="AS29" s="135">
        <f t="shared" ca="1" si="7"/>
        <v>0</v>
      </c>
      <c r="AT29" s="135">
        <f t="shared" ca="1" si="7"/>
        <v>0</v>
      </c>
      <c r="AU29" s="135">
        <f t="shared" ca="1" si="7"/>
        <v>0</v>
      </c>
      <c r="AV29" s="135">
        <f t="shared" ca="1" si="7"/>
        <v>0</v>
      </c>
      <c r="AW29" s="135">
        <f t="shared" ca="1" si="7"/>
        <v>0</v>
      </c>
      <c r="AX29" s="135">
        <f t="shared" ca="1" si="7"/>
        <v>0</v>
      </c>
      <c r="AY29" s="135">
        <f t="shared" ca="1" si="7"/>
        <v>0</v>
      </c>
      <c r="AZ29" s="135">
        <f t="shared" ca="1" si="8"/>
        <v>0</v>
      </c>
      <c r="BA29" s="135">
        <f t="shared" ca="1" si="8"/>
        <v>0</v>
      </c>
      <c r="BB29" s="135">
        <f t="shared" ca="1" si="8"/>
        <v>0</v>
      </c>
      <c r="BC29" s="135">
        <f t="shared" ca="1" si="8"/>
        <v>0</v>
      </c>
      <c r="BD29" s="135">
        <f t="shared" ca="1" si="8"/>
        <v>0</v>
      </c>
      <c r="BE29" s="135">
        <f t="shared" ca="1" si="8"/>
        <v>0</v>
      </c>
      <c r="BF29" s="135">
        <f t="shared" ca="1" si="8"/>
        <v>0</v>
      </c>
      <c r="BG29" s="135">
        <f t="shared" ca="1" si="8"/>
        <v>0</v>
      </c>
      <c r="BH29" s="135">
        <f t="shared" ca="1" si="8"/>
        <v>0</v>
      </c>
      <c r="BI29" s="135">
        <f t="shared" ca="1" si="8"/>
        <v>0</v>
      </c>
      <c r="BJ29" s="135">
        <f t="shared" ca="1" si="8"/>
        <v>0</v>
      </c>
      <c r="BK29" s="135">
        <f t="shared" ca="1" si="8"/>
        <v>0</v>
      </c>
      <c r="BL29" s="135"/>
      <c r="BM29" s="135">
        <f ca="1">IF(INDEX($D29:$BV29, 1, MATCH(BM$11,$D$15:$BV$15,0))&gt;=PV_Zone_Ranking!$C$45,0,1)</f>
        <v>0</v>
      </c>
      <c r="BN29" s="135">
        <f t="shared" ca="1" si="13"/>
        <v>0</v>
      </c>
      <c r="BO29" s="135"/>
      <c r="BP29" s="135"/>
      <c r="BQ29">
        <f ca="1">IF(PV_Zone_Ranking!$AK$18="SS",0,IF(PV_Zone_Ranking!$G$29=0,0,1-(INDEX($D29:$BY29, 1, MATCH(BQ$11,$D$15:$BY$15,0))-PV_Zone_Ranking!$F$29)/(PV_Zone_Ranking!$G$29-PV_Zone_Ranking!$F$29)))</f>
        <v>3.8575399157771662</v>
      </c>
      <c r="BR29">
        <f>IF(PV_Zone_Ranking!$AK$18="TX",0,IF(PV_Zone_Ranking!$G$29=0,0,1-(INDEX($D29:$BY29, 1, MATCH(BR$11,$D$15:$BY$15,0))-PV_Zone_Ranking!$F$29)/(PV_Zone_Ranking!$G$29-PV_Zone_Ranking!$F$29)))</f>
        <v>0</v>
      </c>
      <c r="BS29">
        <f ca="1">IF(PV_Zone_Ranking!$G$30=0,0,1-(INDEX($D29:$BY29, 1, MATCH(BS$11,$D$15:$BY$15,0))-PV_Zone_Ranking!$F$30)/(PV_Zone_Ranking!$G$30-PV_Zone_Ranking!$F$30))</f>
        <v>1.0774207710083805</v>
      </c>
      <c r="BT29">
        <f ca="1">IF(PV_Zone_Ranking!$G$28=0,0,1-(INDEX($D29:$BY29, 1, MATCH(BT$11,$D$15:$BY$15,0))-PV_Zone_Ranking!$F$28)/(PV_Zone_Ranking!$G$28-PV_Zone_Ranking!$F$28))</f>
        <v>16.799370740204573</v>
      </c>
      <c r="BU29">
        <f ca="1">IF(PV_Zone_Ranking!$AK$18="SS",0,IF(PV_Zone_Ranking!$G$26=0,0,1-(INDEX($D29:$BY29, 1, MATCH(BU$11,$D$15:$BY$15,0))-PV_Zone_Ranking!$F$26)/(PV_Zone_Ranking!$G$26-PV_Zone_Ranking!$F$26)))</f>
        <v>19.138888658952798</v>
      </c>
      <c r="BV29">
        <f>IF(PV_Zone_Ranking!$AK$18="TX",0,IF(PV_Zone_Ranking!$G$26=0,0,1-(INDEX($D29:$BY29, 1, MATCH(BV$11,$D$15:$BY$15,0))-PV_Zone_Ranking!$F$26)/(PV_Zone_Ranking!$G$26-PV_Zone_Ranking!$F$26)))</f>
        <v>0</v>
      </c>
      <c r="BW29">
        <v>0</v>
      </c>
      <c r="BX29">
        <f t="shared" ca="1" si="9"/>
        <v>0</v>
      </c>
      <c r="BY29">
        <f t="shared" ca="1" si="9"/>
        <v>0</v>
      </c>
      <c r="BZ29">
        <f t="shared" ca="1" si="9"/>
        <v>0</v>
      </c>
      <c r="CA29">
        <f t="shared" ca="1" si="9"/>
        <v>0</v>
      </c>
      <c r="CB29">
        <f t="shared" ca="1" si="9"/>
        <v>0</v>
      </c>
      <c r="CC29">
        <f t="shared" ca="1" si="9"/>
        <v>0</v>
      </c>
      <c r="CD29">
        <f t="shared" ca="1" si="9"/>
        <v>0</v>
      </c>
      <c r="CE29">
        <f t="shared" ca="1" si="9"/>
        <v>0</v>
      </c>
      <c r="CF29">
        <f t="shared" ca="1" si="9"/>
        <v>0</v>
      </c>
      <c r="CG29">
        <f t="shared" ca="1" si="9"/>
        <v>0</v>
      </c>
      <c r="CH29" s="3">
        <f t="shared" ca="1" si="14"/>
        <v>0</v>
      </c>
      <c r="CI29" s="3">
        <f ca="1">IF($BN29=0,IF(PV_Zone_Ranking!$AK$18="SS",INDEX($D29:$BY29, 1, MATCH(CI$11,$D$15:$BY$15,0)),IF(PV_Zone_Ranking!$AK$18="TX",INDEX($D29:$BY29, 1, MATCH(CI$12,$D$15:$BY$15,0)),"Error")),0)</f>
        <v>0</v>
      </c>
      <c r="CJ29" s="4">
        <f t="shared" ca="1" si="10"/>
        <v>0</v>
      </c>
      <c r="CK29">
        <f t="shared" ca="1" si="15"/>
        <v>0</v>
      </c>
      <c r="CL29">
        <f t="shared" ca="1" si="16"/>
        <v>0</v>
      </c>
      <c r="CM29" s="4" t="str">
        <f ca="1">IF(D29=0,"",IF(CH29=0,"",COUNTIF($CH$16:$CH$197,"&gt;"&amp;CH29)+COUNTIF($CH29:$CH$197,CH29)))</f>
        <v/>
      </c>
      <c r="CN29" t="str">
        <f ca="1">IF(D29=0,"",IF(CH29=0,"",COUNTIFS($CI$16:$CI$197,"&lt;"&amp;CI29,$CI$16:$CI$197,"&lt;&gt;"&amp;0)+COUNTIF($CI29:$CI$197,CI29)))</f>
        <v/>
      </c>
      <c r="CQ29">
        <v>14</v>
      </c>
      <c r="CR29" t="e">
        <f t="shared" ca="1" si="17"/>
        <v>#N/A</v>
      </c>
      <c r="CS29" t="e">
        <f t="shared" ca="1" si="17"/>
        <v>#N/A</v>
      </c>
      <c r="CT29" s="3" t="e">
        <f t="shared" ca="1" si="17"/>
        <v>#N/A</v>
      </c>
      <c r="CU29" s="3" t="e">
        <f t="shared" ca="1" si="11"/>
        <v>#N/A</v>
      </c>
      <c r="CV29" s="4" t="e">
        <f t="shared" ca="1" si="17"/>
        <v>#N/A</v>
      </c>
      <c r="CW29" s="4" t="e">
        <f t="shared" ca="1" si="19"/>
        <v>#N/A</v>
      </c>
      <c r="CX29" s="4"/>
      <c r="CY29">
        <v>14</v>
      </c>
      <c r="CZ29" t="e">
        <f t="shared" ca="1" si="12"/>
        <v>#N/A</v>
      </c>
      <c r="DA29" t="e">
        <f t="shared" ca="1" si="12"/>
        <v>#N/A</v>
      </c>
      <c r="DB29" s="3" t="e">
        <f t="shared" ca="1" si="12"/>
        <v>#N/A</v>
      </c>
      <c r="DC29" s="3" t="e">
        <f t="shared" ca="1" si="12"/>
        <v>#N/A</v>
      </c>
      <c r="DD29" s="4" t="e">
        <f t="shared" ca="1" si="12"/>
        <v>#N/A</v>
      </c>
      <c r="DE29" s="4" t="e">
        <f t="shared" ca="1" si="20"/>
        <v>#N/A</v>
      </c>
      <c r="DF29" t="e">
        <f t="shared" ca="1" si="18"/>
        <v>#N/A</v>
      </c>
      <c r="DJ29" t="s">
        <v>95</v>
      </c>
      <c r="DK29">
        <v>788</v>
      </c>
      <c r="DN29" s="13" t="s">
        <v>93</v>
      </c>
      <c r="DO29" s="7">
        <v>200</v>
      </c>
      <c r="DP29">
        <v>260</v>
      </c>
      <c r="DQ29">
        <v>230</v>
      </c>
      <c r="DR29">
        <f t="shared" si="23"/>
        <v>5.6</v>
      </c>
      <c r="DS29" s="62">
        <f>DP29*24/1000</f>
        <v>6.24</v>
      </c>
      <c r="DT29" s="62">
        <f>DQ29*24/1000</f>
        <v>5.52</v>
      </c>
    </row>
    <row r="30" spans="4:132" x14ac:dyDescent="0.2">
      <c r="D30" s="135">
        <f t="shared" ca="1" si="5"/>
        <v>0</v>
      </c>
      <c r="E30" s="135">
        <f t="shared" ca="1" si="5"/>
        <v>0</v>
      </c>
      <c r="F30" s="135">
        <f t="shared" ca="1" si="5"/>
        <v>0</v>
      </c>
      <c r="G30" s="135">
        <f t="shared" ca="1" si="5"/>
        <v>0</v>
      </c>
      <c r="H30" s="135">
        <f t="shared" ca="1" si="5"/>
        <v>0</v>
      </c>
      <c r="I30" s="135">
        <f t="shared" ca="1" si="5"/>
        <v>0</v>
      </c>
      <c r="J30" s="2">
        <f t="shared" ca="1" si="5"/>
        <v>0</v>
      </c>
      <c r="K30" s="135">
        <f t="shared" ca="1" si="5"/>
        <v>0</v>
      </c>
      <c r="L30" s="135">
        <f t="shared" ca="1" si="5"/>
        <v>0</v>
      </c>
      <c r="M30" s="135">
        <f t="shared" ca="1" si="5"/>
        <v>0</v>
      </c>
      <c r="N30" s="135">
        <f t="shared" ca="1" si="5"/>
        <v>0</v>
      </c>
      <c r="O30" s="135">
        <f t="shared" ca="1" si="5"/>
        <v>0</v>
      </c>
      <c r="P30" s="135">
        <f t="shared" ca="1" si="5"/>
        <v>0</v>
      </c>
      <c r="Q30" s="135">
        <f t="shared" ca="1" si="5"/>
        <v>0</v>
      </c>
      <c r="R30" s="135">
        <f t="shared" ca="1" si="5"/>
        <v>0</v>
      </c>
      <c r="S30" s="135">
        <f t="shared" ref="N30:AC45" ca="1" si="24">INDIRECT($B$3&amp;"!R"&amp;(ROW()-$D$14)&amp;"C"&amp;(COLUMN()-$C$15),FALSE)</f>
        <v>0</v>
      </c>
      <c r="T30" s="135">
        <f t="shared" ca="1" si="24"/>
        <v>0</v>
      </c>
      <c r="U30" s="135">
        <f t="shared" ca="1" si="24"/>
        <v>0</v>
      </c>
      <c r="V30" s="135">
        <f t="shared" ca="1" si="24"/>
        <v>0</v>
      </c>
      <c r="W30" s="135">
        <f t="shared" ca="1" si="24"/>
        <v>0</v>
      </c>
      <c r="X30" s="135">
        <f t="shared" ca="1" si="6"/>
        <v>0</v>
      </c>
      <c r="Y30" s="135">
        <f t="shared" ca="1" si="6"/>
        <v>0</v>
      </c>
      <c r="Z30" s="135">
        <f t="shared" ca="1" si="6"/>
        <v>0</v>
      </c>
      <c r="AA30" s="135">
        <f t="shared" ca="1" si="6"/>
        <v>0</v>
      </c>
      <c r="AB30" s="135">
        <f t="shared" ca="1" si="6"/>
        <v>0</v>
      </c>
      <c r="AC30" s="135">
        <f t="shared" ca="1" si="6"/>
        <v>0</v>
      </c>
      <c r="AD30" s="135">
        <f t="shared" ca="1" si="6"/>
        <v>0</v>
      </c>
      <c r="AE30" s="135">
        <f t="shared" ca="1" si="6"/>
        <v>0</v>
      </c>
      <c r="AF30" s="135">
        <f t="shared" ca="1" si="6"/>
        <v>0</v>
      </c>
      <c r="AG30" s="135">
        <f t="shared" ca="1" si="6"/>
        <v>0</v>
      </c>
      <c r="AH30" s="135">
        <f t="shared" ca="1" si="6"/>
        <v>0</v>
      </c>
      <c r="AI30" s="135">
        <f t="shared" ca="1" si="6"/>
        <v>0</v>
      </c>
      <c r="AJ30" s="135">
        <f t="shared" ca="1" si="7"/>
        <v>0</v>
      </c>
      <c r="AK30" s="135">
        <f t="shared" ca="1" si="7"/>
        <v>0</v>
      </c>
      <c r="AL30" s="135">
        <f t="shared" ca="1" si="7"/>
        <v>0</v>
      </c>
      <c r="AM30" s="135">
        <f t="shared" ca="1" si="7"/>
        <v>0</v>
      </c>
      <c r="AN30" s="135">
        <f t="shared" ca="1" si="7"/>
        <v>0</v>
      </c>
      <c r="AO30" s="135">
        <f t="shared" ca="1" si="7"/>
        <v>0</v>
      </c>
      <c r="AP30" s="135">
        <f t="shared" ca="1" si="7"/>
        <v>0</v>
      </c>
      <c r="AQ30" s="135">
        <f t="shared" ca="1" si="7"/>
        <v>0</v>
      </c>
      <c r="AR30" s="135">
        <f t="shared" ca="1" si="7"/>
        <v>0</v>
      </c>
      <c r="AS30" s="135">
        <f t="shared" ca="1" si="7"/>
        <v>0</v>
      </c>
      <c r="AT30" s="135">
        <f t="shared" ca="1" si="7"/>
        <v>0</v>
      </c>
      <c r="AU30" s="135">
        <f t="shared" ca="1" si="7"/>
        <v>0</v>
      </c>
      <c r="AV30" s="135">
        <f t="shared" ca="1" si="7"/>
        <v>0</v>
      </c>
      <c r="AW30" s="135">
        <f t="shared" ca="1" si="7"/>
        <v>0</v>
      </c>
      <c r="AX30" s="135">
        <f t="shared" ca="1" si="7"/>
        <v>0</v>
      </c>
      <c r="AY30" s="135">
        <f t="shared" ref="AR30:BG45" ca="1" si="25">INDIRECT($B$3&amp;"!R"&amp;(ROW()-$D$14)&amp;"C"&amp;(COLUMN()-$C$15),FALSE)</f>
        <v>0</v>
      </c>
      <c r="AZ30" s="135">
        <f t="shared" ca="1" si="25"/>
        <v>0</v>
      </c>
      <c r="BA30" s="135">
        <f t="shared" ca="1" si="8"/>
        <v>0</v>
      </c>
      <c r="BB30" s="135">
        <f t="shared" ca="1" si="8"/>
        <v>0</v>
      </c>
      <c r="BC30" s="135">
        <f t="shared" ca="1" si="8"/>
        <v>0</v>
      </c>
      <c r="BD30" s="135">
        <f t="shared" ca="1" si="8"/>
        <v>0</v>
      </c>
      <c r="BE30" s="135">
        <f t="shared" ca="1" si="8"/>
        <v>0</v>
      </c>
      <c r="BF30" s="135">
        <f t="shared" ca="1" si="8"/>
        <v>0</v>
      </c>
      <c r="BG30" s="135">
        <f t="shared" ca="1" si="8"/>
        <v>0</v>
      </c>
      <c r="BH30" s="135">
        <f t="shared" ca="1" si="8"/>
        <v>0</v>
      </c>
      <c r="BI30" s="135">
        <f t="shared" ca="1" si="8"/>
        <v>0</v>
      </c>
      <c r="BJ30" s="135">
        <f t="shared" ca="1" si="8"/>
        <v>0</v>
      </c>
      <c r="BK30" s="135">
        <f t="shared" ca="1" si="8"/>
        <v>0</v>
      </c>
      <c r="BL30" s="135"/>
      <c r="BM30" s="135">
        <f ca="1">IF(INDEX($D30:$BV30, 1, MATCH(BM$11,$D$15:$BV$15,0))&gt;=PV_Zone_Ranking!$C$45,0,1)</f>
        <v>0</v>
      </c>
      <c r="BN30" s="135">
        <f t="shared" ca="1" si="13"/>
        <v>0</v>
      </c>
      <c r="BO30" s="135"/>
      <c r="BP30" s="135"/>
      <c r="BQ30">
        <f ca="1">IF(PV_Zone_Ranking!$AK$18="SS",0,IF(PV_Zone_Ranking!$G$29=0,0,1-(INDEX($D30:$BY30, 1, MATCH(BQ$11,$D$15:$BY$15,0))-PV_Zone_Ranking!$F$29)/(PV_Zone_Ranking!$G$29-PV_Zone_Ranking!$F$29)))</f>
        <v>3.8575399157771662</v>
      </c>
      <c r="BR30">
        <f>IF(PV_Zone_Ranking!$AK$18="TX",0,IF(PV_Zone_Ranking!$G$29=0,0,1-(INDEX($D30:$BY30, 1, MATCH(BR$11,$D$15:$BY$15,0))-PV_Zone_Ranking!$F$29)/(PV_Zone_Ranking!$G$29-PV_Zone_Ranking!$F$29)))</f>
        <v>0</v>
      </c>
      <c r="BS30">
        <f ca="1">IF(PV_Zone_Ranking!$G$30=0,0,1-(INDEX($D30:$BY30, 1, MATCH(BS$11,$D$15:$BY$15,0))-PV_Zone_Ranking!$F$30)/(PV_Zone_Ranking!$G$30-PV_Zone_Ranking!$F$30))</f>
        <v>1.0774207710083805</v>
      </c>
      <c r="BT30">
        <f ca="1">IF(PV_Zone_Ranking!$G$28=0,0,1-(INDEX($D30:$BY30, 1, MATCH(BT$11,$D$15:$BY$15,0))-PV_Zone_Ranking!$F$28)/(PV_Zone_Ranking!$G$28-PV_Zone_Ranking!$F$28))</f>
        <v>16.799370740204573</v>
      </c>
      <c r="BU30">
        <f ca="1">IF(PV_Zone_Ranking!$AK$18="SS",0,IF(PV_Zone_Ranking!$G$26=0,0,1-(INDEX($D30:$BY30, 1, MATCH(BU$11,$D$15:$BY$15,0))-PV_Zone_Ranking!$F$26)/(PV_Zone_Ranking!$G$26-PV_Zone_Ranking!$F$26)))</f>
        <v>19.138888658952798</v>
      </c>
      <c r="BV30">
        <f>IF(PV_Zone_Ranking!$AK$18="TX",0,IF(PV_Zone_Ranking!$G$26=0,0,1-(INDEX($D30:$BY30, 1, MATCH(BV$11,$D$15:$BY$15,0))-PV_Zone_Ranking!$F$26)/(PV_Zone_Ranking!$G$26-PV_Zone_Ranking!$F$26)))</f>
        <v>0</v>
      </c>
      <c r="BW30">
        <v>0</v>
      </c>
      <c r="BX30">
        <f t="shared" ca="1" si="9"/>
        <v>0</v>
      </c>
      <c r="BY30">
        <f t="shared" ca="1" si="9"/>
        <v>0</v>
      </c>
      <c r="BZ30">
        <f t="shared" ca="1" si="9"/>
        <v>0</v>
      </c>
      <c r="CA30">
        <f t="shared" ca="1" si="9"/>
        <v>0</v>
      </c>
      <c r="CB30">
        <f t="shared" ca="1" si="9"/>
        <v>0</v>
      </c>
      <c r="CC30">
        <f t="shared" ca="1" si="9"/>
        <v>0</v>
      </c>
      <c r="CD30">
        <f t="shared" ca="1" si="9"/>
        <v>0</v>
      </c>
      <c r="CE30">
        <f t="shared" ca="1" si="9"/>
        <v>0</v>
      </c>
      <c r="CF30">
        <f t="shared" ca="1" si="9"/>
        <v>0</v>
      </c>
      <c r="CG30">
        <f t="shared" ca="1" si="9"/>
        <v>0</v>
      </c>
      <c r="CH30" s="3">
        <f t="shared" ca="1" si="14"/>
        <v>0</v>
      </c>
      <c r="CI30" s="3">
        <f ca="1">IF($BN30=0,IF(PV_Zone_Ranking!$AK$18="SS",INDEX($D30:$BY30, 1, MATCH(CI$11,$D$15:$BY$15,0)),IF(PV_Zone_Ranking!$AK$18="TX",INDEX($D30:$BY30, 1, MATCH(CI$12,$D$15:$BY$15,0)),"Error")),0)</f>
        <v>0</v>
      </c>
      <c r="CJ30" s="4">
        <f t="shared" ca="1" si="10"/>
        <v>0</v>
      </c>
      <c r="CK30">
        <f t="shared" ca="1" si="15"/>
        <v>0</v>
      </c>
      <c r="CL30">
        <f t="shared" ca="1" si="16"/>
        <v>0</v>
      </c>
      <c r="CM30" s="4" t="str">
        <f ca="1">IF(D30=0,"",IF(CH30=0,"",COUNTIF($CH$16:$CH$197,"&gt;"&amp;CH30)+COUNTIF($CH30:$CH$197,CH30)))</f>
        <v/>
      </c>
      <c r="CN30" t="str">
        <f ca="1">IF(D30=0,"",IF(CH30=0,"",COUNTIFS($CI$16:$CI$197,"&lt;"&amp;CI30,$CI$16:$CI$197,"&lt;&gt;"&amp;0)+COUNTIF($CI30:$CI$197,CI30)))</f>
        <v/>
      </c>
      <c r="CQ30">
        <v>15</v>
      </c>
      <c r="CR30" t="e">
        <f t="shared" ca="1" si="17"/>
        <v>#N/A</v>
      </c>
      <c r="CS30" t="e">
        <f t="shared" ca="1" si="17"/>
        <v>#N/A</v>
      </c>
      <c r="CT30" s="3" t="e">
        <f t="shared" ca="1" si="17"/>
        <v>#N/A</v>
      </c>
      <c r="CU30" s="3" t="e">
        <f t="shared" ca="1" si="11"/>
        <v>#N/A</v>
      </c>
      <c r="CV30" s="4" t="e">
        <f t="shared" ca="1" si="17"/>
        <v>#N/A</v>
      </c>
      <c r="CW30" s="4" t="e">
        <f t="shared" ca="1" si="19"/>
        <v>#N/A</v>
      </c>
      <c r="CX30" s="4"/>
      <c r="CY30">
        <v>15</v>
      </c>
      <c r="CZ30" t="e">
        <f t="shared" ca="1" si="12"/>
        <v>#N/A</v>
      </c>
      <c r="DA30" t="e">
        <f t="shared" ca="1" si="12"/>
        <v>#N/A</v>
      </c>
      <c r="DB30" s="3" t="e">
        <f t="shared" ca="1" si="12"/>
        <v>#N/A</v>
      </c>
      <c r="DC30" s="3" t="e">
        <f t="shared" ca="1" si="12"/>
        <v>#N/A</v>
      </c>
      <c r="DD30" s="4" t="e">
        <f t="shared" ca="1" si="12"/>
        <v>#N/A</v>
      </c>
      <c r="DE30" s="4" t="e">
        <f t="shared" ca="1" si="20"/>
        <v>#N/A</v>
      </c>
      <c r="DF30" t="e">
        <f t="shared" ca="1" si="18"/>
        <v>#N/A</v>
      </c>
      <c r="DJ30" t="s">
        <v>96</v>
      </c>
      <c r="DK30">
        <v>453069</v>
      </c>
      <c r="DL30">
        <v>182</v>
      </c>
      <c r="DN30" s="7" t="s">
        <v>94</v>
      </c>
      <c r="DO30">
        <v>200</v>
      </c>
      <c r="DP30">
        <v>280</v>
      </c>
      <c r="DQ30">
        <v>250</v>
      </c>
      <c r="DR30">
        <f t="shared" si="23"/>
        <v>5.6</v>
      </c>
      <c r="DS30" s="62">
        <f t="shared" si="22"/>
        <v>6.72</v>
      </c>
      <c r="DT30" s="62">
        <f t="shared" si="22"/>
        <v>6</v>
      </c>
    </row>
    <row r="31" spans="4:132" x14ac:dyDescent="0.2">
      <c r="D31" s="135">
        <f t="shared" ref="D31:S46" ca="1" si="26">INDIRECT($B$3&amp;"!R"&amp;(ROW()-$D$14)&amp;"C"&amp;(COLUMN()-$C$15),FALSE)</f>
        <v>0</v>
      </c>
      <c r="E31" s="135">
        <f t="shared" ca="1" si="26"/>
        <v>0</v>
      </c>
      <c r="F31" s="135">
        <f t="shared" ca="1" si="26"/>
        <v>0</v>
      </c>
      <c r="G31" s="135">
        <f t="shared" ca="1" si="26"/>
        <v>0</v>
      </c>
      <c r="H31" s="135">
        <f t="shared" ca="1" si="26"/>
        <v>0</v>
      </c>
      <c r="I31" s="135">
        <f t="shared" ca="1" si="26"/>
        <v>0</v>
      </c>
      <c r="J31" s="2">
        <f t="shared" ca="1" si="26"/>
        <v>0</v>
      </c>
      <c r="K31" s="135">
        <f t="shared" ca="1" si="26"/>
        <v>0</v>
      </c>
      <c r="L31" s="135">
        <f t="shared" ca="1" si="26"/>
        <v>0</v>
      </c>
      <c r="M31" s="135">
        <f t="shared" ca="1" si="26"/>
        <v>0</v>
      </c>
      <c r="N31" s="135">
        <f t="shared" ca="1" si="24"/>
        <v>0</v>
      </c>
      <c r="O31" s="135">
        <f t="shared" ca="1" si="24"/>
        <v>0</v>
      </c>
      <c r="P31" s="135">
        <f t="shared" ca="1" si="24"/>
        <v>0</v>
      </c>
      <c r="Q31" s="135">
        <f t="shared" ca="1" si="24"/>
        <v>0</v>
      </c>
      <c r="R31" s="135">
        <f t="shared" ca="1" si="24"/>
        <v>0</v>
      </c>
      <c r="S31" s="135">
        <f t="shared" ca="1" si="24"/>
        <v>0</v>
      </c>
      <c r="T31" s="135">
        <f t="shared" ca="1" si="24"/>
        <v>0</v>
      </c>
      <c r="U31" s="135">
        <f t="shared" ca="1" si="24"/>
        <v>0</v>
      </c>
      <c r="V31" s="135">
        <f t="shared" ca="1" si="24"/>
        <v>0</v>
      </c>
      <c r="W31" s="135">
        <f t="shared" ca="1" si="24"/>
        <v>0</v>
      </c>
      <c r="X31" s="135">
        <f t="shared" ca="1" si="24"/>
        <v>0</v>
      </c>
      <c r="Y31" s="135">
        <f t="shared" ca="1" si="24"/>
        <v>0</v>
      </c>
      <c r="Z31" s="135">
        <f t="shared" ca="1" si="24"/>
        <v>0</v>
      </c>
      <c r="AA31" s="135">
        <f t="shared" ca="1" si="24"/>
        <v>0</v>
      </c>
      <c r="AB31" s="135">
        <f t="shared" ca="1" si="24"/>
        <v>0</v>
      </c>
      <c r="AC31" s="135">
        <f t="shared" ca="1" si="24"/>
        <v>0</v>
      </c>
      <c r="AD31" s="135">
        <f t="shared" ref="AD31:AS46" ca="1" si="27">INDIRECT($B$3&amp;"!R"&amp;(ROW()-$D$14)&amp;"C"&amp;(COLUMN()-$C$15),FALSE)</f>
        <v>0</v>
      </c>
      <c r="AE31" s="135">
        <f t="shared" ca="1" si="27"/>
        <v>0</v>
      </c>
      <c r="AF31" s="135">
        <f t="shared" ca="1" si="27"/>
        <v>0</v>
      </c>
      <c r="AG31" s="135">
        <f t="shared" ca="1" si="27"/>
        <v>0</v>
      </c>
      <c r="AH31" s="135">
        <f t="shared" ca="1" si="27"/>
        <v>0</v>
      </c>
      <c r="AI31" s="135">
        <f t="shared" ca="1" si="27"/>
        <v>0</v>
      </c>
      <c r="AJ31" s="135">
        <f t="shared" ca="1" si="27"/>
        <v>0</v>
      </c>
      <c r="AK31" s="135">
        <f t="shared" ca="1" si="27"/>
        <v>0</v>
      </c>
      <c r="AL31" s="135">
        <f t="shared" ca="1" si="27"/>
        <v>0</v>
      </c>
      <c r="AM31" s="135">
        <f t="shared" ca="1" si="27"/>
        <v>0</v>
      </c>
      <c r="AN31" s="135">
        <f t="shared" ca="1" si="27"/>
        <v>0</v>
      </c>
      <c r="AO31" s="135">
        <f t="shared" ca="1" si="27"/>
        <v>0</v>
      </c>
      <c r="AP31" s="135">
        <f t="shared" ca="1" si="27"/>
        <v>0</v>
      </c>
      <c r="AQ31" s="135">
        <f t="shared" ca="1" si="27"/>
        <v>0</v>
      </c>
      <c r="AR31" s="135">
        <f t="shared" ca="1" si="25"/>
        <v>0</v>
      </c>
      <c r="AS31" s="135">
        <f t="shared" ca="1" si="25"/>
        <v>0</v>
      </c>
      <c r="AT31" s="135">
        <f t="shared" ca="1" si="25"/>
        <v>0</v>
      </c>
      <c r="AU31" s="135">
        <f t="shared" ca="1" si="25"/>
        <v>0</v>
      </c>
      <c r="AV31" s="135">
        <f t="shared" ca="1" si="25"/>
        <v>0</v>
      </c>
      <c r="AW31" s="135">
        <f t="shared" ca="1" si="25"/>
        <v>0</v>
      </c>
      <c r="AX31" s="135">
        <f t="shared" ca="1" si="25"/>
        <v>0</v>
      </c>
      <c r="AY31" s="135">
        <f t="shared" ca="1" si="25"/>
        <v>0</v>
      </c>
      <c r="AZ31" s="135">
        <f t="shared" ca="1" si="25"/>
        <v>0</v>
      </c>
      <c r="BA31" s="135">
        <f t="shared" ca="1" si="25"/>
        <v>0</v>
      </c>
      <c r="BB31" s="135">
        <f t="shared" ca="1" si="25"/>
        <v>0</v>
      </c>
      <c r="BC31" s="135">
        <f t="shared" ca="1" si="25"/>
        <v>0</v>
      </c>
      <c r="BD31" s="135">
        <f t="shared" ca="1" si="25"/>
        <v>0</v>
      </c>
      <c r="BE31" s="135">
        <f t="shared" ca="1" si="25"/>
        <v>0</v>
      </c>
      <c r="BF31" s="135">
        <f t="shared" ca="1" si="25"/>
        <v>0</v>
      </c>
      <c r="BG31" s="135">
        <f t="shared" ca="1" si="25"/>
        <v>0</v>
      </c>
      <c r="BH31" s="135">
        <f t="shared" ref="BH31:BK54" ca="1" si="28">INDIRECT($B$3&amp;"!R"&amp;(ROW()-$D$14)&amp;"C"&amp;(COLUMN()-$C$15),FALSE)</f>
        <v>0</v>
      </c>
      <c r="BI31" s="135">
        <f t="shared" ca="1" si="28"/>
        <v>0</v>
      </c>
      <c r="BJ31" s="135">
        <f t="shared" ca="1" si="28"/>
        <v>0</v>
      </c>
      <c r="BK31" s="135">
        <f t="shared" ca="1" si="28"/>
        <v>0</v>
      </c>
      <c r="BL31" s="135"/>
      <c r="BM31" s="135">
        <f ca="1">IF(INDEX($D31:$BV31, 1, MATCH(BM$11,$D$15:$BV$15,0))&gt;=PV_Zone_Ranking!$C$45,0,1)</f>
        <v>0</v>
      </c>
      <c r="BN31" s="135">
        <f t="shared" ca="1" si="13"/>
        <v>0</v>
      </c>
      <c r="BO31" s="135"/>
      <c r="BP31" s="135"/>
      <c r="BQ31">
        <f ca="1">IF(PV_Zone_Ranking!$AK$18="SS",0,IF(PV_Zone_Ranking!$G$29=0,0,1-(INDEX($D31:$BY31, 1, MATCH(BQ$11,$D$15:$BY$15,0))-PV_Zone_Ranking!$F$29)/(PV_Zone_Ranking!$G$29-PV_Zone_Ranking!$F$29)))</f>
        <v>3.8575399157771662</v>
      </c>
      <c r="BR31">
        <f>IF(PV_Zone_Ranking!$AK$18="TX",0,IF(PV_Zone_Ranking!$G$29=0,0,1-(INDEX($D31:$BY31, 1, MATCH(BR$11,$D$15:$BY$15,0))-PV_Zone_Ranking!$F$29)/(PV_Zone_Ranking!$G$29-PV_Zone_Ranking!$F$29)))</f>
        <v>0</v>
      </c>
      <c r="BS31">
        <f ca="1">IF(PV_Zone_Ranking!$G$30=0,0,1-(INDEX($D31:$BY31, 1, MATCH(BS$11,$D$15:$BY$15,0))-PV_Zone_Ranking!$F$30)/(PV_Zone_Ranking!$G$30-PV_Zone_Ranking!$F$30))</f>
        <v>1.0774207710083805</v>
      </c>
      <c r="BT31">
        <f ca="1">IF(PV_Zone_Ranking!$G$28=0,0,1-(INDEX($D31:$BY31, 1, MATCH(BT$11,$D$15:$BY$15,0))-PV_Zone_Ranking!$F$28)/(PV_Zone_Ranking!$G$28-PV_Zone_Ranking!$F$28))</f>
        <v>16.799370740204573</v>
      </c>
      <c r="BU31">
        <f ca="1">IF(PV_Zone_Ranking!$AK$18="SS",0,IF(PV_Zone_Ranking!$G$26=0,0,1-(INDEX($D31:$BY31, 1, MATCH(BU$11,$D$15:$BY$15,0))-PV_Zone_Ranking!$F$26)/(PV_Zone_Ranking!$G$26-PV_Zone_Ranking!$F$26)))</f>
        <v>19.138888658952798</v>
      </c>
      <c r="BV31">
        <f>IF(PV_Zone_Ranking!$AK$18="TX",0,IF(PV_Zone_Ranking!$G$26=0,0,1-(INDEX($D31:$BY31, 1, MATCH(BV$11,$D$15:$BY$15,0))-PV_Zone_Ranking!$F$26)/(PV_Zone_Ranking!$G$26-PV_Zone_Ranking!$F$26)))</f>
        <v>0</v>
      </c>
      <c r="BW31">
        <v>0</v>
      </c>
      <c r="BX31">
        <f t="shared" ca="1" si="9"/>
        <v>0</v>
      </c>
      <c r="BY31">
        <f t="shared" ca="1" si="9"/>
        <v>0</v>
      </c>
      <c r="BZ31">
        <f t="shared" ca="1" si="9"/>
        <v>0</v>
      </c>
      <c r="CA31">
        <f t="shared" ca="1" si="9"/>
        <v>0</v>
      </c>
      <c r="CB31">
        <f t="shared" ca="1" si="9"/>
        <v>0</v>
      </c>
      <c r="CC31">
        <f t="shared" ca="1" si="9"/>
        <v>0</v>
      </c>
      <c r="CD31">
        <f t="shared" ca="1" si="9"/>
        <v>0</v>
      </c>
      <c r="CE31">
        <f t="shared" ca="1" si="9"/>
        <v>0</v>
      </c>
      <c r="CF31">
        <f t="shared" ca="1" si="9"/>
        <v>0</v>
      </c>
      <c r="CG31">
        <f t="shared" ca="1" si="9"/>
        <v>0</v>
      </c>
      <c r="CH31" s="3">
        <f t="shared" ca="1" si="14"/>
        <v>0</v>
      </c>
      <c r="CI31" s="3">
        <f ca="1">IF($BN31=0,IF(PV_Zone_Ranking!$AK$18="SS",INDEX($D31:$BY31, 1, MATCH(CI$11,$D$15:$BY$15,0)),IF(PV_Zone_Ranking!$AK$18="TX",INDEX($D31:$BY31, 1, MATCH(CI$12,$D$15:$BY$15,0)),"Error")),0)</f>
        <v>0</v>
      </c>
      <c r="CJ31" s="4">
        <f t="shared" ca="1" si="10"/>
        <v>0</v>
      </c>
      <c r="CK31">
        <f t="shared" ca="1" si="15"/>
        <v>0</v>
      </c>
      <c r="CL31">
        <f t="shared" ca="1" si="16"/>
        <v>0</v>
      </c>
      <c r="CM31" s="4" t="str">
        <f ca="1">IF(D31=0,"",IF(CH31=0,"",COUNTIF($CH$16:$CH$197,"&gt;"&amp;CH31)+COUNTIF($CH31:$CH$197,CH31)))</f>
        <v/>
      </c>
      <c r="CN31" t="str">
        <f ca="1">IF(D31=0,"",IF(CH31=0,"",COUNTIFS($CI$16:$CI$197,"&lt;"&amp;CI31,$CI$16:$CI$197,"&lt;&gt;"&amp;0)+COUNTIF($CI31:$CI$197,CI31)))</f>
        <v/>
      </c>
      <c r="CQ31">
        <v>16</v>
      </c>
      <c r="CR31" t="e">
        <f t="shared" ca="1" si="17"/>
        <v>#N/A</v>
      </c>
      <c r="CS31" t="e">
        <f t="shared" ca="1" si="17"/>
        <v>#N/A</v>
      </c>
      <c r="CT31" s="3" t="e">
        <f t="shared" ca="1" si="17"/>
        <v>#N/A</v>
      </c>
      <c r="CU31" s="3" t="e">
        <f t="shared" ca="1" si="11"/>
        <v>#N/A</v>
      </c>
      <c r="CV31" s="4" t="e">
        <f t="shared" ca="1" si="17"/>
        <v>#N/A</v>
      </c>
      <c r="CW31" s="4" t="e">
        <f t="shared" ca="1" si="19"/>
        <v>#N/A</v>
      </c>
      <c r="CX31" s="4"/>
      <c r="CY31">
        <v>16</v>
      </c>
      <c r="CZ31" t="e">
        <f t="shared" ca="1" si="12"/>
        <v>#N/A</v>
      </c>
      <c r="DA31" t="e">
        <f t="shared" ca="1" si="12"/>
        <v>#N/A</v>
      </c>
      <c r="DB31" s="3" t="e">
        <f t="shared" ca="1" si="12"/>
        <v>#N/A</v>
      </c>
      <c r="DC31" s="3" t="e">
        <f t="shared" ca="1" si="12"/>
        <v>#N/A</v>
      </c>
      <c r="DD31" s="4" t="e">
        <f t="shared" ca="1" si="12"/>
        <v>#N/A</v>
      </c>
      <c r="DE31" s="4" t="e">
        <f t="shared" ca="1" si="20"/>
        <v>#N/A</v>
      </c>
      <c r="DF31" t="e">
        <f t="shared" ca="1" si="18"/>
        <v>#N/A</v>
      </c>
      <c r="DJ31" t="s">
        <v>97</v>
      </c>
      <c r="DK31">
        <v>58754</v>
      </c>
      <c r="DN31" s="7" t="s">
        <v>95</v>
      </c>
      <c r="DO31">
        <v>200</v>
      </c>
      <c r="DP31">
        <v>260</v>
      </c>
      <c r="DQ31">
        <v>230</v>
      </c>
      <c r="DR31">
        <f t="shared" si="23"/>
        <v>5.6</v>
      </c>
      <c r="DS31" s="62">
        <f t="shared" si="22"/>
        <v>6.24</v>
      </c>
      <c r="DT31" s="62">
        <f t="shared" si="22"/>
        <v>5.52</v>
      </c>
    </row>
    <row r="32" spans="4:132" x14ac:dyDescent="0.2">
      <c r="D32" s="135">
        <f t="shared" ca="1" si="26"/>
        <v>0</v>
      </c>
      <c r="E32" s="135">
        <f t="shared" ca="1" si="26"/>
        <v>0</v>
      </c>
      <c r="F32" s="135">
        <f t="shared" ca="1" si="26"/>
        <v>0</v>
      </c>
      <c r="G32" s="135">
        <f t="shared" ca="1" si="26"/>
        <v>0</v>
      </c>
      <c r="H32" s="135">
        <f t="shared" ca="1" si="26"/>
        <v>0</v>
      </c>
      <c r="I32" s="135">
        <f t="shared" ca="1" si="26"/>
        <v>0</v>
      </c>
      <c r="J32" s="2">
        <f t="shared" ca="1" si="26"/>
        <v>0</v>
      </c>
      <c r="K32" s="135">
        <f t="shared" ca="1" si="26"/>
        <v>0</v>
      </c>
      <c r="L32" s="135">
        <f t="shared" ca="1" si="26"/>
        <v>0</v>
      </c>
      <c r="M32" s="135">
        <f t="shared" ca="1" si="26"/>
        <v>0</v>
      </c>
      <c r="N32" s="135">
        <f t="shared" ca="1" si="24"/>
        <v>0</v>
      </c>
      <c r="O32" s="135">
        <f t="shared" ca="1" si="24"/>
        <v>0</v>
      </c>
      <c r="P32" s="135">
        <f t="shared" ca="1" si="24"/>
        <v>0</v>
      </c>
      <c r="Q32" s="135">
        <f t="shared" ca="1" si="24"/>
        <v>0</v>
      </c>
      <c r="R32" s="135">
        <f t="shared" ca="1" si="24"/>
        <v>0</v>
      </c>
      <c r="S32" s="135">
        <f t="shared" ca="1" si="24"/>
        <v>0</v>
      </c>
      <c r="T32" s="135">
        <f t="shared" ca="1" si="24"/>
        <v>0</v>
      </c>
      <c r="U32" s="135">
        <f t="shared" ca="1" si="24"/>
        <v>0</v>
      </c>
      <c r="V32" s="135">
        <f t="shared" ca="1" si="24"/>
        <v>0</v>
      </c>
      <c r="W32" s="135">
        <f t="shared" ca="1" si="24"/>
        <v>0</v>
      </c>
      <c r="X32" s="135">
        <f t="shared" ca="1" si="24"/>
        <v>0</v>
      </c>
      <c r="Y32" s="135">
        <f t="shared" ca="1" si="24"/>
        <v>0</v>
      </c>
      <c r="Z32" s="135">
        <f t="shared" ca="1" si="24"/>
        <v>0</v>
      </c>
      <c r="AA32" s="135">
        <f t="shared" ca="1" si="24"/>
        <v>0</v>
      </c>
      <c r="AB32" s="135">
        <f t="shared" ca="1" si="24"/>
        <v>0</v>
      </c>
      <c r="AC32" s="135">
        <f t="shared" ca="1" si="24"/>
        <v>0</v>
      </c>
      <c r="AD32" s="135">
        <f t="shared" ca="1" si="27"/>
        <v>0</v>
      </c>
      <c r="AE32" s="135">
        <f t="shared" ca="1" si="27"/>
        <v>0</v>
      </c>
      <c r="AF32" s="135">
        <f t="shared" ca="1" si="27"/>
        <v>0</v>
      </c>
      <c r="AG32" s="135">
        <f t="shared" ca="1" si="27"/>
        <v>0</v>
      </c>
      <c r="AH32" s="135">
        <f t="shared" ca="1" si="27"/>
        <v>0</v>
      </c>
      <c r="AI32" s="135">
        <f t="shared" ca="1" si="27"/>
        <v>0</v>
      </c>
      <c r="AJ32" s="135">
        <f t="shared" ca="1" si="27"/>
        <v>0</v>
      </c>
      <c r="AK32" s="135">
        <f t="shared" ca="1" si="27"/>
        <v>0</v>
      </c>
      <c r="AL32" s="135">
        <f t="shared" ca="1" si="27"/>
        <v>0</v>
      </c>
      <c r="AM32" s="135">
        <f t="shared" ca="1" si="27"/>
        <v>0</v>
      </c>
      <c r="AN32" s="135">
        <f t="shared" ca="1" si="27"/>
        <v>0</v>
      </c>
      <c r="AO32" s="135">
        <f t="shared" ca="1" si="27"/>
        <v>0</v>
      </c>
      <c r="AP32" s="135">
        <f t="shared" ca="1" si="27"/>
        <v>0</v>
      </c>
      <c r="AQ32" s="135">
        <f t="shared" ca="1" si="27"/>
        <v>0</v>
      </c>
      <c r="AR32" s="135">
        <f t="shared" ca="1" si="25"/>
        <v>0</v>
      </c>
      <c r="AS32" s="135">
        <f t="shared" ca="1" si="25"/>
        <v>0</v>
      </c>
      <c r="AT32" s="135">
        <f t="shared" ca="1" si="25"/>
        <v>0</v>
      </c>
      <c r="AU32" s="135">
        <f t="shared" ca="1" si="25"/>
        <v>0</v>
      </c>
      <c r="AV32" s="135">
        <f t="shared" ca="1" si="25"/>
        <v>0</v>
      </c>
      <c r="AW32" s="135">
        <f t="shared" ca="1" si="25"/>
        <v>0</v>
      </c>
      <c r="AX32" s="135">
        <f t="shared" ca="1" si="25"/>
        <v>0</v>
      </c>
      <c r="AY32" s="135">
        <f t="shared" ca="1" si="25"/>
        <v>0</v>
      </c>
      <c r="AZ32" s="135">
        <f t="shared" ca="1" si="25"/>
        <v>0</v>
      </c>
      <c r="BA32" s="135">
        <f t="shared" ca="1" si="25"/>
        <v>0</v>
      </c>
      <c r="BB32" s="135">
        <f t="shared" ca="1" si="25"/>
        <v>0</v>
      </c>
      <c r="BC32" s="135">
        <f t="shared" ca="1" si="25"/>
        <v>0</v>
      </c>
      <c r="BD32" s="135">
        <f t="shared" ca="1" si="25"/>
        <v>0</v>
      </c>
      <c r="BE32" s="135">
        <f t="shared" ca="1" si="25"/>
        <v>0</v>
      </c>
      <c r="BF32" s="135">
        <f t="shared" ca="1" si="25"/>
        <v>0</v>
      </c>
      <c r="BG32" s="135">
        <f t="shared" ca="1" si="25"/>
        <v>0</v>
      </c>
      <c r="BH32" s="135">
        <f t="shared" ca="1" si="28"/>
        <v>0</v>
      </c>
      <c r="BI32" s="135">
        <f t="shared" ca="1" si="28"/>
        <v>0</v>
      </c>
      <c r="BJ32" s="135">
        <f t="shared" ca="1" si="28"/>
        <v>0</v>
      </c>
      <c r="BK32" s="135">
        <f t="shared" ca="1" si="28"/>
        <v>0</v>
      </c>
      <c r="BL32" s="135"/>
      <c r="BM32" s="135">
        <f ca="1">IF(INDEX($D32:$BV32, 1, MATCH(BM$11,$D$15:$BV$15,0))&gt;=PV_Zone_Ranking!$C$45,0,1)</f>
        <v>0</v>
      </c>
      <c r="BN32" s="135">
        <f t="shared" ca="1" si="13"/>
        <v>0</v>
      </c>
      <c r="BO32" s="135"/>
      <c r="BP32" s="135"/>
      <c r="BQ32">
        <f ca="1">IF(PV_Zone_Ranking!$AK$18="SS",0,IF(PV_Zone_Ranking!$G$29=0,0,1-(INDEX($D32:$BY32, 1, MATCH(BQ$11,$D$15:$BY$15,0))-PV_Zone_Ranking!$F$29)/(PV_Zone_Ranking!$G$29-PV_Zone_Ranking!$F$29)))</f>
        <v>3.8575399157771662</v>
      </c>
      <c r="BR32">
        <f>IF(PV_Zone_Ranking!$AK$18="TX",0,IF(PV_Zone_Ranking!$G$29=0,0,1-(INDEX($D32:$BY32, 1, MATCH(BR$11,$D$15:$BY$15,0))-PV_Zone_Ranking!$F$29)/(PV_Zone_Ranking!$G$29-PV_Zone_Ranking!$F$29)))</f>
        <v>0</v>
      </c>
      <c r="BS32">
        <f ca="1">IF(PV_Zone_Ranking!$G$30=0,0,1-(INDEX($D32:$BY32, 1, MATCH(BS$11,$D$15:$BY$15,0))-PV_Zone_Ranking!$F$30)/(PV_Zone_Ranking!$G$30-PV_Zone_Ranking!$F$30))</f>
        <v>1.0774207710083805</v>
      </c>
      <c r="BT32">
        <f ca="1">IF(PV_Zone_Ranking!$G$28=0,0,1-(INDEX($D32:$BY32, 1, MATCH(BT$11,$D$15:$BY$15,0))-PV_Zone_Ranking!$F$28)/(PV_Zone_Ranking!$G$28-PV_Zone_Ranking!$F$28))</f>
        <v>16.799370740204573</v>
      </c>
      <c r="BU32">
        <f ca="1">IF(PV_Zone_Ranking!$AK$18="SS",0,IF(PV_Zone_Ranking!$G$26=0,0,1-(INDEX($D32:$BY32, 1, MATCH(BU$11,$D$15:$BY$15,0))-PV_Zone_Ranking!$F$26)/(PV_Zone_Ranking!$G$26-PV_Zone_Ranking!$F$26)))</f>
        <v>19.138888658952798</v>
      </c>
      <c r="BV32">
        <f>IF(PV_Zone_Ranking!$AK$18="TX",0,IF(PV_Zone_Ranking!$G$26=0,0,1-(INDEX($D32:$BY32, 1, MATCH(BV$11,$D$15:$BY$15,0))-PV_Zone_Ranking!$F$26)/(PV_Zone_Ranking!$G$26-PV_Zone_Ranking!$F$26)))</f>
        <v>0</v>
      </c>
      <c r="BW32">
        <v>0</v>
      </c>
      <c r="BX32">
        <f t="shared" ca="1" si="9"/>
        <v>0</v>
      </c>
      <c r="BY32">
        <f t="shared" ca="1" si="9"/>
        <v>0</v>
      </c>
      <c r="BZ32">
        <f t="shared" ca="1" si="9"/>
        <v>0</v>
      </c>
      <c r="CA32">
        <f t="shared" ca="1" si="9"/>
        <v>0</v>
      </c>
      <c r="CB32">
        <f t="shared" ca="1" si="9"/>
        <v>0</v>
      </c>
      <c r="CC32">
        <f t="shared" ca="1" si="9"/>
        <v>0</v>
      </c>
      <c r="CD32">
        <f t="shared" ca="1" si="9"/>
        <v>0</v>
      </c>
      <c r="CE32">
        <f t="shared" ca="1" si="9"/>
        <v>0</v>
      </c>
      <c r="CF32">
        <f t="shared" ca="1" si="9"/>
        <v>0</v>
      </c>
      <c r="CG32">
        <f t="shared" ca="1" si="9"/>
        <v>0</v>
      </c>
      <c r="CH32" s="3">
        <f t="shared" ca="1" si="14"/>
        <v>0</v>
      </c>
      <c r="CI32" s="3">
        <f ca="1">IF($BN32=0,IF(PV_Zone_Ranking!$AK$18="SS",INDEX($D32:$BY32, 1, MATCH(CI$11,$D$15:$BY$15,0)),IF(PV_Zone_Ranking!$AK$18="TX",INDEX($D32:$BY32, 1, MATCH(CI$12,$D$15:$BY$15,0)),"Error")),0)</f>
        <v>0</v>
      </c>
      <c r="CJ32" s="4">
        <f t="shared" ca="1" si="10"/>
        <v>0</v>
      </c>
      <c r="CK32">
        <f t="shared" ca="1" si="15"/>
        <v>0</v>
      </c>
      <c r="CL32">
        <f t="shared" ca="1" si="16"/>
        <v>0</v>
      </c>
      <c r="CM32" s="4" t="str">
        <f ca="1">IF(D32=0,"",IF(CH32=0,"",COUNTIF($CH$16:$CH$197,"&gt;"&amp;CH32)+COUNTIF($CH32:$CH$197,CH32)))</f>
        <v/>
      </c>
      <c r="CN32" t="str">
        <f ca="1">IF(D32=0,"",IF(CH32=0,"",COUNTIFS($CI$16:$CI$197,"&lt;"&amp;CI32,$CI$16:$CI$197,"&lt;&gt;"&amp;0)+COUNTIF($CI32:$CI$197,CI32)))</f>
        <v/>
      </c>
      <c r="CQ32">
        <v>17</v>
      </c>
      <c r="CR32" t="e">
        <f t="shared" ca="1" si="17"/>
        <v>#N/A</v>
      </c>
      <c r="CS32" t="e">
        <f t="shared" ca="1" si="17"/>
        <v>#N/A</v>
      </c>
      <c r="CT32" s="3" t="e">
        <f t="shared" ca="1" si="17"/>
        <v>#N/A</v>
      </c>
      <c r="CU32" s="3" t="e">
        <f t="shared" ca="1" si="17"/>
        <v>#N/A</v>
      </c>
      <c r="CV32" s="4" t="e">
        <f t="shared" ca="1" si="17"/>
        <v>#N/A</v>
      </c>
      <c r="CW32" s="4" t="e">
        <f t="shared" ca="1" si="19"/>
        <v>#N/A</v>
      </c>
      <c r="CX32" s="4"/>
      <c r="CY32">
        <v>17</v>
      </c>
      <c r="CZ32" t="e">
        <f t="shared" ca="1" si="12"/>
        <v>#N/A</v>
      </c>
      <c r="DA32" t="e">
        <f t="shared" ca="1" si="12"/>
        <v>#N/A</v>
      </c>
      <c r="DB32" s="3" t="e">
        <f t="shared" ca="1" si="12"/>
        <v>#N/A</v>
      </c>
      <c r="DC32" s="3" t="e">
        <f t="shared" ca="1" si="12"/>
        <v>#N/A</v>
      </c>
      <c r="DD32" s="4" t="e">
        <f t="shared" ca="1" si="12"/>
        <v>#N/A</v>
      </c>
      <c r="DE32" s="4" t="e">
        <f t="shared" ca="1" si="20"/>
        <v>#N/A</v>
      </c>
      <c r="DF32" t="e">
        <f t="shared" ca="1" si="18"/>
        <v>#N/A</v>
      </c>
      <c r="DJ32" t="s">
        <v>98</v>
      </c>
      <c r="DK32">
        <v>6132</v>
      </c>
      <c r="DN32" s="7" t="s">
        <v>96</v>
      </c>
      <c r="DO32" s="5">
        <v>300</v>
      </c>
      <c r="DP32">
        <v>280</v>
      </c>
      <c r="DQ32">
        <v>250</v>
      </c>
      <c r="DR32">
        <f t="shared" ref="DR32:DR39" si="29">INDEX($DW$18:$DX$26,MATCH(DO32,$DW$18:$DW$26,0),2)</f>
        <v>6.4</v>
      </c>
      <c r="DS32" s="62">
        <f t="shared" si="22"/>
        <v>6.72</v>
      </c>
      <c r="DT32" s="62">
        <f t="shared" si="22"/>
        <v>6</v>
      </c>
    </row>
    <row r="33" spans="4:127" x14ac:dyDescent="0.2">
      <c r="D33" s="135">
        <f t="shared" ca="1" si="26"/>
        <v>0</v>
      </c>
      <c r="E33" s="135">
        <f t="shared" ca="1" si="26"/>
        <v>0</v>
      </c>
      <c r="F33" s="135">
        <f t="shared" ca="1" si="26"/>
        <v>0</v>
      </c>
      <c r="G33" s="135">
        <f t="shared" ca="1" si="26"/>
        <v>0</v>
      </c>
      <c r="H33" s="135">
        <f t="shared" ca="1" si="26"/>
        <v>0</v>
      </c>
      <c r="I33" s="135">
        <f t="shared" ca="1" si="26"/>
        <v>0</v>
      </c>
      <c r="J33" s="2">
        <f t="shared" ca="1" si="26"/>
        <v>0</v>
      </c>
      <c r="K33" s="135">
        <f t="shared" ca="1" si="26"/>
        <v>0</v>
      </c>
      <c r="L33" s="135">
        <f t="shared" ca="1" si="26"/>
        <v>0</v>
      </c>
      <c r="M33" s="135">
        <f t="shared" ca="1" si="26"/>
        <v>0</v>
      </c>
      <c r="N33" s="135">
        <f t="shared" ca="1" si="24"/>
        <v>0</v>
      </c>
      <c r="O33" s="135">
        <f t="shared" ca="1" si="24"/>
        <v>0</v>
      </c>
      <c r="P33" s="135">
        <f t="shared" ca="1" si="24"/>
        <v>0</v>
      </c>
      <c r="Q33" s="135">
        <f t="shared" ca="1" si="24"/>
        <v>0</v>
      </c>
      <c r="R33" s="135">
        <f t="shared" ca="1" si="24"/>
        <v>0</v>
      </c>
      <c r="S33" s="135">
        <f t="shared" ca="1" si="24"/>
        <v>0</v>
      </c>
      <c r="T33" s="135">
        <f t="shared" ca="1" si="24"/>
        <v>0</v>
      </c>
      <c r="U33" s="135">
        <f t="shared" ca="1" si="24"/>
        <v>0</v>
      </c>
      <c r="V33" s="135">
        <f t="shared" ca="1" si="24"/>
        <v>0</v>
      </c>
      <c r="W33" s="135">
        <f t="shared" ca="1" si="24"/>
        <v>0</v>
      </c>
      <c r="X33" s="135">
        <f t="shared" ca="1" si="24"/>
        <v>0</v>
      </c>
      <c r="Y33" s="135">
        <f t="shared" ca="1" si="24"/>
        <v>0</v>
      </c>
      <c r="Z33" s="135">
        <f t="shared" ca="1" si="24"/>
        <v>0</v>
      </c>
      <c r="AA33" s="135">
        <f t="shared" ca="1" si="24"/>
        <v>0</v>
      </c>
      <c r="AB33" s="135">
        <f t="shared" ca="1" si="24"/>
        <v>0</v>
      </c>
      <c r="AC33" s="135">
        <f t="shared" ca="1" si="24"/>
        <v>0</v>
      </c>
      <c r="AD33" s="135">
        <f t="shared" ca="1" si="27"/>
        <v>0</v>
      </c>
      <c r="AE33" s="135">
        <f t="shared" ca="1" si="27"/>
        <v>0</v>
      </c>
      <c r="AF33" s="135">
        <f t="shared" ca="1" si="27"/>
        <v>0</v>
      </c>
      <c r="AG33" s="135">
        <f t="shared" ca="1" si="27"/>
        <v>0</v>
      </c>
      <c r="AH33" s="135">
        <f t="shared" ca="1" si="27"/>
        <v>0</v>
      </c>
      <c r="AI33" s="135">
        <f t="shared" ca="1" si="27"/>
        <v>0</v>
      </c>
      <c r="AJ33" s="135">
        <f t="shared" ca="1" si="27"/>
        <v>0</v>
      </c>
      <c r="AK33" s="135">
        <f t="shared" ca="1" si="27"/>
        <v>0</v>
      </c>
      <c r="AL33" s="135">
        <f t="shared" ca="1" si="27"/>
        <v>0</v>
      </c>
      <c r="AM33" s="135">
        <f t="shared" ca="1" si="27"/>
        <v>0</v>
      </c>
      <c r="AN33" s="135">
        <f t="shared" ca="1" si="27"/>
        <v>0</v>
      </c>
      <c r="AO33" s="135">
        <f t="shared" ca="1" si="27"/>
        <v>0</v>
      </c>
      <c r="AP33" s="135">
        <f t="shared" ca="1" si="27"/>
        <v>0</v>
      </c>
      <c r="AQ33" s="135">
        <f t="shared" ca="1" si="27"/>
        <v>0</v>
      </c>
      <c r="AR33" s="135">
        <f t="shared" ca="1" si="25"/>
        <v>0</v>
      </c>
      <c r="AS33" s="135">
        <f t="shared" ca="1" si="25"/>
        <v>0</v>
      </c>
      <c r="AT33" s="135">
        <f t="shared" ca="1" si="25"/>
        <v>0</v>
      </c>
      <c r="AU33" s="135">
        <f t="shared" ca="1" si="25"/>
        <v>0</v>
      </c>
      <c r="AV33" s="135">
        <f t="shared" ca="1" si="25"/>
        <v>0</v>
      </c>
      <c r="AW33" s="135">
        <f t="shared" ca="1" si="25"/>
        <v>0</v>
      </c>
      <c r="AX33" s="135">
        <f t="shared" ca="1" si="25"/>
        <v>0</v>
      </c>
      <c r="AY33" s="135">
        <f t="shared" ca="1" si="25"/>
        <v>0</v>
      </c>
      <c r="AZ33" s="135">
        <f t="shared" ca="1" si="25"/>
        <v>0</v>
      </c>
      <c r="BA33" s="135">
        <f t="shared" ca="1" si="25"/>
        <v>0</v>
      </c>
      <c r="BB33" s="135">
        <f t="shared" ca="1" si="25"/>
        <v>0</v>
      </c>
      <c r="BC33" s="135">
        <f t="shared" ca="1" si="25"/>
        <v>0</v>
      </c>
      <c r="BD33" s="135">
        <f t="shared" ca="1" si="25"/>
        <v>0</v>
      </c>
      <c r="BE33" s="135">
        <f t="shared" ca="1" si="25"/>
        <v>0</v>
      </c>
      <c r="BF33" s="135">
        <f t="shared" ca="1" si="25"/>
        <v>0</v>
      </c>
      <c r="BG33" s="135">
        <f t="shared" ca="1" si="25"/>
        <v>0</v>
      </c>
      <c r="BH33" s="135">
        <f t="shared" ca="1" si="28"/>
        <v>0</v>
      </c>
      <c r="BI33" s="135">
        <f t="shared" ca="1" si="28"/>
        <v>0</v>
      </c>
      <c r="BJ33" s="135">
        <f t="shared" ca="1" si="28"/>
        <v>0</v>
      </c>
      <c r="BK33" s="135">
        <f t="shared" ca="1" si="28"/>
        <v>0</v>
      </c>
      <c r="BL33" s="135"/>
      <c r="BM33" s="135">
        <f ca="1">IF(INDEX($D33:$BV33, 1, MATCH(BM$11,$D$15:$BV$15,0))&gt;=PV_Zone_Ranking!$C$45,0,1)</f>
        <v>0</v>
      </c>
      <c r="BN33" s="135">
        <f t="shared" ca="1" si="13"/>
        <v>0</v>
      </c>
      <c r="BO33" s="135"/>
      <c r="BP33" s="135"/>
      <c r="BQ33">
        <f ca="1">IF(PV_Zone_Ranking!$AK$18="SS",0,IF(PV_Zone_Ranking!$G$29=0,0,1-(INDEX($D33:$BY33, 1, MATCH(BQ$11,$D$15:$BY$15,0))-PV_Zone_Ranking!$F$29)/(PV_Zone_Ranking!$G$29-PV_Zone_Ranking!$F$29)))</f>
        <v>3.8575399157771662</v>
      </c>
      <c r="BR33">
        <f>IF(PV_Zone_Ranking!$AK$18="TX",0,IF(PV_Zone_Ranking!$G$29=0,0,1-(INDEX($D33:$BY33, 1, MATCH(BR$11,$D$15:$BY$15,0))-PV_Zone_Ranking!$F$29)/(PV_Zone_Ranking!$G$29-PV_Zone_Ranking!$F$29)))</f>
        <v>0</v>
      </c>
      <c r="BS33">
        <f ca="1">IF(PV_Zone_Ranking!$G$30=0,0,1-(INDEX($D33:$BY33, 1, MATCH(BS$11,$D$15:$BY$15,0))-PV_Zone_Ranking!$F$30)/(PV_Zone_Ranking!$G$30-PV_Zone_Ranking!$F$30))</f>
        <v>1.0774207710083805</v>
      </c>
      <c r="BT33">
        <f ca="1">IF(PV_Zone_Ranking!$G$28=0,0,1-(INDEX($D33:$BY33, 1, MATCH(BT$11,$D$15:$BY$15,0))-PV_Zone_Ranking!$F$28)/(PV_Zone_Ranking!$G$28-PV_Zone_Ranking!$F$28))</f>
        <v>16.799370740204573</v>
      </c>
      <c r="BU33">
        <f ca="1">IF(PV_Zone_Ranking!$AK$18="SS",0,IF(PV_Zone_Ranking!$G$26=0,0,1-(INDEX($D33:$BY33, 1, MATCH(BU$11,$D$15:$BY$15,0))-PV_Zone_Ranking!$F$26)/(PV_Zone_Ranking!$G$26-PV_Zone_Ranking!$F$26)))</f>
        <v>19.138888658952798</v>
      </c>
      <c r="BV33">
        <f>IF(PV_Zone_Ranking!$AK$18="TX",0,IF(PV_Zone_Ranking!$G$26=0,0,1-(INDEX($D33:$BY33, 1, MATCH(BV$11,$D$15:$BY$15,0))-PV_Zone_Ranking!$F$26)/(PV_Zone_Ranking!$G$26-PV_Zone_Ranking!$F$26)))</f>
        <v>0</v>
      </c>
      <c r="BW33">
        <v>0</v>
      </c>
      <c r="BX33">
        <f t="shared" ca="1" si="9"/>
        <v>0</v>
      </c>
      <c r="BY33">
        <f t="shared" ca="1" si="9"/>
        <v>0</v>
      </c>
      <c r="BZ33">
        <f t="shared" ca="1" si="9"/>
        <v>0</v>
      </c>
      <c r="CA33">
        <f t="shared" ca="1" si="9"/>
        <v>0</v>
      </c>
      <c r="CB33">
        <f t="shared" ca="1" si="9"/>
        <v>0</v>
      </c>
      <c r="CC33">
        <f t="shared" ca="1" si="9"/>
        <v>0</v>
      </c>
      <c r="CD33">
        <f t="shared" ca="1" si="9"/>
        <v>0</v>
      </c>
      <c r="CE33">
        <f t="shared" ca="1" si="9"/>
        <v>0</v>
      </c>
      <c r="CF33">
        <f t="shared" ca="1" si="9"/>
        <v>0</v>
      </c>
      <c r="CG33">
        <f t="shared" ca="1" si="9"/>
        <v>0</v>
      </c>
      <c r="CH33" s="3">
        <f t="shared" ca="1" si="14"/>
        <v>0</v>
      </c>
      <c r="CI33" s="3">
        <f ca="1">IF($BN33=0,IF(PV_Zone_Ranking!$AK$18="SS",INDEX($D33:$BY33, 1, MATCH(CI$11,$D$15:$BY$15,0)),IF(PV_Zone_Ranking!$AK$18="TX",INDEX($D33:$BY33, 1, MATCH(CI$12,$D$15:$BY$15,0)),"Error")),0)</f>
        <v>0</v>
      </c>
      <c r="CJ33" s="4">
        <f t="shared" ca="1" si="10"/>
        <v>0</v>
      </c>
      <c r="CK33">
        <f t="shared" ca="1" si="15"/>
        <v>0</v>
      </c>
      <c r="CL33">
        <f t="shared" ca="1" si="16"/>
        <v>0</v>
      </c>
      <c r="CM33" s="4" t="str">
        <f ca="1">IF(D33=0,"",IF(CH33=0,"",COUNTIF($CH$16:$CH$197,"&gt;"&amp;CH33)+COUNTIF($CH33:$CH$197,CH33)))</f>
        <v/>
      </c>
      <c r="CN33" t="str">
        <f ca="1">IF(D33=0,"",IF(CH33=0,"",COUNTIFS($CI$16:$CI$197,"&lt;"&amp;CI33,$CI$16:$CI$197,"&lt;&gt;"&amp;0)+COUNTIF($CI33:$CI$197,CI33)))</f>
        <v/>
      </c>
      <c r="CQ33">
        <v>18</v>
      </c>
      <c r="CR33" t="e">
        <f t="shared" ca="1" si="17"/>
        <v>#N/A</v>
      </c>
      <c r="CS33" t="e">
        <f t="shared" ca="1" si="17"/>
        <v>#N/A</v>
      </c>
      <c r="CT33" s="3" t="e">
        <f t="shared" ca="1" si="17"/>
        <v>#N/A</v>
      </c>
      <c r="CU33" s="3" t="e">
        <f t="shared" ca="1" si="17"/>
        <v>#N/A</v>
      </c>
      <c r="CV33" s="4" t="e">
        <f t="shared" ca="1" si="17"/>
        <v>#N/A</v>
      </c>
      <c r="CW33" s="4" t="e">
        <f t="shared" ca="1" si="19"/>
        <v>#N/A</v>
      </c>
      <c r="CX33" s="4"/>
      <c r="CY33">
        <v>18</v>
      </c>
      <c r="CZ33" t="e">
        <f t="shared" ca="1" si="12"/>
        <v>#N/A</v>
      </c>
      <c r="DA33" t="e">
        <f t="shared" ca="1" si="12"/>
        <v>#N/A</v>
      </c>
      <c r="DB33" s="3" t="e">
        <f t="shared" ca="1" si="12"/>
        <v>#N/A</v>
      </c>
      <c r="DC33" s="3" t="e">
        <f t="shared" ca="1" si="12"/>
        <v>#N/A</v>
      </c>
      <c r="DD33" s="4" t="e">
        <f t="shared" ca="1" si="12"/>
        <v>#N/A</v>
      </c>
      <c r="DE33" s="4" t="e">
        <f t="shared" ca="1" si="20"/>
        <v>#N/A</v>
      </c>
      <c r="DF33" t="e">
        <f t="shared" ca="1" si="18"/>
        <v>#N/A</v>
      </c>
      <c r="DJ33" t="s">
        <v>99</v>
      </c>
      <c r="DK33">
        <v>1952</v>
      </c>
      <c r="DL33">
        <v>13</v>
      </c>
      <c r="DN33" s="7" t="s">
        <v>98</v>
      </c>
      <c r="DO33">
        <v>200</v>
      </c>
      <c r="DP33">
        <v>250</v>
      </c>
      <c r="DQ33">
        <v>260</v>
      </c>
      <c r="DR33">
        <f t="shared" si="29"/>
        <v>5.6</v>
      </c>
      <c r="DS33" s="62">
        <f t="shared" si="22"/>
        <v>6</v>
      </c>
      <c r="DT33" s="62">
        <f t="shared" si="22"/>
        <v>6.24</v>
      </c>
    </row>
    <row r="34" spans="4:127" x14ac:dyDescent="0.2">
      <c r="D34" s="135">
        <f t="shared" ca="1" si="26"/>
        <v>0</v>
      </c>
      <c r="E34" s="135">
        <f t="shared" ca="1" si="26"/>
        <v>0</v>
      </c>
      <c r="F34" s="135">
        <f t="shared" ca="1" si="26"/>
        <v>0</v>
      </c>
      <c r="G34" s="135">
        <f t="shared" ca="1" si="26"/>
        <v>0</v>
      </c>
      <c r="H34" s="135">
        <f t="shared" ca="1" si="26"/>
        <v>0</v>
      </c>
      <c r="I34" s="135">
        <f t="shared" ca="1" si="26"/>
        <v>0</v>
      </c>
      <c r="J34" s="2">
        <f t="shared" ca="1" si="26"/>
        <v>0</v>
      </c>
      <c r="K34" s="135">
        <f t="shared" ca="1" si="26"/>
        <v>0</v>
      </c>
      <c r="L34" s="135">
        <f t="shared" ca="1" si="26"/>
        <v>0</v>
      </c>
      <c r="M34" s="135">
        <f t="shared" ca="1" si="26"/>
        <v>0</v>
      </c>
      <c r="N34" s="135">
        <f t="shared" ca="1" si="24"/>
        <v>0</v>
      </c>
      <c r="O34" s="135">
        <f t="shared" ca="1" si="24"/>
        <v>0</v>
      </c>
      <c r="P34" s="135">
        <f t="shared" ca="1" si="24"/>
        <v>0</v>
      </c>
      <c r="Q34" s="135">
        <f t="shared" ca="1" si="24"/>
        <v>0</v>
      </c>
      <c r="R34" s="135">
        <f t="shared" ca="1" si="24"/>
        <v>0</v>
      </c>
      <c r="S34" s="135">
        <f t="shared" ca="1" si="24"/>
        <v>0</v>
      </c>
      <c r="T34" s="135">
        <f t="shared" ca="1" si="24"/>
        <v>0</v>
      </c>
      <c r="U34" s="135">
        <f t="shared" ca="1" si="24"/>
        <v>0</v>
      </c>
      <c r="V34" s="135">
        <f t="shared" ca="1" si="24"/>
        <v>0</v>
      </c>
      <c r="W34" s="135">
        <f t="shared" ca="1" si="24"/>
        <v>0</v>
      </c>
      <c r="X34" s="135">
        <f t="shared" ca="1" si="24"/>
        <v>0</v>
      </c>
      <c r="Y34" s="135">
        <f t="shared" ca="1" si="24"/>
        <v>0</v>
      </c>
      <c r="Z34" s="135">
        <f t="shared" ca="1" si="24"/>
        <v>0</v>
      </c>
      <c r="AA34" s="135">
        <f t="shared" ca="1" si="24"/>
        <v>0</v>
      </c>
      <c r="AB34" s="135">
        <f t="shared" ca="1" si="24"/>
        <v>0</v>
      </c>
      <c r="AC34" s="135">
        <f t="shared" ca="1" si="24"/>
        <v>0</v>
      </c>
      <c r="AD34" s="135">
        <f t="shared" ca="1" si="27"/>
        <v>0</v>
      </c>
      <c r="AE34" s="135">
        <f t="shared" ca="1" si="27"/>
        <v>0</v>
      </c>
      <c r="AF34" s="135">
        <f t="shared" ca="1" si="27"/>
        <v>0</v>
      </c>
      <c r="AG34" s="135">
        <f t="shared" ca="1" si="27"/>
        <v>0</v>
      </c>
      <c r="AH34" s="135">
        <f t="shared" ca="1" si="27"/>
        <v>0</v>
      </c>
      <c r="AI34" s="135">
        <f t="shared" ca="1" si="27"/>
        <v>0</v>
      </c>
      <c r="AJ34" s="135">
        <f t="shared" ca="1" si="27"/>
        <v>0</v>
      </c>
      <c r="AK34" s="135">
        <f t="shared" ca="1" si="27"/>
        <v>0</v>
      </c>
      <c r="AL34" s="135">
        <f t="shared" ca="1" si="27"/>
        <v>0</v>
      </c>
      <c r="AM34" s="135">
        <f t="shared" ca="1" si="27"/>
        <v>0</v>
      </c>
      <c r="AN34" s="135">
        <f t="shared" ca="1" si="27"/>
        <v>0</v>
      </c>
      <c r="AO34" s="135">
        <f t="shared" ca="1" si="27"/>
        <v>0</v>
      </c>
      <c r="AP34" s="135">
        <f t="shared" ca="1" si="27"/>
        <v>0</v>
      </c>
      <c r="AQ34" s="135">
        <f t="shared" ca="1" si="27"/>
        <v>0</v>
      </c>
      <c r="AR34" s="135">
        <f t="shared" ca="1" si="25"/>
        <v>0</v>
      </c>
      <c r="AS34" s="135">
        <f t="shared" ca="1" si="25"/>
        <v>0</v>
      </c>
      <c r="AT34" s="135">
        <f t="shared" ca="1" si="25"/>
        <v>0</v>
      </c>
      <c r="AU34" s="135">
        <f t="shared" ca="1" si="25"/>
        <v>0</v>
      </c>
      <c r="AV34" s="135">
        <f t="shared" ca="1" si="25"/>
        <v>0</v>
      </c>
      <c r="AW34" s="135">
        <f t="shared" ca="1" si="25"/>
        <v>0</v>
      </c>
      <c r="AX34" s="135">
        <f t="shared" ca="1" si="25"/>
        <v>0</v>
      </c>
      <c r="AY34" s="135">
        <f t="shared" ca="1" si="25"/>
        <v>0</v>
      </c>
      <c r="AZ34" s="135">
        <f t="shared" ca="1" si="25"/>
        <v>0</v>
      </c>
      <c r="BA34" s="135">
        <f t="shared" ca="1" si="25"/>
        <v>0</v>
      </c>
      <c r="BB34" s="135">
        <f t="shared" ca="1" si="25"/>
        <v>0</v>
      </c>
      <c r="BC34" s="135">
        <f t="shared" ca="1" si="25"/>
        <v>0</v>
      </c>
      <c r="BD34" s="135">
        <f t="shared" ca="1" si="25"/>
        <v>0</v>
      </c>
      <c r="BE34" s="135">
        <f t="shared" ca="1" si="25"/>
        <v>0</v>
      </c>
      <c r="BF34" s="135">
        <f t="shared" ca="1" si="25"/>
        <v>0</v>
      </c>
      <c r="BG34" s="135">
        <f t="shared" ca="1" si="25"/>
        <v>0</v>
      </c>
      <c r="BH34" s="135">
        <f t="shared" ca="1" si="28"/>
        <v>0</v>
      </c>
      <c r="BI34" s="135">
        <f t="shared" ca="1" si="28"/>
        <v>0</v>
      </c>
      <c r="BJ34" s="135">
        <f t="shared" ca="1" si="28"/>
        <v>0</v>
      </c>
      <c r="BK34" s="135">
        <f t="shared" ca="1" si="28"/>
        <v>0</v>
      </c>
      <c r="BL34" s="135"/>
      <c r="BM34" s="135">
        <f ca="1">IF(INDEX($D34:$BV34, 1, MATCH(BM$11,$D$15:$BV$15,0))&gt;=PV_Zone_Ranking!$C$45,0,1)</f>
        <v>0</v>
      </c>
      <c r="BN34" s="135">
        <f t="shared" ca="1" si="13"/>
        <v>0</v>
      </c>
      <c r="BO34" s="135"/>
      <c r="BP34" s="135"/>
      <c r="BQ34">
        <f ca="1">IF(PV_Zone_Ranking!$AK$18="SS",0,IF(PV_Zone_Ranking!$G$29=0,0,1-(INDEX($D34:$BY34, 1, MATCH(BQ$11,$D$15:$BY$15,0))-PV_Zone_Ranking!$F$29)/(PV_Zone_Ranking!$G$29-PV_Zone_Ranking!$F$29)))</f>
        <v>3.8575399157771662</v>
      </c>
      <c r="BR34">
        <f>IF(PV_Zone_Ranking!$AK$18="TX",0,IF(PV_Zone_Ranking!$G$29=0,0,1-(INDEX($D34:$BY34, 1, MATCH(BR$11,$D$15:$BY$15,0))-PV_Zone_Ranking!$F$29)/(PV_Zone_Ranking!$G$29-PV_Zone_Ranking!$F$29)))</f>
        <v>0</v>
      </c>
      <c r="BS34">
        <f ca="1">IF(PV_Zone_Ranking!$G$30=0,0,1-(INDEX($D34:$BY34, 1, MATCH(BS$11,$D$15:$BY$15,0))-PV_Zone_Ranking!$F$30)/(PV_Zone_Ranking!$G$30-PV_Zone_Ranking!$F$30))</f>
        <v>1.0774207710083805</v>
      </c>
      <c r="BT34">
        <f ca="1">IF(PV_Zone_Ranking!$G$28=0,0,1-(INDEX($D34:$BY34, 1, MATCH(BT$11,$D$15:$BY$15,0))-PV_Zone_Ranking!$F$28)/(PV_Zone_Ranking!$G$28-PV_Zone_Ranking!$F$28))</f>
        <v>16.799370740204573</v>
      </c>
      <c r="BU34">
        <f ca="1">IF(PV_Zone_Ranking!$AK$18="SS",0,IF(PV_Zone_Ranking!$G$26=0,0,1-(INDEX($D34:$BY34, 1, MATCH(BU$11,$D$15:$BY$15,0))-PV_Zone_Ranking!$F$26)/(PV_Zone_Ranking!$G$26-PV_Zone_Ranking!$F$26)))</f>
        <v>19.138888658952798</v>
      </c>
      <c r="BV34">
        <f>IF(PV_Zone_Ranking!$AK$18="TX",0,IF(PV_Zone_Ranking!$G$26=0,0,1-(INDEX($D34:$BY34, 1, MATCH(BV$11,$D$15:$BY$15,0))-PV_Zone_Ranking!$F$26)/(PV_Zone_Ranking!$G$26-PV_Zone_Ranking!$F$26)))</f>
        <v>0</v>
      </c>
      <c r="BW34">
        <v>0</v>
      </c>
      <c r="BX34">
        <f t="shared" ca="1" si="9"/>
        <v>0</v>
      </c>
      <c r="BY34">
        <f t="shared" ca="1" si="9"/>
        <v>0</v>
      </c>
      <c r="BZ34">
        <f t="shared" ca="1" si="9"/>
        <v>0</v>
      </c>
      <c r="CA34">
        <f t="shared" ca="1" si="9"/>
        <v>0</v>
      </c>
      <c r="CB34">
        <f t="shared" ca="1" si="9"/>
        <v>0</v>
      </c>
      <c r="CC34">
        <f t="shared" ca="1" si="9"/>
        <v>0</v>
      </c>
      <c r="CD34">
        <f t="shared" ca="1" si="9"/>
        <v>0</v>
      </c>
      <c r="CE34">
        <f t="shared" ca="1" si="9"/>
        <v>0</v>
      </c>
      <c r="CF34">
        <f t="shared" ca="1" si="9"/>
        <v>0</v>
      </c>
      <c r="CG34">
        <f t="shared" ca="1" si="9"/>
        <v>0</v>
      </c>
      <c r="CH34" s="3">
        <f t="shared" ca="1" si="14"/>
        <v>0</v>
      </c>
      <c r="CI34" s="3">
        <f ca="1">IF($BN34=0,IF(PV_Zone_Ranking!$AK$18="SS",INDEX($D34:$BY34, 1, MATCH(CI$11,$D$15:$BY$15,0)),IF(PV_Zone_Ranking!$AK$18="TX",INDEX($D34:$BY34, 1, MATCH(CI$12,$D$15:$BY$15,0)),"Error")),0)</f>
        <v>0</v>
      </c>
      <c r="CJ34" s="4">
        <f t="shared" ca="1" si="10"/>
        <v>0</v>
      </c>
      <c r="CK34">
        <f t="shared" ca="1" si="15"/>
        <v>0</v>
      </c>
      <c r="CL34">
        <f t="shared" ca="1" si="16"/>
        <v>0</v>
      </c>
      <c r="CM34" s="4" t="str">
        <f ca="1">IF(D34=0,"",IF(CH34=0,"",COUNTIF($CH$16:$CH$197,"&gt;"&amp;CH34)+COUNTIF($CH34:$CH$197,CH34)))</f>
        <v/>
      </c>
      <c r="CN34" t="str">
        <f ca="1">IF(D34=0,"",IF(CH34=0,"",COUNTIFS($CI$16:$CI$197,"&lt;"&amp;CI34,$CI$16:$CI$197,"&lt;&gt;"&amp;0)+COUNTIF($CI34:$CI$197,CI34)))</f>
        <v/>
      </c>
      <c r="CQ34">
        <v>19</v>
      </c>
      <c r="CR34" t="e">
        <f t="shared" ca="1" si="17"/>
        <v>#N/A</v>
      </c>
      <c r="CS34" t="e">
        <f t="shared" ca="1" si="17"/>
        <v>#N/A</v>
      </c>
      <c r="CT34" s="3" t="e">
        <f t="shared" ca="1" si="17"/>
        <v>#N/A</v>
      </c>
      <c r="CU34" s="3" t="e">
        <f t="shared" ca="1" si="17"/>
        <v>#N/A</v>
      </c>
      <c r="CV34" s="4" t="e">
        <f t="shared" ca="1" si="17"/>
        <v>#N/A</v>
      </c>
      <c r="CW34" s="4" t="e">
        <f t="shared" ca="1" si="19"/>
        <v>#N/A</v>
      </c>
      <c r="CX34" s="4"/>
      <c r="CY34">
        <v>19</v>
      </c>
      <c r="CZ34" t="e">
        <f t="shared" ca="1" si="12"/>
        <v>#N/A</v>
      </c>
      <c r="DA34" t="e">
        <f t="shared" ca="1" si="12"/>
        <v>#N/A</v>
      </c>
      <c r="DB34" s="3" t="e">
        <f t="shared" ca="1" si="12"/>
        <v>#N/A</v>
      </c>
      <c r="DC34" s="3" t="e">
        <f t="shared" ca="1" si="12"/>
        <v>#N/A</v>
      </c>
      <c r="DD34" s="4" t="e">
        <f t="shared" ca="1" si="12"/>
        <v>#N/A</v>
      </c>
      <c r="DE34" s="4" t="e">
        <f t="shared" ca="1" si="20"/>
        <v>#N/A</v>
      </c>
      <c r="DF34" t="e">
        <f t="shared" ca="1" si="18"/>
        <v>#N/A</v>
      </c>
      <c r="DJ34" t="s">
        <v>100</v>
      </c>
      <c r="DK34">
        <v>10923</v>
      </c>
      <c r="DN34" s="7" t="s">
        <v>97</v>
      </c>
      <c r="DO34">
        <v>250</v>
      </c>
      <c r="DP34">
        <v>280</v>
      </c>
      <c r="DQ34">
        <v>250</v>
      </c>
      <c r="DR34">
        <f t="shared" si="29"/>
        <v>6</v>
      </c>
      <c r="DS34" s="62">
        <f t="shared" si="22"/>
        <v>6.72</v>
      </c>
      <c r="DT34" s="62">
        <f t="shared" si="22"/>
        <v>6</v>
      </c>
    </row>
    <row r="35" spans="4:127" x14ac:dyDescent="0.2">
      <c r="D35" s="135">
        <f t="shared" ca="1" si="26"/>
        <v>0</v>
      </c>
      <c r="E35" s="135">
        <f t="shared" ca="1" si="26"/>
        <v>0</v>
      </c>
      <c r="F35" s="135">
        <f t="shared" ca="1" si="26"/>
        <v>0</v>
      </c>
      <c r="G35" s="135">
        <f t="shared" ca="1" si="26"/>
        <v>0</v>
      </c>
      <c r="H35" s="135">
        <f t="shared" ca="1" si="26"/>
        <v>0</v>
      </c>
      <c r="I35" s="135">
        <f t="shared" ca="1" si="26"/>
        <v>0</v>
      </c>
      <c r="J35" s="2">
        <f t="shared" ca="1" si="26"/>
        <v>0</v>
      </c>
      <c r="K35" s="135">
        <f t="shared" ca="1" si="26"/>
        <v>0</v>
      </c>
      <c r="L35" s="135">
        <f t="shared" ca="1" si="26"/>
        <v>0</v>
      </c>
      <c r="M35" s="135">
        <f t="shared" ca="1" si="26"/>
        <v>0</v>
      </c>
      <c r="N35" s="135">
        <f t="shared" ca="1" si="24"/>
        <v>0</v>
      </c>
      <c r="O35" s="135">
        <f t="shared" ca="1" si="24"/>
        <v>0</v>
      </c>
      <c r="P35" s="135">
        <f t="shared" ca="1" si="24"/>
        <v>0</v>
      </c>
      <c r="Q35" s="135">
        <f t="shared" ca="1" si="24"/>
        <v>0</v>
      </c>
      <c r="R35" s="135">
        <f t="shared" ca="1" si="24"/>
        <v>0</v>
      </c>
      <c r="S35" s="135">
        <f t="shared" ca="1" si="24"/>
        <v>0</v>
      </c>
      <c r="T35" s="135">
        <f t="shared" ca="1" si="24"/>
        <v>0</v>
      </c>
      <c r="U35" s="135">
        <f t="shared" ca="1" si="24"/>
        <v>0</v>
      </c>
      <c r="V35" s="135">
        <f t="shared" ca="1" si="24"/>
        <v>0</v>
      </c>
      <c r="W35" s="135">
        <f t="shared" ca="1" si="24"/>
        <v>0</v>
      </c>
      <c r="X35" s="135">
        <f t="shared" ca="1" si="24"/>
        <v>0</v>
      </c>
      <c r="Y35" s="135">
        <f t="shared" ca="1" si="24"/>
        <v>0</v>
      </c>
      <c r="Z35" s="135">
        <f t="shared" ca="1" si="24"/>
        <v>0</v>
      </c>
      <c r="AA35" s="135">
        <f t="shared" ca="1" si="24"/>
        <v>0</v>
      </c>
      <c r="AB35" s="135">
        <f t="shared" ca="1" si="24"/>
        <v>0</v>
      </c>
      <c r="AC35" s="135">
        <f t="shared" ca="1" si="24"/>
        <v>0</v>
      </c>
      <c r="AD35" s="135">
        <f t="shared" ca="1" si="27"/>
        <v>0</v>
      </c>
      <c r="AE35" s="135">
        <f t="shared" ca="1" si="27"/>
        <v>0</v>
      </c>
      <c r="AF35" s="135">
        <f t="shared" ca="1" si="27"/>
        <v>0</v>
      </c>
      <c r="AG35" s="135">
        <f t="shared" ca="1" si="27"/>
        <v>0</v>
      </c>
      <c r="AH35" s="135">
        <f t="shared" ca="1" si="27"/>
        <v>0</v>
      </c>
      <c r="AI35" s="135">
        <f t="shared" ca="1" si="27"/>
        <v>0</v>
      </c>
      <c r="AJ35" s="135">
        <f t="shared" ca="1" si="27"/>
        <v>0</v>
      </c>
      <c r="AK35" s="135">
        <f t="shared" ca="1" si="27"/>
        <v>0</v>
      </c>
      <c r="AL35" s="135">
        <f t="shared" ca="1" si="27"/>
        <v>0</v>
      </c>
      <c r="AM35" s="135">
        <f t="shared" ca="1" si="27"/>
        <v>0</v>
      </c>
      <c r="AN35" s="135">
        <f t="shared" ca="1" si="27"/>
        <v>0</v>
      </c>
      <c r="AO35" s="135">
        <f t="shared" ca="1" si="27"/>
        <v>0</v>
      </c>
      <c r="AP35" s="135">
        <f t="shared" ca="1" si="27"/>
        <v>0</v>
      </c>
      <c r="AQ35" s="135">
        <f t="shared" ca="1" si="27"/>
        <v>0</v>
      </c>
      <c r="AR35" s="135">
        <f t="shared" ca="1" si="25"/>
        <v>0</v>
      </c>
      <c r="AS35" s="135">
        <f t="shared" ca="1" si="25"/>
        <v>0</v>
      </c>
      <c r="AT35" s="135">
        <f t="shared" ca="1" si="25"/>
        <v>0</v>
      </c>
      <c r="AU35" s="135">
        <f t="shared" ca="1" si="25"/>
        <v>0</v>
      </c>
      <c r="AV35" s="135">
        <f t="shared" ca="1" si="25"/>
        <v>0</v>
      </c>
      <c r="AW35" s="135">
        <f t="shared" ca="1" si="25"/>
        <v>0</v>
      </c>
      <c r="AX35" s="135">
        <f t="shared" ca="1" si="25"/>
        <v>0</v>
      </c>
      <c r="AY35" s="135">
        <f t="shared" ca="1" si="25"/>
        <v>0</v>
      </c>
      <c r="AZ35" s="135">
        <f t="shared" ca="1" si="25"/>
        <v>0</v>
      </c>
      <c r="BA35" s="135">
        <f t="shared" ca="1" si="25"/>
        <v>0</v>
      </c>
      <c r="BB35" s="135">
        <f t="shared" ca="1" si="25"/>
        <v>0</v>
      </c>
      <c r="BC35" s="135">
        <f t="shared" ca="1" si="25"/>
        <v>0</v>
      </c>
      <c r="BD35" s="135">
        <f t="shared" ca="1" si="25"/>
        <v>0</v>
      </c>
      <c r="BE35" s="135">
        <f t="shared" ca="1" si="25"/>
        <v>0</v>
      </c>
      <c r="BF35" s="135">
        <f t="shared" ca="1" si="25"/>
        <v>0</v>
      </c>
      <c r="BG35" s="135">
        <f t="shared" ca="1" si="25"/>
        <v>0</v>
      </c>
      <c r="BH35" s="135">
        <f t="shared" ca="1" si="28"/>
        <v>0</v>
      </c>
      <c r="BI35" s="135">
        <f t="shared" ca="1" si="28"/>
        <v>0</v>
      </c>
      <c r="BJ35" s="135">
        <f t="shared" ca="1" si="28"/>
        <v>0</v>
      </c>
      <c r="BK35" s="135">
        <f t="shared" ca="1" si="28"/>
        <v>0</v>
      </c>
      <c r="BL35" s="135"/>
      <c r="BM35" s="135">
        <f ca="1">IF(INDEX($D35:$BV35, 1, MATCH(BM$11,$D$15:$BV$15,0))&gt;=PV_Zone_Ranking!$C$45,0,1)</f>
        <v>0</v>
      </c>
      <c r="BN35" s="135">
        <f t="shared" ca="1" si="13"/>
        <v>0</v>
      </c>
      <c r="BO35" s="135"/>
      <c r="BP35" s="135"/>
      <c r="BQ35">
        <f ca="1">IF(PV_Zone_Ranking!$AK$18="SS",0,IF(PV_Zone_Ranking!$G$29=0,0,1-(INDEX($D35:$BY35, 1, MATCH(BQ$11,$D$15:$BY$15,0))-PV_Zone_Ranking!$F$29)/(PV_Zone_Ranking!$G$29-PV_Zone_Ranking!$F$29)))</f>
        <v>3.8575399157771662</v>
      </c>
      <c r="BR35">
        <f>IF(PV_Zone_Ranking!$AK$18="TX",0,IF(PV_Zone_Ranking!$G$29=0,0,1-(INDEX($D35:$BY35, 1, MATCH(BR$11,$D$15:$BY$15,0))-PV_Zone_Ranking!$F$29)/(PV_Zone_Ranking!$G$29-PV_Zone_Ranking!$F$29)))</f>
        <v>0</v>
      </c>
      <c r="BS35">
        <f ca="1">IF(PV_Zone_Ranking!$G$30=0,0,1-(INDEX($D35:$BY35, 1, MATCH(BS$11,$D$15:$BY$15,0))-PV_Zone_Ranking!$F$30)/(PV_Zone_Ranking!$G$30-PV_Zone_Ranking!$F$30))</f>
        <v>1.0774207710083805</v>
      </c>
      <c r="BT35">
        <f ca="1">IF(PV_Zone_Ranking!$G$28=0,0,1-(INDEX($D35:$BY35, 1, MATCH(BT$11,$D$15:$BY$15,0))-PV_Zone_Ranking!$F$28)/(PV_Zone_Ranking!$G$28-PV_Zone_Ranking!$F$28))</f>
        <v>16.799370740204573</v>
      </c>
      <c r="BU35">
        <f ca="1">IF(PV_Zone_Ranking!$AK$18="SS",0,IF(PV_Zone_Ranking!$G$26=0,0,1-(INDEX($D35:$BY35, 1, MATCH(BU$11,$D$15:$BY$15,0))-PV_Zone_Ranking!$F$26)/(PV_Zone_Ranking!$G$26-PV_Zone_Ranking!$F$26)))</f>
        <v>19.138888658952798</v>
      </c>
      <c r="BV35">
        <f>IF(PV_Zone_Ranking!$AK$18="TX",0,IF(PV_Zone_Ranking!$G$26=0,0,1-(INDEX($D35:$BY35, 1, MATCH(BV$11,$D$15:$BY$15,0))-PV_Zone_Ranking!$F$26)/(PV_Zone_Ranking!$G$26-PV_Zone_Ranking!$F$26)))</f>
        <v>0</v>
      </c>
      <c r="BW35">
        <v>0</v>
      </c>
      <c r="BX35">
        <f t="shared" ca="1" si="9"/>
        <v>0</v>
      </c>
      <c r="BY35">
        <f t="shared" ca="1" si="9"/>
        <v>0</v>
      </c>
      <c r="BZ35">
        <f t="shared" ca="1" si="9"/>
        <v>0</v>
      </c>
      <c r="CA35">
        <f t="shared" ca="1" si="9"/>
        <v>0</v>
      </c>
      <c r="CB35">
        <f t="shared" ca="1" si="9"/>
        <v>0</v>
      </c>
      <c r="CC35">
        <f t="shared" ca="1" si="9"/>
        <v>0</v>
      </c>
      <c r="CD35">
        <f t="shared" ca="1" si="9"/>
        <v>0</v>
      </c>
      <c r="CE35">
        <f t="shared" ca="1" si="9"/>
        <v>0</v>
      </c>
      <c r="CF35">
        <f t="shared" ca="1" si="9"/>
        <v>0</v>
      </c>
      <c r="CG35">
        <f t="shared" ca="1" si="9"/>
        <v>0</v>
      </c>
      <c r="CH35" s="3">
        <f t="shared" ca="1" si="14"/>
        <v>0</v>
      </c>
      <c r="CI35" s="3">
        <f ca="1">IF($BN35=0,IF(PV_Zone_Ranking!$AK$18="SS",INDEX($D35:$BY35, 1, MATCH(CI$11,$D$15:$BY$15,0)),IF(PV_Zone_Ranking!$AK$18="TX",INDEX($D35:$BY35, 1, MATCH(CI$12,$D$15:$BY$15,0)),"Error")),0)</f>
        <v>0</v>
      </c>
      <c r="CJ35" s="4">
        <f t="shared" ca="1" si="10"/>
        <v>0</v>
      </c>
      <c r="CK35">
        <f t="shared" ca="1" si="15"/>
        <v>0</v>
      </c>
      <c r="CL35">
        <f t="shared" ca="1" si="16"/>
        <v>0</v>
      </c>
      <c r="CM35" s="4" t="str">
        <f ca="1">IF(D35=0,"",IF(CH35=0,"",COUNTIF($CH$16:$CH$197,"&gt;"&amp;CH35)+COUNTIF($CH35:$CH$197,CH35)))</f>
        <v/>
      </c>
      <c r="CN35" t="str">
        <f ca="1">IF(D35=0,"",IF(CH35=0,"",COUNTIFS($CI$16:$CI$197,"&lt;"&amp;CI35,$CI$16:$CI$197,"&lt;&gt;"&amp;0)+COUNTIF($CI35:$CI$197,CI35)))</f>
        <v/>
      </c>
      <c r="CQ35">
        <v>20</v>
      </c>
      <c r="CR35" t="e">
        <f t="shared" ca="1" si="17"/>
        <v>#N/A</v>
      </c>
      <c r="CS35" t="e">
        <f t="shared" ca="1" si="17"/>
        <v>#N/A</v>
      </c>
      <c r="CT35" s="3" t="e">
        <f t="shared" ca="1" si="17"/>
        <v>#N/A</v>
      </c>
      <c r="CU35" s="3" t="e">
        <f t="shared" ca="1" si="17"/>
        <v>#N/A</v>
      </c>
      <c r="CV35" s="4" t="e">
        <f t="shared" ca="1" si="17"/>
        <v>#N/A</v>
      </c>
      <c r="CW35" s="4" t="e">
        <f t="shared" ca="1" si="19"/>
        <v>#N/A</v>
      </c>
      <c r="CX35" s="4"/>
      <c r="CY35">
        <v>20</v>
      </c>
      <c r="CZ35" t="e">
        <f t="shared" ca="1" si="12"/>
        <v>#N/A</v>
      </c>
      <c r="DA35" t="e">
        <f t="shared" ca="1" si="12"/>
        <v>#N/A</v>
      </c>
      <c r="DB35" s="3" t="e">
        <f t="shared" ca="1" si="12"/>
        <v>#N/A</v>
      </c>
      <c r="DC35" s="3" t="e">
        <f t="shared" ca="1" si="12"/>
        <v>#N/A</v>
      </c>
      <c r="DD35" s="4" t="e">
        <f t="shared" ca="1" si="12"/>
        <v>#N/A</v>
      </c>
      <c r="DE35" s="4" t="e">
        <f t="shared" ca="1" si="20"/>
        <v>#N/A</v>
      </c>
      <c r="DF35" t="e">
        <f t="shared" ca="1" si="18"/>
        <v>#N/A</v>
      </c>
      <c r="DJ35" t="s">
        <v>101</v>
      </c>
      <c r="DK35">
        <v>9313</v>
      </c>
      <c r="DL35">
        <v>9</v>
      </c>
      <c r="DN35" s="7" t="s">
        <v>99</v>
      </c>
      <c r="DO35">
        <v>250</v>
      </c>
      <c r="DP35">
        <v>260</v>
      </c>
      <c r="DQ35">
        <v>210</v>
      </c>
      <c r="DR35">
        <f t="shared" si="29"/>
        <v>6</v>
      </c>
      <c r="DS35" s="62">
        <f t="shared" si="22"/>
        <v>6.24</v>
      </c>
      <c r="DT35" s="62">
        <f t="shared" si="22"/>
        <v>5.04</v>
      </c>
    </row>
    <row r="36" spans="4:127" x14ac:dyDescent="0.2">
      <c r="D36" s="135">
        <f t="shared" ca="1" si="26"/>
        <v>0</v>
      </c>
      <c r="E36" s="135">
        <f t="shared" ca="1" si="26"/>
        <v>0</v>
      </c>
      <c r="F36" s="135">
        <f t="shared" ca="1" si="26"/>
        <v>0</v>
      </c>
      <c r="G36" s="135">
        <f t="shared" ca="1" si="26"/>
        <v>0</v>
      </c>
      <c r="H36" s="135">
        <f t="shared" ca="1" si="26"/>
        <v>0</v>
      </c>
      <c r="I36" s="135">
        <f t="shared" ca="1" si="26"/>
        <v>0</v>
      </c>
      <c r="J36" s="2">
        <f t="shared" ca="1" si="26"/>
        <v>0</v>
      </c>
      <c r="K36" s="135">
        <f t="shared" ca="1" si="26"/>
        <v>0</v>
      </c>
      <c r="L36" s="135">
        <f t="shared" ca="1" si="26"/>
        <v>0</v>
      </c>
      <c r="M36" s="135">
        <f t="shared" ca="1" si="26"/>
        <v>0</v>
      </c>
      <c r="N36" s="135">
        <f t="shared" ca="1" si="24"/>
        <v>0</v>
      </c>
      <c r="O36" s="135">
        <f t="shared" ca="1" si="24"/>
        <v>0</v>
      </c>
      <c r="P36" s="135">
        <f t="shared" ca="1" si="24"/>
        <v>0</v>
      </c>
      <c r="Q36" s="135">
        <f t="shared" ca="1" si="24"/>
        <v>0</v>
      </c>
      <c r="R36" s="135">
        <f t="shared" ca="1" si="24"/>
        <v>0</v>
      </c>
      <c r="S36" s="135">
        <f t="shared" ca="1" si="24"/>
        <v>0</v>
      </c>
      <c r="T36" s="135">
        <f t="shared" ca="1" si="24"/>
        <v>0</v>
      </c>
      <c r="U36" s="135">
        <f t="shared" ca="1" si="24"/>
        <v>0</v>
      </c>
      <c r="V36" s="135">
        <f t="shared" ca="1" si="24"/>
        <v>0</v>
      </c>
      <c r="W36" s="135">
        <f t="shared" ca="1" si="24"/>
        <v>0</v>
      </c>
      <c r="X36" s="135">
        <f t="shared" ca="1" si="24"/>
        <v>0</v>
      </c>
      <c r="Y36" s="135">
        <f t="shared" ca="1" si="24"/>
        <v>0</v>
      </c>
      <c r="Z36" s="135">
        <f t="shared" ca="1" si="24"/>
        <v>0</v>
      </c>
      <c r="AA36" s="135">
        <f t="shared" ca="1" si="24"/>
        <v>0</v>
      </c>
      <c r="AB36" s="135">
        <f t="shared" ca="1" si="24"/>
        <v>0</v>
      </c>
      <c r="AC36" s="135">
        <f t="shared" ca="1" si="24"/>
        <v>0</v>
      </c>
      <c r="AD36" s="135">
        <f t="shared" ca="1" si="27"/>
        <v>0</v>
      </c>
      <c r="AE36" s="135">
        <f t="shared" ca="1" si="27"/>
        <v>0</v>
      </c>
      <c r="AF36" s="135">
        <f t="shared" ca="1" si="27"/>
        <v>0</v>
      </c>
      <c r="AG36" s="135">
        <f t="shared" ca="1" si="27"/>
        <v>0</v>
      </c>
      <c r="AH36" s="135">
        <f t="shared" ca="1" si="27"/>
        <v>0</v>
      </c>
      <c r="AI36" s="135">
        <f t="shared" ca="1" si="27"/>
        <v>0</v>
      </c>
      <c r="AJ36" s="135">
        <f t="shared" ca="1" si="27"/>
        <v>0</v>
      </c>
      <c r="AK36" s="135">
        <f t="shared" ca="1" si="27"/>
        <v>0</v>
      </c>
      <c r="AL36" s="135">
        <f t="shared" ca="1" si="27"/>
        <v>0</v>
      </c>
      <c r="AM36" s="135">
        <f t="shared" ca="1" si="27"/>
        <v>0</v>
      </c>
      <c r="AN36" s="135">
        <f t="shared" ca="1" si="27"/>
        <v>0</v>
      </c>
      <c r="AO36" s="135">
        <f t="shared" ca="1" si="27"/>
        <v>0</v>
      </c>
      <c r="AP36" s="135">
        <f t="shared" ca="1" si="27"/>
        <v>0</v>
      </c>
      <c r="AQ36" s="135">
        <f t="shared" ca="1" si="27"/>
        <v>0</v>
      </c>
      <c r="AR36" s="135">
        <f t="shared" ca="1" si="25"/>
        <v>0</v>
      </c>
      <c r="AS36" s="135">
        <f t="shared" ca="1" si="25"/>
        <v>0</v>
      </c>
      <c r="AT36" s="135">
        <f t="shared" ca="1" si="25"/>
        <v>0</v>
      </c>
      <c r="AU36" s="135">
        <f t="shared" ca="1" si="25"/>
        <v>0</v>
      </c>
      <c r="AV36" s="135">
        <f t="shared" ca="1" si="25"/>
        <v>0</v>
      </c>
      <c r="AW36" s="135">
        <f t="shared" ca="1" si="25"/>
        <v>0</v>
      </c>
      <c r="AX36" s="135">
        <f t="shared" ca="1" si="25"/>
        <v>0</v>
      </c>
      <c r="AY36" s="135">
        <f t="shared" ca="1" si="25"/>
        <v>0</v>
      </c>
      <c r="AZ36" s="135">
        <f t="shared" ca="1" si="25"/>
        <v>0</v>
      </c>
      <c r="BA36" s="135">
        <f t="shared" ca="1" si="25"/>
        <v>0</v>
      </c>
      <c r="BB36" s="135">
        <f t="shared" ca="1" si="25"/>
        <v>0</v>
      </c>
      <c r="BC36" s="135">
        <f t="shared" ca="1" si="25"/>
        <v>0</v>
      </c>
      <c r="BD36" s="135">
        <f t="shared" ca="1" si="25"/>
        <v>0</v>
      </c>
      <c r="BE36" s="135">
        <f t="shared" ca="1" si="25"/>
        <v>0</v>
      </c>
      <c r="BF36" s="135">
        <f t="shared" ca="1" si="25"/>
        <v>0</v>
      </c>
      <c r="BG36" s="135">
        <f t="shared" ca="1" si="25"/>
        <v>0</v>
      </c>
      <c r="BH36" s="135">
        <f t="shared" ca="1" si="28"/>
        <v>0</v>
      </c>
      <c r="BI36" s="135">
        <f t="shared" ca="1" si="28"/>
        <v>0</v>
      </c>
      <c r="BJ36" s="135">
        <f t="shared" ca="1" si="28"/>
        <v>0</v>
      </c>
      <c r="BK36" s="135">
        <f t="shared" ca="1" si="28"/>
        <v>0</v>
      </c>
      <c r="BL36" s="135"/>
      <c r="BM36" s="135">
        <f ca="1">IF(INDEX($D36:$BV36, 1, MATCH(BM$11,$D$15:$BV$15,0))&gt;=PV_Zone_Ranking!$C$45,0,1)</f>
        <v>0</v>
      </c>
      <c r="BN36" s="135">
        <f t="shared" ca="1" si="13"/>
        <v>0</v>
      </c>
      <c r="BO36" s="135"/>
      <c r="BP36" s="135"/>
      <c r="BQ36">
        <f ca="1">IF(PV_Zone_Ranking!$AK$18="SS",0,IF(PV_Zone_Ranking!$G$29=0,0,1-(INDEX($D36:$BY36, 1, MATCH(BQ$11,$D$15:$BY$15,0))-PV_Zone_Ranking!$F$29)/(PV_Zone_Ranking!$G$29-PV_Zone_Ranking!$F$29)))</f>
        <v>3.8575399157771662</v>
      </c>
      <c r="BR36">
        <f>IF(PV_Zone_Ranking!$AK$18="TX",0,IF(PV_Zone_Ranking!$G$29=0,0,1-(INDEX($D36:$BY36, 1, MATCH(BR$11,$D$15:$BY$15,0))-PV_Zone_Ranking!$F$29)/(PV_Zone_Ranking!$G$29-PV_Zone_Ranking!$F$29)))</f>
        <v>0</v>
      </c>
      <c r="BS36">
        <f ca="1">IF(PV_Zone_Ranking!$G$30=0,0,1-(INDEX($D36:$BY36, 1, MATCH(BS$11,$D$15:$BY$15,0))-PV_Zone_Ranking!$F$30)/(PV_Zone_Ranking!$G$30-PV_Zone_Ranking!$F$30))</f>
        <v>1.0774207710083805</v>
      </c>
      <c r="BT36">
        <f ca="1">IF(PV_Zone_Ranking!$G$28=0,0,1-(INDEX($D36:$BY36, 1, MATCH(BT$11,$D$15:$BY$15,0))-PV_Zone_Ranking!$F$28)/(PV_Zone_Ranking!$G$28-PV_Zone_Ranking!$F$28))</f>
        <v>16.799370740204573</v>
      </c>
      <c r="BU36">
        <f ca="1">IF(PV_Zone_Ranking!$AK$18="SS",0,IF(PV_Zone_Ranking!$G$26=0,0,1-(INDEX($D36:$BY36, 1, MATCH(BU$11,$D$15:$BY$15,0))-PV_Zone_Ranking!$F$26)/(PV_Zone_Ranking!$G$26-PV_Zone_Ranking!$F$26)))</f>
        <v>19.138888658952798</v>
      </c>
      <c r="BV36">
        <f>IF(PV_Zone_Ranking!$AK$18="TX",0,IF(PV_Zone_Ranking!$G$26=0,0,1-(INDEX($D36:$BY36, 1, MATCH(BV$11,$D$15:$BY$15,0))-PV_Zone_Ranking!$F$26)/(PV_Zone_Ranking!$G$26-PV_Zone_Ranking!$F$26)))</f>
        <v>0</v>
      </c>
      <c r="BW36">
        <v>0</v>
      </c>
      <c r="BX36">
        <f t="shared" ca="1" si="9"/>
        <v>0</v>
      </c>
      <c r="BY36">
        <f t="shared" ca="1" si="9"/>
        <v>0</v>
      </c>
      <c r="BZ36">
        <f t="shared" ca="1" si="9"/>
        <v>0</v>
      </c>
      <c r="CA36">
        <f t="shared" ca="1" si="9"/>
        <v>0</v>
      </c>
      <c r="CB36">
        <f t="shared" ca="1" si="9"/>
        <v>0</v>
      </c>
      <c r="CC36">
        <f t="shared" ca="1" si="9"/>
        <v>0</v>
      </c>
      <c r="CD36">
        <f t="shared" ca="1" si="9"/>
        <v>0</v>
      </c>
      <c r="CE36">
        <f t="shared" ca="1" si="9"/>
        <v>0</v>
      </c>
      <c r="CF36">
        <f t="shared" ca="1" si="9"/>
        <v>0</v>
      </c>
      <c r="CG36">
        <f t="shared" ca="1" si="9"/>
        <v>0</v>
      </c>
      <c r="CH36" s="3">
        <f t="shared" ca="1" si="14"/>
        <v>0</v>
      </c>
      <c r="CI36" s="3">
        <f ca="1">IF($BN36=0,IF(PV_Zone_Ranking!$AK$18="SS",INDEX($D36:$BY36, 1, MATCH(CI$11,$D$15:$BY$15,0)),IF(PV_Zone_Ranking!$AK$18="TX",INDEX($D36:$BY36, 1, MATCH(CI$12,$D$15:$BY$15,0)),"Error")),0)</f>
        <v>0</v>
      </c>
      <c r="CJ36" s="4">
        <f t="shared" ca="1" si="10"/>
        <v>0</v>
      </c>
      <c r="CK36">
        <f t="shared" ca="1" si="15"/>
        <v>0</v>
      </c>
      <c r="CL36">
        <f t="shared" ca="1" si="16"/>
        <v>0</v>
      </c>
      <c r="CM36" s="4" t="str">
        <f ca="1">IF(D36=0,"",IF(CH36=0,"",COUNTIF($CH$16:$CH$197,"&gt;"&amp;CH36)+COUNTIF($CH36:$CH$197,CH36)))</f>
        <v/>
      </c>
      <c r="CN36" t="str">
        <f ca="1">IF(D36=0,"",IF(CH36=0,"",COUNTIFS($CI$16:$CI$197,"&lt;"&amp;CI36,$CI$16:$CI$197,"&lt;&gt;"&amp;0)+COUNTIF($CI36:$CI$197,CI36)))</f>
        <v/>
      </c>
      <c r="CQ36">
        <v>21</v>
      </c>
      <c r="CR36" t="e">
        <f t="shared" ca="1" si="17"/>
        <v>#N/A</v>
      </c>
      <c r="CS36" t="e">
        <f t="shared" ca="1" si="17"/>
        <v>#N/A</v>
      </c>
      <c r="CT36" s="3" t="e">
        <f t="shared" ca="1" si="17"/>
        <v>#N/A</v>
      </c>
      <c r="CU36" s="3" t="e">
        <f t="shared" ca="1" si="17"/>
        <v>#N/A</v>
      </c>
      <c r="CV36" s="4" t="e">
        <f t="shared" ca="1" si="17"/>
        <v>#N/A</v>
      </c>
      <c r="CW36" s="4" t="e">
        <f t="shared" ca="1" si="19"/>
        <v>#N/A</v>
      </c>
      <c r="CX36" s="4"/>
      <c r="CY36">
        <v>21</v>
      </c>
      <c r="CZ36" t="e">
        <f t="shared" ca="1" si="12"/>
        <v>#N/A</v>
      </c>
      <c r="DA36" t="e">
        <f t="shared" ca="1" si="12"/>
        <v>#N/A</v>
      </c>
      <c r="DB36" s="3" t="e">
        <f t="shared" ca="1" si="12"/>
        <v>#N/A</v>
      </c>
      <c r="DC36" s="3" t="e">
        <f t="shared" ca="1" si="12"/>
        <v>#N/A</v>
      </c>
      <c r="DD36" s="4" t="e">
        <f t="shared" ca="1" si="12"/>
        <v>#N/A</v>
      </c>
      <c r="DE36" s="4" t="e">
        <f t="shared" ca="1" si="20"/>
        <v>#N/A</v>
      </c>
      <c r="DF36" t="e">
        <f t="shared" ca="1" si="18"/>
        <v>#N/A</v>
      </c>
      <c r="DJ36" t="s">
        <v>102</v>
      </c>
      <c r="DK36">
        <v>18003</v>
      </c>
      <c r="DN36" s="7" t="s">
        <v>100</v>
      </c>
      <c r="DO36">
        <v>250</v>
      </c>
      <c r="DP36">
        <v>280</v>
      </c>
      <c r="DQ36">
        <v>250</v>
      </c>
      <c r="DR36">
        <f t="shared" si="29"/>
        <v>6</v>
      </c>
      <c r="DS36" s="62">
        <f t="shared" si="22"/>
        <v>6.72</v>
      </c>
      <c r="DT36" s="62">
        <f t="shared" si="22"/>
        <v>6</v>
      </c>
    </row>
    <row r="37" spans="4:127" x14ac:dyDescent="0.2">
      <c r="D37" s="135">
        <f t="shared" ca="1" si="26"/>
        <v>0</v>
      </c>
      <c r="E37" s="135">
        <f t="shared" ca="1" si="26"/>
        <v>0</v>
      </c>
      <c r="F37" s="135">
        <f t="shared" ca="1" si="26"/>
        <v>0</v>
      </c>
      <c r="G37" s="135">
        <f t="shared" ca="1" si="26"/>
        <v>0</v>
      </c>
      <c r="H37" s="135">
        <f t="shared" ca="1" si="26"/>
        <v>0</v>
      </c>
      <c r="I37" s="135">
        <f t="shared" ca="1" si="26"/>
        <v>0</v>
      </c>
      <c r="J37" s="2">
        <f t="shared" ca="1" si="26"/>
        <v>0</v>
      </c>
      <c r="K37" s="135">
        <f t="shared" ca="1" si="26"/>
        <v>0</v>
      </c>
      <c r="L37" s="135">
        <f t="shared" ca="1" si="26"/>
        <v>0</v>
      </c>
      <c r="M37" s="135">
        <f t="shared" ca="1" si="26"/>
        <v>0</v>
      </c>
      <c r="N37" s="135">
        <f t="shared" ca="1" si="24"/>
        <v>0</v>
      </c>
      <c r="O37" s="135">
        <f t="shared" ca="1" si="24"/>
        <v>0</v>
      </c>
      <c r="P37" s="135">
        <f t="shared" ca="1" si="24"/>
        <v>0</v>
      </c>
      <c r="Q37" s="135">
        <f t="shared" ca="1" si="24"/>
        <v>0</v>
      </c>
      <c r="R37" s="135">
        <f t="shared" ca="1" si="24"/>
        <v>0</v>
      </c>
      <c r="S37" s="135">
        <f t="shared" ca="1" si="24"/>
        <v>0</v>
      </c>
      <c r="T37" s="135">
        <f t="shared" ca="1" si="24"/>
        <v>0</v>
      </c>
      <c r="U37" s="135">
        <f t="shared" ca="1" si="24"/>
        <v>0</v>
      </c>
      <c r="V37" s="135">
        <f t="shared" ca="1" si="24"/>
        <v>0</v>
      </c>
      <c r="W37" s="135">
        <f t="shared" ca="1" si="24"/>
        <v>0</v>
      </c>
      <c r="X37" s="135">
        <f t="shared" ca="1" si="24"/>
        <v>0</v>
      </c>
      <c r="Y37" s="135">
        <f t="shared" ca="1" si="24"/>
        <v>0</v>
      </c>
      <c r="Z37" s="135">
        <f t="shared" ca="1" si="24"/>
        <v>0</v>
      </c>
      <c r="AA37" s="135">
        <f t="shared" ca="1" si="24"/>
        <v>0</v>
      </c>
      <c r="AB37" s="135">
        <f t="shared" ca="1" si="24"/>
        <v>0</v>
      </c>
      <c r="AC37" s="135">
        <f t="shared" ca="1" si="24"/>
        <v>0</v>
      </c>
      <c r="AD37" s="135">
        <f t="shared" ca="1" si="27"/>
        <v>0</v>
      </c>
      <c r="AE37" s="135">
        <f t="shared" ca="1" si="27"/>
        <v>0</v>
      </c>
      <c r="AF37" s="135">
        <f t="shared" ca="1" si="27"/>
        <v>0</v>
      </c>
      <c r="AG37" s="135">
        <f t="shared" ca="1" si="27"/>
        <v>0</v>
      </c>
      <c r="AH37" s="135">
        <f t="shared" ca="1" si="27"/>
        <v>0</v>
      </c>
      <c r="AI37" s="135">
        <f t="shared" ca="1" si="27"/>
        <v>0</v>
      </c>
      <c r="AJ37" s="135">
        <f t="shared" ca="1" si="27"/>
        <v>0</v>
      </c>
      <c r="AK37" s="135">
        <f t="shared" ca="1" si="27"/>
        <v>0</v>
      </c>
      <c r="AL37" s="135">
        <f t="shared" ca="1" si="27"/>
        <v>0</v>
      </c>
      <c r="AM37" s="135">
        <f t="shared" ca="1" si="27"/>
        <v>0</v>
      </c>
      <c r="AN37" s="135">
        <f t="shared" ca="1" si="27"/>
        <v>0</v>
      </c>
      <c r="AO37" s="135">
        <f t="shared" ca="1" si="27"/>
        <v>0</v>
      </c>
      <c r="AP37" s="135">
        <f t="shared" ca="1" si="27"/>
        <v>0</v>
      </c>
      <c r="AQ37" s="135">
        <f t="shared" ca="1" si="27"/>
        <v>0</v>
      </c>
      <c r="AR37" s="135">
        <f t="shared" ca="1" si="25"/>
        <v>0</v>
      </c>
      <c r="AS37" s="135">
        <f t="shared" ca="1" si="25"/>
        <v>0</v>
      </c>
      <c r="AT37" s="135">
        <f t="shared" ca="1" si="25"/>
        <v>0</v>
      </c>
      <c r="AU37" s="135">
        <f t="shared" ca="1" si="25"/>
        <v>0</v>
      </c>
      <c r="AV37" s="135">
        <f t="shared" ca="1" si="25"/>
        <v>0</v>
      </c>
      <c r="AW37" s="135">
        <f t="shared" ca="1" si="25"/>
        <v>0</v>
      </c>
      <c r="AX37" s="135">
        <f t="shared" ca="1" si="25"/>
        <v>0</v>
      </c>
      <c r="AY37" s="135">
        <f t="shared" ca="1" si="25"/>
        <v>0</v>
      </c>
      <c r="AZ37" s="135">
        <f t="shared" ca="1" si="25"/>
        <v>0</v>
      </c>
      <c r="BA37" s="135">
        <f t="shared" ca="1" si="25"/>
        <v>0</v>
      </c>
      <c r="BB37" s="135">
        <f t="shared" ca="1" si="25"/>
        <v>0</v>
      </c>
      <c r="BC37" s="135">
        <f t="shared" ca="1" si="25"/>
        <v>0</v>
      </c>
      <c r="BD37" s="135">
        <f t="shared" ca="1" si="25"/>
        <v>0</v>
      </c>
      <c r="BE37" s="135">
        <f t="shared" ca="1" si="25"/>
        <v>0</v>
      </c>
      <c r="BF37" s="135">
        <f t="shared" ca="1" si="25"/>
        <v>0</v>
      </c>
      <c r="BG37" s="135">
        <f t="shared" ca="1" si="25"/>
        <v>0</v>
      </c>
      <c r="BH37" s="135">
        <f t="shared" ca="1" si="28"/>
        <v>0</v>
      </c>
      <c r="BI37" s="135">
        <f t="shared" ca="1" si="28"/>
        <v>0</v>
      </c>
      <c r="BJ37" s="135">
        <f t="shared" ca="1" si="28"/>
        <v>0</v>
      </c>
      <c r="BK37" s="135">
        <f t="shared" ca="1" si="28"/>
        <v>0</v>
      </c>
      <c r="BL37" s="135"/>
      <c r="BM37" s="135">
        <f ca="1">IF(INDEX($D37:$BV37, 1, MATCH(BM$11,$D$15:$BV$15,0))&gt;=PV_Zone_Ranking!$C$45,0,1)</f>
        <v>0</v>
      </c>
      <c r="BN37" s="135">
        <f t="shared" ca="1" si="13"/>
        <v>0</v>
      </c>
      <c r="BO37" s="135"/>
      <c r="BP37" s="135"/>
      <c r="BQ37">
        <f ca="1">IF(PV_Zone_Ranking!$AK$18="SS",0,IF(PV_Zone_Ranking!$G$29=0,0,1-(INDEX($D37:$BY37, 1, MATCH(BQ$11,$D$15:$BY$15,0))-PV_Zone_Ranking!$F$29)/(PV_Zone_Ranking!$G$29-PV_Zone_Ranking!$F$29)))</f>
        <v>3.8575399157771662</v>
      </c>
      <c r="BR37">
        <f>IF(PV_Zone_Ranking!$AK$18="TX",0,IF(PV_Zone_Ranking!$G$29=0,0,1-(INDEX($D37:$BY37, 1, MATCH(BR$11,$D$15:$BY$15,0))-PV_Zone_Ranking!$F$29)/(PV_Zone_Ranking!$G$29-PV_Zone_Ranking!$F$29)))</f>
        <v>0</v>
      </c>
      <c r="BS37">
        <f ca="1">IF(PV_Zone_Ranking!$G$30=0,0,1-(INDEX($D37:$BY37, 1, MATCH(BS$11,$D$15:$BY$15,0))-PV_Zone_Ranking!$F$30)/(PV_Zone_Ranking!$G$30-PV_Zone_Ranking!$F$30))</f>
        <v>1.0774207710083805</v>
      </c>
      <c r="BT37">
        <f ca="1">IF(PV_Zone_Ranking!$G$28=0,0,1-(INDEX($D37:$BY37, 1, MATCH(BT$11,$D$15:$BY$15,0))-PV_Zone_Ranking!$F$28)/(PV_Zone_Ranking!$G$28-PV_Zone_Ranking!$F$28))</f>
        <v>16.799370740204573</v>
      </c>
      <c r="BU37">
        <f ca="1">IF(PV_Zone_Ranking!$AK$18="SS",0,IF(PV_Zone_Ranking!$G$26=0,0,1-(INDEX($D37:$BY37, 1, MATCH(BU$11,$D$15:$BY$15,0))-PV_Zone_Ranking!$F$26)/(PV_Zone_Ranking!$G$26-PV_Zone_Ranking!$F$26)))</f>
        <v>19.138888658952798</v>
      </c>
      <c r="BV37">
        <f>IF(PV_Zone_Ranking!$AK$18="TX",0,IF(PV_Zone_Ranking!$G$26=0,0,1-(INDEX($D37:$BY37, 1, MATCH(BV$11,$D$15:$BY$15,0))-PV_Zone_Ranking!$F$26)/(PV_Zone_Ranking!$G$26-PV_Zone_Ranking!$F$26)))</f>
        <v>0</v>
      </c>
      <c r="BW37">
        <v>0</v>
      </c>
      <c r="BX37">
        <f t="shared" ca="1" si="9"/>
        <v>0</v>
      </c>
      <c r="BY37">
        <f t="shared" ca="1" si="9"/>
        <v>0</v>
      </c>
      <c r="BZ37">
        <f t="shared" ca="1" si="9"/>
        <v>0</v>
      </c>
      <c r="CA37">
        <f t="shared" ca="1" si="9"/>
        <v>0</v>
      </c>
      <c r="CB37">
        <f t="shared" ca="1" si="9"/>
        <v>0</v>
      </c>
      <c r="CC37">
        <f t="shared" ca="1" si="9"/>
        <v>0</v>
      </c>
      <c r="CD37">
        <f t="shared" ca="1" si="9"/>
        <v>0</v>
      </c>
      <c r="CE37">
        <f t="shared" ca="1" si="9"/>
        <v>0</v>
      </c>
      <c r="CF37">
        <f t="shared" ca="1" si="9"/>
        <v>0</v>
      </c>
      <c r="CG37">
        <f t="shared" ca="1" si="9"/>
        <v>0</v>
      </c>
      <c r="CH37" s="3">
        <f t="shared" ca="1" si="14"/>
        <v>0</v>
      </c>
      <c r="CI37" s="3">
        <f ca="1">IF($BN37=0,IF(PV_Zone_Ranking!$AK$18="SS",INDEX($D37:$BY37, 1, MATCH(CI$11,$D$15:$BY$15,0)),IF(PV_Zone_Ranking!$AK$18="TX",INDEX($D37:$BY37, 1, MATCH(CI$12,$D$15:$BY$15,0)),"Error")),0)</f>
        <v>0</v>
      </c>
      <c r="CJ37" s="4">
        <f t="shared" ca="1" si="10"/>
        <v>0</v>
      </c>
      <c r="CK37">
        <f t="shared" ca="1" si="15"/>
        <v>0</v>
      </c>
      <c r="CL37">
        <f t="shared" ca="1" si="16"/>
        <v>0</v>
      </c>
      <c r="CM37" s="4" t="str">
        <f ca="1">IF(D37=0,"",IF(CH37=0,"",COUNTIF($CH$16:$CH$197,"&gt;"&amp;CH37)+COUNTIF($CH37:$CH$197,CH37)))</f>
        <v/>
      </c>
      <c r="CN37" t="str">
        <f ca="1">IF(D37=0,"",IF(CH37=0,"",COUNTIFS($CI$16:$CI$197,"&lt;"&amp;CI37,$CI$16:$CI$197,"&lt;&gt;"&amp;0)+COUNTIF($CI37:$CI$197,CI37)))</f>
        <v/>
      </c>
      <c r="CQ37">
        <v>22</v>
      </c>
      <c r="CR37" t="e">
        <f t="shared" ca="1" si="17"/>
        <v>#N/A</v>
      </c>
      <c r="CS37" t="e">
        <f t="shared" ca="1" si="17"/>
        <v>#N/A</v>
      </c>
      <c r="CT37" s="3" t="e">
        <f t="shared" ca="1" si="17"/>
        <v>#N/A</v>
      </c>
      <c r="CU37" s="3" t="e">
        <f t="shared" ca="1" si="17"/>
        <v>#N/A</v>
      </c>
      <c r="CV37" s="4" t="e">
        <f t="shared" ca="1" si="17"/>
        <v>#N/A</v>
      </c>
      <c r="CW37" s="4" t="e">
        <f t="shared" ca="1" si="19"/>
        <v>#N/A</v>
      </c>
      <c r="CX37" s="4"/>
      <c r="CY37">
        <v>22</v>
      </c>
      <c r="CZ37" t="e">
        <f t="shared" ca="1" si="12"/>
        <v>#N/A</v>
      </c>
      <c r="DA37" t="e">
        <f t="shared" ca="1" si="12"/>
        <v>#N/A</v>
      </c>
      <c r="DB37" s="3" t="e">
        <f t="shared" ca="1" si="12"/>
        <v>#N/A</v>
      </c>
      <c r="DC37" s="3" t="e">
        <f t="shared" ca="1" si="12"/>
        <v>#N/A</v>
      </c>
      <c r="DD37" s="4" t="e">
        <f t="shared" ca="1" si="12"/>
        <v>#N/A</v>
      </c>
      <c r="DE37" s="4" t="e">
        <f t="shared" ca="1" si="20"/>
        <v>#N/A</v>
      </c>
      <c r="DF37" t="e">
        <f t="shared" ca="1" si="18"/>
        <v>#N/A</v>
      </c>
      <c r="DJ37" t="s">
        <v>103</v>
      </c>
      <c r="DK37">
        <v>25153</v>
      </c>
      <c r="DL37">
        <v>44</v>
      </c>
      <c r="DN37" s="7" t="s">
        <v>101</v>
      </c>
      <c r="DO37">
        <v>200</v>
      </c>
      <c r="DP37">
        <v>260</v>
      </c>
      <c r="DQ37">
        <v>250</v>
      </c>
      <c r="DR37">
        <f t="shared" si="29"/>
        <v>5.6</v>
      </c>
      <c r="DS37" s="62">
        <f t="shared" si="22"/>
        <v>6.24</v>
      </c>
      <c r="DT37" s="62">
        <f t="shared" si="22"/>
        <v>6</v>
      </c>
    </row>
    <row r="38" spans="4:127" x14ac:dyDescent="0.2">
      <c r="D38" s="135">
        <f t="shared" ca="1" si="26"/>
        <v>0</v>
      </c>
      <c r="E38" s="135">
        <f t="shared" ca="1" si="26"/>
        <v>0</v>
      </c>
      <c r="F38" s="135">
        <f t="shared" ca="1" si="26"/>
        <v>0</v>
      </c>
      <c r="G38" s="135">
        <f t="shared" ca="1" si="26"/>
        <v>0</v>
      </c>
      <c r="H38" s="135">
        <f t="shared" ca="1" si="26"/>
        <v>0</v>
      </c>
      <c r="I38" s="135">
        <f t="shared" ca="1" si="26"/>
        <v>0</v>
      </c>
      <c r="J38" s="2">
        <f t="shared" ca="1" si="26"/>
        <v>0</v>
      </c>
      <c r="K38" s="135">
        <f t="shared" ca="1" si="26"/>
        <v>0</v>
      </c>
      <c r="L38" s="135">
        <f t="shared" ca="1" si="26"/>
        <v>0</v>
      </c>
      <c r="M38" s="135">
        <f t="shared" ca="1" si="26"/>
        <v>0</v>
      </c>
      <c r="N38" s="135">
        <f t="shared" ca="1" si="24"/>
        <v>0</v>
      </c>
      <c r="O38" s="135">
        <f t="shared" ca="1" si="24"/>
        <v>0</v>
      </c>
      <c r="P38" s="135">
        <f t="shared" ca="1" si="24"/>
        <v>0</v>
      </c>
      <c r="Q38" s="135">
        <f t="shared" ca="1" si="24"/>
        <v>0</v>
      </c>
      <c r="R38" s="135">
        <f t="shared" ca="1" si="24"/>
        <v>0</v>
      </c>
      <c r="S38" s="135">
        <f t="shared" ca="1" si="24"/>
        <v>0</v>
      </c>
      <c r="T38" s="135">
        <f t="shared" ca="1" si="24"/>
        <v>0</v>
      </c>
      <c r="U38" s="135">
        <f t="shared" ca="1" si="24"/>
        <v>0</v>
      </c>
      <c r="V38" s="135">
        <f t="shared" ca="1" si="24"/>
        <v>0</v>
      </c>
      <c r="W38" s="135">
        <f t="shared" ca="1" si="24"/>
        <v>0</v>
      </c>
      <c r="X38" s="135">
        <f t="shared" ca="1" si="24"/>
        <v>0</v>
      </c>
      <c r="Y38" s="135">
        <f t="shared" ca="1" si="24"/>
        <v>0</v>
      </c>
      <c r="Z38" s="135">
        <f t="shared" ca="1" si="24"/>
        <v>0</v>
      </c>
      <c r="AA38" s="135">
        <f t="shared" ca="1" si="24"/>
        <v>0</v>
      </c>
      <c r="AB38" s="135">
        <f t="shared" ca="1" si="24"/>
        <v>0</v>
      </c>
      <c r="AC38" s="135">
        <f t="shared" ca="1" si="24"/>
        <v>0</v>
      </c>
      <c r="AD38" s="135">
        <f t="shared" ca="1" si="27"/>
        <v>0</v>
      </c>
      <c r="AE38" s="135">
        <f t="shared" ca="1" si="27"/>
        <v>0</v>
      </c>
      <c r="AF38" s="135">
        <f t="shared" ca="1" si="27"/>
        <v>0</v>
      </c>
      <c r="AG38" s="135">
        <f t="shared" ca="1" si="27"/>
        <v>0</v>
      </c>
      <c r="AH38" s="135">
        <f t="shared" ca="1" si="27"/>
        <v>0</v>
      </c>
      <c r="AI38" s="135">
        <f t="shared" ca="1" si="27"/>
        <v>0</v>
      </c>
      <c r="AJ38" s="135">
        <f t="shared" ca="1" si="27"/>
        <v>0</v>
      </c>
      <c r="AK38" s="135">
        <f t="shared" ca="1" si="27"/>
        <v>0</v>
      </c>
      <c r="AL38" s="135">
        <f t="shared" ca="1" si="27"/>
        <v>0</v>
      </c>
      <c r="AM38" s="135">
        <f t="shared" ca="1" si="27"/>
        <v>0</v>
      </c>
      <c r="AN38" s="135">
        <f t="shared" ca="1" si="27"/>
        <v>0</v>
      </c>
      <c r="AO38" s="135">
        <f t="shared" ca="1" si="27"/>
        <v>0</v>
      </c>
      <c r="AP38" s="135">
        <f t="shared" ca="1" si="27"/>
        <v>0</v>
      </c>
      <c r="AQ38" s="135">
        <f t="shared" ca="1" si="27"/>
        <v>0</v>
      </c>
      <c r="AR38" s="135">
        <f t="shared" ca="1" si="25"/>
        <v>0</v>
      </c>
      <c r="AS38" s="135">
        <f t="shared" ca="1" si="25"/>
        <v>0</v>
      </c>
      <c r="AT38" s="135">
        <f t="shared" ca="1" si="25"/>
        <v>0</v>
      </c>
      <c r="AU38" s="135">
        <f t="shared" ca="1" si="25"/>
        <v>0</v>
      </c>
      <c r="AV38" s="135">
        <f t="shared" ca="1" si="25"/>
        <v>0</v>
      </c>
      <c r="AW38" s="135">
        <f t="shared" ca="1" si="25"/>
        <v>0</v>
      </c>
      <c r="AX38" s="135">
        <f t="shared" ca="1" si="25"/>
        <v>0</v>
      </c>
      <c r="AY38" s="135">
        <f t="shared" ca="1" si="25"/>
        <v>0</v>
      </c>
      <c r="AZ38" s="135">
        <f t="shared" ca="1" si="25"/>
        <v>0</v>
      </c>
      <c r="BA38" s="135">
        <f t="shared" ca="1" si="25"/>
        <v>0</v>
      </c>
      <c r="BB38" s="135">
        <f t="shared" ca="1" si="25"/>
        <v>0</v>
      </c>
      <c r="BC38" s="135">
        <f t="shared" ca="1" si="25"/>
        <v>0</v>
      </c>
      <c r="BD38" s="135">
        <f t="shared" ca="1" si="25"/>
        <v>0</v>
      </c>
      <c r="BE38" s="135">
        <f t="shared" ca="1" si="25"/>
        <v>0</v>
      </c>
      <c r="BF38" s="135">
        <f t="shared" ca="1" si="25"/>
        <v>0</v>
      </c>
      <c r="BG38" s="135">
        <f t="shared" ca="1" si="25"/>
        <v>0</v>
      </c>
      <c r="BH38" s="135">
        <f t="shared" ca="1" si="28"/>
        <v>0</v>
      </c>
      <c r="BI38" s="135">
        <f t="shared" ca="1" si="28"/>
        <v>0</v>
      </c>
      <c r="BJ38" s="135">
        <f t="shared" ca="1" si="28"/>
        <v>0</v>
      </c>
      <c r="BK38" s="135">
        <f t="shared" ca="1" si="28"/>
        <v>0</v>
      </c>
      <c r="BL38" s="135"/>
      <c r="BM38" s="135">
        <f ca="1">IF(INDEX($D38:$BV38, 1, MATCH(BM$11,$D$15:$BV$15,0))&gt;=PV_Zone_Ranking!$C$45,0,1)</f>
        <v>0</v>
      </c>
      <c r="BN38" s="135">
        <f t="shared" ca="1" si="13"/>
        <v>0</v>
      </c>
      <c r="BQ38">
        <f ca="1">IF(PV_Zone_Ranking!$AK$18="SS",0,IF(PV_Zone_Ranking!$G$29=0,0,1-(INDEX($D38:$BY38, 1, MATCH(BQ$11,$D$15:$BY$15,0))-PV_Zone_Ranking!$F$29)/(PV_Zone_Ranking!$G$29-PV_Zone_Ranking!$F$29)))</f>
        <v>3.8575399157771662</v>
      </c>
      <c r="BR38">
        <f>IF(PV_Zone_Ranking!$AK$18="TX",0,IF(PV_Zone_Ranking!$G$29=0,0,1-(INDEX($D38:$BY38, 1, MATCH(BR$11,$D$15:$BY$15,0))-PV_Zone_Ranking!$F$29)/(PV_Zone_Ranking!$G$29-PV_Zone_Ranking!$F$29)))</f>
        <v>0</v>
      </c>
      <c r="BS38">
        <f ca="1">IF(PV_Zone_Ranking!$G$30=0,0,1-(INDEX($D38:$BY38, 1, MATCH(BS$11,$D$15:$BY$15,0))-PV_Zone_Ranking!$F$30)/(PV_Zone_Ranking!$G$30-PV_Zone_Ranking!$F$30))</f>
        <v>1.0774207710083805</v>
      </c>
      <c r="BT38">
        <f ca="1">IF(PV_Zone_Ranking!$G$28=0,0,1-(INDEX($D38:$BY38, 1, MATCH(BT$11,$D$15:$BY$15,0))-PV_Zone_Ranking!$F$28)/(PV_Zone_Ranking!$G$28-PV_Zone_Ranking!$F$28))</f>
        <v>16.799370740204573</v>
      </c>
      <c r="BU38">
        <f ca="1">IF(PV_Zone_Ranking!$AK$18="SS",0,IF(PV_Zone_Ranking!$G$26=0,0,1-(INDEX($D38:$BY38, 1, MATCH(BU$11,$D$15:$BY$15,0))-PV_Zone_Ranking!$F$26)/(PV_Zone_Ranking!$G$26-PV_Zone_Ranking!$F$26)))</f>
        <v>19.138888658952798</v>
      </c>
      <c r="BV38">
        <f>IF(PV_Zone_Ranking!$AK$18="TX",0,IF(PV_Zone_Ranking!$G$26=0,0,1-(INDEX($D38:$BY38, 1, MATCH(BV$11,$D$15:$BY$15,0))-PV_Zone_Ranking!$F$26)/(PV_Zone_Ranking!$G$26-PV_Zone_Ranking!$F$26)))</f>
        <v>0</v>
      </c>
      <c r="BW38">
        <v>0</v>
      </c>
      <c r="BX38">
        <f t="shared" ca="1" si="9"/>
        <v>0</v>
      </c>
      <c r="BY38">
        <f t="shared" ca="1" si="9"/>
        <v>0</v>
      </c>
      <c r="BZ38">
        <f t="shared" ca="1" si="9"/>
        <v>0</v>
      </c>
      <c r="CA38">
        <f t="shared" ca="1" si="9"/>
        <v>0</v>
      </c>
      <c r="CB38">
        <f t="shared" ca="1" si="9"/>
        <v>0</v>
      </c>
      <c r="CC38">
        <f t="shared" ca="1" si="9"/>
        <v>0</v>
      </c>
      <c r="CD38">
        <f t="shared" ca="1" si="9"/>
        <v>0</v>
      </c>
      <c r="CE38">
        <f t="shared" ca="1" si="9"/>
        <v>0</v>
      </c>
      <c r="CF38">
        <f t="shared" ca="1" si="9"/>
        <v>0</v>
      </c>
      <c r="CG38">
        <f t="shared" ca="1" si="9"/>
        <v>0</v>
      </c>
      <c r="CH38" s="3">
        <f t="shared" ca="1" si="14"/>
        <v>0</v>
      </c>
      <c r="CI38" s="3">
        <f ca="1">IF($BN38=0,IF(PV_Zone_Ranking!$AK$18="SS",INDEX($D38:$BY38, 1, MATCH(CI$11,$D$15:$BY$15,0)),IF(PV_Zone_Ranking!$AK$18="TX",INDEX($D38:$BY38, 1, MATCH(CI$12,$D$15:$BY$15,0)),"Error")),0)</f>
        <v>0</v>
      </c>
      <c r="CJ38" s="4">
        <f t="shared" ca="1" si="10"/>
        <v>0</v>
      </c>
      <c r="CK38">
        <f t="shared" ca="1" si="15"/>
        <v>0</v>
      </c>
      <c r="CL38">
        <f t="shared" ca="1" si="16"/>
        <v>0</v>
      </c>
      <c r="CM38" s="4" t="str">
        <f ca="1">IF(D38=0,"",IF(CH38=0,"",COUNTIF($CH$16:$CH$197,"&gt;"&amp;CH38)+COUNTIF($CH38:$CH$197,CH38)))</f>
        <v/>
      </c>
      <c r="CN38" t="str">
        <f ca="1">IF(D38=0,"",IF(CH38=0,"",COUNTIFS($CI$16:$CI$197,"&lt;"&amp;CI38,$CI$16:$CI$197,"&lt;&gt;"&amp;0)+COUNTIF($CI38:$CI$197,CI38)))</f>
        <v/>
      </c>
      <c r="CQ38">
        <v>23</v>
      </c>
      <c r="CR38" t="e">
        <f t="shared" ca="1" si="17"/>
        <v>#N/A</v>
      </c>
      <c r="CS38" t="e">
        <f t="shared" ca="1" si="17"/>
        <v>#N/A</v>
      </c>
      <c r="CT38" s="3" t="e">
        <f t="shared" ca="1" si="17"/>
        <v>#N/A</v>
      </c>
      <c r="CU38" s="3" t="e">
        <f t="shared" ca="1" si="17"/>
        <v>#N/A</v>
      </c>
      <c r="CV38" s="4" t="e">
        <f t="shared" ca="1" si="17"/>
        <v>#N/A</v>
      </c>
      <c r="CW38" s="4" t="e">
        <f t="shared" ca="1" si="19"/>
        <v>#N/A</v>
      </c>
      <c r="CY38">
        <v>23</v>
      </c>
      <c r="CZ38" t="e">
        <f t="shared" ca="1" si="12"/>
        <v>#N/A</v>
      </c>
      <c r="DA38" t="e">
        <f t="shared" ca="1" si="12"/>
        <v>#N/A</v>
      </c>
      <c r="DB38" s="3" t="e">
        <f t="shared" ca="1" si="12"/>
        <v>#N/A</v>
      </c>
      <c r="DC38" s="3" t="e">
        <f t="shared" ca="1" si="12"/>
        <v>#N/A</v>
      </c>
      <c r="DD38" s="4" t="e">
        <f t="shared" ca="1" si="12"/>
        <v>#N/A</v>
      </c>
      <c r="DE38" s="4" t="e">
        <f t="shared" ca="1" si="20"/>
        <v>#N/A</v>
      </c>
      <c r="DF38" t="e">
        <f t="shared" ca="1" si="18"/>
        <v>#N/A</v>
      </c>
      <c r="DN38" s="7" t="s">
        <v>102</v>
      </c>
      <c r="DO38">
        <v>200</v>
      </c>
      <c r="DP38">
        <v>260</v>
      </c>
      <c r="DQ38">
        <v>250</v>
      </c>
      <c r="DR38">
        <f t="shared" si="29"/>
        <v>5.6</v>
      </c>
      <c r="DS38" s="62">
        <f t="shared" si="22"/>
        <v>6.24</v>
      </c>
      <c r="DT38" s="62">
        <f t="shared" si="22"/>
        <v>6</v>
      </c>
    </row>
    <row r="39" spans="4:127" x14ac:dyDescent="0.2">
      <c r="D39" s="135">
        <f t="shared" ca="1" si="26"/>
        <v>0</v>
      </c>
      <c r="E39" s="135">
        <f t="shared" ca="1" si="26"/>
        <v>0</v>
      </c>
      <c r="F39" s="135">
        <f t="shared" ca="1" si="26"/>
        <v>0</v>
      </c>
      <c r="G39" s="135">
        <f t="shared" ca="1" si="26"/>
        <v>0</v>
      </c>
      <c r="H39" s="135">
        <f t="shared" ca="1" si="26"/>
        <v>0</v>
      </c>
      <c r="I39" s="135">
        <f t="shared" ca="1" si="26"/>
        <v>0</v>
      </c>
      <c r="J39" s="2">
        <f t="shared" ca="1" si="26"/>
        <v>0</v>
      </c>
      <c r="K39" s="135">
        <f t="shared" ca="1" si="26"/>
        <v>0</v>
      </c>
      <c r="L39" s="135">
        <f t="shared" ca="1" si="26"/>
        <v>0</v>
      </c>
      <c r="M39" s="135">
        <f t="shared" ca="1" si="26"/>
        <v>0</v>
      </c>
      <c r="N39" s="135">
        <f t="shared" ca="1" si="24"/>
        <v>0</v>
      </c>
      <c r="O39" s="135">
        <f t="shared" ca="1" si="24"/>
        <v>0</v>
      </c>
      <c r="P39" s="135">
        <f t="shared" ca="1" si="24"/>
        <v>0</v>
      </c>
      <c r="Q39" s="135">
        <f t="shared" ca="1" si="24"/>
        <v>0</v>
      </c>
      <c r="R39" s="135">
        <f t="shared" ca="1" si="24"/>
        <v>0</v>
      </c>
      <c r="S39" s="135">
        <f t="shared" ca="1" si="24"/>
        <v>0</v>
      </c>
      <c r="T39" s="135">
        <f t="shared" ca="1" si="24"/>
        <v>0</v>
      </c>
      <c r="U39" s="135">
        <f t="shared" ca="1" si="24"/>
        <v>0</v>
      </c>
      <c r="V39" s="135">
        <f t="shared" ca="1" si="24"/>
        <v>0</v>
      </c>
      <c r="W39" s="135">
        <f t="shared" ca="1" si="24"/>
        <v>0</v>
      </c>
      <c r="X39" s="135">
        <f t="shared" ca="1" si="24"/>
        <v>0</v>
      </c>
      <c r="Y39" s="135">
        <f t="shared" ca="1" si="24"/>
        <v>0</v>
      </c>
      <c r="Z39" s="135">
        <f t="shared" ca="1" si="24"/>
        <v>0</v>
      </c>
      <c r="AA39" s="135">
        <f t="shared" ca="1" si="24"/>
        <v>0</v>
      </c>
      <c r="AB39" s="135">
        <f t="shared" ca="1" si="24"/>
        <v>0</v>
      </c>
      <c r="AC39" s="135">
        <f t="shared" ca="1" si="24"/>
        <v>0</v>
      </c>
      <c r="AD39" s="135">
        <f t="shared" ca="1" si="27"/>
        <v>0</v>
      </c>
      <c r="AE39" s="135">
        <f t="shared" ca="1" si="27"/>
        <v>0</v>
      </c>
      <c r="AF39" s="135">
        <f t="shared" ca="1" si="27"/>
        <v>0</v>
      </c>
      <c r="AG39" s="135">
        <f t="shared" ca="1" si="27"/>
        <v>0</v>
      </c>
      <c r="AH39" s="135">
        <f t="shared" ca="1" si="27"/>
        <v>0</v>
      </c>
      <c r="AI39" s="135">
        <f t="shared" ca="1" si="27"/>
        <v>0</v>
      </c>
      <c r="AJ39" s="135">
        <f t="shared" ca="1" si="27"/>
        <v>0</v>
      </c>
      <c r="AK39" s="135">
        <f t="shared" ca="1" si="27"/>
        <v>0</v>
      </c>
      <c r="AL39" s="135">
        <f t="shared" ca="1" si="27"/>
        <v>0</v>
      </c>
      <c r="AM39" s="135">
        <f t="shared" ca="1" si="27"/>
        <v>0</v>
      </c>
      <c r="AN39" s="135">
        <f t="shared" ca="1" si="27"/>
        <v>0</v>
      </c>
      <c r="AO39" s="135">
        <f t="shared" ca="1" si="27"/>
        <v>0</v>
      </c>
      <c r="AP39" s="135">
        <f t="shared" ca="1" si="27"/>
        <v>0</v>
      </c>
      <c r="AQ39" s="135">
        <f t="shared" ca="1" si="27"/>
        <v>0</v>
      </c>
      <c r="AR39" s="135">
        <f t="shared" ca="1" si="25"/>
        <v>0</v>
      </c>
      <c r="AS39" s="135">
        <f t="shared" ca="1" si="25"/>
        <v>0</v>
      </c>
      <c r="AT39" s="135">
        <f t="shared" ca="1" si="25"/>
        <v>0</v>
      </c>
      <c r="AU39" s="135">
        <f t="shared" ca="1" si="25"/>
        <v>0</v>
      </c>
      <c r="AV39" s="135">
        <f t="shared" ca="1" si="25"/>
        <v>0</v>
      </c>
      <c r="AW39" s="135">
        <f t="shared" ca="1" si="25"/>
        <v>0</v>
      </c>
      <c r="AX39" s="135">
        <f t="shared" ca="1" si="25"/>
        <v>0</v>
      </c>
      <c r="AY39" s="135">
        <f t="shared" ca="1" si="25"/>
        <v>0</v>
      </c>
      <c r="AZ39" s="135">
        <f t="shared" ca="1" si="25"/>
        <v>0</v>
      </c>
      <c r="BA39" s="135">
        <f t="shared" ca="1" si="25"/>
        <v>0</v>
      </c>
      <c r="BB39" s="135">
        <f t="shared" ca="1" si="25"/>
        <v>0</v>
      </c>
      <c r="BC39" s="135">
        <f t="shared" ca="1" si="25"/>
        <v>0</v>
      </c>
      <c r="BD39" s="135">
        <f t="shared" ca="1" si="25"/>
        <v>0</v>
      </c>
      <c r="BE39" s="135">
        <f t="shared" ca="1" si="25"/>
        <v>0</v>
      </c>
      <c r="BF39" s="135">
        <f t="shared" ca="1" si="25"/>
        <v>0</v>
      </c>
      <c r="BG39" s="135">
        <f t="shared" ca="1" si="25"/>
        <v>0</v>
      </c>
      <c r="BH39" s="135">
        <f t="shared" ca="1" si="28"/>
        <v>0</v>
      </c>
      <c r="BI39" s="135">
        <f t="shared" ca="1" si="28"/>
        <v>0</v>
      </c>
      <c r="BJ39" s="135">
        <f t="shared" ca="1" si="28"/>
        <v>0</v>
      </c>
      <c r="BK39" s="135">
        <f t="shared" ca="1" si="28"/>
        <v>0</v>
      </c>
      <c r="BL39" s="135"/>
      <c r="BM39" s="135">
        <f ca="1">IF(INDEX($D39:$BV39, 1, MATCH(BM$11,$D$15:$BV$15,0))&gt;=PV_Zone_Ranking!$C$45,0,1)</f>
        <v>0</v>
      </c>
      <c r="BN39" s="135">
        <f t="shared" ca="1" si="13"/>
        <v>0</v>
      </c>
      <c r="BQ39">
        <f ca="1">IF(PV_Zone_Ranking!$AK$18="SS",0,IF(PV_Zone_Ranking!$G$29=0,0,1-(INDEX($D39:$BY39, 1, MATCH(BQ$11,$D$15:$BY$15,0))-PV_Zone_Ranking!$F$29)/(PV_Zone_Ranking!$G$29-PV_Zone_Ranking!$F$29)))</f>
        <v>3.8575399157771662</v>
      </c>
      <c r="BR39">
        <f>IF(PV_Zone_Ranking!$AK$18="TX",0,IF(PV_Zone_Ranking!$G$29=0,0,1-(INDEX($D39:$BY39, 1, MATCH(BR$11,$D$15:$BY$15,0))-PV_Zone_Ranking!$F$29)/(PV_Zone_Ranking!$G$29-PV_Zone_Ranking!$F$29)))</f>
        <v>0</v>
      </c>
      <c r="BS39">
        <f ca="1">IF(PV_Zone_Ranking!$G$30=0,0,1-(INDEX($D39:$BY39, 1, MATCH(BS$11,$D$15:$BY$15,0))-PV_Zone_Ranking!$F$30)/(PV_Zone_Ranking!$G$30-PV_Zone_Ranking!$F$30))</f>
        <v>1.0774207710083805</v>
      </c>
      <c r="BT39">
        <f ca="1">IF(PV_Zone_Ranking!$G$28=0,0,1-(INDEX($D39:$BY39, 1, MATCH(BT$11,$D$15:$BY$15,0))-PV_Zone_Ranking!$F$28)/(PV_Zone_Ranking!$G$28-PV_Zone_Ranking!$F$28))</f>
        <v>16.799370740204573</v>
      </c>
      <c r="BU39">
        <f ca="1">IF(PV_Zone_Ranking!$AK$18="SS",0,IF(PV_Zone_Ranking!$G$26=0,0,1-(INDEX($D39:$BY39, 1, MATCH(BU$11,$D$15:$BY$15,0))-PV_Zone_Ranking!$F$26)/(PV_Zone_Ranking!$G$26-PV_Zone_Ranking!$F$26)))</f>
        <v>19.138888658952798</v>
      </c>
      <c r="BV39">
        <f>IF(PV_Zone_Ranking!$AK$18="TX",0,IF(PV_Zone_Ranking!$G$26=0,0,1-(INDEX($D39:$BY39, 1, MATCH(BV$11,$D$15:$BY$15,0))-PV_Zone_Ranking!$F$26)/(PV_Zone_Ranking!$G$26-PV_Zone_Ranking!$F$26)))</f>
        <v>0</v>
      </c>
      <c r="BW39">
        <v>0</v>
      </c>
      <c r="BX39">
        <f t="shared" ca="1" si="9"/>
        <v>0</v>
      </c>
      <c r="BY39">
        <f t="shared" ca="1" si="9"/>
        <v>0</v>
      </c>
      <c r="BZ39">
        <f t="shared" ca="1" si="9"/>
        <v>0</v>
      </c>
      <c r="CA39">
        <f t="shared" ca="1" si="9"/>
        <v>0</v>
      </c>
      <c r="CB39">
        <f t="shared" ca="1" si="9"/>
        <v>0</v>
      </c>
      <c r="CC39">
        <f t="shared" ca="1" si="9"/>
        <v>0</v>
      </c>
      <c r="CD39">
        <f t="shared" ca="1" si="9"/>
        <v>0</v>
      </c>
      <c r="CE39">
        <f t="shared" ca="1" si="9"/>
        <v>0</v>
      </c>
      <c r="CF39">
        <f t="shared" ca="1" si="9"/>
        <v>0</v>
      </c>
      <c r="CG39">
        <f t="shared" ca="1" si="9"/>
        <v>0</v>
      </c>
      <c r="CH39" s="3">
        <f t="shared" ca="1" si="14"/>
        <v>0</v>
      </c>
      <c r="CI39" s="3">
        <f ca="1">IF($BN39=0,IF(PV_Zone_Ranking!$AK$18="SS",INDEX($D39:$BY39, 1, MATCH(CI$11,$D$15:$BY$15,0)),IF(PV_Zone_Ranking!$AK$18="TX",INDEX($D39:$BY39, 1, MATCH(CI$12,$D$15:$BY$15,0)),"Error")),0)</f>
        <v>0</v>
      </c>
      <c r="CJ39" s="4">
        <f t="shared" ca="1" si="10"/>
        <v>0</v>
      </c>
      <c r="CK39">
        <f t="shared" ca="1" si="15"/>
        <v>0</v>
      </c>
      <c r="CL39">
        <f t="shared" ca="1" si="16"/>
        <v>0</v>
      </c>
      <c r="CM39" s="4" t="str">
        <f ca="1">IF(D39=0,"",IF(CH39=0,"",COUNTIF($CH$16:$CH$197,"&gt;"&amp;CH39)+COUNTIF($CH39:$CH$197,CH39)))</f>
        <v/>
      </c>
      <c r="CN39" t="str">
        <f ca="1">IF(D39=0,"",IF(CH39=0,"",COUNTIFS($CI$16:$CI$197,"&lt;"&amp;CI39,$CI$16:$CI$197,"&lt;&gt;"&amp;0)+COUNTIF($CI39:$CI$197,CI39)))</f>
        <v/>
      </c>
      <c r="CQ39">
        <v>24</v>
      </c>
      <c r="CR39" t="e">
        <f t="shared" ca="1" si="17"/>
        <v>#N/A</v>
      </c>
      <c r="CS39" t="e">
        <f t="shared" ca="1" si="17"/>
        <v>#N/A</v>
      </c>
      <c r="CT39" s="3" t="e">
        <f t="shared" ca="1" si="17"/>
        <v>#N/A</v>
      </c>
      <c r="CU39" s="3" t="e">
        <f t="shared" ca="1" si="17"/>
        <v>#N/A</v>
      </c>
      <c r="CV39" s="4" t="e">
        <f t="shared" ca="1" si="17"/>
        <v>#N/A</v>
      </c>
      <c r="CW39" s="4" t="e">
        <f t="shared" ca="1" si="19"/>
        <v>#N/A</v>
      </c>
      <c r="CY39">
        <v>24</v>
      </c>
      <c r="CZ39" t="e">
        <f t="shared" ca="1" si="12"/>
        <v>#N/A</v>
      </c>
      <c r="DA39" t="e">
        <f t="shared" ca="1" si="12"/>
        <v>#N/A</v>
      </c>
      <c r="DB39" s="3" t="e">
        <f t="shared" ca="1" si="12"/>
        <v>#N/A</v>
      </c>
      <c r="DC39" s="3" t="e">
        <f t="shared" ca="1" si="12"/>
        <v>#N/A</v>
      </c>
      <c r="DD39" s="4" t="e">
        <f t="shared" ca="1" si="12"/>
        <v>#N/A</v>
      </c>
      <c r="DE39" s="4" t="e">
        <f t="shared" ca="1" si="20"/>
        <v>#N/A</v>
      </c>
      <c r="DF39" t="e">
        <f t="shared" ca="1" si="18"/>
        <v>#N/A</v>
      </c>
      <c r="DN39" s="7" t="s">
        <v>103</v>
      </c>
      <c r="DO39">
        <v>200</v>
      </c>
      <c r="DP39">
        <v>280</v>
      </c>
      <c r="DQ39">
        <v>250</v>
      </c>
      <c r="DR39">
        <f t="shared" si="29"/>
        <v>5.6</v>
      </c>
      <c r="DS39" s="62">
        <f t="shared" si="22"/>
        <v>6.72</v>
      </c>
      <c r="DT39" s="62">
        <f t="shared" si="22"/>
        <v>6</v>
      </c>
    </row>
    <row r="40" spans="4:127" x14ac:dyDescent="0.2">
      <c r="D40" s="135">
        <f t="shared" ca="1" si="26"/>
        <v>0</v>
      </c>
      <c r="E40" s="135">
        <f t="shared" ca="1" si="26"/>
        <v>0</v>
      </c>
      <c r="F40" s="135">
        <f t="shared" ca="1" si="26"/>
        <v>0</v>
      </c>
      <c r="G40" s="135">
        <f t="shared" ca="1" si="26"/>
        <v>0</v>
      </c>
      <c r="H40" s="135">
        <f t="shared" ca="1" si="26"/>
        <v>0</v>
      </c>
      <c r="I40" s="135">
        <f t="shared" ca="1" si="26"/>
        <v>0</v>
      </c>
      <c r="J40" s="2">
        <f t="shared" ca="1" si="26"/>
        <v>0</v>
      </c>
      <c r="K40" s="135">
        <f t="shared" ca="1" si="26"/>
        <v>0</v>
      </c>
      <c r="L40" s="135">
        <f t="shared" ca="1" si="26"/>
        <v>0</v>
      </c>
      <c r="M40" s="135">
        <f t="shared" ca="1" si="26"/>
        <v>0</v>
      </c>
      <c r="N40" s="135">
        <f t="shared" ca="1" si="24"/>
        <v>0</v>
      </c>
      <c r="O40" s="135">
        <f t="shared" ca="1" si="24"/>
        <v>0</v>
      </c>
      <c r="P40" s="135">
        <f t="shared" ca="1" si="24"/>
        <v>0</v>
      </c>
      <c r="Q40" s="135">
        <f t="shared" ca="1" si="24"/>
        <v>0</v>
      </c>
      <c r="R40" s="135">
        <f t="shared" ca="1" si="24"/>
        <v>0</v>
      </c>
      <c r="S40" s="135">
        <f t="shared" ca="1" si="24"/>
        <v>0</v>
      </c>
      <c r="T40" s="135">
        <f t="shared" ca="1" si="24"/>
        <v>0</v>
      </c>
      <c r="U40" s="135">
        <f t="shared" ca="1" si="24"/>
        <v>0</v>
      </c>
      <c r="V40" s="135">
        <f t="shared" ca="1" si="24"/>
        <v>0</v>
      </c>
      <c r="W40" s="135">
        <f t="shared" ca="1" si="24"/>
        <v>0</v>
      </c>
      <c r="X40" s="135">
        <f t="shared" ca="1" si="24"/>
        <v>0</v>
      </c>
      <c r="Y40" s="135">
        <f t="shared" ca="1" si="24"/>
        <v>0</v>
      </c>
      <c r="Z40" s="135">
        <f t="shared" ca="1" si="24"/>
        <v>0</v>
      </c>
      <c r="AA40" s="135">
        <f t="shared" ca="1" si="24"/>
        <v>0</v>
      </c>
      <c r="AB40" s="135">
        <f t="shared" ca="1" si="24"/>
        <v>0</v>
      </c>
      <c r="AC40" s="135">
        <f t="shared" ca="1" si="24"/>
        <v>0</v>
      </c>
      <c r="AD40" s="135">
        <f t="shared" ca="1" si="27"/>
        <v>0</v>
      </c>
      <c r="AE40" s="135">
        <f t="shared" ca="1" si="27"/>
        <v>0</v>
      </c>
      <c r="AF40" s="135">
        <f t="shared" ca="1" si="27"/>
        <v>0</v>
      </c>
      <c r="AG40" s="135">
        <f t="shared" ca="1" si="27"/>
        <v>0</v>
      </c>
      <c r="AH40" s="135">
        <f t="shared" ca="1" si="27"/>
        <v>0</v>
      </c>
      <c r="AI40" s="135">
        <f t="shared" ca="1" si="27"/>
        <v>0</v>
      </c>
      <c r="AJ40" s="135">
        <f t="shared" ca="1" si="27"/>
        <v>0</v>
      </c>
      <c r="AK40" s="135">
        <f t="shared" ca="1" si="27"/>
        <v>0</v>
      </c>
      <c r="AL40" s="135">
        <f t="shared" ca="1" si="27"/>
        <v>0</v>
      </c>
      <c r="AM40" s="135">
        <f t="shared" ca="1" si="27"/>
        <v>0</v>
      </c>
      <c r="AN40" s="135">
        <f t="shared" ca="1" si="27"/>
        <v>0</v>
      </c>
      <c r="AO40" s="135">
        <f t="shared" ca="1" si="27"/>
        <v>0</v>
      </c>
      <c r="AP40" s="135">
        <f t="shared" ca="1" si="27"/>
        <v>0</v>
      </c>
      <c r="AQ40" s="135">
        <f t="shared" ca="1" si="27"/>
        <v>0</v>
      </c>
      <c r="AR40" s="135">
        <f t="shared" ca="1" si="25"/>
        <v>0</v>
      </c>
      <c r="AS40" s="135">
        <f t="shared" ca="1" si="25"/>
        <v>0</v>
      </c>
      <c r="AT40" s="135">
        <f t="shared" ca="1" si="25"/>
        <v>0</v>
      </c>
      <c r="AU40" s="135">
        <f t="shared" ca="1" si="25"/>
        <v>0</v>
      </c>
      <c r="AV40" s="135">
        <f t="shared" ca="1" si="25"/>
        <v>0</v>
      </c>
      <c r="AW40" s="135">
        <f t="shared" ca="1" si="25"/>
        <v>0</v>
      </c>
      <c r="AX40" s="135">
        <f t="shared" ca="1" si="25"/>
        <v>0</v>
      </c>
      <c r="AY40" s="135">
        <f t="shared" ca="1" si="25"/>
        <v>0</v>
      </c>
      <c r="AZ40" s="135">
        <f t="shared" ca="1" si="25"/>
        <v>0</v>
      </c>
      <c r="BA40" s="135">
        <f t="shared" ca="1" si="25"/>
        <v>0</v>
      </c>
      <c r="BB40" s="135">
        <f t="shared" ca="1" si="25"/>
        <v>0</v>
      </c>
      <c r="BC40" s="135">
        <f t="shared" ca="1" si="25"/>
        <v>0</v>
      </c>
      <c r="BD40" s="135">
        <f t="shared" ca="1" si="25"/>
        <v>0</v>
      </c>
      <c r="BE40" s="135">
        <f t="shared" ca="1" si="25"/>
        <v>0</v>
      </c>
      <c r="BF40" s="135">
        <f t="shared" ca="1" si="25"/>
        <v>0</v>
      </c>
      <c r="BG40" s="135">
        <f t="shared" ca="1" si="25"/>
        <v>0</v>
      </c>
      <c r="BH40" s="135">
        <f t="shared" ca="1" si="28"/>
        <v>0</v>
      </c>
      <c r="BI40" s="135">
        <f t="shared" ca="1" si="28"/>
        <v>0</v>
      </c>
      <c r="BJ40" s="135">
        <f t="shared" ca="1" si="28"/>
        <v>0</v>
      </c>
      <c r="BK40" s="135">
        <f t="shared" ca="1" si="28"/>
        <v>0</v>
      </c>
      <c r="BL40" s="135"/>
      <c r="BM40" s="135">
        <f ca="1">IF(INDEX($D40:$BV40, 1, MATCH(BM$11,$D$15:$BV$15,0))&gt;=PV_Zone_Ranking!$C$45,0,1)</f>
        <v>0</v>
      </c>
      <c r="BN40" s="135">
        <f t="shared" ca="1" si="13"/>
        <v>0</v>
      </c>
      <c r="BQ40">
        <f ca="1">IF(PV_Zone_Ranking!$AK$18="SS",0,IF(PV_Zone_Ranking!$G$29=0,0,1-(INDEX($D40:$BY40, 1, MATCH(BQ$11,$D$15:$BY$15,0))-PV_Zone_Ranking!$F$29)/(PV_Zone_Ranking!$G$29-PV_Zone_Ranking!$F$29)))</f>
        <v>3.8575399157771662</v>
      </c>
      <c r="BR40">
        <f>IF(PV_Zone_Ranking!$AK$18="TX",0,IF(PV_Zone_Ranking!$G$29=0,0,1-(INDEX($D40:$BY40, 1, MATCH(BR$11,$D$15:$BY$15,0))-PV_Zone_Ranking!$F$29)/(PV_Zone_Ranking!$G$29-PV_Zone_Ranking!$F$29)))</f>
        <v>0</v>
      </c>
      <c r="BS40">
        <f ca="1">IF(PV_Zone_Ranking!$G$30=0,0,1-(INDEX($D40:$BY40, 1, MATCH(BS$11,$D$15:$BY$15,0))-PV_Zone_Ranking!$F$30)/(PV_Zone_Ranking!$G$30-PV_Zone_Ranking!$F$30))</f>
        <v>1.0774207710083805</v>
      </c>
      <c r="BT40">
        <f ca="1">IF(PV_Zone_Ranking!$G$28=0,0,1-(INDEX($D40:$BY40, 1, MATCH(BT$11,$D$15:$BY$15,0))-PV_Zone_Ranking!$F$28)/(PV_Zone_Ranking!$G$28-PV_Zone_Ranking!$F$28))</f>
        <v>16.799370740204573</v>
      </c>
      <c r="BU40">
        <f ca="1">IF(PV_Zone_Ranking!$AK$18="SS",0,IF(PV_Zone_Ranking!$G$26=0,0,1-(INDEX($D40:$BY40, 1, MATCH(BU$11,$D$15:$BY$15,0))-PV_Zone_Ranking!$F$26)/(PV_Zone_Ranking!$G$26-PV_Zone_Ranking!$F$26)))</f>
        <v>19.138888658952798</v>
      </c>
      <c r="BV40">
        <f>IF(PV_Zone_Ranking!$AK$18="TX",0,IF(PV_Zone_Ranking!$G$26=0,0,1-(INDEX($D40:$BY40, 1, MATCH(BV$11,$D$15:$BY$15,0))-PV_Zone_Ranking!$F$26)/(PV_Zone_Ranking!$G$26-PV_Zone_Ranking!$F$26)))</f>
        <v>0</v>
      </c>
      <c r="BW40">
        <v>0</v>
      </c>
      <c r="BX40">
        <f t="shared" ref="BX40:CG65" ca="1" si="30">INDEX($D40:$BV40, 1, MATCH(BX$15,$D$15:$BV$15,0))</f>
        <v>0</v>
      </c>
      <c r="BY40">
        <f t="shared" ca="1" si="30"/>
        <v>0</v>
      </c>
      <c r="BZ40">
        <f t="shared" ca="1" si="30"/>
        <v>0</v>
      </c>
      <c r="CA40">
        <f t="shared" ca="1" si="30"/>
        <v>0</v>
      </c>
      <c r="CB40">
        <f t="shared" ca="1" si="30"/>
        <v>0</v>
      </c>
      <c r="CC40">
        <f t="shared" ca="1" si="30"/>
        <v>0</v>
      </c>
      <c r="CD40">
        <f t="shared" ca="1" si="30"/>
        <v>0</v>
      </c>
      <c r="CE40">
        <f t="shared" ca="1" si="30"/>
        <v>0</v>
      </c>
      <c r="CF40">
        <f t="shared" ca="1" si="30"/>
        <v>0</v>
      </c>
      <c r="CG40">
        <f t="shared" ca="1" si="30"/>
        <v>0</v>
      </c>
      <c r="CH40" s="3">
        <f t="shared" ca="1" si="14"/>
        <v>0</v>
      </c>
      <c r="CI40" s="3">
        <f ca="1">IF($BN40=0,IF(PV_Zone_Ranking!$AK$18="SS",INDEX($D40:$BY40, 1, MATCH(CI$11,$D$15:$BY$15,0)),IF(PV_Zone_Ranking!$AK$18="TX",INDEX($D40:$BY40, 1, MATCH(CI$12,$D$15:$BY$15,0)),"Error")),0)</f>
        <v>0</v>
      </c>
      <c r="CJ40" s="4">
        <f t="shared" ca="1" si="10"/>
        <v>0</v>
      </c>
      <c r="CK40">
        <f t="shared" ca="1" si="15"/>
        <v>0</v>
      </c>
      <c r="CL40">
        <f t="shared" ca="1" si="16"/>
        <v>0</v>
      </c>
      <c r="CM40" s="4" t="str">
        <f ca="1">IF(D40=0,"",IF(CH40=0,"",COUNTIF($CH$16:$CH$197,"&gt;"&amp;CH40)+COUNTIF($CH40:$CH$197,CH40)))</f>
        <v/>
      </c>
      <c r="CN40" t="str">
        <f ca="1">IF(D40=0,"",IF(CH40=0,"",COUNTIFS($CI$16:$CI$197,"&lt;"&amp;CI40,$CI$16:$CI$197,"&lt;&gt;"&amp;0)+COUNTIF($CI40:$CI$197,CI40)))</f>
        <v/>
      </c>
      <c r="CQ40">
        <v>25</v>
      </c>
      <c r="CR40" t="e">
        <f t="shared" ca="1" si="17"/>
        <v>#N/A</v>
      </c>
      <c r="CS40" t="e">
        <f t="shared" ca="1" si="17"/>
        <v>#N/A</v>
      </c>
      <c r="CT40" s="3" t="e">
        <f t="shared" ca="1" si="17"/>
        <v>#N/A</v>
      </c>
      <c r="CU40" s="3" t="e">
        <f t="shared" ca="1" si="17"/>
        <v>#N/A</v>
      </c>
      <c r="CV40" s="4" t="e">
        <f t="shared" ca="1" si="17"/>
        <v>#N/A</v>
      </c>
      <c r="CW40" s="4" t="e">
        <f t="shared" ca="1" si="19"/>
        <v>#N/A</v>
      </c>
      <c r="CY40">
        <v>25</v>
      </c>
      <c r="CZ40" t="e">
        <f t="shared" ref="CZ40:DD90" ca="1" si="31">INDEX($CH$16:$CN$197,MATCH($CY40,$CN$16:$CN$197,0),MATCH(CZ$15,$CH$15:$CN$15,0))</f>
        <v>#N/A</v>
      </c>
      <c r="DA40" t="e">
        <f t="shared" ca="1" si="31"/>
        <v>#N/A</v>
      </c>
      <c r="DB40" s="3" t="e">
        <f t="shared" ca="1" si="31"/>
        <v>#N/A</v>
      </c>
      <c r="DC40" s="3" t="e">
        <f t="shared" ca="1" si="31"/>
        <v>#N/A</v>
      </c>
      <c r="DD40" s="4" t="e">
        <f t="shared" ca="1" si="31"/>
        <v>#N/A</v>
      </c>
      <c r="DE40" s="4" t="e">
        <f t="shared" ca="1" si="20"/>
        <v>#N/A</v>
      </c>
      <c r="DF40" t="e">
        <f t="shared" ca="1" si="18"/>
        <v>#N/A</v>
      </c>
    </row>
    <row r="41" spans="4:127" x14ac:dyDescent="0.2">
      <c r="D41" s="135">
        <f t="shared" ca="1" si="26"/>
        <v>0</v>
      </c>
      <c r="E41" s="135">
        <f t="shared" ca="1" si="26"/>
        <v>0</v>
      </c>
      <c r="F41" s="135">
        <f t="shared" ca="1" si="26"/>
        <v>0</v>
      </c>
      <c r="G41" s="135">
        <f t="shared" ca="1" si="26"/>
        <v>0</v>
      </c>
      <c r="H41" s="135">
        <f t="shared" ca="1" si="26"/>
        <v>0</v>
      </c>
      <c r="I41" s="135">
        <f t="shared" ca="1" si="26"/>
        <v>0</v>
      </c>
      <c r="J41" s="2">
        <f t="shared" ca="1" si="26"/>
        <v>0</v>
      </c>
      <c r="K41" s="135">
        <f t="shared" ca="1" si="26"/>
        <v>0</v>
      </c>
      <c r="L41" s="135">
        <f t="shared" ca="1" si="26"/>
        <v>0</v>
      </c>
      <c r="M41" s="135">
        <f t="shared" ca="1" si="26"/>
        <v>0</v>
      </c>
      <c r="N41" s="135">
        <f t="shared" ca="1" si="24"/>
        <v>0</v>
      </c>
      <c r="O41" s="135">
        <f t="shared" ca="1" si="24"/>
        <v>0</v>
      </c>
      <c r="P41" s="135">
        <f t="shared" ca="1" si="24"/>
        <v>0</v>
      </c>
      <c r="Q41" s="135">
        <f t="shared" ca="1" si="24"/>
        <v>0</v>
      </c>
      <c r="R41" s="135">
        <f t="shared" ca="1" si="24"/>
        <v>0</v>
      </c>
      <c r="S41" s="135">
        <f t="shared" ca="1" si="24"/>
        <v>0</v>
      </c>
      <c r="T41" s="135">
        <f t="shared" ca="1" si="24"/>
        <v>0</v>
      </c>
      <c r="U41" s="135">
        <f t="shared" ca="1" si="24"/>
        <v>0</v>
      </c>
      <c r="V41" s="135">
        <f t="shared" ca="1" si="24"/>
        <v>0</v>
      </c>
      <c r="W41" s="135">
        <f t="shared" ca="1" si="24"/>
        <v>0</v>
      </c>
      <c r="X41" s="135">
        <f t="shared" ca="1" si="24"/>
        <v>0</v>
      </c>
      <c r="Y41" s="135">
        <f t="shared" ca="1" si="24"/>
        <v>0</v>
      </c>
      <c r="Z41" s="135">
        <f t="shared" ca="1" si="24"/>
        <v>0</v>
      </c>
      <c r="AA41" s="135">
        <f t="shared" ca="1" si="24"/>
        <v>0</v>
      </c>
      <c r="AB41" s="135">
        <f t="shared" ca="1" si="24"/>
        <v>0</v>
      </c>
      <c r="AC41" s="135">
        <f t="shared" ca="1" si="24"/>
        <v>0</v>
      </c>
      <c r="AD41" s="135">
        <f t="shared" ca="1" si="27"/>
        <v>0</v>
      </c>
      <c r="AE41" s="135">
        <f t="shared" ca="1" si="27"/>
        <v>0</v>
      </c>
      <c r="AF41" s="135">
        <f t="shared" ca="1" si="27"/>
        <v>0</v>
      </c>
      <c r="AG41" s="135">
        <f t="shared" ca="1" si="27"/>
        <v>0</v>
      </c>
      <c r="AH41" s="135">
        <f t="shared" ca="1" si="27"/>
        <v>0</v>
      </c>
      <c r="AI41" s="135">
        <f t="shared" ca="1" si="27"/>
        <v>0</v>
      </c>
      <c r="AJ41" s="135">
        <f t="shared" ca="1" si="27"/>
        <v>0</v>
      </c>
      <c r="AK41" s="135">
        <f t="shared" ca="1" si="27"/>
        <v>0</v>
      </c>
      <c r="AL41" s="135">
        <f t="shared" ca="1" si="27"/>
        <v>0</v>
      </c>
      <c r="AM41" s="135">
        <f t="shared" ca="1" si="27"/>
        <v>0</v>
      </c>
      <c r="AN41" s="135">
        <f t="shared" ca="1" si="27"/>
        <v>0</v>
      </c>
      <c r="AO41" s="135">
        <f t="shared" ca="1" si="27"/>
        <v>0</v>
      </c>
      <c r="AP41" s="135">
        <f t="shared" ca="1" si="27"/>
        <v>0</v>
      </c>
      <c r="AQ41" s="135">
        <f t="shared" ca="1" si="27"/>
        <v>0</v>
      </c>
      <c r="AR41" s="135">
        <f t="shared" ca="1" si="25"/>
        <v>0</v>
      </c>
      <c r="AS41" s="135">
        <f t="shared" ca="1" si="25"/>
        <v>0</v>
      </c>
      <c r="AT41" s="135">
        <f t="shared" ca="1" si="25"/>
        <v>0</v>
      </c>
      <c r="AU41" s="135">
        <f t="shared" ca="1" si="25"/>
        <v>0</v>
      </c>
      <c r="AV41" s="135">
        <f t="shared" ca="1" si="25"/>
        <v>0</v>
      </c>
      <c r="AW41" s="135">
        <f t="shared" ca="1" si="25"/>
        <v>0</v>
      </c>
      <c r="AX41" s="135">
        <f t="shared" ca="1" si="25"/>
        <v>0</v>
      </c>
      <c r="AY41" s="135">
        <f t="shared" ca="1" si="25"/>
        <v>0</v>
      </c>
      <c r="AZ41" s="135">
        <f t="shared" ca="1" si="25"/>
        <v>0</v>
      </c>
      <c r="BA41" s="135">
        <f t="shared" ca="1" si="25"/>
        <v>0</v>
      </c>
      <c r="BB41" s="135">
        <f t="shared" ca="1" si="25"/>
        <v>0</v>
      </c>
      <c r="BC41" s="135">
        <f t="shared" ca="1" si="25"/>
        <v>0</v>
      </c>
      <c r="BD41" s="135">
        <f t="shared" ca="1" si="25"/>
        <v>0</v>
      </c>
      <c r="BE41" s="135">
        <f t="shared" ca="1" si="25"/>
        <v>0</v>
      </c>
      <c r="BF41" s="135">
        <f t="shared" ca="1" si="25"/>
        <v>0</v>
      </c>
      <c r="BG41" s="135">
        <f t="shared" ca="1" si="25"/>
        <v>0</v>
      </c>
      <c r="BH41" s="135">
        <f t="shared" ca="1" si="28"/>
        <v>0</v>
      </c>
      <c r="BI41" s="135">
        <f t="shared" ca="1" si="28"/>
        <v>0</v>
      </c>
      <c r="BJ41" s="135">
        <f t="shared" ca="1" si="28"/>
        <v>0</v>
      </c>
      <c r="BK41" s="135">
        <f t="shared" ca="1" si="28"/>
        <v>0</v>
      </c>
      <c r="BL41" s="135"/>
      <c r="BM41" s="135">
        <f ca="1">IF(INDEX($D41:$BV41, 1, MATCH(BM$11,$D$15:$BV$15,0))&gt;=PV_Zone_Ranking!$C$45,0,1)</f>
        <v>0</v>
      </c>
      <c r="BN41" s="135">
        <f t="shared" ca="1" si="13"/>
        <v>0</v>
      </c>
      <c r="BQ41">
        <f ca="1">IF(PV_Zone_Ranking!$AK$18="SS",0,IF(PV_Zone_Ranking!$G$29=0,0,1-(INDEX($D41:$BY41, 1, MATCH(BQ$11,$D$15:$BY$15,0))-PV_Zone_Ranking!$F$29)/(PV_Zone_Ranking!$G$29-PV_Zone_Ranking!$F$29)))</f>
        <v>3.8575399157771662</v>
      </c>
      <c r="BR41">
        <f>IF(PV_Zone_Ranking!$AK$18="TX",0,IF(PV_Zone_Ranking!$G$29=0,0,1-(INDEX($D41:$BY41, 1, MATCH(BR$11,$D$15:$BY$15,0))-PV_Zone_Ranking!$F$29)/(PV_Zone_Ranking!$G$29-PV_Zone_Ranking!$F$29)))</f>
        <v>0</v>
      </c>
      <c r="BS41">
        <f ca="1">IF(PV_Zone_Ranking!$G$30=0,0,1-(INDEX($D41:$BY41, 1, MATCH(BS$11,$D$15:$BY$15,0))-PV_Zone_Ranking!$F$30)/(PV_Zone_Ranking!$G$30-PV_Zone_Ranking!$F$30))</f>
        <v>1.0774207710083805</v>
      </c>
      <c r="BT41">
        <f ca="1">IF(PV_Zone_Ranking!$G$28=0,0,1-(INDEX($D41:$BY41, 1, MATCH(BT$11,$D$15:$BY$15,0))-PV_Zone_Ranking!$F$28)/(PV_Zone_Ranking!$G$28-PV_Zone_Ranking!$F$28))</f>
        <v>16.799370740204573</v>
      </c>
      <c r="BU41">
        <f ca="1">IF(PV_Zone_Ranking!$AK$18="SS",0,IF(PV_Zone_Ranking!$G$26=0,0,1-(INDEX($D41:$BY41, 1, MATCH(BU$11,$D$15:$BY$15,0))-PV_Zone_Ranking!$F$26)/(PV_Zone_Ranking!$G$26-PV_Zone_Ranking!$F$26)))</f>
        <v>19.138888658952798</v>
      </c>
      <c r="BV41">
        <f>IF(PV_Zone_Ranking!$AK$18="TX",0,IF(PV_Zone_Ranking!$G$26=0,0,1-(INDEX($D41:$BY41, 1, MATCH(BV$11,$D$15:$BY$15,0))-PV_Zone_Ranking!$F$26)/(PV_Zone_Ranking!$G$26-PV_Zone_Ranking!$F$26)))</f>
        <v>0</v>
      </c>
      <c r="BW41">
        <v>0</v>
      </c>
      <c r="BX41">
        <f t="shared" ca="1" si="30"/>
        <v>0</v>
      </c>
      <c r="BY41">
        <f t="shared" ca="1" si="30"/>
        <v>0</v>
      </c>
      <c r="BZ41">
        <f t="shared" ca="1" si="30"/>
        <v>0</v>
      </c>
      <c r="CA41">
        <f t="shared" ca="1" si="30"/>
        <v>0</v>
      </c>
      <c r="CB41">
        <f t="shared" ca="1" si="30"/>
        <v>0</v>
      </c>
      <c r="CC41">
        <f t="shared" ca="1" si="30"/>
        <v>0</v>
      </c>
      <c r="CD41">
        <f t="shared" ca="1" si="30"/>
        <v>0</v>
      </c>
      <c r="CE41">
        <f t="shared" ca="1" si="30"/>
        <v>0</v>
      </c>
      <c r="CF41">
        <f t="shared" ca="1" si="30"/>
        <v>0</v>
      </c>
      <c r="CG41">
        <f t="shared" ca="1" si="30"/>
        <v>0</v>
      </c>
      <c r="CH41" s="3">
        <f t="shared" ca="1" si="14"/>
        <v>0</v>
      </c>
      <c r="CI41" s="3">
        <f ca="1">IF($BN41=0,IF(PV_Zone_Ranking!$AK$18="SS",INDEX($D41:$BY41, 1, MATCH(CI$11,$D$15:$BY$15,0)),IF(PV_Zone_Ranking!$AK$18="TX",INDEX($D41:$BY41, 1, MATCH(CI$12,$D$15:$BY$15,0)),"Error")),0)</f>
        <v>0</v>
      </c>
      <c r="CJ41" s="4">
        <f t="shared" ca="1" si="10"/>
        <v>0</v>
      </c>
      <c r="CK41">
        <f t="shared" ca="1" si="15"/>
        <v>0</v>
      </c>
      <c r="CL41">
        <f t="shared" ca="1" si="16"/>
        <v>0</v>
      </c>
      <c r="CM41" s="4" t="str">
        <f ca="1">IF(D41=0,"",IF(CH41=0,"",COUNTIF($CH$16:$CH$197,"&gt;"&amp;CH41)+COUNTIF($CH41:$CH$197,CH41)))</f>
        <v/>
      </c>
      <c r="CN41" t="str">
        <f ca="1">IF(D41=0,"",IF(CH41=0,"",COUNTIFS($CI$16:$CI$197,"&lt;"&amp;CI41,$CI$16:$CI$197,"&lt;&gt;"&amp;0)+COUNTIF($CI41:$CI$197,CI41)))</f>
        <v/>
      </c>
      <c r="CQ41">
        <v>26</v>
      </c>
      <c r="CR41" t="e">
        <f t="shared" ca="1" si="17"/>
        <v>#N/A</v>
      </c>
      <c r="CS41" t="e">
        <f t="shared" ca="1" si="17"/>
        <v>#N/A</v>
      </c>
      <c r="CT41" s="3" t="e">
        <f t="shared" ca="1" si="17"/>
        <v>#N/A</v>
      </c>
      <c r="CU41" s="3" t="e">
        <f t="shared" ca="1" si="17"/>
        <v>#N/A</v>
      </c>
      <c r="CV41" s="4" t="e">
        <f t="shared" ca="1" si="17"/>
        <v>#N/A</v>
      </c>
      <c r="CW41" s="4" t="e">
        <f t="shared" ca="1" si="19"/>
        <v>#N/A</v>
      </c>
      <c r="CY41">
        <v>26</v>
      </c>
      <c r="CZ41" t="e">
        <f t="shared" ca="1" si="31"/>
        <v>#N/A</v>
      </c>
      <c r="DA41" t="e">
        <f t="shared" ca="1" si="31"/>
        <v>#N/A</v>
      </c>
      <c r="DB41" s="3" t="e">
        <f t="shared" ca="1" si="31"/>
        <v>#N/A</v>
      </c>
      <c r="DC41" s="3" t="e">
        <f t="shared" ca="1" si="31"/>
        <v>#N/A</v>
      </c>
      <c r="DD41" s="4" t="e">
        <f t="shared" ca="1" si="31"/>
        <v>#N/A</v>
      </c>
      <c r="DE41" s="4" t="e">
        <f t="shared" ca="1" si="20"/>
        <v>#N/A</v>
      </c>
      <c r="DF41" t="e">
        <f t="shared" ca="1" si="18"/>
        <v>#N/A</v>
      </c>
      <c r="DN41" s="7" t="s">
        <v>143</v>
      </c>
      <c r="DO41" t="s">
        <v>144</v>
      </c>
    </row>
    <row r="42" spans="4:127" x14ac:dyDescent="0.2">
      <c r="D42" s="135">
        <f t="shared" ca="1" si="26"/>
        <v>0</v>
      </c>
      <c r="E42" s="135">
        <f t="shared" ca="1" si="26"/>
        <v>0</v>
      </c>
      <c r="F42" s="135">
        <f t="shared" ca="1" si="26"/>
        <v>0</v>
      </c>
      <c r="G42" s="135">
        <f t="shared" ca="1" si="26"/>
        <v>0</v>
      </c>
      <c r="H42" s="135">
        <f t="shared" ca="1" si="26"/>
        <v>0</v>
      </c>
      <c r="I42" s="135">
        <f t="shared" ca="1" si="26"/>
        <v>0</v>
      </c>
      <c r="J42" s="2">
        <f t="shared" ca="1" si="26"/>
        <v>0</v>
      </c>
      <c r="K42" s="135">
        <f t="shared" ca="1" si="26"/>
        <v>0</v>
      </c>
      <c r="L42" s="135">
        <f t="shared" ca="1" si="26"/>
        <v>0</v>
      </c>
      <c r="M42" s="135">
        <f t="shared" ca="1" si="26"/>
        <v>0</v>
      </c>
      <c r="N42" s="135">
        <f t="shared" ca="1" si="24"/>
        <v>0</v>
      </c>
      <c r="O42" s="135">
        <f t="shared" ca="1" si="24"/>
        <v>0</v>
      </c>
      <c r="P42" s="135">
        <f t="shared" ca="1" si="24"/>
        <v>0</v>
      </c>
      <c r="Q42" s="135">
        <f t="shared" ca="1" si="24"/>
        <v>0</v>
      </c>
      <c r="R42" s="135">
        <f t="shared" ca="1" si="24"/>
        <v>0</v>
      </c>
      <c r="S42" s="135">
        <f t="shared" ca="1" si="24"/>
        <v>0</v>
      </c>
      <c r="T42" s="135">
        <f t="shared" ca="1" si="24"/>
        <v>0</v>
      </c>
      <c r="U42" s="135">
        <f t="shared" ca="1" si="24"/>
        <v>0</v>
      </c>
      <c r="V42" s="135">
        <f t="shared" ca="1" si="24"/>
        <v>0</v>
      </c>
      <c r="W42" s="135">
        <f t="shared" ca="1" si="24"/>
        <v>0</v>
      </c>
      <c r="X42" s="135">
        <f t="shared" ca="1" si="24"/>
        <v>0</v>
      </c>
      <c r="Y42" s="135">
        <f t="shared" ca="1" si="24"/>
        <v>0</v>
      </c>
      <c r="Z42" s="135">
        <f t="shared" ca="1" si="24"/>
        <v>0</v>
      </c>
      <c r="AA42" s="135">
        <f t="shared" ca="1" si="24"/>
        <v>0</v>
      </c>
      <c r="AB42" s="135">
        <f t="shared" ca="1" si="24"/>
        <v>0</v>
      </c>
      <c r="AC42" s="135">
        <f t="shared" ca="1" si="24"/>
        <v>0</v>
      </c>
      <c r="AD42" s="135">
        <f t="shared" ca="1" si="27"/>
        <v>0</v>
      </c>
      <c r="AE42" s="135">
        <f t="shared" ca="1" si="27"/>
        <v>0</v>
      </c>
      <c r="AF42" s="135">
        <f t="shared" ca="1" si="27"/>
        <v>0</v>
      </c>
      <c r="AG42" s="135">
        <f t="shared" ca="1" si="27"/>
        <v>0</v>
      </c>
      <c r="AH42" s="135">
        <f t="shared" ca="1" si="27"/>
        <v>0</v>
      </c>
      <c r="AI42" s="135">
        <f t="shared" ca="1" si="27"/>
        <v>0</v>
      </c>
      <c r="AJ42" s="135">
        <f t="shared" ca="1" si="27"/>
        <v>0</v>
      </c>
      <c r="AK42" s="135">
        <f t="shared" ca="1" si="27"/>
        <v>0</v>
      </c>
      <c r="AL42" s="135">
        <f t="shared" ca="1" si="27"/>
        <v>0</v>
      </c>
      <c r="AM42" s="135">
        <f t="shared" ca="1" si="27"/>
        <v>0</v>
      </c>
      <c r="AN42" s="135">
        <f t="shared" ca="1" si="27"/>
        <v>0</v>
      </c>
      <c r="AO42" s="135">
        <f t="shared" ca="1" si="27"/>
        <v>0</v>
      </c>
      <c r="AP42" s="135">
        <f t="shared" ca="1" si="27"/>
        <v>0</v>
      </c>
      <c r="AQ42" s="135">
        <f t="shared" ca="1" si="27"/>
        <v>0</v>
      </c>
      <c r="AR42" s="135">
        <f t="shared" ca="1" si="25"/>
        <v>0</v>
      </c>
      <c r="AS42" s="135">
        <f t="shared" ca="1" si="25"/>
        <v>0</v>
      </c>
      <c r="AT42" s="135">
        <f t="shared" ca="1" si="25"/>
        <v>0</v>
      </c>
      <c r="AU42" s="135">
        <f t="shared" ca="1" si="25"/>
        <v>0</v>
      </c>
      <c r="AV42" s="135">
        <f t="shared" ca="1" si="25"/>
        <v>0</v>
      </c>
      <c r="AW42" s="135">
        <f t="shared" ca="1" si="25"/>
        <v>0</v>
      </c>
      <c r="AX42" s="135">
        <f t="shared" ca="1" si="25"/>
        <v>0</v>
      </c>
      <c r="AY42" s="135">
        <f t="shared" ca="1" si="25"/>
        <v>0</v>
      </c>
      <c r="AZ42" s="135">
        <f t="shared" ca="1" si="25"/>
        <v>0</v>
      </c>
      <c r="BA42" s="135">
        <f t="shared" ca="1" si="25"/>
        <v>0</v>
      </c>
      <c r="BB42" s="135">
        <f t="shared" ca="1" si="25"/>
        <v>0</v>
      </c>
      <c r="BC42" s="135">
        <f t="shared" ca="1" si="25"/>
        <v>0</v>
      </c>
      <c r="BD42" s="135">
        <f t="shared" ca="1" si="25"/>
        <v>0</v>
      </c>
      <c r="BE42" s="135">
        <f t="shared" ca="1" si="25"/>
        <v>0</v>
      </c>
      <c r="BF42" s="135">
        <f t="shared" ca="1" si="25"/>
        <v>0</v>
      </c>
      <c r="BG42" s="135">
        <f t="shared" ca="1" si="25"/>
        <v>0</v>
      </c>
      <c r="BH42" s="135">
        <f t="shared" ca="1" si="28"/>
        <v>0</v>
      </c>
      <c r="BI42" s="135">
        <f t="shared" ca="1" si="28"/>
        <v>0</v>
      </c>
      <c r="BJ42" s="135">
        <f t="shared" ca="1" si="28"/>
        <v>0</v>
      </c>
      <c r="BK42" s="135">
        <f t="shared" ca="1" si="28"/>
        <v>0</v>
      </c>
      <c r="BL42" s="135"/>
      <c r="BM42" s="135">
        <f ca="1">IF(INDEX($D42:$BV42, 1, MATCH(BM$11,$D$15:$BV$15,0))&gt;=PV_Zone_Ranking!$C$45,0,1)</f>
        <v>0</v>
      </c>
      <c r="BN42" s="135">
        <f t="shared" ca="1" si="13"/>
        <v>0</v>
      </c>
      <c r="BQ42">
        <f ca="1">IF(PV_Zone_Ranking!$AK$18="SS",0,IF(PV_Zone_Ranking!$G$29=0,0,1-(INDEX($D42:$BY42, 1, MATCH(BQ$11,$D$15:$BY$15,0))-PV_Zone_Ranking!$F$29)/(PV_Zone_Ranking!$G$29-PV_Zone_Ranking!$F$29)))</f>
        <v>3.8575399157771662</v>
      </c>
      <c r="BR42">
        <f>IF(PV_Zone_Ranking!$AK$18="TX",0,IF(PV_Zone_Ranking!$G$29=0,0,1-(INDEX($D42:$BY42, 1, MATCH(BR$11,$D$15:$BY$15,0))-PV_Zone_Ranking!$F$29)/(PV_Zone_Ranking!$G$29-PV_Zone_Ranking!$F$29)))</f>
        <v>0</v>
      </c>
      <c r="BS42">
        <f ca="1">IF(PV_Zone_Ranking!$G$30=0,0,1-(INDEX($D42:$BY42, 1, MATCH(BS$11,$D$15:$BY$15,0))-PV_Zone_Ranking!$F$30)/(PV_Zone_Ranking!$G$30-PV_Zone_Ranking!$F$30))</f>
        <v>1.0774207710083805</v>
      </c>
      <c r="BT42">
        <f ca="1">IF(PV_Zone_Ranking!$G$28=0,0,1-(INDEX($D42:$BY42, 1, MATCH(BT$11,$D$15:$BY$15,0))-PV_Zone_Ranking!$F$28)/(PV_Zone_Ranking!$G$28-PV_Zone_Ranking!$F$28))</f>
        <v>16.799370740204573</v>
      </c>
      <c r="BU42">
        <f ca="1">IF(PV_Zone_Ranking!$AK$18="SS",0,IF(PV_Zone_Ranking!$G$26=0,0,1-(INDEX($D42:$BY42, 1, MATCH(BU$11,$D$15:$BY$15,0))-PV_Zone_Ranking!$F$26)/(PV_Zone_Ranking!$G$26-PV_Zone_Ranking!$F$26)))</f>
        <v>19.138888658952798</v>
      </c>
      <c r="BV42">
        <f>IF(PV_Zone_Ranking!$AK$18="TX",0,IF(PV_Zone_Ranking!$G$26=0,0,1-(INDEX($D42:$BY42, 1, MATCH(BV$11,$D$15:$BY$15,0))-PV_Zone_Ranking!$F$26)/(PV_Zone_Ranking!$G$26-PV_Zone_Ranking!$F$26)))</f>
        <v>0</v>
      </c>
      <c r="BW42">
        <v>0</v>
      </c>
      <c r="BX42">
        <f t="shared" ca="1" si="30"/>
        <v>0</v>
      </c>
      <c r="BY42">
        <f t="shared" ca="1" si="30"/>
        <v>0</v>
      </c>
      <c r="BZ42">
        <f t="shared" ca="1" si="30"/>
        <v>0</v>
      </c>
      <c r="CA42">
        <f t="shared" ca="1" si="30"/>
        <v>0</v>
      </c>
      <c r="CB42">
        <f t="shared" ca="1" si="30"/>
        <v>0</v>
      </c>
      <c r="CC42">
        <f t="shared" ca="1" si="30"/>
        <v>0</v>
      </c>
      <c r="CD42">
        <f t="shared" ca="1" si="30"/>
        <v>0</v>
      </c>
      <c r="CE42">
        <f t="shared" ca="1" si="30"/>
        <v>0</v>
      </c>
      <c r="CF42">
        <f t="shared" ca="1" si="30"/>
        <v>0</v>
      </c>
      <c r="CG42">
        <f t="shared" ca="1" si="30"/>
        <v>0</v>
      </c>
      <c r="CH42" s="3">
        <f t="shared" ca="1" si="14"/>
        <v>0</v>
      </c>
      <c r="CI42" s="3">
        <f ca="1">IF($BN42=0,IF(PV_Zone_Ranking!$AK$18="SS",INDEX($D42:$BY42, 1, MATCH(CI$11,$D$15:$BY$15,0)),IF(PV_Zone_Ranking!$AK$18="TX",INDEX($D42:$BY42, 1, MATCH(CI$12,$D$15:$BY$15,0)),"Error")),0)</f>
        <v>0</v>
      </c>
      <c r="CJ42" s="4">
        <f t="shared" ca="1" si="10"/>
        <v>0</v>
      </c>
      <c r="CK42">
        <f t="shared" ca="1" si="15"/>
        <v>0</v>
      </c>
      <c r="CL42">
        <f t="shared" ca="1" si="16"/>
        <v>0</v>
      </c>
      <c r="CM42" s="4" t="str">
        <f ca="1">IF(D42=0,"",IF(CH42=0,"",COUNTIF($CH$16:$CH$197,"&gt;"&amp;CH42)+COUNTIF($CH42:$CH$197,CH42)))</f>
        <v/>
      </c>
      <c r="CN42" t="str">
        <f ca="1">IF(D42=0,"",IF(CH42=0,"",COUNTIFS($CI$16:$CI$197,"&lt;"&amp;CI42,$CI$16:$CI$197,"&lt;&gt;"&amp;0)+COUNTIF($CI42:$CI$197,CI42)))</f>
        <v/>
      </c>
      <c r="CQ42">
        <v>27</v>
      </c>
      <c r="CR42" t="e">
        <f t="shared" ca="1" si="17"/>
        <v>#N/A</v>
      </c>
      <c r="CS42" t="e">
        <f t="shared" ca="1" si="17"/>
        <v>#N/A</v>
      </c>
      <c r="CT42" s="3" t="e">
        <f t="shared" ca="1" si="17"/>
        <v>#N/A</v>
      </c>
      <c r="CU42" s="3" t="e">
        <f t="shared" ca="1" si="17"/>
        <v>#N/A</v>
      </c>
      <c r="CV42" s="4" t="e">
        <f t="shared" ca="1" si="17"/>
        <v>#N/A</v>
      </c>
      <c r="CW42" s="4" t="e">
        <f t="shared" ca="1" si="19"/>
        <v>#N/A</v>
      </c>
      <c r="CY42">
        <v>27</v>
      </c>
      <c r="CZ42" t="e">
        <f t="shared" ca="1" si="31"/>
        <v>#N/A</v>
      </c>
      <c r="DA42" t="e">
        <f t="shared" ca="1" si="31"/>
        <v>#N/A</v>
      </c>
      <c r="DB42" s="3" t="e">
        <f t="shared" ca="1" si="31"/>
        <v>#N/A</v>
      </c>
      <c r="DC42" s="3" t="e">
        <f t="shared" ca="1" si="31"/>
        <v>#N/A</v>
      </c>
      <c r="DD42" s="4" t="e">
        <f t="shared" ca="1" si="31"/>
        <v>#N/A</v>
      </c>
      <c r="DE42" s="4" t="e">
        <f t="shared" ca="1" si="20"/>
        <v>#N/A</v>
      </c>
      <c r="DF42" t="e">
        <f t="shared" ca="1" si="18"/>
        <v>#N/A</v>
      </c>
    </row>
    <row r="43" spans="4:127" x14ac:dyDescent="0.2">
      <c r="D43" s="135">
        <f t="shared" ca="1" si="26"/>
        <v>0</v>
      </c>
      <c r="E43" s="135">
        <f t="shared" ca="1" si="26"/>
        <v>0</v>
      </c>
      <c r="F43" s="135">
        <f t="shared" ca="1" si="26"/>
        <v>0</v>
      </c>
      <c r="G43" s="135">
        <f t="shared" ca="1" si="26"/>
        <v>0</v>
      </c>
      <c r="H43" s="135">
        <f t="shared" ca="1" si="26"/>
        <v>0</v>
      </c>
      <c r="I43" s="135">
        <f t="shared" ca="1" si="26"/>
        <v>0</v>
      </c>
      <c r="J43" s="2">
        <f t="shared" ca="1" si="26"/>
        <v>0</v>
      </c>
      <c r="K43" s="135">
        <f t="shared" ca="1" si="26"/>
        <v>0</v>
      </c>
      <c r="L43" s="135">
        <f t="shared" ca="1" si="26"/>
        <v>0</v>
      </c>
      <c r="M43" s="135">
        <f t="shared" ca="1" si="26"/>
        <v>0</v>
      </c>
      <c r="N43" s="135">
        <f t="shared" ca="1" si="24"/>
        <v>0</v>
      </c>
      <c r="O43" s="135">
        <f t="shared" ca="1" si="24"/>
        <v>0</v>
      </c>
      <c r="P43" s="135">
        <f t="shared" ca="1" si="24"/>
        <v>0</v>
      </c>
      <c r="Q43" s="135">
        <f t="shared" ca="1" si="24"/>
        <v>0</v>
      </c>
      <c r="R43" s="135">
        <f t="shared" ca="1" si="24"/>
        <v>0</v>
      </c>
      <c r="S43" s="135">
        <f t="shared" ca="1" si="24"/>
        <v>0</v>
      </c>
      <c r="T43" s="135">
        <f t="shared" ca="1" si="24"/>
        <v>0</v>
      </c>
      <c r="U43" s="135">
        <f t="shared" ca="1" si="24"/>
        <v>0</v>
      </c>
      <c r="V43" s="135">
        <f t="shared" ca="1" si="24"/>
        <v>0</v>
      </c>
      <c r="W43" s="135">
        <f t="shared" ca="1" si="24"/>
        <v>0</v>
      </c>
      <c r="X43" s="135">
        <f t="shared" ca="1" si="24"/>
        <v>0</v>
      </c>
      <c r="Y43" s="135">
        <f t="shared" ca="1" si="24"/>
        <v>0</v>
      </c>
      <c r="Z43" s="135">
        <f t="shared" ca="1" si="24"/>
        <v>0</v>
      </c>
      <c r="AA43" s="135">
        <f t="shared" ca="1" si="24"/>
        <v>0</v>
      </c>
      <c r="AB43" s="135">
        <f t="shared" ca="1" si="24"/>
        <v>0</v>
      </c>
      <c r="AC43" s="135">
        <f t="shared" ca="1" si="24"/>
        <v>0</v>
      </c>
      <c r="AD43" s="135">
        <f t="shared" ca="1" si="27"/>
        <v>0</v>
      </c>
      <c r="AE43" s="135">
        <f t="shared" ca="1" si="27"/>
        <v>0</v>
      </c>
      <c r="AF43" s="135">
        <f t="shared" ca="1" si="27"/>
        <v>0</v>
      </c>
      <c r="AG43" s="135">
        <f t="shared" ca="1" si="27"/>
        <v>0</v>
      </c>
      <c r="AH43" s="135">
        <f t="shared" ca="1" si="27"/>
        <v>0</v>
      </c>
      <c r="AI43" s="135">
        <f t="shared" ca="1" si="27"/>
        <v>0</v>
      </c>
      <c r="AJ43" s="135">
        <f t="shared" ca="1" si="27"/>
        <v>0</v>
      </c>
      <c r="AK43" s="135">
        <f t="shared" ca="1" si="27"/>
        <v>0</v>
      </c>
      <c r="AL43" s="135">
        <f t="shared" ca="1" si="27"/>
        <v>0</v>
      </c>
      <c r="AM43" s="135">
        <f t="shared" ca="1" si="27"/>
        <v>0</v>
      </c>
      <c r="AN43" s="135">
        <f t="shared" ca="1" si="27"/>
        <v>0</v>
      </c>
      <c r="AO43" s="135">
        <f t="shared" ca="1" si="27"/>
        <v>0</v>
      </c>
      <c r="AP43" s="135">
        <f t="shared" ca="1" si="27"/>
        <v>0</v>
      </c>
      <c r="AQ43" s="135">
        <f t="shared" ca="1" si="27"/>
        <v>0</v>
      </c>
      <c r="AR43" s="135">
        <f t="shared" ca="1" si="25"/>
        <v>0</v>
      </c>
      <c r="AS43" s="135">
        <f t="shared" ca="1" si="25"/>
        <v>0</v>
      </c>
      <c r="AT43" s="135">
        <f t="shared" ca="1" si="25"/>
        <v>0</v>
      </c>
      <c r="AU43" s="135">
        <f t="shared" ca="1" si="25"/>
        <v>0</v>
      </c>
      <c r="AV43" s="135">
        <f t="shared" ca="1" si="25"/>
        <v>0</v>
      </c>
      <c r="AW43" s="135">
        <f t="shared" ca="1" si="25"/>
        <v>0</v>
      </c>
      <c r="AX43" s="135">
        <f t="shared" ca="1" si="25"/>
        <v>0</v>
      </c>
      <c r="AY43" s="135">
        <f t="shared" ca="1" si="25"/>
        <v>0</v>
      </c>
      <c r="AZ43" s="135">
        <f t="shared" ca="1" si="25"/>
        <v>0</v>
      </c>
      <c r="BA43" s="135">
        <f t="shared" ca="1" si="25"/>
        <v>0</v>
      </c>
      <c r="BB43" s="135">
        <f t="shared" ca="1" si="25"/>
        <v>0</v>
      </c>
      <c r="BC43" s="135">
        <f t="shared" ca="1" si="25"/>
        <v>0</v>
      </c>
      <c r="BD43" s="135">
        <f t="shared" ca="1" si="25"/>
        <v>0</v>
      </c>
      <c r="BE43" s="135">
        <f t="shared" ca="1" si="25"/>
        <v>0</v>
      </c>
      <c r="BF43" s="135">
        <f t="shared" ca="1" si="25"/>
        <v>0</v>
      </c>
      <c r="BG43" s="135">
        <f t="shared" ca="1" si="25"/>
        <v>0</v>
      </c>
      <c r="BH43" s="135">
        <f t="shared" ca="1" si="28"/>
        <v>0</v>
      </c>
      <c r="BI43" s="135">
        <f t="shared" ca="1" si="28"/>
        <v>0</v>
      </c>
      <c r="BJ43" s="135">
        <f t="shared" ca="1" si="28"/>
        <v>0</v>
      </c>
      <c r="BK43" s="135">
        <f t="shared" ca="1" si="28"/>
        <v>0</v>
      </c>
      <c r="BL43" s="135"/>
      <c r="BM43" s="135">
        <f ca="1">IF(INDEX($D43:$BV43, 1, MATCH(BM$11,$D$15:$BV$15,0))&gt;=PV_Zone_Ranking!$C$45,0,1)</f>
        <v>0</v>
      </c>
      <c r="BN43" s="135">
        <f t="shared" ca="1" si="13"/>
        <v>0</v>
      </c>
      <c r="BQ43">
        <f ca="1">IF(PV_Zone_Ranking!$AK$18="SS",0,IF(PV_Zone_Ranking!$G$29=0,0,1-(INDEX($D43:$BY43, 1, MATCH(BQ$11,$D$15:$BY$15,0))-PV_Zone_Ranking!$F$29)/(PV_Zone_Ranking!$G$29-PV_Zone_Ranking!$F$29)))</f>
        <v>3.8575399157771662</v>
      </c>
      <c r="BR43">
        <f>IF(PV_Zone_Ranking!$AK$18="TX",0,IF(PV_Zone_Ranking!$G$29=0,0,1-(INDEX($D43:$BY43, 1, MATCH(BR$11,$D$15:$BY$15,0))-PV_Zone_Ranking!$F$29)/(PV_Zone_Ranking!$G$29-PV_Zone_Ranking!$F$29)))</f>
        <v>0</v>
      </c>
      <c r="BS43">
        <f ca="1">IF(PV_Zone_Ranking!$G$30=0,0,1-(INDEX($D43:$BY43, 1, MATCH(BS$11,$D$15:$BY$15,0))-PV_Zone_Ranking!$F$30)/(PV_Zone_Ranking!$G$30-PV_Zone_Ranking!$F$30))</f>
        <v>1.0774207710083805</v>
      </c>
      <c r="BT43">
        <f ca="1">IF(PV_Zone_Ranking!$G$28=0,0,1-(INDEX($D43:$BY43, 1, MATCH(BT$11,$D$15:$BY$15,0))-PV_Zone_Ranking!$F$28)/(PV_Zone_Ranking!$G$28-PV_Zone_Ranking!$F$28))</f>
        <v>16.799370740204573</v>
      </c>
      <c r="BU43">
        <f ca="1">IF(PV_Zone_Ranking!$AK$18="SS",0,IF(PV_Zone_Ranking!$G$26=0,0,1-(INDEX($D43:$BY43, 1, MATCH(BU$11,$D$15:$BY$15,0))-PV_Zone_Ranking!$F$26)/(PV_Zone_Ranking!$G$26-PV_Zone_Ranking!$F$26)))</f>
        <v>19.138888658952798</v>
      </c>
      <c r="BV43">
        <f>IF(PV_Zone_Ranking!$AK$18="TX",0,IF(PV_Zone_Ranking!$G$26=0,0,1-(INDEX($D43:$BY43, 1, MATCH(BV$11,$D$15:$BY$15,0))-PV_Zone_Ranking!$F$26)/(PV_Zone_Ranking!$G$26-PV_Zone_Ranking!$F$26)))</f>
        <v>0</v>
      </c>
      <c r="BW43">
        <v>0</v>
      </c>
      <c r="BX43">
        <f t="shared" ca="1" si="30"/>
        <v>0</v>
      </c>
      <c r="BY43">
        <f t="shared" ca="1" si="30"/>
        <v>0</v>
      </c>
      <c r="BZ43">
        <f t="shared" ca="1" si="30"/>
        <v>0</v>
      </c>
      <c r="CA43">
        <f t="shared" ca="1" si="30"/>
        <v>0</v>
      </c>
      <c r="CB43">
        <f t="shared" ca="1" si="30"/>
        <v>0</v>
      </c>
      <c r="CC43">
        <f t="shared" ca="1" si="30"/>
        <v>0</v>
      </c>
      <c r="CD43">
        <f t="shared" ca="1" si="30"/>
        <v>0</v>
      </c>
      <c r="CE43">
        <f t="shared" ca="1" si="30"/>
        <v>0</v>
      </c>
      <c r="CF43">
        <f t="shared" ca="1" si="30"/>
        <v>0</v>
      </c>
      <c r="CG43">
        <f t="shared" ca="1" si="30"/>
        <v>0</v>
      </c>
      <c r="CH43" s="3">
        <f t="shared" ca="1" si="14"/>
        <v>0</v>
      </c>
      <c r="CI43" s="3">
        <f ca="1">IF($BN43=0,IF(PV_Zone_Ranking!$AK$18="SS",INDEX($D43:$BY43, 1, MATCH(CI$11,$D$15:$BY$15,0)),IF(PV_Zone_Ranking!$AK$18="TX",INDEX($D43:$BY43, 1, MATCH(CI$12,$D$15:$BY$15,0)),"Error")),0)</f>
        <v>0</v>
      </c>
      <c r="CJ43" s="4">
        <f t="shared" ca="1" si="10"/>
        <v>0</v>
      </c>
      <c r="CK43">
        <f t="shared" ca="1" si="15"/>
        <v>0</v>
      </c>
      <c r="CL43">
        <f t="shared" ca="1" si="16"/>
        <v>0</v>
      </c>
      <c r="CM43" s="4" t="str">
        <f ca="1">IF(D43=0,"",IF(CH43=0,"",COUNTIF($CH$16:$CH$197,"&gt;"&amp;CH43)+COUNTIF($CH43:$CH$197,CH43)))</f>
        <v/>
      </c>
      <c r="CN43" t="str">
        <f ca="1">IF(D43=0,"",IF(CH43=0,"",COUNTIFS($CI$16:$CI$197,"&lt;"&amp;CI43,$CI$16:$CI$197,"&lt;&gt;"&amp;0)+COUNTIF($CI43:$CI$197,CI43)))</f>
        <v/>
      </c>
      <c r="CQ43">
        <v>28</v>
      </c>
      <c r="CR43" t="e">
        <f t="shared" ca="1" si="17"/>
        <v>#N/A</v>
      </c>
      <c r="CS43" t="e">
        <f t="shared" ca="1" si="17"/>
        <v>#N/A</v>
      </c>
      <c r="CT43" s="3" t="e">
        <f t="shared" ca="1" si="17"/>
        <v>#N/A</v>
      </c>
      <c r="CU43" s="3" t="e">
        <f t="shared" ca="1" si="17"/>
        <v>#N/A</v>
      </c>
      <c r="CV43" s="4" t="e">
        <f t="shared" ca="1" si="17"/>
        <v>#N/A</v>
      </c>
      <c r="CW43" s="4" t="e">
        <f t="shared" ca="1" si="19"/>
        <v>#N/A</v>
      </c>
      <c r="CY43">
        <v>28</v>
      </c>
      <c r="CZ43" t="e">
        <f t="shared" ca="1" si="31"/>
        <v>#N/A</v>
      </c>
      <c r="DA43" t="e">
        <f t="shared" ca="1" si="31"/>
        <v>#N/A</v>
      </c>
      <c r="DB43" s="3" t="e">
        <f t="shared" ca="1" si="31"/>
        <v>#N/A</v>
      </c>
      <c r="DC43" s="3" t="e">
        <f t="shared" ca="1" si="31"/>
        <v>#N/A</v>
      </c>
      <c r="DD43" s="4" t="e">
        <f t="shared" ca="1" si="31"/>
        <v>#N/A</v>
      </c>
      <c r="DE43" s="4" t="e">
        <f t="shared" ca="1" si="20"/>
        <v>#N/A</v>
      </c>
      <c r="DF43" t="e">
        <f t="shared" ca="1" si="18"/>
        <v>#N/A</v>
      </c>
      <c r="DN43" s="11" t="s">
        <v>160</v>
      </c>
      <c r="DS43" s="11" t="s">
        <v>184</v>
      </c>
      <c r="DW43" s="23" t="s">
        <v>150</v>
      </c>
    </row>
    <row r="44" spans="4:127" x14ac:dyDescent="0.2">
      <c r="D44" s="135">
        <f t="shared" ca="1" si="26"/>
        <v>0</v>
      </c>
      <c r="E44" s="135">
        <f t="shared" ca="1" si="26"/>
        <v>0</v>
      </c>
      <c r="F44" s="135">
        <f t="shared" ca="1" si="26"/>
        <v>0</v>
      </c>
      <c r="G44" s="135">
        <f t="shared" ca="1" si="26"/>
        <v>0</v>
      </c>
      <c r="H44" s="135">
        <f t="shared" ca="1" si="26"/>
        <v>0</v>
      </c>
      <c r="I44" s="135">
        <f t="shared" ca="1" si="26"/>
        <v>0</v>
      </c>
      <c r="J44" s="2">
        <f t="shared" ca="1" si="26"/>
        <v>0</v>
      </c>
      <c r="K44" s="135">
        <f t="shared" ca="1" si="26"/>
        <v>0</v>
      </c>
      <c r="L44" s="135">
        <f t="shared" ca="1" si="26"/>
        <v>0</v>
      </c>
      <c r="M44" s="135">
        <f t="shared" ca="1" si="26"/>
        <v>0</v>
      </c>
      <c r="N44" s="135">
        <f t="shared" ca="1" si="24"/>
        <v>0</v>
      </c>
      <c r="O44" s="135">
        <f t="shared" ca="1" si="24"/>
        <v>0</v>
      </c>
      <c r="P44" s="135">
        <f t="shared" ca="1" si="24"/>
        <v>0</v>
      </c>
      <c r="Q44" s="135">
        <f t="shared" ca="1" si="24"/>
        <v>0</v>
      </c>
      <c r="R44" s="135">
        <f t="shared" ca="1" si="24"/>
        <v>0</v>
      </c>
      <c r="S44" s="135">
        <f t="shared" ca="1" si="24"/>
        <v>0</v>
      </c>
      <c r="T44" s="135">
        <f t="shared" ca="1" si="24"/>
        <v>0</v>
      </c>
      <c r="U44" s="135">
        <f t="shared" ca="1" si="24"/>
        <v>0</v>
      </c>
      <c r="V44" s="135">
        <f t="shared" ca="1" si="24"/>
        <v>0</v>
      </c>
      <c r="W44" s="135">
        <f t="shared" ca="1" si="24"/>
        <v>0</v>
      </c>
      <c r="X44" s="135">
        <f t="shared" ca="1" si="24"/>
        <v>0</v>
      </c>
      <c r="Y44" s="135">
        <f t="shared" ca="1" si="24"/>
        <v>0</v>
      </c>
      <c r="Z44" s="135">
        <f t="shared" ca="1" si="24"/>
        <v>0</v>
      </c>
      <c r="AA44" s="135">
        <f t="shared" ca="1" si="24"/>
        <v>0</v>
      </c>
      <c r="AB44" s="135">
        <f t="shared" ca="1" si="24"/>
        <v>0</v>
      </c>
      <c r="AC44" s="135">
        <f t="shared" ca="1" si="24"/>
        <v>0</v>
      </c>
      <c r="AD44" s="135">
        <f t="shared" ca="1" si="27"/>
        <v>0</v>
      </c>
      <c r="AE44" s="135">
        <f t="shared" ca="1" si="27"/>
        <v>0</v>
      </c>
      <c r="AF44" s="135">
        <f t="shared" ca="1" si="27"/>
        <v>0</v>
      </c>
      <c r="AG44" s="135">
        <f t="shared" ca="1" si="27"/>
        <v>0</v>
      </c>
      <c r="AH44" s="135">
        <f t="shared" ca="1" si="27"/>
        <v>0</v>
      </c>
      <c r="AI44" s="135">
        <f t="shared" ca="1" si="27"/>
        <v>0</v>
      </c>
      <c r="AJ44" s="135">
        <f t="shared" ca="1" si="27"/>
        <v>0</v>
      </c>
      <c r="AK44" s="135">
        <f t="shared" ca="1" si="27"/>
        <v>0</v>
      </c>
      <c r="AL44" s="135">
        <f t="shared" ca="1" si="27"/>
        <v>0</v>
      </c>
      <c r="AM44" s="135">
        <f t="shared" ca="1" si="27"/>
        <v>0</v>
      </c>
      <c r="AN44" s="135">
        <f t="shared" ca="1" si="27"/>
        <v>0</v>
      </c>
      <c r="AO44" s="135">
        <f t="shared" ca="1" si="27"/>
        <v>0</v>
      </c>
      <c r="AP44" s="135">
        <f t="shared" ca="1" si="27"/>
        <v>0</v>
      </c>
      <c r="AQ44" s="135">
        <f t="shared" ca="1" si="27"/>
        <v>0</v>
      </c>
      <c r="AR44" s="135">
        <f t="shared" ca="1" si="25"/>
        <v>0</v>
      </c>
      <c r="AS44" s="135">
        <f t="shared" ca="1" si="25"/>
        <v>0</v>
      </c>
      <c r="AT44" s="135">
        <f t="shared" ca="1" si="25"/>
        <v>0</v>
      </c>
      <c r="AU44" s="135">
        <f t="shared" ca="1" si="25"/>
        <v>0</v>
      </c>
      <c r="AV44" s="135">
        <f t="shared" ca="1" si="25"/>
        <v>0</v>
      </c>
      <c r="AW44" s="135">
        <f t="shared" ca="1" si="25"/>
        <v>0</v>
      </c>
      <c r="AX44" s="135">
        <f t="shared" ca="1" si="25"/>
        <v>0</v>
      </c>
      <c r="AY44" s="135">
        <f t="shared" ca="1" si="25"/>
        <v>0</v>
      </c>
      <c r="AZ44" s="135">
        <f t="shared" ca="1" si="25"/>
        <v>0</v>
      </c>
      <c r="BA44" s="135">
        <f t="shared" ca="1" si="25"/>
        <v>0</v>
      </c>
      <c r="BB44" s="135">
        <f t="shared" ca="1" si="25"/>
        <v>0</v>
      </c>
      <c r="BC44" s="135">
        <f t="shared" ca="1" si="25"/>
        <v>0</v>
      </c>
      <c r="BD44" s="135">
        <f t="shared" ca="1" si="25"/>
        <v>0</v>
      </c>
      <c r="BE44" s="135">
        <f t="shared" ca="1" si="25"/>
        <v>0</v>
      </c>
      <c r="BF44" s="135">
        <f t="shared" ca="1" si="25"/>
        <v>0</v>
      </c>
      <c r="BG44" s="135">
        <f t="shared" ca="1" si="25"/>
        <v>0</v>
      </c>
      <c r="BH44" s="135">
        <f t="shared" ca="1" si="28"/>
        <v>0</v>
      </c>
      <c r="BI44" s="135">
        <f t="shared" ca="1" si="28"/>
        <v>0</v>
      </c>
      <c r="BJ44" s="135">
        <f t="shared" ca="1" si="28"/>
        <v>0</v>
      </c>
      <c r="BK44" s="135">
        <f t="shared" ca="1" si="28"/>
        <v>0</v>
      </c>
      <c r="BL44" s="135"/>
      <c r="BM44" s="135">
        <f ca="1">IF(INDEX($D44:$BV44, 1, MATCH(BM$11,$D$15:$BV$15,0))&gt;=PV_Zone_Ranking!$C$45,0,1)</f>
        <v>0</v>
      </c>
      <c r="BN44" s="135">
        <f t="shared" ca="1" si="13"/>
        <v>0</v>
      </c>
      <c r="BQ44">
        <f ca="1">IF(PV_Zone_Ranking!$AK$18="SS",0,IF(PV_Zone_Ranking!$G$29=0,0,1-(INDEX($D44:$BY44, 1, MATCH(BQ$11,$D$15:$BY$15,0))-PV_Zone_Ranking!$F$29)/(PV_Zone_Ranking!$G$29-PV_Zone_Ranking!$F$29)))</f>
        <v>3.8575399157771662</v>
      </c>
      <c r="BR44">
        <f>IF(PV_Zone_Ranking!$AK$18="TX",0,IF(PV_Zone_Ranking!$G$29=0,0,1-(INDEX($D44:$BY44, 1, MATCH(BR$11,$D$15:$BY$15,0))-PV_Zone_Ranking!$F$29)/(PV_Zone_Ranking!$G$29-PV_Zone_Ranking!$F$29)))</f>
        <v>0</v>
      </c>
      <c r="BS44">
        <f ca="1">IF(PV_Zone_Ranking!$G$30=0,0,1-(INDEX($D44:$BY44, 1, MATCH(BS$11,$D$15:$BY$15,0))-PV_Zone_Ranking!$F$30)/(PV_Zone_Ranking!$G$30-PV_Zone_Ranking!$F$30))</f>
        <v>1.0774207710083805</v>
      </c>
      <c r="BT44">
        <f ca="1">IF(PV_Zone_Ranking!$G$28=0,0,1-(INDEX($D44:$BY44, 1, MATCH(BT$11,$D$15:$BY$15,0))-PV_Zone_Ranking!$F$28)/(PV_Zone_Ranking!$G$28-PV_Zone_Ranking!$F$28))</f>
        <v>16.799370740204573</v>
      </c>
      <c r="BU44">
        <f ca="1">IF(PV_Zone_Ranking!$AK$18="SS",0,IF(PV_Zone_Ranking!$G$26=0,0,1-(INDEX($D44:$BY44, 1, MATCH(BU$11,$D$15:$BY$15,0))-PV_Zone_Ranking!$F$26)/(PV_Zone_Ranking!$G$26-PV_Zone_Ranking!$F$26)))</f>
        <v>19.138888658952798</v>
      </c>
      <c r="BV44">
        <f>IF(PV_Zone_Ranking!$AK$18="TX",0,IF(PV_Zone_Ranking!$G$26=0,0,1-(INDEX($D44:$BY44, 1, MATCH(BV$11,$D$15:$BY$15,0))-PV_Zone_Ranking!$F$26)/(PV_Zone_Ranking!$G$26-PV_Zone_Ranking!$F$26)))</f>
        <v>0</v>
      </c>
      <c r="BW44">
        <v>0</v>
      </c>
      <c r="BX44">
        <f t="shared" ca="1" si="30"/>
        <v>0</v>
      </c>
      <c r="BY44">
        <f t="shared" ca="1" si="30"/>
        <v>0</v>
      </c>
      <c r="BZ44">
        <f t="shared" ca="1" si="30"/>
        <v>0</v>
      </c>
      <c r="CA44">
        <f t="shared" ca="1" si="30"/>
        <v>0</v>
      </c>
      <c r="CB44">
        <f t="shared" ca="1" si="30"/>
        <v>0</v>
      </c>
      <c r="CC44">
        <f t="shared" ca="1" si="30"/>
        <v>0</v>
      </c>
      <c r="CD44">
        <f t="shared" ca="1" si="30"/>
        <v>0</v>
      </c>
      <c r="CE44">
        <f t="shared" ca="1" si="30"/>
        <v>0</v>
      </c>
      <c r="CF44">
        <f t="shared" ca="1" si="30"/>
        <v>0</v>
      </c>
      <c r="CG44">
        <f t="shared" ca="1" si="30"/>
        <v>0</v>
      </c>
      <c r="CH44" s="3">
        <f t="shared" ca="1" si="14"/>
        <v>0</v>
      </c>
      <c r="CI44" s="3">
        <f ca="1">IF($BN44=0,IF(PV_Zone_Ranking!$AK$18="SS",INDEX($D44:$BY44, 1, MATCH(CI$11,$D$15:$BY$15,0)),IF(PV_Zone_Ranking!$AK$18="TX",INDEX($D44:$BY44, 1, MATCH(CI$12,$D$15:$BY$15,0)),"Error")),0)</f>
        <v>0</v>
      </c>
      <c r="CJ44" s="4">
        <f t="shared" ca="1" si="10"/>
        <v>0</v>
      </c>
      <c r="CK44">
        <f t="shared" ca="1" si="15"/>
        <v>0</v>
      </c>
      <c r="CL44">
        <f t="shared" ca="1" si="16"/>
        <v>0</v>
      </c>
      <c r="CM44" s="4" t="str">
        <f ca="1">IF(D44=0,"",IF(CH44=0,"",COUNTIF($CH$16:$CH$197,"&gt;"&amp;CH44)+COUNTIF($CH44:$CH$197,CH44)))</f>
        <v/>
      </c>
      <c r="CN44" t="str">
        <f ca="1">IF(D44=0,"",IF(CH44=0,"",COUNTIFS($CI$16:$CI$197,"&lt;"&amp;CI44,$CI$16:$CI$197,"&lt;&gt;"&amp;0)+COUNTIF($CI44:$CI$197,CI44)))</f>
        <v/>
      </c>
      <c r="CQ44">
        <v>29</v>
      </c>
      <c r="CR44" t="e">
        <f t="shared" ca="1" si="17"/>
        <v>#N/A</v>
      </c>
      <c r="CS44" t="e">
        <f t="shared" ca="1" si="17"/>
        <v>#N/A</v>
      </c>
      <c r="CT44" s="3" t="e">
        <f t="shared" ca="1" si="17"/>
        <v>#N/A</v>
      </c>
      <c r="CU44" s="3" t="e">
        <f t="shared" ca="1" si="17"/>
        <v>#N/A</v>
      </c>
      <c r="CV44" s="4" t="e">
        <f t="shared" ca="1" si="17"/>
        <v>#N/A</v>
      </c>
      <c r="CW44" s="4" t="e">
        <f t="shared" ca="1" si="19"/>
        <v>#N/A</v>
      </c>
      <c r="CY44">
        <v>29</v>
      </c>
      <c r="CZ44" t="e">
        <f t="shared" ca="1" si="31"/>
        <v>#N/A</v>
      </c>
      <c r="DA44" t="e">
        <f t="shared" ca="1" si="31"/>
        <v>#N/A</v>
      </c>
      <c r="DB44" s="3" t="e">
        <f t="shared" ca="1" si="31"/>
        <v>#N/A</v>
      </c>
      <c r="DC44" s="3" t="e">
        <f t="shared" ca="1" si="31"/>
        <v>#N/A</v>
      </c>
      <c r="DD44" s="4" t="e">
        <f t="shared" ca="1" si="31"/>
        <v>#N/A</v>
      </c>
      <c r="DE44" s="4" t="e">
        <f t="shared" ca="1" si="20"/>
        <v>#N/A</v>
      </c>
      <c r="DF44" t="e">
        <f t="shared" ca="1" si="18"/>
        <v>#N/A</v>
      </c>
      <c r="DN44" s="11" t="s">
        <v>228</v>
      </c>
      <c r="DO44" s="7" t="s">
        <v>132</v>
      </c>
      <c r="DP44" s="7" t="s">
        <v>137</v>
      </c>
      <c r="DQ44" s="7" t="s">
        <v>138</v>
      </c>
      <c r="DS44" s="11" t="s">
        <v>185</v>
      </c>
      <c r="DW44" s="18" t="s">
        <v>158</v>
      </c>
    </row>
    <row r="45" spans="4:127" x14ac:dyDescent="0.2">
      <c r="D45" s="135">
        <f t="shared" ca="1" si="26"/>
        <v>0</v>
      </c>
      <c r="E45" s="135">
        <f t="shared" ca="1" si="26"/>
        <v>0</v>
      </c>
      <c r="F45" s="135">
        <f t="shared" ca="1" si="26"/>
        <v>0</v>
      </c>
      <c r="G45" s="135">
        <f t="shared" ca="1" si="26"/>
        <v>0</v>
      </c>
      <c r="H45" s="135">
        <f t="shared" ca="1" si="26"/>
        <v>0</v>
      </c>
      <c r="I45" s="135">
        <f t="shared" ca="1" si="26"/>
        <v>0</v>
      </c>
      <c r="J45" s="2">
        <f t="shared" ca="1" si="26"/>
        <v>0</v>
      </c>
      <c r="K45" s="135">
        <f t="shared" ca="1" si="26"/>
        <v>0</v>
      </c>
      <c r="L45" s="135">
        <f t="shared" ca="1" si="26"/>
        <v>0</v>
      </c>
      <c r="M45" s="135">
        <f t="shared" ca="1" si="26"/>
        <v>0</v>
      </c>
      <c r="N45" s="135">
        <f t="shared" ca="1" si="24"/>
        <v>0</v>
      </c>
      <c r="O45" s="135">
        <f t="shared" ca="1" si="24"/>
        <v>0</v>
      </c>
      <c r="P45" s="135">
        <f t="shared" ca="1" si="24"/>
        <v>0</v>
      </c>
      <c r="Q45" s="135">
        <f t="shared" ca="1" si="24"/>
        <v>0</v>
      </c>
      <c r="R45" s="135">
        <f t="shared" ca="1" si="24"/>
        <v>0</v>
      </c>
      <c r="S45" s="135">
        <f t="shared" ca="1" si="24"/>
        <v>0</v>
      </c>
      <c r="T45" s="135">
        <f t="shared" ca="1" si="24"/>
        <v>0</v>
      </c>
      <c r="U45" s="135">
        <f t="shared" ca="1" si="24"/>
        <v>0</v>
      </c>
      <c r="V45" s="135">
        <f t="shared" ca="1" si="24"/>
        <v>0</v>
      </c>
      <c r="W45" s="135">
        <f t="shared" ca="1" si="24"/>
        <v>0</v>
      </c>
      <c r="X45" s="135">
        <f t="shared" ca="1" si="24"/>
        <v>0</v>
      </c>
      <c r="Y45" s="135">
        <f t="shared" ca="1" si="24"/>
        <v>0</v>
      </c>
      <c r="Z45" s="135">
        <f t="shared" ca="1" si="24"/>
        <v>0</v>
      </c>
      <c r="AA45" s="135">
        <f t="shared" ca="1" si="24"/>
        <v>0</v>
      </c>
      <c r="AB45" s="135">
        <f t="shared" ca="1" si="24"/>
        <v>0</v>
      </c>
      <c r="AC45" s="135">
        <f t="shared" ca="1" si="24"/>
        <v>0</v>
      </c>
      <c r="AD45" s="135">
        <f t="shared" ca="1" si="27"/>
        <v>0</v>
      </c>
      <c r="AE45" s="135">
        <f t="shared" ca="1" si="27"/>
        <v>0</v>
      </c>
      <c r="AF45" s="135">
        <f t="shared" ca="1" si="27"/>
        <v>0</v>
      </c>
      <c r="AG45" s="135">
        <f t="shared" ca="1" si="27"/>
        <v>0</v>
      </c>
      <c r="AH45" s="135">
        <f t="shared" ca="1" si="27"/>
        <v>0</v>
      </c>
      <c r="AI45" s="135">
        <f t="shared" ca="1" si="27"/>
        <v>0</v>
      </c>
      <c r="AJ45" s="135">
        <f t="shared" ca="1" si="27"/>
        <v>0</v>
      </c>
      <c r="AK45" s="135">
        <f t="shared" ca="1" si="27"/>
        <v>0</v>
      </c>
      <c r="AL45" s="135">
        <f t="shared" ca="1" si="27"/>
        <v>0</v>
      </c>
      <c r="AM45" s="135">
        <f t="shared" ca="1" si="27"/>
        <v>0</v>
      </c>
      <c r="AN45" s="135">
        <f t="shared" ca="1" si="27"/>
        <v>0</v>
      </c>
      <c r="AO45" s="135">
        <f t="shared" ca="1" si="27"/>
        <v>0</v>
      </c>
      <c r="AP45" s="135">
        <f t="shared" ca="1" si="27"/>
        <v>0</v>
      </c>
      <c r="AQ45" s="135">
        <f t="shared" ca="1" si="27"/>
        <v>0</v>
      </c>
      <c r="AR45" s="135">
        <f t="shared" ca="1" si="25"/>
        <v>0</v>
      </c>
      <c r="AS45" s="135">
        <f t="shared" ca="1" si="25"/>
        <v>0</v>
      </c>
      <c r="AT45" s="135">
        <f t="shared" ca="1" si="25"/>
        <v>0</v>
      </c>
      <c r="AU45" s="135">
        <f t="shared" ca="1" si="25"/>
        <v>0</v>
      </c>
      <c r="AV45" s="135">
        <f t="shared" ca="1" si="25"/>
        <v>0</v>
      </c>
      <c r="AW45" s="135">
        <f t="shared" ca="1" si="25"/>
        <v>0</v>
      </c>
      <c r="AX45" s="135">
        <f t="shared" ca="1" si="25"/>
        <v>0</v>
      </c>
      <c r="AY45" s="135">
        <f t="shared" ca="1" si="25"/>
        <v>0</v>
      </c>
      <c r="AZ45" s="135">
        <f t="shared" ca="1" si="25"/>
        <v>0</v>
      </c>
      <c r="BA45" s="135">
        <f t="shared" ca="1" si="25"/>
        <v>0</v>
      </c>
      <c r="BB45" s="135">
        <f t="shared" ca="1" si="25"/>
        <v>0</v>
      </c>
      <c r="BC45" s="135">
        <f t="shared" ca="1" si="25"/>
        <v>0</v>
      </c>
      <c r="BD45" s="135">
        <f t="shared" ca="1" si="25"/>
        <v>0</v>
      </c>
      <c r="BE45" s="135">
        <f t="shared" ca="1" si="25"/>
        <v>0</v>
      </c>
      <c r="BF45" s="135">
        <f t="shared" ca="1" si="25"/>
        <v>0</v>
      </c>
      <c r="BG45" s="135">
        <f t="shared" ca="1" si="25"/>
        <v>0</v>
      </c>
      <c r="BH45" s="135">
        <f t="shared" ca="1" si="28"/>
        <v>0</v>
      </c>
      <c r="BI45" s="135">
        <f t="shared" ca="1" si="28"/>
        <v>0</v>
      </c>
      <c r="BJ45" s="135">
        <f t="shared" ca="1" si="28"/>
        <v>0</v>
      </c>
      <c r="BK45" s="135">
        <f t="shared" ca="1" si="28"/>
        <v>0</v>
      </c>
      <c r="BL45" s="135"/>
      <c r="BM45" s="135">
        <f ca="1">IF(INDEX($D45:$BV45, 1, MATCH(BM$11,$D$15:$BV$15,0))&gt;=PV_Zone_Ranking!$C$45,0,1)</f>
        <v>0</v>
      </c>
      <c r="BN45" s="135">
        <f t="shared" ca="1" si="13"/>
        <v>0</v>
      </c>
      <c r="BQ45">
        <f ca="1">IF(PV_Zone_Ranking!$AK$18="SS",0,IF(PV_Zone_Ranking!$G$29=0,0,1-(INDEX($D45:$BY45, 1, MATCH(BQ$11,$D$15:$BY$15,0))-PV_Zone_Ranking!$F$29)/(PV_Zone_Ranking!$G$29-PV_Zone_Ranking!$F$29)))</f>
        <v>3.8575399157771662</v>
      </c>
      <c r="BR45">
        <f>IF(PV_Zone_Ranking!$AK$18="TX",0,IF(PV_Zone_Ranking!$G$29=0,0,1-(INDEX($D45:$BY45, 1, MATCH(BR$11,$D$15:$BY$15,0))-PV_Zone_Ranking!$F$29)/(PV_Zone_Ranking!$G$29-PV_Zone_Ranking!$F$29)))</f>
        <v>0</v>
      </c>
      <c r="BS45">
        <f ca="1">IF(PV_Zone_Ranking!$G$30=0,0,1-(INDEX($D45:$BY45, 1, MATCH(BS$11,$D$15:$BY$15,0))-PV_Zone_Ranking!$F$30)/(PV_Zone_Ranking!$G$30-PV_Zone_Ranking!$F$30))</f>
        <v>1.0774207710083805</v>
      </c>
      <c r="BT45">
        <f ca="1">IF(PV_Zone_Ranking!$G$28=0,0,1-(INDEX($D45:$BY45, 1, MATCH(BT$11,$D$15:$BY$15,0))-PV_Zone_Ranking!$F$28)/(PV_Zone_Ranking!$G$28-PV_Zone_Ranking!$F$28))</f>
        <v>16.799370740204573</v>
      </c>
      <c r="BU45">
        <f ca="1">IF(PV_Zone_Ranking!$AK$18="SS",0,IF(PV_Zone_Ranking!$G$26=0,0,1-(INDEX($D45:$BY45, 1, MATCH(BU$11,$D$15:$BY$15,0))-PV_Zone_Ranking!$F$26)/(PV_Zone_Ranking!$G$26-PV_Zone_Ranking!$F$26)))</f>
        <v>19.138888658952798</v>
      </c>
      <c r="BV45">
        <f>IF(PV_Zone_Ranking!$AK$18="TX",0,IF(PV_Zone_Ranking!$G$26=0,0,1-(INDEX($D45:$BY45, 1, MATCH(BV$11,$D$15:$BY$15,0))-PV_Zone_Ranking!$F$26)/(PV_Zone_Ranking!$G$26-PV_Zone_Ranking!$F$26)))</f>
        <v>0</v>
      </c>
      <c r="BW45">
        <v>0</v>
      </c>
      <c r="BX45">
        <f t="shared" ca="1" si="30"/>
        <v>0</v>
      </c>
      <c r="BY45">
        <f t="shared" ca="1" si="30"/>
        <v>0</v>
      </c>
      <c r="BZ45">
        <f t="shared" ca="1" si="30"/>
        <v>0</v>
      </c>
      <c r="CA45">
        <f t="shared" ca="1" si="30"/>
        <v>0</v>
      </c>
      <c r="CB45">
        <f t="shared" ca="1" si="30"/>
        <v>0</v>
      </c>
      <c r="CC45">
        <f t="shared" ca="1" si="30"/>
        <v>0</v>
      </c>
      <c r="CD45">
        <f t="shared" ca="1" si="30"/>
        <v>0</v>
      </c>
      <c r="CE45">
        <f t="shared" ca="1" si="30"/>
        <v>0</v>
      </c>
      <c r="CF45">
        <f t="shared" ca="1" si="30"/>
        <v>0</v>
      </c>
      <c r="CG45">
        <f t="shared" ca="1" si="30"/>
        <v>0</v>
      </c>
      <c r="CH45" s="3">
        <f t="shared" ca="1" si="14"/>
        <v>0</v>
      </c>
      <c r="CI45" s="3">
        <f ca="1">IF($BN45=0,IF(PV_Zone_Ranking!$AK$18="SS",INDEX($D45:$BY45, 1, MATCH(CI$11,$D$15:$BY$15,0)),IF(PV_Zone_Ranking!$AK$18="TX",INDEX($D45:$BY45, 1, MATCH(CI$12,$D$15:$BY$15,0)),"Error")),0)</f>
        <v>0</v>
      </c>
      <c r="CJ45" s="4">
        <f t="shared" ca="1" si="10"/>
        <v>0</v>
      </c>
      <c r="CK45">
        <f t="shared" ca="1" si="15"/>
        <v>0</v>
      </c>
      <c r="CL45">
        <f t="shared" ca="1" si="16"/>
        <v>0</v>
      </c>
      <c r="CM45" s="4" t="str">
        <f ca="1">IF(D45=0,"",IF(CH45=0,"",COUNTIF($CH$16:$CH$197,"&gt;"&amp;CH45)+COUNTIF($CH45:$CH$197,CH45)))</f>
        <v/>
      </c>
      <c r="CN45" t="str">
        <f ca="1">IF(D45=0,"",IF(CH45=0,"",COUNTIFS($CI$16:$CI$197,"&lt;"&amp;CI45,$CI$16:$CI$197,"&lt;&gt;"&amp;0)+COUNTIF($CI45:$CI$197,CI45)))</f>
        <v/>
      </c>
      <c r="CQ45">
        <v>30</v>
      </c>
      <c r="CR45" t="e">
        <f t="shared" ca="1" si="17"/>
        <v>#N/A</v>
      </c>
      <c r="CS45" t="e">
        <f t="shared" ca="1" si="17"/>
        <v>#N/A</v>
      </c>
      <c r="CT45" s="3" t="e">
        <f t="shared" ca="1" si="17"/>
        <v>#N/A</v>
      </c>
      <c r="CU45" s="3" t="e">
        <f t="shared" ca="1" si="17"/>
        <v>#N/A</v>
      </c>
      <c r="CV45" s="4" t="e">
        <f t="shared" ca="1" si="17"/>
        <v>#N/A</v>
      </c>
      <c r="CW45" s="4" t="e">
        <f t="shared" ca="1" si="19"/>
        <v>#N/A</v>
      </c>
      <c r="CY45">
        <v>30</v>
      </c>
      <c r="CZ45" t="e">
        <f t="shared" ca="1" si="31"/>
        <v>#N/A</v>
      </c>
      <c r="DA45" t="e">
        <f t="shared" ca="1" si="31"/>
        <v>#N/A</v>
      </c>
      <c r="DB45" s="3" t="e">
        <f t="shared" ca="1" si="31"/>
        <v>#N/A</v>
      </c>
      <c r="DC45" s="3" t="e">
        <f t="shared" ca="1" si="31"/>
        <v>#N/A</v>
      </c>
      <c r="DD45" s="4" t="e">
        <f t="shared" ca="1" si="31"/>
        <v>#N/A</v>
      </c>
      <c r="DE45" s="4" t="e">
        <f t="shared" ca="1" si="20"/>
        <v>#N/A</v>
      </c>
      <c r="DF45" t="e">
        <f t="shared" ca="1" si="18"/>
        <v>#N/A</v>
      </c>
      <c r="DN45" s="26" t="s">
        <v>227</v>
      </c>
      <c r="DO45" s="171">
        <v>157</v>
      </c>
      <c r="DP45" s="171">
        <v>283</v>
      </c>
      <c r="DQ45" s="171">
        <v>174</v>
      </c>
      <c r="DS45" s="41" t="s">
        <v>49</v>
      </c>
      <c r="DT45" s="24">
        <f>IF(PV_Zone_Ranking!E26=0,NA(),PV_Zone_Ranking!E26)</f>
        <v>0.4</v>
      </c>
      <c r="DW45" s="7" t="s">
        <v>159</v>
      </c>
    </row>
    <row r="46" spans="4:127" x14ac:dyDescent="0.2">
      <c r="D46" s="135">
        <f t="shared" ca="1" si="26"/>
        <v>0</v>
      </c>
      <c r="E46" s="135">
        <f t="shared" ca="1" si="26"/>
        <v>0</v>
      </c>
      <c r="F46" s="135">
        <f t="shared" ca="1" si="26"/>
        <v>0</v>
      </c>
      <c r="G46" s="135">
        <f t="shared" ca="1" si="26"/>
        <v>0</v>
      </c>
      <c r="H46" s="135">
        <f t="shared" ca="1" si="26"/>
        <v>0</v>
      </c>
      <c r="I46" s="135">
        <f t="shared" ca="1" si="26"/>
        <v>0</v>
      </c>
      <c r="J46" s="2">
        <f t="shared" ca="1" si="26"/>
        <v>0</v>
      </c>
      <c r="K46" s="135">
        <f t="shared" ca="1" si="26"/>
        <v>0</v>
      </c>
      <c r="L46" s="135">
        <f t="shared" ca="1" si="26"/>
        <v>0</v>
      </c>
      <c r="M46" s="135">
        <f t="shared" ca="1" si="26"/>
        <v>0</v>
      </c>
      <c r="N46" s="135">
        <f t="shared" ca="1" si="26"/>
        <v>0</v>
      </c>
      <c r="O46" s="135">
        <f t="shared" ca="1" si="26"/>
        <v>0</v>
      </c>
      <c r="P46" s="135">
        <f t="shared" ca="1" si="26"/>
        <v>0</v>
      </c>
      <c r="Q46" s="135">
        <f t="shared" ca="1" si="26"/>
        <v>0</v>
      </c>
      <c r="R46" s="135">
        <f t="shared" ca="1" si="26"/>
        <v>0</v>
      </c>
      <c r="S46" s="135">
        <f t="shared" ca="1" si="26"/>
        <v>0</v>
      </c>
      <c r="T46" s="135">
        <f t="shared" ref="T46:AI61" ca="1" si="32">INDIRECT($B$3&amp;"!R"&amp;(ROW()-$D$14)&amp;"C"&amp;(COLUMN()-$C$15),FALSE)</f>
        <v>0</v>
      </c>
      <c r="U46" s="135">
        <f t="shared" ca="1" si="32"/>
        <v>0</v>
      </c>
      <c r="V46" s="135">
        <f t="shared" ca="1" si="32"/>
        <v>0</v>
      </c>
      <c r="W46" s="135">
        <f t="shared" ca="1" si="32"/>
        <v>0</v>
      </c>
      <c r="X46" s="135">
        <f t="shared" ca="1" si="32"/>
        <v>0</v>
      </c>
      <c r="Y46" s="135">
        <f t="shared" ca="1" si="32"/>
        <v>0</v>
      </c>
      <c r="Z46" s="135">
        <f t="shared" ca="1" si="32"/>
        <v>0</v>
      </c>
      <c r="AA46" s="135">
        <f t="shared" ca="1" si="32"/>
        <v>0</v>
      </c>
      <c r="AB46" s="135">
        <f t="shared" ca="1" si="32"/>
        <v>0</v>
      </c>
      <c r="AC46" s="135">
        <f t="shared" ca="1" si="32"/>
        <v>0</v>
      </c>
      <c r="AD46" s="135">
        <f t="shared" ca="1" si="32"/>
        <v>0</v>
      </c>
      <c r="AE46" s="135">
        <f t="shared" ca="1" si="32"/>
        <v>0</v>
      </c>
      <c r="AF46" s="135">
        <f t="shared" ca="1" si="32"/>
        <v>0</v>
      </c>
      <c r="AG46" s="135">
        <f t="shared" ca="1" si="32"/>
        <v>0</v>
      </c>
      <c r="AH46" s="135">
        <f t="shared" ca="1" si="27"/>
        <v>0</v>
      </c>
      <c r="AI46" s="135">
        <f t="shared" ca="1" si="27"/>
        <v>0</v>
      </c>
      <c r="AJ46" s="135">
        <f t="shared" ca="1" si="27"/>
        <v>0</v>
      </c>
      <c r="AK46" s="135">
        <f t="shared" ca="1" si="27"/>
        <v>0</v>
      </c>
      <c r="AL46" s="135">
        <f t="shared" ca="1" si="27"/>
        <v>0</v>
      </c>
      <c r="AM46" s="135">
        <f t="shared" ca="1" si="27"/>
        <v>0</v>
      </c>
      <c r="AN46" s="135">
        <f t="shared" ca="1" si="27"/>
        <v>0</v>
      </c>
      <c r="AO46" s="135">
        <f t="shared" ca="1" si="27"/>
        <v>0</v>
      </c>
      <c r="AP46" s="135">
        <f t="shared" ca="1" si="27"/>
        <v>0</v>
      </c>
      <c r="AQ46" s="135">
        <f t="shared" ca="1" si="27"/>
        <v>0</v>
      </c>
      <c r="AR46" s="135">
        <f t="shared" ca="1" si="27"/>
        <v>0</v>
      </c>
      <c r="AS46" s="135">
        <f t="shared" ca="1" si="27"/>
        <v>0</v>
      </c>
      <c r="AT46" s="135">
        <f t="shared" ref="AT46:BI61" ca="1" si="33">INDIRECT($B$3&amp;"!R"&amp;(ROW()-$D$14)&amp;"C"&amp;(COLUMN()-$C$15),FALSE)</f>
        <v>0</v>
      </c>
      <c r="AU46" s="135">
        <f t="shared" ca="1" si="33"/>
        <v>0</v>
      </c>
      <c r="AV46" s="135">
        <f t="shared" ca="1" si="33"/>
        <v>0</v>
      </c>
      <c r="AW46" s="135">
        <f t="shared" ca="1" si="33"/>
        <v>0</v>
      </c>
      <c r="AX46" s="135">
        <f t="shared" ca="1" si="33"/>
        <v>0</v>
      </c>
      <c r="AY46" s="135">
        <f t="shared" ca="1" si="33"/>
        <v>0</v>
      </c>
      <c r="AZ46" s="135">
        <f t="shared" ca="1" si="33"/>
        <v>0</v>
      </c>
      <c r="BA46" s="135">
        <f t="shared" ca="1" si="33"/>
        <v>0</v>
      </c>
      <c r="BB46" s="135">
        <f t="shared" ca="1" si="33"/>
        <v>0</v>
      </c>
      <c r="BC46" s="135">
        <f t="shared" ca="1" si="33"/>
        <v>0</v>
      </c>
      <c r="BD46" s="135">
        <f t="shared" ca="1" si="33"/>
        <v>0</v>
      </c>
      <c r="BE46" s="135">
        <f t="shared" ca="1" si="33"/>
        <v>0</v>
      </c>
      <c r="BF46" s="135">
        <f t="shared" ca="1" si="33"/>
        <v>0</v>
      </c>
      <c r="BG46" s="135">
        <f t="shared" ca="1" si="33"/>
        <v>0</v>
      </c>
      <c r="BH46" s="135">
        <f t="shared" ca="1" si="33"/>
        <v>0</v>
      </c>
      <c r="BI46" s="135">
        <f t="shared" ca="1" si="33"/>
        <v>0</v>
      </c>
      <c r="BJ46" s="135">
        <f t="shared" ca="1" si="28"/>
        <v>0</v>
      </c>
      <c r="BK46" s="135">
        <f t="shared" ca="1" si="28"/>
        <v>0</v>
      </c>
      <c r="BL46" s="135"/>
      <c r="BM46" s="135">
        <f ca="1">IF(INDEX($D46:$BV46, 1, MATCH(BM$11,$D$15:$BV$15,0))&gt;=PV_Zone_Ranking!$C$45,0,1)</f>
        <v>0</v>
      </c>
      <c r="BN46" s="135">
        <f t="shared" ca="1" si="13"/>
        <v>0</v>
      </c>
      <c r="BQ46">
        <f ca="1">IF(PV_Zone_Ranking!$AK$18="SS",0,IF(PV_Zone_Ranking!$G$29=0,0,1-(INDEX($D46:$BY46, 1, MATCH(BQ$11,$D$15:$BY$15,0))-PV_Zone_Ranking!$F$29)/(PV_Zone_Ranking!$G$29-PV_Zone_Ranking!$F$29)))</f>
        <v>3.8575399157771662</v>
      </c>
      <c r="BR46">
        <f>IF(PV_Zone_Ranking!$AK$18="TX",0,IF(PV_Zone_Ranking!$G$29=0,0,1-(INDEX($D46:$BY46, 1, MATCH(BR$11,$D$15:$BY$15,0))-PV_Zone_Ranking!$F$29)/(PV_Zone_Ranking!$G$29-PV_Zone_Ranking!$F$29)))</f>
        <v>0</v>
      </c>
      <c r="BS46">
        <f ca="1">IF(PV_Zone_Ranking!$G$30=0,0,1-(INDEX($D46:$BY46, 1, MATCH(BS$11,$D$15:$BY$15,0))-PV_Zone_Ranking!$F$30)/(PV_Zone_Ranking!$G$30-PV_Zone_Ranking!$F$30))</f>
        <v>1.0774207710083805</v>
      </c>
      <c r="BT46">
        <f ca="1">IF(PV_Zone_Ranking!$G$28=0,0,1-(INDEX($D46:$BY46, 1, MATCH(BT$11,$D$15:$BY$15,0))-PV_Zone_Ranking!$F$28)/(PV_Zone_Ranking!$G$28-PV_Zone_Ranking!$F$28))</f>
        <v>16.799370740204573</v>
      </c>
      <c r="BU46">
        <f ca="1">IF(PV_Zone_Ranking!$AK$18="SS",0,IF(PV_Zone_Ranking!$G$26=0,0,1-(INDEX($D46:$BY46, 1, MATCH(BU$11,$D$15:$BY$15,0))-PV_Zone_Ranking!$F$26)/(PV_Zone_Ranking!$G$26-PV_Zone_Ranking!$F$26)))</f>
        <v>19.138888658952798</v>
      </c>
      <c r="BV46">
        <f>IF(PV_Zone_Ranking!$AK$18="TX",0,IF(PV_Zone_Ranking!$G$26=0,0,1-(INDEX($D46:$BY46, 1, MATCH(BV$11,$D$15:$BY$15,0))-PV_Zone_Ranking!$F$26)/(PV_Zone_Ranking!$G$26-PV_Zone_Ranking!$F$26)))</f>
        <v>0</v>
      </c>
      <c r="BW46">
        <v>0</v>
      </c>
      <c r="BX46">
        <f t="shared" ca="1" si="30"/>
        <v>0</v>
      </c>
      <c r="BY46">
        <f t="shared" ca="1" si="30"/>
        <v>0</v>
      </c>
      <c r="BZ46">
        <f t="shared" ca="1" si="30"/>
        <v>0</v>
      </c>
      <c r="CA46">
        <f t="shared" ca="1" si="30"/>
        <v>0</v>
      </c>
      <c r="CB46">
        <f t="shared" ca="1" si="30"/>
        <v>0</v>
      </c>
      <c r="CC46">
        <f t="shared" ca="1" si="30"/>
        <v>0</v>
      </c>
      <c r="CD46">
        <f t="shared" ca="1" si="30"/>
        <v>0</v>
      </c>
      <c r="CE46">
        <f t="shared" ca="1" si="30"/>
        <v>0</v>
      </c>
      <c r="CF46">
        <f t="shared" ca="1" si="30"/>
        <v>0</v>
      </c>
      <c r="CG46">
        <f t="shared" ca="1" si="30"/>
        <v>0</v>
      </c>
      <c r="CH46" s="3">
        <f t="shared" ca="1" si="14"/>
        <v>0</v>
      </c>
      <c r="CI46" s="3">
        <f ca="1">IF($BN46=0,IF(PV_Zone_Ranking!$AK$18="SS",INDEX($D46:$BY46, 1, MATCH(CI$11,$D$15:$BY$15,0)),IF(PV_Zone_Ranking!$AK$18="TX",INDEX($D46:$BY46, 1, MATCH(CI$12,$D$15:$BY$15,0)),"Error")),0)</f>
        <v>0</v>
      </c>
      <c r="CJ46" s="4">
        <f t="shared" ca="1" si="10"/>
        <v>0</v>
      </c>
      <c r="CK46">
        <f t="shared" ca="1" si="15"/>
        <v>0</v>
      </c>
      <c r="CL46">
        <f t="shared" ca="1" si="16"/>
        <v>0</v>
      </c>
      <c r="CM46" s="4" t="str">
        <f ca="1">IF(D46=0,"",IF(CH46=0,"",COUNTIF($CH$16:$CH$197,"&gt;"&amp;CH46)+COUNTIF($CH46:$CH$197,CH46)))</f>
        <v/>
      </c>
      <c r="CN46" t="str">
        <f ca="1">IF(D46=0,"",IF(CH46=0,"",COUNTIFS($CI$16:$CI$197,"&lt;"&amp;CI46,$CI$16:$CI$197,"&lt;&gt;"&amp;0)+COUNTIF($CI46:$CI$197,CI46)))</f>
        <v/>
      </c>
      <c r="CQ46">
        <v>31</v>
      </c>
      <c r="CR46" t="e">
        <f t="shared" ca="1" si="17"/>
        <v>#N/A</v>
      </c>
      <c r="CS46" t="e">
        <f t="shared" ca="1" si="17"/>
        <v>#N/A</v>
      </c>
      <c r="CT46" s="3" t="e">
        <f t="shared" ca="1" si="17"/>
        <v>#N/A</v>
      </c>
      <c r="CU46" s="3" t="e">
        <f t="shared" ca="1" si="17"/>
        <v>#N/A</v>
      </c>
      <c r="CV46" s="4" t="e">
        <f t="shared" ca="1" si="17"/>
        <v>#N/A</v>
      </c>
      <c r="CW46" s="4" t="e">
        <f t="shared" ca="1" si="19"/>
        <v>#N/A</v>
      </c>
      <c r="CY46">
        <v>31</v>
      </c>
      <c r="CZ46" t="e">
        <f t="shared" ca="1" si="31"/>
        <v>#N/A</v>
      </c>
      <c r="DA46" t="e">
        <f t="shared" ca="1" si="31"/>
        <v>#N/A</v>
      </c>
      <c r="DB46" s="3" t="e">
        <f t="shared" ca="1" si="31"/>
        <v>#N/A</v>
      </c>
      <c r="DC46" s="3" t="e">
        <f t="shared" ca="1" si="31"/>
        <v>#N/A</v>
      </c>
      <c r="DD46" s="4" t="e">
        <f t="shared" ca="1" si="31"/>
        <v>#N/A</v>
      </c>
      <c r="DE46" s="4" t="e">
        <f t="shared" ca="1" si="20"/>
        <v>#N/A</v>
      </c>
      <c r="DF46" t="e">
        <f t="shared" ca="1" si="18"/>
        <v>#N/A</v>
      </c>
      <c r="DN46" s="26" t="s">
        <v>229</v>
      </c>
      <c r="DO46" s="171">
        <v>145</v>
      </c>
      <c r="DP46" s="171">
        <v>244</v>
      </c>
      <c r="DQ46" s="171">
        <v>171</v>
      </c>
      <c r="DS46" s="41" t="s">
        <v>50</v>
      </c>
      <c r="DT46" s="24" t="e">
        <f>IF(PV_Zone_Ranking!E28=0,NA(),PV_Zone_Ranking!E28)</f>
        <v>#N/A</v>
      </c>
    </row>
    <row r="47" spans="4:127" x14ac:dyDescent="0.2">
      <c r="D47" s="135">
        <f t="shared" ref="D47:S62" ca="1" si="34">INDIRECT($B$3&amp;"!R"&amp;(ROW()-$D$14)&amp;"C"&amp;(COLUMN()-$C$15),FALSE)</f>
        <v>0</v>
      </c>
      <c r="E47" s="135">
        <f t="shared" ca="1" si="34"/>
        <v>0</v>
      </c>
      <c r="F47" s="135">
        <f t="shared" ca="1" si="34"/>
        <v>0</v>
      </c>
      <c r="G47" s="135">
        <f t="shared" ca="1" si="34"/>
        <v>0</v>
      </c>
      <c r="H47" s="135">
        <f t="shared" ca="1" si="34"/>
        <v>0</v>
      </c>
      <c r="I47" s="135">
        <f t="shared" ca="1" si="34"/>
        <v>0</v>
      </c>
      <c r="J47" s="2">
        <f t="shared" ca="1" si="34"/>
        <v>0</v>
      </c>
      <c r="K47" s="135">
        <f t="shared" ca="1" si="34"/>
        <v>0</v>
      </c>
      <c r="L47" s="135">
        <f t="shared" ca="1" si="34"/>
        <v>0</v>
      </c>
      <c r="M47" s="135">
        <f t="shared" ca="1" si="34"/>
        <v>0</v>
      </c>
      <c r="N47" s="135">
        <f t="shared" ca="1" si="34"/>
        <v>0</v>
      </c>
      <c r="O47" s="135">
        <f t="shared" ca="1" si="34"/>
        <v>0</v>
      </c>
      <c r="P47" s="135">
        <f t="shared" ca="1" si="34"/>
        <v>0</v>
      </c>
      <c r="Q47" s="135">
        <f t="shared" ca="1" si="34"/>
        <v>0</v>
      </c>
      <c r="R47" s="135">
        <f t="shared" ca="1" si="34"/>
        <v>0</v>
      </c>
      <c r="S47" s="135">
        <f t="shared" ca="1" si="34"/>
        <v>0</v>
      </c>
      <c r="T47" s="135">
        <f t="shared" ca="1" si="32"/>
        <v>0</v>
      </c>
      <c r="U47" s="135">
        <f t="shared" ca="1" si="32"/>
        <v>0</v>
      </c>
      <c r="V47" s="135">
        <f t="shared" ca="1" si="32"/>
        <v>0</v>
      </c>
      <c r="W47" s="135">
        <f t="shared" ca="1" si="32"/>
        <v>0</v>
      </c>
      <c r="X47" s="135">
        <f t="shared" ca="1" si="32"/>
        <v>0</v>
      </c>
      <c r="Y47" s="135">
        <f t="shared" ca="1" si="32"/>
        <v>0</v>
      </c>
      <c r="Z47" s="135">
        <f t="shared" ca="1" si="32"/>
        <v>0</v>
      </c>
      <c r="AA47" s="135">
        <f t="shared" ca="1" si="32"/>
        <v>0</v>
      </c>
      <c r="AB47" s="135">
        <f t="shared" ca="1" si="32"/>
        <v>0</v>
      </c>
      <c r="AC47" s="135">
        <f t="shared" ca="1" si="32"/>
        <v>0</v>
      </c>
      <c r="AD47" s="135">
        <f t="shared" ca="1" si="32"/>
        <v>0</v>
      </c>
      <c r="AE47" s="135">
        <f t="shared" ca="1" si="32"/>
        <v>0</v>
      </c>
      <c r="AF47" s="135">
        <f t="shared" ca="1" si="32"/>
        <v>0</v>
      </c>
      <c r="AG47" s="135">
        <f t="shared" ca="1" si="32"/>
        <v>0</v>
      </c>
      <c r="AH47" s="135">
        <f t="shared" ca="1" si="32"/>
        <v>0</v>
      </c>
      <c r="AI47" s="135">
        <f t="shared" ca="1" si="32"/>
        <v>0</v>
      </c>
      <c r="AJ47" s="135">
        <f t="shared" ref="AJ47:AY62" ca="1" si="35">INDIRECT($B$3&amp;"!R"&amp;(ROW()-$D$14)&amp;"C"&amp;(COLUMN()-$C$15),FALSE)</f>
        <v>0</v>
      </c>
      <c r="AK47" s="135">
        <f t="shared" ca="1" si="35"/>
        <v>0</v>
      </c>
      <c r="AL47" s="135">
        <f t="shared" ca="1" si="35"/>
        <v>0</v>
      </c>
      <c r="AM47" s="135">
        <f t="shared" ca="1" si="35"/>
        <v>0</v>
      </c>
      <c r="AN47" s="135">
        <f t="shared" ca="1" si="35"/>
        <v>0</v>
      </c>
      <c r="AO47" s="135">
        <f t="shared" ca="1" si="35"/>
        <v>0</v>
      </c>
      <c r="AP47" s="135">
        <f t="shared" ca="1" si="35"/>
        <v>0</v>
      </c>
      <c r="AQ47" s="135">
        <f t="shared" ca="1" si="35"/>
        <v>0</v>
      </c>
      <c r="AR47" s="135">
        <f t="shared" ca="1" si="35"/>
        <v>0</v>
      </c>
      <c r="AS47" s="135">
        <f t="shared" ca="1" si="35"/>
        <v>0</v>
      </c>
      <c r="AT47" s="135">
        <f t="shared" ca="1" si="35"/>
        <v>0</v>
      </c>
      <c r="AU47" s="135">
        <f t="shared" ca="1" si="35"/>
        <v>0</v>
      </c>
      <c r="AV47" s="135">
        <f t="shared" ca="1" si="35"/>
        <v>0</v>
      </c>
      <c r="AW47" s="135">
        <f t="shared" ca="1" si="35"/>
        <v>0</v>
      </c>
      <c r="AX47" s="135">
        <f t="shared" ca="1" si="35"/>
        <v>0</v>
      </c>
      <c r="AY47" s="135">
        <f t="shared" ca="1" si="35"/>
        <v>0</v>
      </c>
      <c r="AZ47" s="135">
        <f t="shared" ca="1" si="33"/>
        <v>0</v>
      </c>
      <c r="BA47" s="135">
        <f t="shared" ca="1" si="33"/>
        <v>0</v>
      </c>
      <c r="BB47" s="135">
        <f t="shared" ca="1" si="33"/>
        <v>0</v>
      </c>
      <c r="BC47" s="135">
        <f t="shared" ca="1" si="33"/>
        <v>0</v>
      </c>
      <c r="BD47" s="135">
        <f t="shared" ca="1" si="33"/>
        <v>0</v>
      </c>
      <c r="BE47" s="135">
        <f t="shared" ca="1" si="33"/>
        <v>0</v>
      </c>
      <c r="BF47" s="135">
        <f t="shared" ca="1" si="33"/>
        <v>0</v>
      </c>
      <c r="BG47" s="135">
        <f t="shared" ca="1" si="33"/>
        <v>0</v>
      </c>
      <c r="BH47" s="135">
        <f t="shared" ca="1" si="33"/>
        <v>0</v>
      </c>
      <c r="BI47" s="135">
        <f t="shared" ca="1" si="33"/>
        <v>0</v>
      </c>
      <c r="BJ47" s="135">
        <f t="shared" ca="1" si="28"/>
        <v>0</v>
      </c>
      <c r="BK47" s="135">
        <f t="shared" ca="1" si="28"/>
        <v>0</v>
      </c>
      <c r="BL47" s="135"/>
      <c r="BM47" s="135">
        <f ca="1">IF(INDEX($D47:$BV47, 1, MATCH(BM$11,$D$15:$BV$15,0))&gt;=PV_Zone_Ranking!$C$45,0,1)</f>
        <v>0</v>
      </c>
      <c r="BN47" s="135">
        <f t="shared" ca="1" si="13"/>
        <v>0</v>
      </c>
      <c r="BQ47">
        <f ca="1">IF(PV_Zone_Ranking!$AK$18="SS",0,IF(PV_Zone_Ranking!$G$29=0,0,1-(INDEX($D47:$BY47, 1, MATCH(BQ$11,$D$15:$BY$15,0))-PV_Zone_Ranking!$F$29)/(PV_Zone_Ranking!$G$29-PV_Zone_Ranking!$F$29)))</f>
        <v>3.8575399157771662</v>
      </c>
      <c r="BR47">
        <f>IF(PV_Zone_Ranking!$AK$18="TX",0,IF(PV_Zone_Ranking!$G$29=0,0,1-(INDEX($D47:$BY47, 1, MATCH(BR$11,$D$15:$BY$15,0))-PV_Zone_Ranking!$F$29)/(PV_Zone_Ranking!$G$29-PV_Zone_Ranking!$F$29)))</f>
        <v>0</v>
      </c>
      <c r="BS47">
        <f ca="1">IF(PV_Zone_Ranking!$G$30=0,0,1-(INDEX($D47:$BY47, 1, MATCH(BS$11,$D$15:$BY$15,0))-PV_Zone_Ranking!$F$30)/(PV_Zone_Ranking!$G$30-PV_Zone_Ranking!$F$30))</f>
        <v>1.0774207710083805</v>
      </c>
      <c r="BT47">
        <f ca="1">IF(PV_Zone_Ranking!$G$28=0,0,1-(INDEX($D47:$BY47, 1, MATCH(BT$11,$D$15:$BY$15,0))-PV_Zone_Ranking!$F$28)/(PV_Zone_Ranking!$G$28-PV_Zone_Ranking!$F$28))</f>
        <v>16.799370740204573</v>
      </c>
      <c r="BU47">
        <f ca="1">IF(PV_Zone_Ranking!$AK$18="SS",0,IF(PV_Zone_Ranking!$G$26=0,0,1-(INDEX($D47:$BY47, 1, MATCH(BU$11,$D$15:$BY$15,0))-PV_Zone_Ranking!$F$26)/(PV_Zone_Ranking!$G$26-PV_Zone_Ranking!$F$26)))</f>
        <v>19.138888658952798</v>
      </c>
      <c r="BV47">
        <f>IF(PV_Zone_Ranking!$AK$18="TX",0,IF(PV_Zone_Ranking!$G$26=0,0,1-(INDEX($D47:$BY47, 1, MATCH(BV$11,$D$15:$BY$15,0))-PV_Zone_Ranking!$F$26)/(PV_Zone_Ranking!$G$26-PV_Zone_Ranking!$F$26)))</f>
        <v>0</v>
      </c>
      <c r="BW47">
        <v>0</v>
      </c>
      <c r="BX47">
        <f t="shared" ca="1" si="30"/>
        <v>0</v>
      </c>
      <c r="BY47">
        <f t="shared" ca="1" si="30"/>
        <v>0</v>
      </c>
      <c r="BZ47">
        <f t="shared" ca="1" si="30"/>
        <v>0</v>
      </c>
      <c r="CA47">
        <f t="shared" ca="1" si="30"/>
        <v>0</v>
      </c>
      <c r="CB47">
        <f t="shared" ca="1" si="30"/>
        <v>0</v>
      </c>
      <c r="CC47">
        <f t="shared" ca="1" si="30"/>
        <v>0</v>
      </c>
      <c r="CD47">
        <f t="shared" ca="1" si="30"/>
        <v>0</v>
      </c>
      <c r="CE47">
        <f t="shared" ca="1" si="30"/>
        <v>0</v>
      </c>
      <c r="CF47">
        <f t="shared" ca="1" si="30"/>
        <v>0</v>
      </c>
      <c r="CG47">
        <f t="shared" ca="1" si="30"/>
        <v>0</v>
      </c>
      <c r="CH47" s="3">
        <f t="shared" ca="1" si="14"/>
        <v>0</v>
      </c>
      <c r="CI47" s="3">
        <f ca="1">IF($BN47=0,IF(PV_Zone_Ranking!$AK$18="SS",INDEX($D47:$BY47, 1, MATCH(CI$11,$D$15:$BY$15,0)),IF(PV_Zone_Ranking!$AK$18="TX",INDEX($D47:$BY47, 1, MATCH(CI$12,$D$15:$BY$15,0)),"Error")),0)</f>
        <v>0</v>
      </c>
      <c r="CJ47" s="4">
        <f t="shared" ca="1" si="10"/>
        <v>0</v>
      </c>
      <c r="CK47">
        <f t="shared" ca="1" si="15"/>
        <v>0</v>
      </c>
      <c r="CL47">
        <f t="shared" ca="1" si="16"/>
        <v>0</v>
      </c>
      <c r="CM47" s="4" t="str">
        <f ca="1">IF(D47=0,"",IF(CH47=0,"",COUNTIF($CH$16:$CH$197,"&gt;"&amp;CH47)+COUNTIF($CH47:$CH$197,CH47)))</f>
        <v/>
      </c>
      <c r="CN47" t="str">
        <f ca="1">IF(D47=0,"",IF(CH47=0,"",COUNTIFS($CI$16:$CI$197,"&lt;"&amp;CI47,$CI$16:$CI$197,"&lt;&gt;"&amp;0)+COUNTIF($CI47:$CI$197,CI47)))</f>
        <v/>
      </c>
      <c r="CQ47">
        <v>32</v>
      </c>
      <c r="CR47" t="e">
        <f t="shared" ca="1" si="17"/>
        <v>#N/A</v>
      </c>
      <c r="CS47" t="e">
        <f t="shared" ca="1" si="17"/>
        <v>#N/A</v>
      </c>
      <c r="CT47" s="3" t="e">
        <f t="shared" ca="1" si="17"/>
        <v>#N/A</v>
      </c>
      <c r="CU47" s="3" t="e">
        <f t="shared" ca="1" si="17"/>
        <v>#N/A</v>
      </c>
      <c r="CV47" s="4" t="e">
        <f t="shared" ca="1" si="17"/>
        <v>#N/A</v>
      </c>
      <c r="CW47" s="4" t="e">
        <f t="shared" ca="1" si="19"/>
        <v>#N/A</v>
      </c>
      <c r="CY47">
        <v>32</v>
      </c>
      <c r="CZ47" t="e">
        <f t="shared" ca="1" si="31"/>
        <v>#N/A</v>
      </c>
      <c r="DA47" t="e">
        <f t="shared" ca="1" si="31"/>
        <v>#N/A</v>
      </c>
      <c r="DB47" s="3" t="e">
        <f t="shared" ca="1" si="31"/>
        <v>#N/A</v>
      </c>
      <c r="DC47" s="3" t="e">
        <f t="shared" ca="1" si="31"/>
        <v>#N/A</v>
      </c>
      <c r="DD47" s="4" t="e">
        <f t="shared" ca="1" si="31"/>
        <v>#N/A</v>
      </c>
      <c r="DE47" s="4" t="e">
        <f t="shared" ca="1" si="20"/>
        <v>#N/A</v>
      </c>
      <c r="DF47" t="e">
        <f t="shared" ca="1" si="18"/>
        <v>#N/A</v>
      </c>
      <c r="DN47" s="26" t="s">
        <v>50</v>
      </c>
      <c r="DO47" s="171">
        <v>127</v>
      </c>
      <c r="DP47" s="171">
        <v>235</v>
      </c>
      <c r="DQ47" s="171">
        <v>155</v>
      </c>
      <c r="DS47" s="61" t="s">
        <v>175</v>
      </c>
      <c r="DT47" s="24" t="e">
        <f>IF(PV_Zone_Ranking!E29=0,NA(),PV_Zone_Ranking!E29)</f>
        <v>#N/A</v>
      </c>
      <c r="DW47" s="11" t="s">
        <v>140</v>
      </c>
    </row>
    <row r="48" spans="4:127" x14ac:dyDescent="0.2">
      <c r="D48" s="135">
        <f t="shared" ca="1" si="34"/>
        <v>0</v>
      </c>
      <c r="E48" s="135">
        <f t="shared" ca="1" si="34"/>
        <v>0</v>
      </c>
      <c r="F48" s="135">
        <f t="shared" ca="1" si="34"/>
        <v>0</v>
      </c>
      <c r="G48" s="135">
        <f t="shared" ca="1" si="34"/>
        <v>0</v>
      </c>
      <c r="H48" s="135">
        <f t="shared" ca="1" si="34"/>
        <v>0</v>
      </c>
      <c r="I48" s="135">
        <f t="shared" ca="1" si="34"/>
        <v>0</v>
      </c>
      <c r="J48" s="2">
        <f t="shared" ca="1" si="34"/>
        <v>0</v>
      </c>
      <c r="K48" s="135">
        <f t="shared" ca="1" si="34"/>
        <v>0</v>
      </c>
      <c r="L48" s="135">
        <f t="shared" ca="1" si="34"/>
        <v>0</v>
      </c>
      <c r="M48" s="135">
        <f t="shared" ca="1" si="34"/>
        <v>0</v>
      </c>
      <c r="N48" s="135">
        <f t="shared" ca="1" si="34"/>
        <v>0</v>
      </c>
      <c r="O48" s="135">
        <f t="shared" ca="1" si="34"/>
        <v>0</v>
      </c>
      <c r="P48" s="135">
        <f t="shared" ca="1" si="34"/>
        <v>0</v>
      </c>
      <c r="Q48" s="135">
        <f t="shared" ca="1" si="34"/>
        <v>0</v>
      </c>
      <c r="R48" s="135">
        <f t="shared" ca="1" si="34"/>
        <v>0</v>
      </c>
      <c r="S48" s="135">
        <f t="shared" ca="1" si="34"/>
        <v>0</v>
      </c>
      <c r="T48" s="135">
        <f t="shared" ca="1" si="32"/>
        <v>0</v>
      </c>
      <c r="U48" s="135">
        <f t="shared" ca="1" si="32"/>
        <v>0</v>
      </c>
      <c r="V48" s="135">
        <f t="shared" ca="1" si="32"/>
        <v>0</v>
      </c>
      <c r="W48" s="135">
        <f t="shared" ca="1" si="32"/>
        <v>0</v>
      </c>
      <c r="X48" s="135">
        <f t="shared" ca="1" si="32"/>
        <v>0</v>
      </c>
      <c r="Y48" s="135">
        <f t="shared" ca="1" si="32"/>
        <v>0</v>
      </c>
      <c r="Z48" s="135">
        <f t="shared" ca="1" si="32"/>
        <v>0</v>
      </c>
      <c r="AA48" s="135">
        <f t="shared" ca="1" si="32"/>
        <v>0</v>
      </c>
      <c r="AB48" s="135">
        <f t="shared" ca="1" si="32"/>
        <v>0</v>
      </c>
      <c r="AC48" s="135">
        <f t="shared" ca="1" si="32"/>
        <v>0</v>
      </c>
      <c r="AD48" s="135">
        <f t="shared" ca="1" si="32"/>
        <v>0</v>
      </c>
      <c r="AE48" s="135">
        <f t="shared" ca="1" si="32"/>
        <v>0</v>
      </c>
      <c r="AF48" s="135">
        <f t="shared" ca="1" si="32"/>
        <v>0</v>
      </c>
      <c r="AG48" s="135">
        <f t="shared" ca="1" si="32"/>
        <v>0</v>
      </c>
      <c r="AH48" s="135">
        <f t="shared" ca="1" si="32"/>
        <v>0</v>
      </c>
      <c r="AI48" s="135">
        <f t="shared" ca="1" si="32"/>
        <v>0</v>
      </c>
      <c r="AJ48" s="135">
        <f t="shared" ca="1" si="35"/>
        <v>0</v>
      </c>
      <c r="AK48" s="135">
        <f t="shared" ca="1" si="35"/>
        <v>0</v>
      </c>
      <c r="AL48" s="135">
        <f t="shared" ca="1" si="35"/>
        <v>0</v>
      </c>
      <c r="AM48" s="135">
        <f t="shared" ca="1" si="35"/>
        <v>0</v>
      </c>
      <c r="AN48" s="135">
        <f t="shared" ca="1" si="35"/>
        <v>0</v>
      </c>
      <c r="AO48" s="135">
        <f t="shared" ca="1" si="35"/>
        <v>0</v>
      </c>
      <c r="AP48" s="135">
        <f t="shared" ca="1" si="35"/>
        <v>0</v>
      </c>
      <c r="AQ48" s="135">
        <f t="shared" ca="1" si="35"/>
        <v>0</v>
      </c>
      <c r="AR48" s="135">
        <f t="shared" ca="1" si="35"/>
        <v>0</v>
      </c>
      <c r="AS48" s="135">
        <f t="shared" ca="1" si="35"/>
        <v>0</v>
      </c>
      <c r="AT48" s="135">
        <f t="shared" ca="1" si="35"/>
        <v>0</v>
      </c>
      <c r="AU48" s="135">
        <f t="shared" ca="1" si="35"/>
        <v>0</v>
      </c>
      <c r="AV48" s="135">
        <f t="shared" ca="1" si="35"/>
        <v>0</v>
      </c>
      <c r="AW48" s="135">
        <f t="shared" ca="1" si="35"/>
        <v>0</v>
      </c>
      <c r="AX48" s="135">
        <f t="shared" ca="1" si="35"/>
        <v>0</v>
      </c>
      <c r="AY48" s="135">
        <f t="shared" ca="1" si="35"/>
        <v>0</v>
      </c>
      <c r="AZ48" s="135">
        <f t="shared" ca="1" si="33"/>
        <v>0</v>
      </c>
      <c r="BA48" s="135">
        <f t="shared" ca="1" si="33"/>
        <v>0</v>
      </c>
      <c r="BB48" s="135">
        <f t="shared" ca="1" si="33"/>
        <v>0</v>
      </c>
      <c r="BC48" s="135">
        <f t="shared" ca="1" si="33"/>
        <v>0</v>
      </c>
      <c r="BD48" s="135">
        <f t="shared" ca="1" si="33"/>
        <v>0</v>
      </c>
      <c r="BE48" s="135">
        <f t="shared" ca="1" si="33"/>
        <v>0</v>
      </c>
      <c r="BF48" s="135">
        <f t="shared" ca="1" si="33"/>
        <v>0</v>
      </c>
      <c r="BG48" s="135">
        <f t="shared" ca="1" si="33"/>
        <v>0</v>
      </c>
      <c r="BH48" s="135">
        <f t="shared" ca="1" si="33"/>
        <v>0</v>
      </c>
      <c r="BI48" s="135">
        <f t="shared" ca="1" si="33"/>
        <v>0</v>
      </c>
      <c r="BJ48" s="135">
        <f t="shared" ca="1" si="28"/>
        <v>0</v>
      </c>
      <c r="BK48" s="135">
        <f t="shared" ca="1" si="28"/>
        <v>0</v>
      </c>
      <c r="BL48" s="135"/>
      <c r="BM48" s="135">
        <f ca="1">IF(INDEX($D48:$BV48, 1, MATCH(BM$11,$D$15:$BV$15,0))&gt;=PV_Zone_Ranking!$C$45,0,1)</f>
        <v>0</v>
      </c>
      <c r="BN48" s="135">
        <f t="shared" ca="1" si="13"/>
        <v>0</v>
      </c>
      <c r="BQ48">
        <f ca="1">IF(PV_Zone_Ranking!$AK$18="SS",0,IF(PV_Zone_Ranking!$G$29=0,0,1-(INDEX($D48:$BY48, 1, MATCH(BQ$11,$D$15:$BY$15,0))-PV_Zone_Ranking!$F$29)/(PV_Zone_Ranking!$G$29-PV_Zone_Ranking!$F$29)))</f>
        <v>3.8575399157771662</v>
      </c>
      <c r="BR48">
        <f>IF(PV_Zone_Ranking!$AK$18="TX",0,IF(PV_Zone_Ranking!$G$29=0,0,1-(INDEX($D48:$BY48, 1, MATCH(BR$11,$D$15:$BY$15,0))-PV_Zone_Ranking!$F$29)/(PV_Zone_Ranking!$G$29-PV_Zone_Ranking!$F$29)))</f>
        <v>0</v>
      </c>
      <c r="BS48">
        <f ca="1">IF(PV_Zone_Ranking!$G$30=0,0,1-(INDEX($D48:$BY48, 1, MATCH(BS$11,$D$15:$BY$15,0))-PV_Zone_Ranking!$F$30)/(PV_Zone_Ranking!$G$30-PV_Zone_Ranking!$F$30))</f>
        <v>1.0774207710083805</v>
      </c>
      <c r="BT48">
        <f ca="1">IF(PV_Zone_Ranking!$G$28=0,0,1-(INDEX($D48:$BY48, 1, MATCH(BT$11,$D$15:$BY$15,0))-PV_Zone_Ranking!$F$28)/(PV_Zone_Ranking!$G$28-PV_Zone_Ranking!$F$28))</f>
        <v>16.799370740204573</v>
      </c>
      <c r="BU48">
        <f ca="1">IF(PV_Zone_Ranking!$AK$18="SS",0,IF(PV_Zone_Ranking!$G$26=0,0,1-(INDEX($D48:$BY48, 1, MATCH(BU$11,$D$15:$BY$15,0))-PV_Zone_Ranking!$F$26)/(PV_Zone_Ranking!$G$26-PV_Zone_Ranking!$F$26)))</f>
        <v>19.138888658952798</v>
      </c>
      <c r="BV48">
        <f>IF(PV_Zone_Ranking!$AK$18="TX",0,IF(PV_Zone_Ranking!$G$26=0,0,1-(INDEX($D48:$BY48, 1, MATCH(BV$11,$D$15:$BY$15,0))-PV_Zone_Ranking!$F$26)/(PV_Zone_Ranking!$G$26-PV_Zone_Ranking!$F$26)))</f>
        <v>0</v>
      </c>
      <c r="BW48">
        <v>0</v>
      </c>
      <c r="BX48">
        <f t="shared" ca="1" si="30"/>
        <v>0</v>
      </c>
      <c r="BY48">
        <f t="shared" ca="1" si="30"/>
        <v>0</v>
      </c>
      <c r="BZ48">
        <f t="shared" ca="1" si="30"/>
        <v>0</v>
      </c>
      <c r="CA48">
        <f t="shared" ca="1" si="30"/>
        <v>0</v>
      </c>
      <c r="CB48">
        <f t="shared" ca="1" si="30"/>
        <v>0</v>
      </c>
      <c r="CC48">
        <f t="shared" ca="1" si="30"/>
        <v>0</v>
      </c>
      <c r="CD48">
        <f t="shared" ca="1" si="30"/>
        <v>0</v>
      </c>
      <c r="CE48">
        <f t="shared" ca="1" si="30"/>
        <v>0</v>
      </c>
      <c r="CF48">
        <f t="shared" ca="1" si="30"/>
        <v>0</v>
      </c>
      <c r="CG48">
        <f t="shared" ca="1" si="30"/>
        <v>0</v>
      </c>
      <c r="CH48" s="3">
        <f t="shared" ca="1" si="14"/>
        <v>0</v>
      </c>
      <c r="CI48" s="3">
        <f ca="1">IF($BN48=0,IF(PV_Zone_Ranking!$AK$18="SS",INDEX($D48:$BY48, 1, MATCH(CI$11,$D$15:$BY$15,0)),IF(PV_Zone_Ranking!$AK$18="TX",INDEX($D48:$BY48, 1, MATCH(CI$12,$D$15:$BY$15,0)),"Error")),0)</f>
        <v>0</v>
      </c>
      <c r="CJ48" s="4">
        <f t="shared" ca="1" si="10"/>
        <v>0</v>
      </c>
      <c r="CK48">
        <f t="shared" ca="1" si="15"/>
        <v>0</v>
      </c>
      <c r="CL48">
        <f t="shared" ca="1" si="16"/>
        <v>0</v>
      </c>
      <c r="CM48" s="4" t="str">
        <f ca="1">IF(D48=0,"",IF(CH48=0,"",COUNTIF($CH$16:$CH$197,"&gt;"&amp;CH48)+COUNTIF($CH48:$CH$197,CH48)))</f>
        <v/>
      </c>
      <c r="CN48" t="str">
        <f ca="1">IF(D48=0,"",IF(CH48=0,"",COUNTIFS($CI$16:$CI$197,"&lt;"&amp;CI48,$CI$16:$CI$197,"&lt;&gt;"&amp;0)+COUNTIF($CI48:$CI$197,CI48)))</f>
        <v/>
      </c>
      <c r="CQ48">
        <v>33</v>
      </c>
      <c r="CR48" t="e">
        <f t="shared" ca="1" si="17"/>
        <v>#N/A</v>
      </c>
      <c r="CS48" t="e">
        <f t="shared" ca="1" si="17"/>
        <v>#N/A</v>
      </c>
      <c r="CT48" s="3" t="e">
        <f t="shared" ca="1" si="17"/>
        <v>#N/A</v>
      </c>
      <c r="CU48" s="3" t="e">
        <f t="shared" ca="1" si="17"/>
        <v>#N/A</v>
      </c>
      <c r="CV48" s="4" t="e">
        <f t="shared" ca="1" si="17"/>
        <v>#N/A</v>
      </c>
      <c r="CW48" s="4" t="e">
        <f t="shared" ca="1" si="19"/>
        <v>#N/A</v>
      </c>
      <c r="CY48">
        <v>33</v>
      </c>
      <c r="CZ48" t="e">
        <f t="shared" ca="1" si="31"/>
        <v>#N/A</v>
      </c>
      <c r="DA48" t="e">
        <f t="shared" ca="1" si="31"/>
        <v>#N/A</v>
      </c>
      <c r="DB48" s="3" t="e">
        <f t="shared" ca="1" si="31"/>
        <v>#N/A</v>
      </c>
      <c r="DC48" s="3" t="e">
        <f t="shared" ca="1" si="31"/>
        <v>#N/A</v>
      </c>
      <c r="DD48" s="4" t="e">
        <f t="shared" ca="1" si="31"/>
        <v>#N/A</v>
      </c>
      <c r="DE48" s="4" t="e">
        <f t="shared" ca="1" si="20"/>
        <v>#N/A</v>
      </c>
      <c r="DF48" t="e">
        <f t="shared" ca="1" si="18"/>
        <v>#N/A</v>
      </c>
      <c r="DN48" s="26" t="s">
        <v>230</v>
      </c>
      <c r="DO48" s="171">
        <v>28</v>
      </c>
      <c r="DP48" s="171">
        <v>17</v>
      </c>
      <c r="DQ48" s="171">
        <v>39</v>
      </c>
      <c r="DS48" s="46" t="s">
        <v>176</v>
      </c>
      <c r="DT48" s="24" t="e">
        <f>IF(PV_Zone_Ranking!E30=0,NA(),PV_Zone_Ranking!E30)</f>
        <v>#N/A</v>
      </c>
      <c r="DW48" s="7" t="s">
        <v>141</v>
      </c>
    </row>
    <row r="49" spans="4:127" x14ac:dyDescent="0.2">
      <c r="D49" s="135">
        <f t="shared" ca="1" si="34"/>
        <v>0</v>
      </c>
      <c r="E49" s="135">
        <f t="shared" ca="1" si="34"/>
        <v>0</v>
      </c>
      <c r="F49" s="135">
        <f t="shared" ca="1" si="34"/>
        <v>0</v>
      </c>
      <c r="G49" s="135">
        <f t="shared" ca="1" si="34"/>
        <v>0</v>
      </c>
      <c r="H49" s="135">
        <f t="shared" ca="1" si="34"/>
        <v>0</v>
      </c>
      <c r="I49" s="135">
        <f t="shared" ca="1" si="34"/>
        <v>0</v>
      </c>
      <c r="J49" s="2">
        <f t="shared" ca="1" si="34"/>
        <v>0</v>
      </c>
      <c r="K49" s="135">
        <f t="shared" ca="1" si="34"/>
        <v>0</v>
      </c>
      <c r="L49" s="135">
        <f t="shared" ca="1" si="34"/>
        <v>0</v>
      </c>
      <c r="M49" s="135">
        <f t="shared" ca="1" si="34"/>
        <v>0</v>
      </c>
      <c r="N49" s="135">
        <f t="shared" ca="1" si="34"/>
        <v>0</v>
      </c>
      <c r="O49" s="135">
        <f t="shared" ca="1" si="34"/>
        <v>0</v>
      </c>
      <c r="P49" s="135">
        <f t="shared" ca="1" si="34"/>
        <v>0</v>
      </c>
      <c r="Q49" s="135">
        <f t="shared" ca="1" si="34"/>
        <v>0</v>
      </c>
      <c r="R49" s="135">
        <f t="shared" ca="1" si="34"/>
        <v>0</v>
      </c>
      <c r="S49" s="135">
        <f t="shared" ca="1" si="34"/>
        <v>0</v>
      </c>
      <c r="T49" s="135">
        <f t="shared" ca="1" si="32"/>
        <v>0</v>
      </c>
      <c r="U49" s="135">
        <f t="shared" ca="1" si="32"/>
        <v>0</v>
      </c>
      <c r="V49" s="135">
        <f t="shared" ca="1" si="32"/>
        <v>0</v>
      </c>
      <c r="W49" s="135">
        <f t="shared" ca="1" si="32"/>
        <v>0</v>
      </c>
      <c r="X49" s="135">
        <f t="shared" ca="1" si="32"/>
        <v>0</v>
      </c>
      <c r="Y49" s="135">
        <f t="shared" ca="1" si="32"/>
        <v>0</v>
      </c>
      <c r="Z49" s="135">
        <f t="shared" ca="1" si="32"/>
        <v>0</v>
      </c>
      <c r="AA49" s="135">
        <f t="shared" ca="1" si="32"/>
        <v>0</v>
      </c>
      <c r="AB49" s="135">
        <f t="shared" ca="1" si="32"/>
        <v>0</v>
      </c>
      <c r="AC49" s="135">
        <f t="shared" ca="1" si="32"/>
        <v>0</v>
      </c>
      <c r="AD49" s="135">
        <f t="shared" ca="1" si="32"/>
        <v>0</v>
      </c>
      <c r="AE49" s="135">
        <f t="shared" ca="1" si="32"/>
        <v>0</v>
      </c>
      <c r="AF49" s="135">
        <f t="shared" ca="1" si="32"/>
        <v>0</v>
      </c>
      <c r="AG49" s="135">
        <f t="shared" ca="1" si="32"/>
        <v>0</v>
      </c>
      <c r="AH49" s="135">
        <f t="shared" ca="1" si="32"/>
        <v>0</v>
      </c>
      <c r="AI49" s="135">
        <f t="shared" ca="1" si="32"/>
        <v>0</v>
      </c>
      <c r="AJ49" s="135">
        <f t="shared" ca="1" si="35"/>
        <v>0</v>
      </c>
      <c r="AK49" s="135">
        <f t="shared" ca="1" si="35"/>
        <v>0</v>
      </c>
      <c r="AL49" s="135">
        <f t="shared" ca="1" si="35"/>
        <v>0</v>
      </c>
      <c r="AM49" s="135">
        <f t="shared" ca="1" si="35"/>
        <v>0</v>
      </c>
      <c r="AN49" s="135">
        <f t="shared" ca="1" si="35"/>
        <v>0</v>
      </c>
      <c r="AO49" s="135">
        <f t="shared" ca="1" si="35"/>
        <v>0</v>
      </c>
      <c r="AP49" s="135">
        <f t="shared" ca="1" si="35"/>
        <v>0</v>
      </c>
      <c r="AQ49" s="135">
        <f t="shared" ca="1" si="35"/>
        <v>0</v>
      </c>
      <c r="AR49" s="135">
        <f t="shared" ca="1" si="35"/>
        <v>0</v>
      </c>
      <c r="AS49" s="135">
        <f t="shared" ca="1" si="35"/>
        <v>0</v>
      </c>
      <c r="AT49" s="135">
        <f t="shared" ca="1" si="35"/>
        <v>0</v>
      </c>
      <c r="AU49" s="135">
        <f t="shared" ca="1" si="35"/>
        <v>0</v>
      </c>
      <c r="AV49" s="135">
        <f t="shared" ca="1" si="35"/>
        <v>0</v>
      </c>
      <c r="AW49" s="135">
        <f t="shared" ca="1" si="35"/>
        <v>0</v>
      </c>
      <c r="AX49" s="135">
        <f t="shared" ca="1" si="35"/>
        <v>0</v>
      </c>
      <c r="AY49" s="135">
        <f t="shared" ca="1" si="35"/>
        <v>0</v>
      </c>
      <c r="AZ49" s="135">
        <f t="shared" ca="1" si="33"/>
        <v>0</v>
      </c>
      <c r="BA49" s="135">
        <f t="shared" ca="1" si="33"/>
        <v>0</v>
      </c>
      <c r="BB49" s="135">
        <f t="shared" ca="1" si="33"/>
        <v>0</v>
      </c>
      <c r="BC49" s="135">
        <f t="shared" ca="1" si="33"/>
        <v>0</v>
      </c>
      <c r="BD49" s="135">
        <f t="shared" ca="1" si="33"/>
        <v>0</v>
      </c>
      <c r="BE49" s="135">
        <f t="shared" ca="1" si="33"/>
        <v>0</v>
      </c>
      <c r="BF49" s="135">
        <f t="shared" ca="1" si="33"/>
        <v>0</v>
      </c>
      <c r="BG49" s="135">
        <f t="shared" ca="1" si="33"/>
        <v>0</v>
      </c>
      <c r="BH49" s="135">
        <f t="shared" ca="1" si="33"/>
        <v>0</v>
      </c>
      <c r="BI49" s="135">
        <f t="shared" ca="1" si="33"/>
        <v>0</v>
      </c>
      <c r="BJ49" s="135">
        <f t="shared" ca="1" si="28"/>
        <v>0</v>
      </c>
      <c r="BK49" s="135">
        <f t="shared" ca="1" si="28"/>
        <v>0</v>
      </c>
      <c r="BL49" s="135"/>
      <c r="BM49" s="135">
        <f ca="1">IF(INDEX($D49:$BV49, 1, MATCH(BM$11,$D$15:$BV$15,0))&gt;=PV_Zone_Ranking!$C$45,0,1)</f>
        <v>0</v>
      </c>
      <c r="BN49" s="135">
        <f t="shared" ca="1" si="13"/>
        <v>0</v>
      </c>
      <c r="BQ49">
        <f ca="1">IF(PV_Zone_Ranking!$AK$18="SS",0,IF(PV_Zone_Ranking!$G$29=0,0,1-(INDEX($D49:$BY49, 1, MATCH(BQ$11,$D$15:$BY$15,0))-PV_Zone_Ranking!$F$29)/(PV_Zone_Ranking!$G$29-PV_Zone_Ranking!$F$29)))</f>
        <v>3.8575399157771662</v>
      </c>
      <c r="BR49">
        <f>IF(PV_Zone_Ranking!$AK$18="TX",0,IF(PV_Zone_Ranking!$G$29=0,0,1-(INDEX($D49:$BY49, 1, MATCH(BR$11,$D$15:$BY$15,0))-PV_Zone_Ranking!$F$29)/(PV_Zone_Ranking!$G$29-PV_Zone_Ranking!$F$29)))</f>
        <v>0</v>
      </c>
      <c r="BS49">
        <f ca="1">IF(PV_Zone_Ranking!$G$30=0,0,1-(INDEX($D49:$BY49, 1, MATCH(BS$11,$D$15:$BY$15,0))-PV_Zone_Ranking!$F$30)/(PV_Zone_Ranking!$G$30-PV_Zone_Ranking!$F$30))</f>
        <v>1.0774207710083805</v>
      </c>
      <c r="BT49">
        <f ca="1">IF(PV_Zone_Ranking!$G$28=0,0,1-(INDEX($D49:$BY49, 1, MATCH(BT$11,$D$15:$BY$15,0))-PV_Zone_Ranking!$F$28)/(PV_Zone_Ranking!$G$28-PV_Zone_Ranking!$F$28))</f>
        <v>16.799370740204573</v>
      </c>
      <c r="BU49">
        <f ca="1">IF(PV_Zone_Ranking!$AK$18="SS",0,IF(PV_Zone_Ranking!$G$26=0,0,1-(INDEX($D49:$BY49, 1, MATCH(BU$11,$D$15:$BY$15,0))-PV_Zone_Ranking!$F$26)/(PV_Zone_Ranking!$G$26-PV_Zone_Ranking!$F$26)))</f>
        <v>19.138888658952798</v>
      </c>
      <c r="BV49">
        <f>IF(PV_Zone_Ranking!$AK$18="TX",0,IF(PV_Zone_Ranking!$G$26=0,0,1-(INDEX($D49:$BY49, 1, MATCH(BV$11,$D$15:$BY$15,0))-PV_Zone_Ranking!$F$26)/(PV_Zone_Ranking!$G$26-PV_Zone_Ranking!$F$26)))</f>
        <v>0</v>
      </c>
      <c r="BW49">
        <v>0</v>
      </c>
      <c r="BX49">
        <f t="shared" ca="1" si="30"/>
        <v>0</v>
      </c>
      <c r="BY49">
        <f t="shared" ca="1" si="30"/>
        <v>0</v>
      </c>
      <c r="BZ49">
        <f t="shared" ca="1" si="30"/>
        <v>0</v>
      </c>
      <c r="CA49">
        <f t="shared" ca="1" si="30"/>
        <v>0</v>
      </c>
      <c r="CB49">
        <f t="shared" ca="1" si="30"/>
        <v>0</v>
      </c>
      <c r="CC49">
        <f t="shared" ca="1" si="30"/>
        <v>0</v>
      </c>
      <c r="CD49">
        <f t="shared" ca="1" si="30"/>
        <v>0</v>
      </c>
      <c r="CE49">
        <f t="shared" ca="1" si="30"/>
        <v>0</v>
      </c>
      <c r="CF49">
        <f t="shared" ca="1" si="30"/>
        <v>0</v>
      </c>
      <c r="CG49">
        <f t="shared" ca="1" si="30"/>
        <v>0</v>
      </c>
      <c r="CH49" s="3">
        <f t="shared" ca="1" si="14"/>
        <v>0</v>
      </c>
      <c r="CI49" s="3">
        <f ca="1">IF($BN49=0,IF(PV_Zone_Ranking!$AK$18="SS",INDEX($D49:$BY49, 1, MATCH(CI$11,$D$15:$BY$15,0)),IF(PV_Zone_Ranking!$AK$18="TX",INDEX($D49:$BY49, 1, MATCH(CI$12,$D$15:$BY$15,0)),"Error")),0)</f>
        <v>0</v>
      </c>
      <c r="CJ49" s="4">
        <f t="shared" ca="1" si="10"/>
        <v>0</v>
      </c>
      <c r="CK49">
        <f t="shared" ca="1" si="15"/>
        <v>0</v>
      </c>
      <c r="CL49">
        <f t="shared" ca="1" si="16"/>
        <v>0</v>
      </c>
      <c r="CM49" s="4" t="str">
        <f ca="1">IF(D49=0,"",IF(CH49=0,"",COUNTIF($CH$16:$CH$197,"&gt;"&amp;CH49)+COUNTIF($CH49:$CH$197,CH49)))</f>
        <v/>
      </c>
      <c r="CN49" t="str">
        <f ca="1">IF(D49=0,"",IF(CH49=0,"",COUNTIFS($CI$16:$CI$197,"&lt;"&amp;CI49,$CI$16:$CI$197,"&lt;&gt;"&amp;0)+COUNTIF($CI49:$CI$197,CI49)))</f>
        <v/>
      </c>
      <c r="CQ49">
        <v>34</v>
      </c>
      <c r="CR49" t="e">
        <f t="shared" ca="1" si="17"/>
        <v>#N/A</v>
      </c>
      <c r="CS49" t="e">
        <f t="shared" ca="1" si="17"/>
        <v>#N/A</v>
      </c>
      <c r="CT49" s="3" t="e">
        <f t="shared" ca="1" si="17"/>
        <v>#N/A</v>
      </c>
      <c r="CU49" s="3" t="e">
        <f t="shared" ca="1" si="17"/>
        <v>#N/A</v>
      </c>
      <c r="CV49" s="4" t="e">
        <f t="shared" ca="1" si="17"/>
        <v>#N/A</v>
      </c>
      <c r="CW49" s="4" t="e">
        <f t="shared" ca="1" si="19"/>
        <v>#N/A</v>
      </c>
      <c r="CY49">
        <v>34</v>
      </c>
      <c r="CZ49" t="e">
        <f t="shared" ca="1" si="31"/>
        <v>#N/A</v>
      </c>
      <c r="DA49" t="e">
        <f t="shared" ca="1" si="31"/>
        <v>#N/A</v>
      </c>
      <c r="DB49" s="3" t="e">
        <f t="shared" ca="1" si="31"/>
        <v>#N/A</v>
      </c>
      <c r="DC49" s="3" t="e">
        <f t="shared" ca="1" si="31"/>
        <v>#N/A</v>
      </c>
      <c r="DD49" s="4" t="e">
        <f t="shared" ca="1" si="31"/>
        <v>#N/A</v>
      </c>
      <c r="DE49" s="4" t="e">
        <f t="shared" ca="1" si="20"/>
        <v>#N/A</v>
      </c>
      <c r="DF49" t="e">
        <f t="shared" ca="1" si="18"/>
        <v>#N/A</v>
      </c>
      <c r="DN49" s="26" t="s">
        <v>231</v>
      </c>
      <c r="DO49" s="171">
        <v>16</v>
      </c>
      <c r="DP49" s="171">
        <v>12</v>
      </c>
      <c r="DQ49" s="171">
        <v>26</v>
      </c>
      <c r="DS49" s="139" t="str">
        <f>CONCATENATE("Capacity value ratio using ",PV_Zone_Ranking!$C$21)</f>
        <v xml:space="preserve">Capacity value ratio using </v>
      </c>
      <c r="DT49" s="24" t="e">
        <f>IF(PV_Zone_Ranking!E32=0,NA(),PV_Zone_Ranking!E32)</f>
        <v>#N/A</v>
      </c>
      <c r="DW49" s="7" t="s">
        <v>142</v>
      </c>
    </row>
    <row r="50" spans="4:127" x14ac:dyDescent="0.2">
      <c r="D50" s="135">
        <f t="shared" ca="1" si="34"/>
        <v>0</v>
      </c>
      <c r="E50" s="135">
        <f t="shared" ca="1" si="34"/>
        <v>0</v>
      </c>
      <c r="F50" s="135">
        <f t="shared" ca="1" si="34"/>
        <v>0</v>
      </c>
      <c r="G50" s="135">
        <f t="shared" ca="1" si="34"/>
        <v>0</v>
      </c>
      <c r="H50" s="135">
        <f t="shared" ca="1" si="34"/>
        <v>0</v>
      </c>
      <c r="I50" s="135">
        <f t="shared" ca="1" si="34"/>
        <v>0</v>
      </c>
      <c r="J50" s="2">
        <f t="shared" ca="1" si="34"/>
        <v>0</v>
      </c>
      <c r="K50" s="135">
        <f t="shared" ca="1" si="34"/>
        <v>0</v>
      </c>
      <c r="L50" s="135">
        <f t="shared" ca="1" si="34"/>
        <v>0</v>
      </c>
      <c r="M50" s="135">
        <f t="shared" ca="1" si="34"/>
        <v>0</v>
      </c>
      <c r="N50" s="135">
        <f t="shared" ca="1" si="34"/>
        <v>0</v>
      </c>
      <c r="O50" s="135">
        <f t="shared" ca="1" si="34"/>
        <v>0</v>
      </c>
      <c r="P50" s="135">
        <f t="shared" ca="1" si="34"/>
        <v>0</v>
      </c>
      <c r="Q50" s="135">
        <f t="shared" ca="1" si="34"/>
        <v>0</v>
      </c>
      <c r="R50" s="135">
        <f t="shared" ca="1" si="34"/>
        <v>0</v>
      </c>
      <c r="S50" s="135">
        <f t="shared" ca="1" si="34"/>
        <v>0</v>
      </c>
      <c r="T50" s="135">
        <f t="shared" ca="1" si="32"/>
        <v>0</v>
      </c>
      <c r="U50" s="135">
        <f t="shared" ca="1" si="32"/>
        <v>0</v>
      </c>
      <c r="V50" s="135">
        <f t="shared" ca="1" si="32"/>
        <v>0</v>
      </c>
      <c r="W50" s="135">
        <f t="shared" ca="1" si="32"/>
        <v>0</v>
      </c>
      <c r="X50" s="135">
        <f t="shared" ca="1" si="32"/>
        <v>0</v>
      </c>
      <c r="Y50" s="135">
        <f t="shared" ca="1" si="32"/>
        <v>0</v>
      </c>
      <c r="Z50" s="135">
        <f t="shared" ca="1" si="32"/>
        <v>0</v>
      </c>
      <c r="AA50" s="135">
        <f t="shared" ca="1" si="32"/>
        <v>0</v>
      </c>
      <c r="AB50" s="135">
        <f t="shared" ca="1" si="32"/>
        <v>0</v>
      </c>
      <c r="AC50" s="135">
        <f t="shared" ca="1" si="32"/>
        <v>0</v>
      </c>
      <c r="AD50" s="135">
        <f t="shared" ca="1" si="32"/>
        <v>0</v>
      </c>
      <c r="AE50" s="135">
        <f t="shared" ca="1" si="32"/>
        <v>0</v>
      </c>
      <c r="AF50" s="135">
        <f t="shared" ca="1" si="32"/>
        <v>0</v>
      </c>
      <c r="AG50" s="135">
        <f t="shared" ca="1" si="32"/>
        <v>0</v>
      </c>
      <c r="AH50" s="135">
        <f t="shared" ca="1" si="32"/>
        <v>0</v>
      </c>
      <c r="AI50" s="135">
        <f t="shared" ca="1" si="32"/>
        <v>0</v>
      </c>
      <c r="AJ50" s="135">
        <f t="shared" ca="1" si="35"/>
        <v>0</v>
      </c>
      <c r="AK50" s="135">
        <f t="shared" ca="1" si="35"/>
        <v>0</v>
      </c>
      <c r="AL50" s="135">
        <f t="shared" ca="1" si="35"/>
        <v>0</v>
      </c>
      <c r="AM50" s="135">
        <f t="shared" ca="1" si="35"/>
        <v>0</v>
      </c>
      <c r="AN50" s="135">
        <f t="shared" ca="1" si="35"/>
        <v>0</v>
      </c>
      <c r="AO50" s="135">
        <f t="shared" ca="1" si="35"/>
        <v>0</v>
      </c>
      <c r="AP50" s="135">
        <f t="shared" ca="1" si="35"/>
        <v>0</v>
      </c>
      <c r="AQ50" s="135">
        <f t="shared" ca="1" si="35"/>
        <v>0</v>
      </c>
      <c r="AR50" s="135">
        <f t="shared" ca="1" si="35"/>
        <v>0</v>
      </c>
      <c r="AS50" s="135">
        <f t="shared" ca="1" si="35"/>
        <v>0</v>
      </c>
      <c r="AT50" s="135">
        <f t="shared" ca="1" si="35"/>
        <v>0</v>
      </c>
      <c r="AU50" s="135">
        <f t="shared" ca="1" si="35"/>
        <v>0</v>
      </c>
      <c r="AV50" s="135">
        <f t="shared" ca="1" si="35"/>
        <v>0</v>
      </c>
      <c r="AW50" s="135">
        <f t="shared" ca="1" si="35"/>
        <v>0</v>
      </c>
      <c r="AX50" s="135">
        <f t="shared" ca="1" si="35"/>
        <v>0</v>
      </c>
      <c r="AY50" s="135">
        <f t="shared" ca="1" si="35"/>
        <v>0</v>
      </c>
      <c r="AZ50" s="135">
        <f t="shared" ca="1" si="33"/>
        <v>0</v>
      </c>
      <c r="BA50" s="135">
        <f t="shared" ca="1" si="33"/>
        <v>0</v>
      </c>
      <c r="BB50" s="135">
        <f t="shared" ca="1" si="33"/>
        <v>0</v>
      </c>
      <c r="BC50" s="135">
        <f t="shared" ca="1" si="33"/>
        <v>0</v>
      </c>
      <c r="BD50" s="135">
        <f t="shared" ca="1" si="33"/>
        <v>0</v>
      </c>
      <c r="BE50" s="135">
        <f t="shared" ca="1" si="33"/>
        <v>0</v>
      </c>
      <c r="BF50" s="135">
        <f t="shared" ca="1" si="33"/>
        <v>0</v>
      </c>
      <c r="BG50" s="135">
        <f t="shared" ca="1" si="33"/>
        <v>0</v>
      </c>
      <c r="BH50" s="135">
        <f t="shared" ca="1" si="33"/>
        <v>0</v>
      </c>
      <c r="BI50" s="135">
        <f t="shared" ca="1" si="33"/>
        <v>0</v>
      </c>
      <c r="BJ50" s="135">
        <f t="shared" ca="1" si="28"/>
        <v>0</v>
      </c>
      <c r="BK50" s="135">
        <f t="shared" ca="1" si="28"/>
        <v>0</v>
      </c>
      <c r="BL50" s="135"/>
      <c r="BM50" s="135">
        <f ca="1">IF(INDEX($D50:$BV50, 1, MATCH(BM$11,$D$15:$BV$15,0))&gt;=PV_Zone_Ranking!$C$45,0,1)</f>
        <v>0</v>
      </c>
      <c r="BN50" s="135">
        <f t="shared" ca="1" si="13"/>
        <v>0</v>
      </c>
      <c r="BQ50">
        <f ca="1">IF(PV_Zone_Ranking!$AK$18="SS",0,IF(PV_Zone_Ranking!$G$29=0,0,1-(INDEX($D50:$BY50, 1, MATCH(BQ$11,$D$15:$BY$15,0))-PV_Zone_Ranking!$F$29)/(PV_Zone_Ranking!$G$29-PV_Zone_Ranking!$F$29)))</f>
        <v>3.8575399157771662</v>
      </c>
      <c r="BR50">
        <f>IF(PV_Zone_Ranking!$AK$18="TX",0,IF(PV_Zone_Ranking!$G$29=0,0,1-(INDEX($D50:$BY50, 1, MATCH(BR$11,$D$15:$BY$15,0))-PV_Zone_Ranking!$F$29)/(PV_Zone_Ranking!$G$29-PV_Zone_Ranking!$F$29)))</f>
        <v>0</v>
      </c>
      <c r="BS50">
        <f ca="1">IF(PV_Zone_Ranking!$G$30=0,0,1-(INDEX($D50:$BY50, 1, MATCH(BS$11,$D$15:$BY$15,0))-PV_Zone_Ranking!$F$30)/(PV_Zone_Ranking!$G$30-PV_Zone_Ranking!$F$30))</f>
        <v>1.0774207710083805</v>
      </c>
      <c r="BT50">
        <f ca="1">IF(PV_Zone_Ranking!$G$28=0,0,1-(INDEX($D50:$BY50, 1, MATCH(BT$11,$D$15:$BY$15,0))-PV_Zone_Ranking!$F$28)/(PV_Zone_Ranking!$G$28-PV_Zone_Ranking!$F$28))</f>
        <v>16.799370740204573</v>
      </c>
      <c r="BU50">
        <f ca="1">IF(PV_Zone_Ranking!$AK$18="SS",0,IF(PV_Zone_Ranking!$G$26=0,0,1-(INDEX($D50:$BY50, 1, MATCH(BU$11,$D$15:$BY$15,0))-PV_Zone_Ranking!$F$26)/(PV_Zone_Ranking!$G$26-PV_Zone_Ranking!$F$26)))</f>
        <v>19.138888658952798</v>
      </c>
      <c r="BV50">
        <f>IF(PV_Zone_Ranking!$AK$18="TX",0,IF(PV_Zone_Ranking!$G$26=0,0,1-(INDEX($D50:$BY50, 1, MATCH(BV$11,$D$15:$BY$15,0))-PV_Zone_Ranking!$F$26)/(PV_Zone_Ranking!$G$26-PV_Zone_Ranking!$F$26)))</f>
        <v>0</v>
      </c>
      <c r="BW50">
        <v>0</v>
      </c>
      <c r="BX50">
        <f t="shared" ca="1" si="30"/>
        <v>0</v>
      </c>
      <c r="BY50">
        <f t="shared" ca="1" si="30"/>
        <v>0</v>
      </c>
      <c r="BZ50">
        <f t="shared" ca="1" si="30"/>
        <v>0</v>
      </c>
      <c r="CA50">
        <f t="shared" ca="1" si="30"/>
        <v>0</v>
      </c>
      <c r="CB50">
        <f t="shared" ca="1" si="30"/>
        <v>0</v>
      </c>
      <c r="CC50">
        <f t="shared" ca="1" si="30"/>
        <v>0</v>
      </c>
      <c r="CD50">
        <f t="shared" ca="1" si="30"/>
        <v>0</v>
      </c>
      <c r="CE50">
        <f t="shared" ca="1" si="30"/>
        <v>0</v>
      </c>
      <c r="CF50">
        <f t="shared" ca="1" si="30"/>
        <v>0</v>
      </c>
      <c r="CG50">
        <f t="shared" ca="1" si="30"/>
        <v>0</v>
      </c>
      <c r="CH50" s="3">
        <f t="shared" ca="1" si="14"/>
        <v>0</v>
      </c>
      <c r="CI50" s="3">
        <f ca="1">IF($BN50=0,IF(PV_Zone_Ranking!$AK$18="SS",INDEX($D50:$BY50, 1, MATCH(CI$11,$D$15:$BY$15,0)),IF(PV_Zone_Ranking!$AK$18="TX",INDEX($D50:$BY50, 1, MATCH(CI$12,$D$15:$BY$15,0)),"Error")),0)</f>
        <v>0</v>
      </c>
      <c r="CJ50" s="4">
        <f t="shared" ca="1" si="10"/>
        <v>0</v>
      </c>
      <c r="CK50">
        <f t="shared" ca="1" si="15"/>
        <v>0</v>
      </c>
      <c r="CL50">
        <f t="shared" ca="1" si="16"/>
        <v>0</v>
      </c>
      <c r="CM50" s="4" t="str">
        <f ca="1">IF(D50=0,"",IF(CH50=0,"",COUNTIF($CH$16:$CH$197,"&gt;"&amp;CH50)+COUNTIF($CH50:$CH$197,CH50)))</f>
        <v/>
      </c>
      <c r="CN50" t="str">
        <f ca="1">IF(D50=0,"",IF(CH50=0,"",COUNTIFS($CI$16:$CI$197,"&lt;"&amp;CI50,$CI$16:$CI$197,"&lt;&gt;"&amp;0)+COUNTIF($CI50:$CI$197,CI50)))</f>
        <v/>
      </c>
      <c r="CQ50">
        <v>35</v>
      </c>
      <c r="CR50" t="e">
        <f t="shared" ca="1" si="17"/>
        <v>#N/A</v>
      </c>
      <c r="CS50" t="e">
        <f t="shared" ca="1" si="17"/>
        <v>#N/A</v>
      </c>
      <c r="CT50" s="3" t="e">
        <f t="shared" ca="1" si="17"/>
        <v>#N/A</v>
      </c>
      <c r="CU50" s="3" t="e">
        <f t="shared" ca="1" si="17"/>
        <v>#N/A</v>
      </c>
      <c r="CV50" s="4" t="e">
        <f t="shared" ca="1" si="17"/>
        <v>#N/A</v>
      </c>
      <c r="CW50" s="4" t="e">
        <f t="shared" ca="1" si="19"/>
        <v>#N/A</v>
      </c>
      <c r="CY50">
        <v>35</v>
      </c>
      <c r="CZ50" t="e">
        <f t="shared" ca="1" si="31"/>
        <v>#N/A</v>
      </c>
      <c r="DA50" t="e">
        <f t="shared" ca="1" si="31"/>
        <v>#N/A</v>
      </c>
      <c r="DB50" s="3" t="e">
        <f t="shared" ca="1" si="31"/>
        <v>#N/A</v>
      </c>
      <c r="DC50" s="3" t="e">
        <f t="shared" ca="1" si="31"/>
        <v>#N/A</v>
      </c>
      <c r="DD50" s="4" t="e">
        <f t="shared" ca="1" si="31"/>
        <v>#N/A</v>
      </c>
      <c r="DE50" s="4" t="e">
        <f t="shared" ca="1" si="20"/>
        <v>#N/A</v>
      </c>
      <c r="DF50" t="e">
        <f t="shared" ca="1" si="18"/>
        <v>#N/A</v>
      </c>
      <c r="DN50" s="26" t="s">
        <v>176</v>
      </c>
      <c r="DO50" s="171">
        <v>37</v>
      </c>
      <c r="DP50" s="171">
        <v>28</v>
      </c>
      <c r="DQ50" s="171">
        <v>24</v>
      </c>
      <c r="DS50" s="41" t="s">
        <v>51</v>
      </c>
      <c r="DT50" s="24">
        <f>IF(PV_Zone_Ranking!E33=0,NA(),PV_Zone_Ranking!E33)</f>
        <v>0.15</v>
      </c>
    </row>
    <row r="51" spans="4:127" x14ac:dyDescent="0.2">
      <c r="D51" s="135">
        <f t="shared" ca="1" si="34"/>
        <v>0</v>
      </c>
      <c r="E51" s="135">
        <f t="shared" ca="1" si="34"/>
        <v>0</v>
      </c>
      <c r="F51" s="135">
        <f t="shared" ca="1" si="34"/>
        <v>0</v>
      </c>
      <c r="G51" s="135">
        <f t="shared" ca="1" si="34"/>
        <v>0</v>
      </c>
      <c r="H51" s="135">
        <f t="shared" ca="1" si="34"/>
        <v>0</v>
      </c>
      <c r="I51" s="135">
        <f t="shared" ca="1" si="34"/>
        <v>0</v>
      </c>
      <c r="J51" s="2">
        <f t="shared" ca="1" si="34"/>
        <v>0</v>
      </c>
      <c r="K51" s="135">
        <f t="shared" ca="1" si="34"/>
        <v>0</v>
      </c>
      <c r="L51" s="135">
        <f t="shared" ca="1" si="34"/>
        <v>0</v>
      </c>
      <c r="M51" s="135">
        <f t="shared" ca="1" si="34"/>
        <v>0</v>
      </c>
      <c r="N51" s="135">
        <f t="shared" ca="1" si="34"/>
        <v>0</v>
      </c>
      <c r="O51" s="135">
        <f t="shared" ca="1" si="34"/>
        <v>0</v>
      </c>
      <c r="P51" s="135">
        <f t="shared" ca="1" si="34"/>
        <v>0</v>
      </c>
      <c r="Q51" s="135">
        <f t="shared" ca="1" si="34"/>
        <v>0</v>
      </c>
      <c r="R51" s="135">
        <f t="shared" ca="1" si="34"/>
        <v>0</v>
      </c>
      <c r="S51" s="135">
        <f t="shared" ca="1" si="34"/>
        <v>0</v>
      </c>
      <c r="T51" s="135">
        <f t="shared" ca="1" si="32"/>
        <v>0</v>
      </c>
      <c r="U51" s="135">
        <f t="shared" ca="1" si="32"/>
        <v>0</v>
      </c>
      <c r="V51" s="135">
        <f t="shared" ca="1" si="32"/>
        <v>0</v>
      </c>
      <c r="W51" s="135">
        <f t="shared" ca="1" si="32"/>
        <v>0</v>
      </c>
      <c r="X51" s="135">
        <f t="shared" ca="1" si="32"/>
        <v>0</v>
      </c>
      <c r="Y51" s="135">
        <f t="shared" ca="1" si="32"/>
        <v>0</v>
      </c>
      <c r="Z51" s="135">
        <f t="shared" ca="1" si="32"/>
        <v>0</v>
      </c>
      <c r="AA51" s="135">
        <f t="shared" ca="1" si="32"/>
        <v>0</v>
      </c>
      <c r="AB51" s="135">
        <f t="shared" ca="1" si="32"/>
        <v>0</v>
      </c>
      <c r="AC51" s="135">
        <f t="shared" ca="1" si="32"/>
        <v>0</v>
      </c>
      <c r="AD51" s="135">
        <f t="shared" ca="1" si="32"/>
        <v>0</v>
      </c>
      <c r="AE51" s="135">
        <f t="shared" ca="1" si="32"/>
        <v>0</v>
      </c>
      <c r="AF51" s="135">
        <f t="shared" ca="1" si="32"/>
        <v>0</v>
      </c>
      <c r="AG51" s="135">
        <f t="shared" ca="1" si="32"/>
        <v>0</v>
      </c>
      <c r="AH51" s="135">
        <f t="shared" ca="1" si="32"/>
        <v>0</v>
      </c>
      <c r="AI51" s="135">
        <f t="shared" ca="1" si="32"/>
        <v>0</v>
      </c>
      <c r="AJ51" s="135">
        <f t="shared" ca="1" si="35"/>
        <v>0</v>
      </c>
      <c r="AK51" s="135">
        <f t="shared" ca="1" si="35"/>
        <v>0</v>
      </c>
      <c r="AL51" s="135">
        <f t="shared" ca="1" si="35"/>
        <v>0</v>
      </c>
      <c r="AM51" s="135">
        <f t="shared" ca="1" si="35"/>
        <v>0</v>
      </c>
      <c r="AN51" s="135">
        <f t="shared" ca="1" si="35"/>
        <v>0</v>
      </c>
      <c r="AO51" s="135">
        <f t="shared" ca="1" si="35"/>
        <v>0</v>
      </c>
      <c r="AP51" s="135">
        <f t="shared" ca="1" si="35"/>
        <v>0</v>
      </c>
      <c r="AQ51" s="135">
        <f t="shared" ca="1" si="35"/>
        <v>0</v>
      </c>
      <c r="AR51" s="135">
        <f t="shared" ca="1" si="35"/>
        <v>0</v>
      </c>
      <c r="AS51" s="135">
        <f t="shared" ca="1" si="35"/>
        <v>0</v>
      </c>
      <c r="AT51" s="135">
        <f t="shared" ca="1" si="35"/>
        <v>0</v>
      </c>
      <c r="AU51" s="135">
        <f t="shared" ca="1" si="35"/>
        <v>0</v>
      </c>
      <c r="AV51" s="135">
        <f t="shared" ca="1" si="35"/>
        <v>0</v>
      </c>
      <c r="AW51" s="135">
        <f t="shared" ca="1" si="35"/>
        <v>0</v>
      </c>
      <c r="AX51" s="135">
        <f t="shared" ca="1" si="35"/>
        <v>0</v>
      </c>
      <c r="AY51" s="135">
        <f t="shared" ca="1" si="35"/>
        <v>0</v>
      </c>
      <c r="AZ51" s="135">
        <f t="shared" ca="1" si="33"/>
        <v>0</v>
      </c>
      <c r="BA51" s="135">
        <f t="shared" ca="1" si="33"/>
        <v>0</v>
      </c>
      <c r="BB51" s="135">
        <f t="shared" ca="1" si="33"/>
        <v>0</v>
      </c>
      <c r="BC51" s="135">
        <f t="shared" ca="1" si="33"/>
        <v>0</v>
      </c>
      <c r="BD51" s="135">
        <f t="shared" ca="1" si="33"/>
        <v>0</v>
      </c>
      <c r="BE51" s="135">
        <f t="shared" ca="1" si="33"/>
        <v>0</v>
      </c>
      <c r="BF51" s="135">
        <f t="shared" ca="1" si="33"/>
        <v>0</v>
      </c>
      <c r="BG51" s="135">
        <f t="shared" ca="1" si="33"/>
        <v>0</v>
      </c>
      <c r="BH51" s="135">
        <f t="shared" ca="1" si="33"/>
        <v>0</v>
      </c>
      <c r="BI51" s="135">
        <f t="shared" ca="1" si="33"/>
        <v>0</v>
      </c>
      <c r="BJ51" s="135">
        <f t="shared" ca="1" si="28"/>
        <v>0</v>
      </c>
      <c r="BK51" s="135">
        <f t="shared" ca="1" si="28"/>
        <v>0</v>
      </c>
      <c r="BL51" s="135"/>
      <c r="BM51" s="135">
        <f ca="1">IF(INDEX($D51:$BV51, 1, MATCH(BM$11,$D$15:$BV$15,0))&gt;=PV_Zone_Ranking!$C$45,0,1)</f>
        <v>0</v>
      </c>
      <c r="BN51" s="135">
        <f t="shared" ca="1" si="13"/>
        <v>0</v>
      </c>
      <c r="BQ51">
        <f ca="1">IF(PV_Zone_Ranking!$AK$18="SS",0,IF(PV_Zone_Ranking!$G$29=0,0,1-(INDEX($D51:$BY51, 1, MATCH(BQ$11,$D$15:$BY$15,0))-PV_Zone_Ranking!$F$29)/(PV_Zone_Ranking!$G$29-PV_Zone_Ranking!$F$29)))</f>
        <v>3.8575399157771662</v>
      </c>
      <c r="BR51">
        <f>IF(PV_Zone_Ranking!$AK$18="TX",0,IF(PV_Zone_Ranking!$G$29=0,0,1-(INDEX($D51:$BY51, 1, MATCH(BR$11,$D$15:$BY$15,0))-PV_Zone_Ranking!$F$29)/(PV_Zone_Ranking!$G$29-PV_Zone_Ranking!$F$29)))</f>
        <v>0</v>
      </c>
      <c r="BS51">
        <f ca="1">IF(PV_Zone_Ranking!$G$30=0,0,1-(INDEX($D51:$BY51, 1, MATCH(BS$11,$D$15:$BY$15,0))-PV_Zone_Ranking!$F$30)/(PV_Zone_Ranking!$G$30-PV_Zone_Ranking!$F$30))</f>
        <v>1.0774207710083805</v>
      </c>
      <c r="BT51">
        <f ca="1">IF(PV_Zone_Ranking!$G$28=0,0,1-(INDEX($D51:$BY51, 1, MATCH(BT$11,$D$15:$BY$15,0))-PV_Zone_Ranking!$F$28)/(PV_Zone_Ranking!$G$28-PV_Zone_Ranking!$F$28))</f>
        <v>16.799370740204573</v>
      </c>
      <c r="BU51">
        <f ca="1">IF(PV_Zone_Ranking!$AK$18="SS",0,IF(PV_Zone_Ranking!$G$26=0,0,1-(INDEX($D51:$BY51, 1, MATCH(BU$11,$D$15:$BY$15,0))-PV_Zone_Ranking!$F$26)/(PV_Zone_Ranking!$G$26-PV_Zone_Ranking!$F$26)))</f>
        <v>19.138888658952798</v>
      </c>
      <c r="BV51">
        <f>IF(PV_Zone_Ranking!$AK$18="TX",0,IF(PV_Zone_Ranking!$G$26=0,0,1-(INDEX($D51:$BY51, 1, MATCH(BV$11,$D$15:$BY$15,0))-PV_Zone_Ranking!$F$26)/(PV_Zone_Ranking!$G$26-PV_Zone_Ranking!$F$26)))</f>
        <v>0</v>
      </c>
      <c r="BW51">
        <v>0</v>
      </c>
      <c r="BX51">
        <f t="shared" ca="1" si="30"/>
        <v>0</v>
      </c>
      <c r="BY51">
        <f t="shared" ca="1" si="30"/>
        <v>0</v>
      </c>
      <c r="BZ51">
        <f t="shared" ca="1" si="30"/>
        <v>0</v>
      </c>
      <c r="CA51">
        <f t="shared" ca="1" si="30"/>
        <v>0</v>
      </c>
      <c r="CB51">
        <f t="shared" ca="1" si="30"/>
        <v>0</v>
      </c>
      <c r="CC51">
        <f t="shared" ca="1" si="30"/>
        <v>0</v>
      </c>
      <c r="CD51">
        <f t="shared" ca="1" si="30"/>
        <v>0</v>
      </c>
      <c r="CE51">
        <f t="shared" ca="1" si="30"/>
        <v>0</v>
      </c>
      <c r="CF51">
        <f t="shared" ca="1" si="30"/>
        <v>0</v>
      </c>
      <c r="CG51">
        <f t="shared" ca="1" si="30"/>
        <v>0</v>
      </c>
      <c r="CH51" s="3">
        <f t="shared" ca="1" si="14"/>
        <v>0</v>
      </c>
      <c r="CI51" s="3">
        <f ca="1">IF($BN51=0,IF(PV_Zone_Ranking!$AK$18="SS",INDEX($D51:$BY51, 1, MATCH(CI$11,$D$15:$BY$15,0)),IF(PV_Zone_Ranking!$AK$18="TX",INDEX($D51:$BY51, 1, MATCH(CI$12,$D$15:$BY$15,0)),"Error")),0)</f>
        <v>0</v>
      </c>
      <c r="CJ51" s="4">
        <f t="shared" ca="1" si="10"/>
        <v>0</v>
      </c>
      <c r="CK51">
        <f t="shared" ca="1" si="15"/>
        <v>0</v>
      </c>
      <c r="CL51">
        <f t="shared" ca="1" si="16"/>
        <v>0</v>
      </c>
      <c r="CM51" s="4" t="str">
        <f ca="1">IF(D51=0,"",IF(CH51=0,"",COUNTIF($CH$16:$CH$197,"&gt;"&amp;CH51)+COUNTIF($CH51:$CH$197,CH51)))</f>
        <v/>
      </c>
      <c r="CN51" t="str">
        <f ca="1">IF(D51=0,"",IF(CH51=0,"",COUNTIFS($CI$16:$CI$197,"&lt;"&amp;CI51,$CI$16:$CI$197,"&lt;&gt;"&amp;0)+COUNTIF($CI51:$CI$197,CI51)))</f>
        <v/>
      </c>
      <c r="CQ51">
        <v>36</v>
      </c>
      <c r="CR51" t="e">
        <f t="shared" ca="1" si="17"/>
        <v>#N/A</v>
      </c>
      <c r="CS51" t="e">
        <f t="shared" ca="1" si="17"/>
        <v>#N/A</v>
      </c>
      <c r="CT51" s="3" t="e">
        <f t="shared" ca="1" si="17"/>
        <v>#N/A</v>
      </c>
      <c r="CU51" s="3" t="e">
        <f t="shared" ca="1" si="17"/>
        <v>#N/A</v>
      </c>
      <c r="CV51" s="4" t="e">
        <f t="shared" ca="1" si="17"/>
        <v>#N/A</v>
      </c>
      <c r="CW51" s="4" t="e">
        <f t="shared" ca="1" si="19"/>
        <v>#N/A</v>
      </c>
      <c r="CY51">
        <v>36</v>
      </c>
      <c r="CZ51" t="e">
        <f t="shared" ca="1" si="31"/>
        <v>#N/A</v>
      </c>
      <c r="DA51" t="e">
        <f t="shared" ca="1" si="31"/>
        <v>#N/A</v>
      </c>
      <c r="DB51" s="3" t="e">
        <f t="shared" ca="1" si="31"/>
        <v>#N/A</v>
      </c>
      <c r="DC51" s="3" t="e">
        <f t="shared" ca="1" si="31"/>
        <v>#N/A</v>
      </c>
      <c r="DD51" s="4" t="e">
        <f t="shared" ca="1" si="31"/>
        <v>#N/A</v>
      </c>
      <c r="DE51" s="4" t="e">
        <f t="shared" ca="1" si="20"/>
        <v>#N/A</v>
      </c>
      <c r="DF51" t="e">
        <f t="shared" ca="1" si="18"/>
        <v>#N/A</v>
      </c>
      <c r="DN51" s="11" t="s">
        <v>232</v>
      </c>
      <c r="DO51" s="171"/>
      <c r="DP51" s="171"/>
      <c r="DQ51" s="171"/>
      <c r="DS51" s="41" t="s">
        <v>178</v>
      </c>
      <c r="DT51" s="24">
        <f>IF(PV_Zone_Ranking!E34=0,NA(),PV_Zone_Ranking!E34)</f>
        <v>0.1</v>
      </c>
      <c r="DW51" s="11" t="s">
        <v>153</v>
      </c>
    </row>
    <row r="52" spans="4:127" x14ac:dyDescent="0.2">
      <c r="D52" s="135">
        <f t="shared" ca="1" si="34"/>
        <v>0</v>
      </c>
      <c r="E52" s="135">
        <f t="shared" ca="1" si="34"/>
        <v>0</v>
      </c>
      <c r="F52" s="135">
        <f t="shared" ca="1" si="34"/>
        <v>0</v>
      </c>
      <c r="G52" s="135">
        <f t="shared" ca="1" si="34"/>
        <v>0</v>
      </c>
      <c r="H52" s="135">
        <f t="shared" ca="1" si="34"/>
        <v>0</v>
      </c>
      <c r="I52" s="135">
        <f t="shared" ca="1" si="34"/>
        <v>0</v>
      </c>
      <c r="J52" s="2">
        <f t="shared" ca="1" si="34"/>
        <v>0</v>
      </c>
      <c r="K52" s="135">
        <f t="shared" ca="1" si="34"/>
        <v>0</v>
      </c>
      <c r="L52" s="135">
        <f t="shared" ca="1" si="34"/>
        <v>0</v>
      </c>
      <c r="M52" s="135">
        <f t="shared" ca="1" si="34"/>
        <v>0</v>
      </c>
      <c r="N52" s="135">
        <f t="shared" ca="1" si="34"/>
        <v>0</v>
      </c>
      <c r="O52" s="135">
        <f t="shared" ca="1" si="34"/>
        <v>0</v>
      </c>
      <c r="P52" s="135">
        <f t="shared" ca="1" si="34"/>
        <v>0</v>
      </c>
      <c r="Q52" s="135">
        <f t="shared" ca="1" si="34"/>
        <v>0</v>
      </c>
      <c r="R52" s="135">
        <f t="shared" ca="1" si="34"/>
        <v>0</v>
      </c>
      <c r="S52" s="135">
        <f t="shared" ca="1" si="34"/>
        <v>0</v>
      </c>
      <c r="T52" s="135">
        <f t="shared" ca="1" si="32"/>
        <v>0</v>
      </c>
      <c r="U52" s="135">
        <f t="shared" ca="1" si="32"/>
        <v>0</v>
      </c>
      <c r="V52" s="135">
        <f t="shared" ca="1" si="32"/>
        <v>0</v>
      </c>
      <c r="W52" s="135">
        <f t="shared" ca="1" si="32"/>
        <v>0</v>
      </c>
      <c r="X52" s="135">
        <f t="shared" ca="1" si="32"/>
        <v>0</v>
      </c>
      <c r="Y52" s="135">
        <f t="shared" ca="1" si="32"/>
        <v>0</v>
      </c>
      <c r="Z52" s="135">
        <f t="shared" ca="1" si="32"/>
        <v>0</v>
      </c>
      <c r="AA52" s="135">
        <f t="shared" ca="1" si="32"/>
        <v>0</v>
      </c>
      <c r="AB52" s="135">
        <f t="shared" ca="1" si="32"/>
        <v>0</v>
      </c>
      <c r="AC52" s="135">
        <f t="shared" ca="1" si="32"/>
        <v>0</v>
      </c>
      <c r="AD52" s="135">
        <f t="shared" ca="1" si="32"/>
        <v>0</v>
      </c>
      <c r="AE52" s="135">
        <f t="shared" ca="1" si="32"/>
        <v>0</v>
      </c>
      <c r="AF52" s="135">
        <f t="shared" ca="1" si="32"/>
        <v>0</v>
      </c>
      <c r="AG52" s="135">
        <f t="shared" ca="1" si="32"/>
        <v>0</v>
      </c>
      <c r="AH52" s="135">
        <f t="shared" ca="1" si="32"/>
        <v>0</v>
      </c>
      <c r="AI52" s="135">
        <f t="shared" ca="1" si="32"/>
        <v>0</v>
      </c>
      <c r="AJ52" s="135">
        <f t="shared" ca="1" si="35"/>
        <v>0</v>
      </c>
      <c r="AK52" s="135">
        <f t="shared" ca="1" si="35"/>
        <v>0</v>
      </c>
      <c r="AL52" s="135">
        <f t="shared" ca="1" si="35"/>
        <v>0</v>
      </c>
      <c r="AM52" s="135">
        <f t="shared" ca="1" si="35"/>
        <v>0</v>
      </c>
      <c r="AN52" s="135">
        <f t="shared" ca="1" si="35"/>
        <v>0</v>
      </c>
      <c r="AO52" s="135">
        <f t="shared" ca="1" si="35"/>
        <v>0</v>
      </c>
      <c r="AP52" s="135">
        <f t="shared" ca="1" si="35"/>
        <v>0</v>
      </c>
      <c r="AQ52" s="135">
        <f t="shared" ca="1" si="35"/>
        <v>0</v>
      </c>
      <c r="AR52" s="135">
        <f t="shared" ca="1" si="35"/>
        <v>0</v>
      </c>
      <c r="AS52" s="135">
        <f t="shared" ca="1" si="35"/>
        <v>0</v>
      </c>
      <c r="AT52" s="135">
        <f t="shared" ca="1" si="35"/>
        <v>0</v>
      </c>
      <c r="AU52" s="135">
        <f t="shared" ca="1" si="35"/>
        <v>0</v>
      </c>
      <c r="AV52" s="135">
        <f t="shared" ca="1" si="35"/>
        <v>0</v>
      </c>
      <c r="AW52" s="135">
        <f t="shared" ca="1" si="35"/>
        <v>0</v>
      </c>
      <c r="AX52" s="135">
        <f t="shared" ca="1" si="35"/>
        <v>0</v>
      </c>
      <c r="AY52" s="135">
        <f t="shared" ca="1" si="35"/>
        <v>0</v>
      </c>
      <c r="AZ52" s="135">
        <f t="shared" ca="1" si="33"/>
        <v>0</v>
      </c>
      <c r="BA52" s="135">
        <f t="shared" ca="1" si="33"/>
        <v>0</v>
      </c>
      <c r="BB52" s="135">
        <f t="shared" ca="1" si="33"/>
        <v>0</v>
      </c>
      <c r="BC52" s="135">
        <f t="shared" ca="1" si="33"/>
        <v>0</v>
      </c>
      <c r="BD52" s="135">
        <f t="shared" ca="1" si="33"/>
        <v>0</v>
      </c>
      <c r="BE52" s="135">
        <f t="shared" ca="1" si="33"/>
        <v>0</v>
      </c>
      <c r="BF52" s="135">
        <f t="shared" ca="1" si="33"/>
        <v>0</v>
      </c>
      <c r="BG52" s="135">
        <f t="shared" ca="1" si="33"/>
        <v>0</v>
      </c>
      <c r="BH52" s="135">
        <f t="shared" ca="1" si="33"/>
        <v>0</v>
      </c>
      <c r="BI52" s="135">
        <f t="shared" ca="1" si="33"/>
        <v>0</v>
      </c>
      <c r="BJ52" s="135">
        <f t="shared" ca="1" si="28"/>
        <v>0</v>
      </c>
      <c r="BK52" s="135">
        <f t="shared" ca="1" si="28"/>
        <v>0</v>
      </c>
      <c r="BL52" s="135"/>
      <c r="BM52" s="135">
        <f ca="1">IF(INDEX($D52:$BV52, 1, MATCH(BM$11,$D$15:$BV$15,0))&gt;=PV_Zone_Ranking!$C$45,0,1)</f>
        <v>0</v>
      </c>
      <c r="BN52" s="135">
        <f t="shared" ca="1" si="13"/>
        <v>0</v>
      </c>
      <c r="BQ52">
        <f ca="1">IF(PV_Zone_Ranking!$AK$18="SS",0,IF(PV_Zone_Ranking!$G$29=0,0,1-(INDEX($D52:$BY52, 1, MATCH(BQ$11,$D$15:$BY$15,0))-PV_Zone_Ranking!$F$29)/(PV_Zone_Ranking!$G$29-PV_Zone_Ranking!$F$29)))</f>
        <v>3.8575399157771662</v>
      </c>
      <c r="BR52">
        <f>IF(PV_Zone_Ranking!$AK$18="TX",0,IF(PV_Zone_Ranking!$G$29=0,0,1-(INDEX($D52:$BY52, 1, MATCH(BR$11,$D$15:$BY$15,0))-PV_Zone_Ranking!$F$29)/(PV_Zone_Ranking!$G$29-PV_Zone_Ranking!$F$29)))</f>
        <v>0</v>
      </c>
      <c r="BS52">
        <f ca="1">IF(PV_Zone_Ranking!$G$30=0,0,1-(INDEX($D52:$BY52, 1, MATCH(BS$11,$D$15:$BY$15,0))-PV_Zone_Ranking!$F$30)/(PV_Zone_Ranking!$G$30-PV_Zone_Ranking!$F$30))</f>
        <v>1.0774207710083805</v>
      </c>
      <c r="BT52">
        <f ca="1">IF(PV_Zone_Ranking!$G$28=0,0,1-(INDEX($D52:$BY52, 1, MATCH(BT$11,$D$15:$BY$15,0))-PV_Zone_Ranking!$F$28)/(PV_Zone_Ranking!$G$28-PV_Zone_Ranking!$F$28))</f>
        <v>16.799370740204573</v>
      </c>
      <c r="BU52">
        <f ca="1">IF(PV_Zone_Ranking!$AK$18="SS",0,IF(PV_Zone_Ranking!$G$26=0,0,1-(INDEX($D52:$BY52, 1, MATCH(BU$11,$D$15:$BY$15,0))-PV_Zone_Ranking!$F$26)/(PV_Zone_Ranking!$G$26-PV_Zone_Ranking!$F$26)))</f>
        <v>19.138888658952798</v>
      </c>
      <c r="BV52">
        <f>IF(PV_Zone_Ranking!$AK$18="TX",0,IF(PV_Zone_Ranking!$G$26=0,0,1-(INDEX($D52:$BY52, 1, MATCH(BV$11,$D$15:$BY$15,0))-PV_Zone_Ranking!$F$26)/(PV_Zone_Ranking!$G$26-PV_Zone_Ranking!$F$26)))</f>
        <v>0</v>
      </c>
      <c r="BW52">
        <v>0</v>
      </c>
      <c r="BX52">
        <f t="shared" ca="1" si="30"/>
        <v>0</v>
      </c>
      <c r="BY52">
        <f t="shared" ca="1" si="30"/>
        <v>0</v>
      </c>
      <c r="BZ52">
        <f t="shared" ca="1" si="30"/>
        <v>0</v>
      </c>
      <c r="CA52">
        <f t="shared" ca="1" si="30"/>
        <v>0</v>
      </c>
      <c r="CB52">
        <f t="shared" ca="1" si="30"/>
        <v>0</v>
      </c>
      <c r="CC52">
        <f t="shared" ca="1" si="30"/>
        <v>0</v>
      </c>
      <c r="CD52">
        <f t="shared" ca="1" si="30"/>
        <v>0</v>
      </c>
      <c r="CE52">
        <f t="shared" ca="1" si="30"/>
        <v>0</v>
      </c>
      <c r="CF52">
        <f t="shared" ca="1" si="30"/>
        <v>0</v>
      </c>
      <c r="CG52">
        <f t="shared" ca="1" si="30"/>
        <v>0</v>
      </c>
      <c r="CH52" s="3">
        <f t="shared" ca="1" si="14"/>
        <v>0</v>
      </c>
      <c r="CI52" s="3">
        <f ca="1">IF($BN52=0,IF(PV_Zone_Ranking!$AK$18="SS",INDEX($D52:$BY52, 1, MATCH(CI$11,$D$15:$BY$15,0)),IF(PV_Zone_Ranking!$AK$18="TX",INDEX($D52:$BY52, 1, MATCH(CI$12,$D$15:$BY$15,0)),"Error")),0)</f>
        <v>0</v>
      </c>
      <c r="CJ52" s="4">
        <f t="shared" ca="1" si="10"/>
        <v>0</v>
      </c>
      <c r="CK52">
        <f t="shared" ca="1" si="15"/>
        <v>0</v>
      </c>
      <c r="CL52">
        <f t="shared" ca="1" si="16"/>
        <v>0</v>
      </c>
      <c r="CM52" s="4" t="str">
        <f ca="1">IF(D52=0,"",IF(CH52=0,"",COUNTIF($CH$16:$CH$197,"&gt;"&amp;CH52)+COUNTIF($CH52:$CH$197,CH52)))</f>
        <v/>
      </c>
      <c r="CN52" t="str">
        <f ca="1">IF(D52=0,"",IF(CH52=0,"",COUNTIFS($CI$16:$CI$197,"&lt;"&amp;CI52,$CI$16:$CI$197,"&lt;&gt;"&amp;0)+COUNTIF($CI52:$CI$197,CI52)))</f>
        <v/>
      </c>
      <c r="CQ52">
        <v>37</v>
      </c>
      <c r="CR52" t="e">
        <f t="shared" ca="1" si="17"/>
        <v>#N/A</v>
      </c>
      <c r="CS52" t="e">
        <f t="shared" ca="1" si="17"/>
        <v>#N/A</v>
      </c>
      <c r="CT52" s="3" t="e">
        <f t="shared" ca="1" si="17"/>
        <v>#N/A</v>
      </c>
      <c r="CU52" s="3" t="e">
        <f t="shared" ca="1" si="17"/>
        <v>#N/A</v>
      </c>
      <c r="CV52" s="4" t="e">
        <f t="shared" ca="1" si="17"/>
        <v>#N/A</v>
      </c>
      <c r="CW52" s="4" t="e">
        <f t="shared" ca="1" si="19"/>
        <v>#N/A</v>
      </c>
      <c r="CY52">
        <v>37</v>
      </c>
      <c r="CZ52" t="e">
        <f t="shared" ca="1" si="31"/>
        <v>#N/A</v>
      </c>
      <c r="DA52" t="e">
        <f t="shared" ca="1" si="31"/>
        <v>#N/A</v>
      </c>
      <c r="DB52" s="3" t="e">
        <f t="shared" ca="1" si="31"/>
        <v>#N/A</v>
      </c>
      <c r="DC52" s="3" t="e">
        <f t="shared" ca="1" si="31"/>
        <v>#N/A</v>
      </c>
      <c r="DD52" s="4" t="e">
        <f t="shared" ca="1" si="31"/>
        <v>#N/A</v>
      </c>
      <c r="DE52" s="4" t="e">
        <f t="shared" ca="1" si="20"/>
        <v>#N/A</v>
      </c>
      <c r="DF52" t="e">
        <f t="shared" ca="1" si="18"/>
        <v>#N/A</v>
      </c>
      <c r="DN52" s="26" t="s">
        <v>227</v>
      </c>
      <c r="DO52" s="171">
        <v>40</v>
      </c>
      <c r="DP52" s="171">
        <v>171</v>
      </c>
      <c r="DQ52" s="171">
        <v>117</v>
      </c>
      <c r="DS52" s="41" t="s">
        <v>179</v>
      </c>
      <c r="DT52" s="24">
        <f>IF(PV_Zone_Ranking!E35=0,NA(),PV_Zone_Ranking!E35)</f>
        <v>0.05</v>
      </c>
      <c r="DW52" s="7" t="s">
        <v>155</v>
      </c>
    </row>
    <row r="53" spans="4:127" x14ac:dyDescent="0.2">
      <c r="D53" s="135">
        <f t="shared" ca="1" si="34"/>
        <v>0</v>
      </c>
      <c r="E53" s="135">
        <f t="shared" ca="1" si="34"/>
        <v>0</v>
      </c>
      <c r="F53" s="135">
        <f t="shared" ca="1" si="34"/>
        <v>0</v>
      </c>
      <c r="G53" s="135">
        <f t="shared" ca="1" si="34"/>
        <v>0</v>
      </c>
      <c r="H53" s="135">
        <f t="shared" ca="1" si="34"/>
        <v>0</v>
      </c>
      <c r="I53" s="135">
        <f t="shared" ca="1" si="34"/>
        <v>0</v>
      </c>
      <c r="J53" s="2">
        <f t="shared" ca="1" si="34"/>
        <v>0</v>
      </c>
      <c r="K53" s="135">
        <f t="shared" ca="1" si="34"/>
        <v>0</v>
      </c>
      <c r="L53" s="135">
        <f t="shared" ca="1" si="34"/>
        <v>0</v>
      </c>
      <c r="M53" s="135">
        <f t="shared" ca="1" si="34"/>
        <v>0</v>
      </c>
      <c r="N53" s="135">
        <f t="shared" ca="1" si="34"/>
        <v>0</v>
      </c>
      <c r="O53" s="135">
        <f t="shared" ca="1" si="34"/>
        <v>0</v>
      </c>
      <c r="P53" s="135">
        <f t="shared" ca="1" si="34"/>
        <v>0</v>
      </c>
      <c r="Q53" s="135">
        <f t="shared" ca="1" si="34"/>
        <v>0</v>
      </c>
      <c r="R53" s="135">
        <f t="shared" ca="1" si="34"/>
        <v>0</v>
      </c>
      <c r="S53" s="135">
        <f t="shared" ca="1" si="34"/>
        <v>0</v>
      </c>
      <c r="T53" s="135">
        <f t="shared" ca="1" si="32"/>
        <v>0</v>
      </c>
      <c r="U53" s="135">
        <f t="shared" ca="1" si="32"/>
        <v>0</v>
      </c>
      <c r="V53" s="135">
        <f t="shared" ca="1" si="32"/>
        <v>0</v>
      </c>
      <c r="W53" s="135">
        <f t="shared" ca="1" si="32"/>
        <v>0</v>
      </c>
      <c r="X53" s="135">
        <f t="shared" ca="1" si="32"/>
        <v>0</v>
      </c>
      <c r="Y53" s="135">
        <f t="shared" ca="1" si="32"/>
        <v>0</v>
      </c>
      <c r="Z53" s="135">
        <f t="shared" ca="1" si="32"/>
        <v>0</v>
      </c>
      <c r="AA53" s="135">
        <f t="shared" ca="1" si="32"/>
        <v>0</v>
      </c>
      <c r="AB53" s="135">
        <f t="shared" ca="1" si="32"/>
        <v>0</v>
      </c>
      <c r="AC53" s="135">
        <f t="shared" ca="1" si="32"/>
        <v>0</v>
      </c>
      <c r="AD53" s="135">
        <f t="shared" ca="1" si="32"/>
        <v>0</v>
      </c>
      <c r="AE53" s="135">
        <f t="shared" ca="1" si="32"/>
        <v>0</v>
      </c>
      <c r="AF53" s="135">
        <f t="shared" ca="1" si="32"/>
        <v>0</v>
      </c>
      <c r="AG53" s="135">
        <f t="shared" ca="1" si="32"/>
        <v>0</v>
      </c>
      <c r="AH53" s="135">
        <f t="shared" ca="1" si="32"/>
        <v>0</v>
      </c>
      <c r="AI53" s="135">
        <f t="shared" ca="1" si="32"/>
        <v>0</v>
      </c>
      <c r="AJ53" s="135">
        <f t="shared" ca="1" si="35"/>
        <v>0</v>
      </c>
      <c r="AK53" s="135">
        <f t="shared" ca="1" si="35"/>
        <v>0</v>
      </c>
      <c r="AL53" s="135">
        <f t="shared" ca="1" si="35"/>
        <v>0</v>
      </c>
      <c r="AM53" s="135">
        <f t="shared" ca="1" si="35"/>
        <v>0</v>
      </c>
      <c r="AN53" s="135">
        <f t="shared" ca="1" si="35"/>
        <v>0</v>
      </c>
      <c r="AO53" s="135">
        <f t="shared" ca="1" si="35"/>
        <v>0</v>
      </c>
      <c r="AP53" s="135">
        <f t="shared" ca="1" si="35"/>
        <v>0</v>
      </c>
      <c r="AQ53" s="135">
        <f t="shared" ca="1" si="35"/>
        <v>0</v>
      </c>
      <c r="AR53" s="135">
        <f t="shared" ca="1" si="35"/>
        <v>0</v>
      </c>
      <c r="AS53" s="135">
        <f t="shared" ca="1" si="35"/>
        <v>0</v>
      </c>
      <c r="AT53" s="135">
        <f t="shared" ca="1" si="35"/>
        <v>0</v>
      </c>
      <c r="AU53" s="135">
        <f t="shared" ca="1" si="35"/>
        <v>0</v>
      </c>
      <c r="AV53" s="135">
        <f t="shared" ca="1" si="35"/>
        <v>0</v>
      </c>
      <c r="AW53" s="135">
        <f t="shared" ca="1" si="35"/>
        <v>0</v>
      </c>
      <c r="AX53" s="135">
        <f t="shared" ca="1" si="35"/>
        <v>0</v>
      </c>
      <c r="AY53" s="135">
        <f t="shared" ca="1" si="35"/>
        <v>0</v>
      </c>
      <c r="AZ53" s="135">
        <f t="shared" ca="1" si="33"/>
        <v>0</v>
      </c>
      <c r="BA53" s="135">
        <f t="shared" ca="1" si="33"/>
        <v>0</v>
      </c>
      <c r="BB53" s="135">
        <f t="shared" ca="1" si="33"/>
        <v>0</v>
      </c>
      <c r="BC53" s="135">
        <f t="shared" ca="1" si="33"/>
        <v>0</v>
      </c>
      <c r="BD53" s="135">
        <f t="shared" ca="1" si="33"/>
        <v>0</v>
      </c>
      <c r="BE53" s="135">
        <f t="shared" ca="1" si="33"/>
        <v>0</v>
      </c>
      <c r="BF53" s="135">
        <f t="shared" ca="1" si="33"/>
        <v>0</v>
      </c>
      <c r="BG53" s="135">
        <f t="shared" ca="1" si="33"/>
        <v>0</v>
      </c>
      <c r="BH53" s="135">
        <f t="shared" ca="1" si="33"/>
        <v>0</v>
      </c>
      <c r="BI53" s="135">
        <f t="shared" ca="1" si="33"/>
        <v>0</v>
      </c>
      <c r="BJ53" s="135">
        <f t="shared" ca="1" si="28"/>
        <v>0</v>
      </c>
      <c r="BK53" s="135">
        <f t="shared" ca="1" si="28"/>
        <v>0</v>
      </c>
      <c r="BL53" s="135"/>
      <c r="BM53" s="135">
        <f ca="1">IF(INDEX($D53:$BV53, 1, MATCH(BM$11,$D$15:$BV$15,0))&gt;=PV_Zone_Ranking!$C$45,0,1)</f>
        <v>0</v>
      </c>
      <c r="BN53" s="135">
        <f t="shared" ca="1" si="13"/>
        <v>0</v>
      </c>
      <c r="BQ53">
        <f ca="1">IF(PV_Zone_Ranking!$AK$18="SS",0,IF(PV_Zone_Ranking!$G$29=0,0,1-(INDEX($D53:$BY53, 1, MATCH(BQ$11,$D$15:$BY$15,0))-PV_Zone_Ranking!$F$29)/(PV_Zone_Ranking!$G$29-PV_Zone_Ranking!$F$29)))</f>
        <v>3.8575399157771662</v>
      </c>
      <c r="BR53">
        <f>IF(PV_Zone_Ranking!$AK$18="TX",0,IF(PV_Zone_Ranking!$G$29=0,0,1-(INDEX($D53:$BY53, 1, MATCH(BR$11,$D$15:$BY$15,0))-PV_Zone_Ranking!$F$29)/(PV_Zone_Ranking!$G$29-PV_Zone_Ranking!$F$29)))</f>
        <v>0</v>
      </c>
      <c r="BS53">
        <f ca="1">IF(PV_Zone_Ranking!$G$30=0,0,1-(INDEX($D53:$BY53, 1, MATCH(BS$11,$D$15:$BY$15,0))-PV_Zone_Ranking!$F$30)/(PV_Zone_Ranking!$G$30-PV_Zone_Ranking!$F$30))</f>
        <v>1.0774207710083805</v>
      </c>
      <c r="BT53">
        <f ca="1">IF(PV_Zone_Ranking!$G$28=0,0,1-(INDEX($D53:$BY53, 1, MATCH(BT$11,$D$15:$BY$15,0))-PV_Zone_Ranking!$F$28)/(PV_Zone_Ranking!$G$28-PV_Zone_Ranking!$F$28))</f>
        <v>16.799370740204573</v>
      </c>
      <c r="BU53">
        <f ca="1">IF(PV_Zone_Ranking!$AK$18="SS",0,IF(PV_Zone_Ranking!$G$26=0,0,1-(INDEX($D53:$BY53, 1, MATCH(BU$11,$D$15:$BY$15,0))-PV_Zone_Ranking!$F$26)/(PV_Zone_Ranking!$G$26-PV_Zone_Ranking!$F$26)))</f>
        <v>19.138888658952798</v>
      </c>
      <c r="BV53">
        <f>IF(PV_Zone_Ranking!$AK$18="TX",0,IF(PV_Zone_Ranking!$G$26=0,0,1-(INDEX($D53:$BY53, 1, MATCH(BV$11,$D$15:$BY$15,0))-PV_Zone_Ranking!$F$26)/(PV_Zone_Ranking!$G$26-PV_Zone_Ranking!$F$26)))</f>
        <v>0</v>
      </c>
      <c r="BW53">
        <v>0</v>
      </c>
      <c r="BX53">
        <f t="shared" ca="1" si="30"/>
        <v>0</v>
      </c>
      <c r="BY53">
        <f t="shared" ca="1" si="30"/>
        <v>0</v>
      </c>
      <c r="BZ53">
        <f t="shared" ca="1" si="30"/>
        <v>0</v>
      </c>
      <c r="CA53">
        <f t="shared" ca="1" si="30"/>
        <v>0</v>
      </c>
      <c r="CB53">
        <f t="shared" ca="1" si="30"/>
        <v>0</v>
      </c>
      <c r="CC53">
        <f t="shared" ca="1" si="30"/>
        <v>0</v>
      </c>
      <c r="CD53">
        <f t="shared" ca="1" si="30"/>
        <v>0</v>
      </c>
      <c r="CE53">
        <f t="shared" ca="1" si="30"/>
        <v>0</v>
      </c>
      <c r="CF53">
        <f t="shared" ca="1" si="30"/>
        <v>0</v>
      </c>
      <c r="CG53">
        <f t="shared" ca="1" si="30"/>
        <v>0</v>
      </c>
      <c r="CH53" s="3">
        <f t="shared" ca="1" si="14"/>
        <v>0</v>
      </c>
      <c r="CI53" s="3">
        <f ca="1">IF($BN53=0,IF(PV_Zone_Ranking!$AK$18="SS",INDEX($D53:$BY53, 1, MATCH(CI$11,$D$15:$BY$15,0)),IF(PV_Zone_Ranking!$AK$18="TX",INDEX($D53:$BY53, 1, MATCH(CI$12,$D$15:$BY$15,0)),"Error")),0)</f>
        <v>0</v>
      </c>
      <c r="CJ53" s="4">
        <f t="shared" ca="1" si="10"/>
        <v>0</v>
      </c>
      <c r="CK53">
        <f t="shared" ca="1" si="15"/>
        <v>0</v>
      </c>
      <c r="CL53">
        <f t="shared" ca="1" si="16"/>
        <v>0</v>
      </c>
      <c r="CM53" s="4" t="str">
        <f ca="1">IF(D53=0,"",IF(CH53=0,"",COUNTIF($CH$16:$CH$197,"&gt;"&amp;CH53)+COUNTIF($CH53:$CH$197,CH53)))</f>
        <v/>
      </c>
      <c r="CN53" t="str">
        <f ca="1">IF(D53=0,"",IF(CH53=0,"",COUNTIFS($CI$16:$CI$197,"&lt;"&amp;CI53,$CI$16:$CI$197,"&lt;&gt;"&amp;0)+COUNTIF($CI53:$CI$197,CI53)))</f>
        <v/>
      </c>
      <c r="CQ53">
        <v>38</v>
      </c>
      <c r="CR53" t="e">
        <f t="shared" ca="1" si="17"/>
        <v>#N/A</v>
      </c>
      <c r="CS53" t="e">
        <f t="shared" ca="1" si="17"/>
        <v>#N/A</v>
      </c>
      <c r="CT53" s="3" t="e">
        <f t="shared" ca="1" si="17"/>
        <v>#N/A</v>
      </c>
      <c r="CU53" s="3" t="e">
        <f t="shared" ca="1" si="17"/>
        <v>#N/A</v>
      </c>
      <c r="CV53" s="4" t="e">
        <f t="shared" ca="1" si="17"/>
        <v>#N/A</v>
      </c>
      <c r="CW53" s="4" t="e">
        <f t="shared" ca="1" si="19"/>
        <v>#N/A</v>
      </c>
      <c r="CY53">
        <v>38</v>
      </c>
      <c r="CZ53" t="e">
        <f t="shared" ca="1" si="31"/>
        <v>#N/A</v>
      </c>
      <c r="DA53" t="e">
        <f t="shared" ca="1" si="31"/>
        <v>#N/A</v>
      </c>
      <c r="DB53" s="3" t="e">
        <f t="shared" ca="1" si="31"/>
        <v>#N/A</v>
      </c>
      <c r="DC53" s="3" t="e">
        <f t="shared" ca="1" si="31"/>
        <v>#N/A</v>
      </c>
      <c r="DD53" s="4" t="e">
        <f t="shared" ca="1" si="31"/>
        <v>#N/A</v>
      </c>
      <c r="DE53" s="4" t="e">
        <f t="shared" ca="1" si="20"/>
        <v>#N/A</v>
      </c>
      <c r="DF53" t="e">
        <f t="shared" ca="1" si="18"/>
        <v>#N/A</v>
      </c>
      <c r="DN53" s="26" t="s">
        <v>229</v>
      </c>
      <c r="DO53" s="171">
        <v>40</v>
      </c>
      <c r="DP53" s="171">
        <v>172</v>
      </c>
      <c r="DQ53" s="171">
        <v>118</v>
      </c>
      <c r="DS53" s="41" t="s">
        <v>177</v>
      </c>
      <c r="DT53" s="24" t="e">
        <f>IF(PV_Zone_Ranking!E36=0,NA(),PV_Zone_Ranking!E36)</f>
        <v>#N/A</v>
      </c>
      <c r="DW53" s="7" t="s">
        <v>154</v>
      </c>
    </row>
    <row r="54" spans="4:127" x14ac:dyDescent="0.2">
      <c r="D54" s="135">
        <f t="shared" ca="1" si="34"/>
        <v>0</v>
      </c>
      <c r="E54" s="135">
        <f t="shared" ca="1" si="34"/>
        <v>0</v>
      </c>
      <c r="F54" s="135">
        <f t="shared" ca="1" si="34"/>
        <v>0</v>
      </c>
      <c r="G54" s="135">
        <f t="shared" ca="1" si="34"/>
        <v>0</v>
      </c>
      <c r="H54" s="135">
        <f t="shared" ca="1" si="34"/>
        <v>0</v>
      </c>
      <c r="I54" s="135">
        <f t="shared" ca="1" si="34"/>
        <v>0</v>
      </c>
      <c r="J54" s="2">
        <f t="shared" ca="1" si="34"/>
        <v>0</v>
      </c>
      <c r="K54" s="135">
        <f t="shared" ca="1" si="34"/>
        <v>0</v>
      </c>
      <c r="L54" s="135">
        <f t="shared" ca="1" si="34"/>
        <v>0</v>
      </c>
      <c r="M54" s="135">
        <f t="shared" ca="1" si="34"/>
        <v>0</v>
      </c>
      <c r="N54" s="135">
        <f t="shared" ca="1" si="34"/>
        <v>0</v>
      </c>
      <c r="O54" s="135">
        <f t="shared" ca="1" si="34"/>
        <v>0</v>
      </c>
      <c r="P54" s="135">
        <f t="shared" ca="1" si="34"/>
        <v>0</v>
      </c>
      <c r="Q54" s="135">
        <f t="shared" ca="1" si="34"/>
        <v>0</v>
      </c>
      <c r="R54" s="135">
        <f t="shared" ca="1" si="34"/>
        <v>0</v>
      </c>
      <c r="S54" s="135">
        <f t="shared" ca="1" si="34"/>
        <v>0</v>
      </c>
      <c r="T54" s="135">
        <f t="shared" ca="1" si="32"/>
        <v>0</v>
      </c>
      <c r="U54" s="135">
        <f t="shared" ca="1" si="32"/>
        <v>0</v>
      </c>
      <c r="V54" s="135">
        <f t="shared" ca="1" si="32"/>
        <v>0</v>
      </c>
      <c r="W54" s="135">
        <f t="shared" ca="1" si="32"/>
        <v>0</v>
      </c>
      <c r="X54" s="135">
        <f t="shared" ca="1" si="32"/>
        <v>0</v>
      </c>
      <c r="Y54" s="135">
        <f t="shared" ca="1" si="32"/>
        <v>0</v>
      </c>
      <c r="Z54" s="135">
        <f t="shared" ca="1" si="32"/>
        <v>0</v>
      </c>
      <c r="AA54" s="135">
        <f t="shared" ca="1" si="32"/>
        <v>0</v>
      </c>
      <c r="AB54" s="135">
        <f t="shared" ca="1" si="32"/>
        <v>0</v>
      </c>
      <c r="AC54" s="135">
        <f t="shared" ca="1" si="32"/>
        <v>0</v>
      </c>
      <c r="AD54" s="135">
        <f t="shared" ca="1" si="32"/>
        <v>0</v>
      </c>
      <c r="AE54" s="135">
        <f t="shared" ca="1" si="32"/>
        <v>0</v>
      </c>
      <c r="AF54" s="135">
        <f t="shared" ca="1" si="32"/>
        <v>0</v>
      </c>
      <c r="AG54" s="135">
        <f t="shared" ca="1" si="32"/>
        <v>0</v>
      </c>
      <c r="AH54" s="135">
        <f t="shared" ca="1" si="32"/>
        <v>0</v>
      </c>
      <c r="AI54" s="135">
        <f t="shared" ca="1" si="32"/>
        <v>0</v>
      </c>
      <c r="AJ54" s="135">
        <f t="shared" ca="1" si="35"/>
        <v>0</v>
      </c>
      <c r="AK54" s="135">
        <f t="shared" ca="1" si="35"/>
        <v>0</v>
      </c>
      <c r="AL54" s="135">
        <f t="shared" ca="1" si="35"/>
        <v>0</v>
      </c>
      <c r="AM54" s="135">
        <f t="shared" ca="1" si="35"/>
        <v>0</v>
      </c>
      <c r="AN54" s="135">
        <f t="shared" ca="1" si="35"/>
        <v>0</v>
      </c>
      <c r="AO54" s="135">
        <f t="shared" ca="1" si="35"/>
        <v>0</v>
      </c>
      <c r="AP54" s="135">
        <f t="shared" ca="1" si="35"/>
        <v>0</v>
      </c>
      <c r="AQ54" s="135">
        <f t="shared" ca="1" si="35"/>
        <v>0</v>
      </c>
      <c r="AR54" s="135">
        <f t="shared" ca="1" si="35"/>
        <v>0</v>
      </c>
      <c r="AS54" s="135">
        <f t="shared" ca="1" si="35"/>
        <v>0</v>
      </c>
      <c r="AT54" s="135">
        <f t="shared" ca="1" si="35"/>
        <v>0</v>
      </c>
      <c r="AU54" s="135">
        <f t="shared" ca="1" si="35"/>
        <v>0</v>
      </c>
      <c r="AV54" s="135">
        <f t="shared" ca="1" si="35"/>
        <v>0</v>
      </c>
      <c r="AW54" s="135">
        <f t="shared" ca="1" si="35"/>
        <v>0</v>
      </c>
      <c r="AX54" s="135">
        <f t="shared" ca="1" si="35"/>
        <v>0</v>
      </c>
      <c r="AY54" s="135">
        <f t="shared" ca="1" si="35"/>
        <v>0</v>
      </c>
      <c r="AZ54" s="135">
        <f t="shared" ca="1" si="33"/>
        <v>0</v>
      </c>
      <c r="BA54" s="135">
        <f t="shared" ca="1" si="33"/>
        <v>0</v>
      </c>
      <c r="BB54" s="135">
        <f t="shared" ca="1" si="33"/>
        <v>0</v>
      </c>
      <c r="BC54" s="135">
        <f t="shared" ca="1" si="33"/>
        <v>0</v>
      </c>
      <c r="BD54" s="135">
        <f t="shared" ca="1" si="33"/>
        <v>0</v>
      </c>
      <c r="BE54" s="135">
        <f t="shared" ca="1" si="33"/>
        <v>0</v>
      </c>
      <c r="BF54" s="135">
        <f t="shared" ca="1" si="33"/>
        <v>0</v>
      </c>
      <c r="BG54" s="135">
        <f t="shared" ca="1" si="33"/>
        <v>0</v>
      </c>
      <c r="BH54" s="135">
        <f t="shared" ca="1" si="33"/>
        <v>0</v>
      </c>
      <c r="BI54" s="135">
        <f t="shared" ca="1" si="33"/>
        <v>0</v>
      </c>
      <c r="BJ54" s="135">
        <f t="shared" ca="1" si="28"/>
        <v>0</v>
      </c>
      <c r="BK54" s="135">
        <f t="shared" ca="1" si="28"/>
        <v>0</v>
      </c>
      <c r="BL54" s="135"/>
      <c r="BM54" s="135">
        <f ca="1">IF(INDEX($D54:$BV54, 1, MATCH(BM$11,$D$15:$BV$15,0))&gt;=PV_Zone_Ranking!$C$45,0,1)</f>
        <v>0</v>
      </c>
      <c r="BN54" s="135">
        <f t="shared" ca="1" si="13"/>
        <v>0</v>
      </c>
      <c r="BQ54">
        <f ca="1">IF(PV_Zone_Ranking!$AK$18="SS",0,IF(PV_Zone_Ranking!$G$29=0,0,1-(INDEX($D54:$BY54, 1, MATCH(BQ$11,$D$15:$BY$15,0))-PV_Zone_Ranking!$F$29)/(PV_Zone_Ranking!$G$29-PV_Zone_Ranking!$F$29)))</f>
        <v>3.8575399157771662</v>
      </c>
      <c r="BR54">
        <f>IF(PV_Zone_Ranking!$AK$18="TX",0,IF(PV_Zone_Ranking!$G$29=0,0,1-(INDEX($D54:$BY54, 1, MATCH(BR$11,$D$15:$BY$15,0))-PV_Zone_Ranking!$F$29)/(PV_Zone_Ranking!$G$29-PV_Zone_Ranking!$F$29)))</f>
        <v>0</v>
      </c>
      <c r="BS54">
        <f ca="1">IF(PV_Zone_Ranking!$G$30=0,0,1-(INDEX($D54:$BY54, 1, MATCH(BS$11,$D$15:$BY$15,0))-PV_Zone_Ranking!$F$30)/(PV_Zone_Ranking!$G$30-PV_Zone_Ranking!$F$30))</f>
        <v>1.0774207710083805</v>
      </c>
      <c r="BT54">
        <f ca="1">IF(PV_Zone_Ranking!$G$28=0,0,1-(INDEX($D54:$BY54, 1, MATCH(BT$11,$D$15:$BY$15,0))-PV_Zone_Ranking!$F$28)/(PV_Zone_Ranking!$G$28-PV_Zone_Ranking!$F$28))</f>
        <v>16.799370740204573</v>
      </c>
      <c r="BU54">
        <f ca="1">IF(PV_Zone_Ranking!$AK$18="SS",0,IF(PV_Zone_Ranking!$G$26=0,0,1-(INDEX($D54:$BY54, 1, MATCH(BU$11,$D$15:$BY$15,0))-PV_Zone_Ranking!$F$26)/(PV_Zone_Ranking!$G$26-PV_Zone_Ranking!$F$26)))</f>
        <v>19.138888658952798</v>
      </c>
      <c r="BV54">
        <f>IF(PV_Zone_Ranking!$AK$18="TX",0,IF(PV_Zone_Ranking!$G$26=0,0,1-(INDEX($D54:$BY54, 1, MATCH(BV$11,$D$15:$BY$15,0))-PV_Zone_Ranking!$F$26)/(PV_Zone_Ranking!$G$26-PV_Zone_Ranking!$F$26)))</f>
        <v>0</v>
      </c>
      <c r="BW54">
        <v>0</v>
      </c>
      <c r="BX54">
        <f t="shared" ca="1" si="30"/>
        <v>0</v>
      </c>
      <c r="BY54">
        <f t="shared" ca="1" si="30"/>
        <v>0</v>
      </c>
      <c r="BZ54">
        <f t="shared" ca="1" si="30"/>
        <v>0</v>
      </c>
      <c r="CA54">
        <f t="shared" ca="1" si="30"/>
        <v>0</v>
      </c>
      <c r="CB54">
        <f t="shared" ca="1" si="30"/>
        <v>0</v>
      </c>
      <c r="CC54">
        <f t="shared" ca="1" si="30"/>
        <v>0</v>
      </c>
      <c r="CD54">
        <f t="shared" ca="1" si="30"/>
        <v>0</v>
      </c>
      <c r="CE54">
        <f t="shared" ca="1" si="30"/>
        <v>0</v>
      </c>
      <c r="CF54">
        <f t="shared" ca="1" si="30"/>
        <v>0</v>
      </c>
      <c r="CG54">
        <f t="shared" ca="1" si="30"/>
        <v>0</v>
      </c>
      <c r="CH54" s="3">
        <f t="shared" ca="1" si="14"/>
        <v>0</v>
      </c>
      <c r="CI54" s="3">
        <f ca="1">IF($BN54=0,IF(PV_Zone_Ranking!$AK$18="SS",INDEX($D54:$BY54, 1, MATCH(CI$11,$D$15:$BY$15,0)),IF(PV_Zone_Ranking!$AK$18="TX",INDEX($D54:$BY54, 1, MATCH(CI$12,$D$15:$BY$15,0)),"Error")),0)</f>
        <v>0</v>
      </c>
      <c r="CJ54" s="4">
        <f t="shared" ca="1" si="10"/>
        <v>0</v>
      </c>
      <c r="CK54">
        <f t="shared" ca="1" si="15"/>
        <v>0</v>
      </c>
      <c r="CL54">
        <f t="shared" ca="1" si="16"/>
        <v>0</v>
      </c>
      <c r="CM54" s="4" t="str">
        <f ca="1">IF(D54=0,"",IF(CH54=0,"",COUNTIF($CH$16:$CH$197,"&gt;"&amp;CH54)+COUNTIF($CH54:$CH$197,CH54)))</f>
        <v/>
      </c>
      <c r="CN54" t="str">
        <f ca="1">IF(D54=0,"",IF(CH54=0,"",COUNTIFS($CI$16:$CI$197,"&lt;"&amp;CI54,$CI$16:$CI$197,"&lt;&gt;"&amp;0)+COUNTIF($CI54:$CI$197,CI54)))</f>
        <v/>
      </c>
      <c r="CQ54">
        <v>39</v>
      </c>
      <c r="CR54" t="e">
        <f t="shared" ca="1" si="17"/>
        <v>#N/A</v>
      </c>
      <c r="CS54" t="e">
        <f t="shared" ca="1" si="17"/>
        <v>#N/A</v>
      </c>
      <c r="CT54" s="3" t="e">
        <f t="shared" ca="1" si="17"/>
        <v>#N/A</v>
      </c>
      <c r="CU54" s="3" t="e">
        <f t="shared" ca="1" si="17"/>
        <v>#N/A</v>
      </c>
      <c r="CV54" s="4" t="e">
        <f t="shared" ca="1" si="17"/>
        <v>#N/A</v>
      </c>
      <c r="CW54" s="4" t="e">
        <f t="shared" ca="1" si="19"/>
        <v>#N/A</v>
      </c>
      <c r="CY54">
        <v>39</v>
      </c>
      <c r="CZ54" t="e">
        <f t="shared" ca="1" si="31"/>
        <v>#N/A</v>
      </c>
      <c r="DA54" t="e">
        <f t="shared" ca="1" si="31"/>
        <v>#N/A</v>
      </c>
      <c r="DB54" s="3" t="e">
        <f t="shared" ca="1" si="31"/>
        <v>#N/A</v>
      </c>
      <c r="DC54" s="3" t="e">
        <f t="shared" ca="1" si="31"/>
        <v>#N/A</v>
      </c>
      <c r="DD54" s="4" t="e">
        <f t="shared" ca="1" si="31"/>
        <v>#N/A</v>
      </c>
      <c r="DE54" s="4" t="e">
        <f t="shared" ca="1" si="20"/>
        <v>#N/A</v>
      </c>
      <c r="DF54" t="e">
        <f t="shared" ca="1" si="18"/>
        <v>#N/A</v>
      </c>
      <c r="DN54" s="26" t="s">
        <v>50</v>
      </c>
      <c r="DO54" s="171">
        <v>36</v>
      </c>
      <c r="DP54" s="171">
        <v>167</v>
      </c>
      <c r="DQ54" s="171">
        <v>112</v>
      </c>
      <c r="DS54" s="41" t="s">
        <v>180</v>
      </c>
      <c r="DT54" s="24">
        <f>IF(PV_Zone_Ranking!E37=0,NA(),PV_Zone_Ranking!E37)</f>
        <v>0.05</v>
      </c>
    </row>
    <row r="55" spans="4:127" x14ac:dyDescent="0.2">
      <c r="D55" s="135">
        <f t="shared" ca="1" si="34"/>
        <v>0</v>
      </c>
      <c r="E55" s="135">
        <f t="shared" ca="1" si="34"/>
        <v>0</v>
      </c>
      <c r="F55" s="135">
        <f t="shared" ca="1" si="34"/>
        <v>0</v>
      </c>
      <c r="G55" s="135">
        <f t="shared" ca="1" si="34"/>
        <v>0</v>
      </c>
      <c r="H55" s="135">
        <f t="shared" ca="1" si="34"/>
        <v>0</v>
      </c>
      <c r="I55" s="135">
        <f t="shared" ca="1" si="34"/>
        <v>0</v>
      </c>
      <c r="J55" s="2">
        <f t="shared" ca="1" si="34"/>
        <v>0</v>
      </c>
      <c r="K55" s="135">
        <f t="shared" ca="1" si="34"/>
        <v>0</v>
      </c>
      <c r="L55" s="135">
        <f t="shared" ca="1" si="34"/>
        <v>0</v>
      </c>
      <c r="M55" s="135">
        <f t="shared" ca="1" si="34"/>
        <v>0</v>
      </c>
      <c r="N55" s="135">
        <f t="shared" ca="1" si="34"/>
        <v>0</v>
      </c>
      <c r="O55" s="135">
        <f t="shared" ca="1" si="34"/>
        <v>0</v>
      </c>
      <c r="P55" s="135">
        <f t="shared" ca="1" si="34"/>
        <v>0</v>
      </c>
      <c r="Q55" s="135">
        <f t="shared" ca="1" si="34"/>
        <v>0</v>
      </c>
      <c r="R55" s="135">
        <f t="shared" ca="1" si="34"/>
        <v>0</v>
      </c>
      <c r="S55" s="135">
        <f t="shared" ca="1" si="34"/>
        <v>0</v>
      </c>
      <c r="T55" s="135">
        <f t="shared" ca="1" si="32"/>
        <v>0</v>
      </c>
      <c r="U55" s="135">
        <f t="shared" ca="1" si="32"/>
        <v>0</v>
      </c>
      <c r="V55" s="135">
        <f t="shared" ca="1" si="32"/>
        <v>0</v>
      </c>
      <c r="W55" s="135">
        <f t="shared" ca="1" si="32"/>
        <v>0</v>
      </c>
      <c r="X55" s="135">
        <f t="shared" ca="1" si="32"/>
        <v>0</v>
      </c>
      <c r="Y55" s="135">
        <f t="shared" ca="1" si="32"/>
        <v>0</v>
      </c>
      <c r="Z55" s="135">
        <f t="shared" ca="1" si="32"/>
        <v>0</v>
      </c>
      <c r="AA55" s="135">
        <f t="shared" ca="1" si="32"/>
        <v>0</v>
      </c>
      <c r="AB55" s="135">
        <f t="shared" ca="1" si="32"/>
        <v>0</v>
      </c>
      <c r="AC55" s="135">
        <f t="shared" ca="1" si="32"/>
        <v>0</v>
      </c>
      <c r="AD55" s="135">
        <f t="shared" ca="1" si="32"/>
        <v>0</v>
      </c>
      <c r="AE55" s="135">
        <f t="shared" ca="1" si="32"/>
        <v>0</v>
      </c>
      <c r="AF55" s="135">
        <f t="shared" ca="1" si="32"/>
        <v>0</v>
      </c>
      <c r="AG55" s="135">
        <f t="shared" ca="1" si="32"/>
        <v>0</v>
      </c>
      <c r="AH55" s="135">
        <f t="shared" ca="1" si="32"/>
        <v>0</v>
      </c>
      <c r="AI55" s="135">
        <f t="shared" ca="1" si="32"/>
        <v>0</v>
      </c>
      <c r="AJ55" s="135">
        <f t="shared" ca="1" si="35"/>
        <v>0</v>
      </c>
      <c r="AK55" s="135">
        <f t="shared" ca="1" si="35"/>
        <v>0</v>
      </c>
      <c r="AL55" s="135">
        <f t="shared" ca="1" si="35"/>
        <v>0</v>
      </c>
      <c r="AM55" s="135">
        <f t="shared" ca="1" si="35"/>
        <v>0</v>
      </c>
      <c r="AN55" s="135">
        <f t="shared" ca="1" si="35"/>
        <v>0</v>
      </c>
      <c r="AO55" s="135">
        <f t="shared" ca="1" si="35"/>
        <v>0</v>
      </c>
      <c r="AP55" s="135">
        <f t="shared" ca="1" si="35"/>
        <v>0</v>
      </c>
      <c r="AQ55" s="135">
        <f t="shared" ca="1" si="35"/>
        <v>0</v>
      </c>
      <c r="AR55" s="135">
        <f t="shared" ca="1" si="35"/>
        <v>0</v>
      </c>
      <c r="AS55" s="135">
        <f t="shared" ca="1" si="35"/>
        <v>0</v>
      </c>
      <c r="AT55" s="135">
        <f t="shared" ca="1" si="35"/>
        <v>0</v>
      </c>
      <c r="AU55" s="135">
        <f t="shared" ca="1" si="35"/>
        <v>0</v>
      </c>
      <c r="AV55" s="135">
        <f t="shared" ca="1" si="35"/>
        <v>0</v>
      </c>
      <c r="AW55" s="135">
        <f t="shared" ca="1" si="35"/>
        <v>0</v>
      </c>
      <c r="AX55" s="135">
        <f t="shared" ca="1" si="35"/>
        <v>0</v>
      </c>
      <c r="AY55" s="135">
        <f t="shared" ca="1" si="35"/>
        <v>0</v>
      </c>
      <c r="AZ55" s="135">
        <f t="shared" ca="1" si="33"/>
        <v>0</v>
      </c>
      <c r="BA55" s="135">
        <f t="shared" ca="1" si="33"/>
        <v>0</v>
      </c>
      <c r="BB55" s="135">
        <f t="shared" ca="1" si="33"/>
        <v>0</v>
      </c>
      <c r="BC55" s="135">
        <f t="shared" ca="1" si="33"/>
        <v>0</v>
      </c>
      <c r="BD55" s="135">
        <f t="shared" ca="1" si="33"/>
        <v>0</v>
      </c>
      <c r="BE55" s="135">
        <f t="shared" ca="1" si="33"/>
        <v>0</v>
      </c>
      <c r="BF55" s="135">
        <f t="shared" ca="1" si="33"/>
        <v>0</v>
      </c>
      <c r="BG55" s="135">
        <f t="shared" ca="1" si="33"/>
        <v>0</v>
      </c>
      <c r="BH55" s="135">
        <f t="shared" ca="1" si="33"/>
        <v>0</v>
      </c>
      <c r="BI55" s="135">
        <f t="shared" ca="1" si="33"/>
        <v>0</v>
      </c>
      <c r="BJ55" s="135">
        <f t="shared" ref="BJ55:BK61" ca="1" si="36">INDIRECT($B$3&amp;"!R"&amp;(ROW()-$D$14)&amp;"C"&amp;(COLUMN()-$C$15),FALSE)</f>
        <v>0</v>
      </c>
      <c r="BK55" s="135">
        <f t="shared" ca="1" si="36"/>
        <v>0</v>
      </c>
      <c r="BL55" s="135"/>
      <c r="BM55" s="135">
        <f ca="1">IF(INDEX($D55:$BV55, 1, MATCH(BM$11,$D$15:$BV$15,0))&gt;=PV_Zone_Ranking!$C$45,0,1)</f>
        <v>0</v>
      </c>
      <c r="BN55" s="135">
        <f t="shared" ca="1" si="13"/>
        <v>0</v>
      </c>
      <c r="BQ55">
        <f ca="1">IF(PV_Zone_Ranking!$AK$18="SS",0,IF(PV_Zone_Ranking!$G$29=0,0,1-(INDEX($D55:$BY55, 1, MATCH(BQ$11,$D$15:$BY$15,0))-PV_Zone_Ranking!$F$29)/(PV_Zone_Ranking!$G$29-PV_Zone_Ranking!$F$29)))</f>
        <v>3.8575399157771662</v>
      </c>
      <c r="BR55">
        <f>IF(PV_Zone_Ranking!$AK$18="TX",0,IF(PV_Zone_Ranking!$G$29=0,0,1-(INDEX($D55:$BY55, 1, MATCH(BR$11,$D$15:$BY$15,0))-PV_Zone_Ranking!$F$29)/(PV_Zone_Ranking!$G$29-PV_Zone_Ranking!$F$29)))</f>
        <v>0</v>
      </c>
      <c r="BS55">
        <f ca="1">IF(PV_Zone_Ranking!$G$30=0,0,1-(INDEX($D55:$BY55, 1, MATCH(BS$11,$D$15:$BY$15,0))-PV_Zone_Ranking!$F$30)/(PV_Zone_Ranking!$G$30-PV_Zone_Ranking!$F$30))</f>
        <v>1.0774207710083805</v>
      </c>
      <c r="BT55">
        <f ca="1">IF(PV_Zone_Ranking!$G$28=0,0,1-(INDEX($D55:$BY55, 1, MATCH(BT$11,$D$15:$BY$15,0))-PV_Zone_Ranking!$F$28)/(PV_Zone_Ranking!$G$28-PV_Zone_Ranking!$F$28))</f>
        <v>16.799370740204573</v>
      </c>
      <c r="BU55">
        <f ca="1">IF(PV_Zone_Ranking!$AK$18="SS",0,IF(PV_Zone_Ranking!$G$26=0,0,1-(INDEX($D55:$BY55, 1, MATCH(BU$11,$D$15:$BY$15,0))-PV_Zone_Ranking!$F$26)/(PV_Zone_Ranking!$G$26-PV_Zone_Ranking!$F$26)))</f>
        <v>19.138888658952798</v>
      </c>
      <c r="BV55">
        <f>IF(PV_Zone_Ranking!$AK$18="TX",0,IF(PV_Zone_Ranking!$G$26=0,0,1-(INDEX($D55:$BY55, 1, MATCH(BV$11,$D$15:$BY$15,0))-PV_Zone_Ranking!$F$26)/(PV_Zone_Ranking!$G$26-PV_Zone_Ranking!$F$26)))</f>
        <v>0</v>
      </c>
      <c r="BW55">
        <v>0</v>
      </c>
      <c r="BX55">
        <f t="shared" ca="1" si="30"/>
        <v>0</v>
      </c>
      <c r="BY55">
        <f t="shared" ca="1" si="30"/>
        <v>0</v>
      </c>
      <c r="BZ55">
        <f t="shared" ca="1" si="30"/>
        <v>0</v>
      </c>
      <c r="CA55">
        <f t="shared" ca="1" si="30"/>
        <v>0</v>
      </c>
      <c r="CB55">
        <f t="shared" ca="1" si="30"/>
        <v>0</v>
      </c>
      <c r="CC55">
        <f t="shared" ca="1" si="30"/>
        <v>0</v>
      </c>
      <c r="CD55">
        <f t="shared" ca="1" si="30"/>
        <v>0</v>
      </c>
      <c r="CE55">
        <f t="shared" ca="1" si="30"/>
        <v>0</v>
      </c>
      <c r="CF55">
        <f t="shared" ca="1" si="30"/>
        <v>0</v>
      </c>
      <c r="CG55">
        <f t="shared" ca="1" si="30"/>
        <v>0</v>
      </c>
      <c r="CH55" s="3">
        <f t="shared" ca="1" si="14"/>
        <v>0</v>
      </c>
      <c r="CI55" s="3">
        <f ca="1">IF($BN55=0,IF(PV_Zone_Ranking!$AK$18="SS",INDEX($D55:$BY55, 1, MATCH(CI$11,$D$15:$BY$15,0)),IF(PV_Zone_Ranking!$AK$18="TX",INDEX($D55:$BY55, 1, MATCH(CI$12,$D$15:$BY$15,0)),"Error")),0)</f>
        <v>0</v>
      </c>
      <c r="CJ55" s="4">
        <f t="shared" ca="1" si="10"/>
        <v>0</v>
      </c>
      <c r="CK55">
        <f t="shared" ca="1" si="15"/>
        <v>0</v>
      </c>
      <c r="CL55">
        <f t="shared" ca="1" si="16"/>
        <v>0</v>
      </c>
      <c r="CM55" s="4" t="str">
        <f ca="1">IF(D55=0,"",IF(CH55=0,"",COUNTIF($CH$16:$CH$197,"&gt;"&amp;CH55)+COUNTIF($CH55:$CH$197,CH55)))</f>
        <v/>
      </c>
      <c r="CN55" t="str">
        <f ca="1">IF(D55=0,"",IF(CH55=0,"",COUNTIFS($CI$16:$CI$197,"&lt;"&amp;CI55,$CI$16:$CI$197,"&lt;&gt;"&amp;0)+COUNTIF($CI55:$CI$197,CI55)))</f>
        <v/>
      </c>
      <c r="CQ55">
        <v>40</v>
      </c>
      <c r="CR55" t="e">
        <f t="shared" ca="1" si="17"/>
        <v>#N/A</v>
      </c>
      <c r="CS55" t="e">
        <f t="shared" ca="1" si="17"/>
        <v>#N/A</v>
      </c>
      <c r="CT55" s="3" t="e">
        <f t="shared" ca="1" si="17"/>
        <v>#N/A</v>
      </c>
      <c r="CU55" s="3" t="e">
        <f t="shared" ca="1" si="17"/>
        <v>#N/A</v>
      </c>
      <c r="CV55" s="4" t="e">
        <f t="shared" ca="1" si="17"/>
        <v>#N/A</v>
      </c>
      <c r="CW55" s="4" t="e">
        <f t="shared" ca="1" si="19"/>
        <v>#N/A</v>
      </c>
      <c r="CY55">
        <v>40</v>
      </c>
      <c r="CZ55" t="e">
        <f t="shared" ca="1" si="31"/>
        <v>#N/A</v>
      </c>
      <c r="DA55" t="e">
        <f t="shared" ca="1" si="31"/>
        <v>#N/A</v>
      </c>
      <c r="DB55" s="3" t="e">
        <f t="shared" ca="1" si="31"/>
        <v>#N/A</v>
      </c>
      <c r="DC55" s="3" t="e">
        <f t="shared" ca="1" si="31"/>
        <v>#N/A</v>
      </c>
      <c r="DD55" s="4" t="e">
        <f t="shared" ca="1" si="31"/>
        <v>#N/A</v>
      </c>
      <c r="DE55" s="4" t="e">
        <f t="shared" ca="1" si="20"/>
        <v>#N/A</v>
      </c>
      <c r="DF55" t="e">
        <f t="shared" ca="1" si="18"/>
        <v>#N/A</v>
      </c>
      <c r="DN55" s="26" t="s">
        <v>230</v>
      </c>
      <c r="DO55" s="171">
        <v>1</v>
      </c>
      <c r="DP55" s="171">
        <v>1</v>
      </c>
      <c r="DQ55" s="171">
        <v>3</v>
      </c>
      <c r="DS55" s="41" t="s">
        <v>181</v>
      </c>
      <c r="DT55" s="24">
        <f>IF(PV_Zone_Ranking!E38=0,NA(),PV_Zone_Ranking!E38)</f>
        <v>0.05</v>
      </c>
      <c r="DW55" s="11" t="s">
        <v>197</v>
      </c>
    </row>
    <row r="56" spans="4:127" x14ac:dyDescent="0.2">
      <c r="D56" s="135">
        <f t="shared" ca="1" si="34"/>
        <v>0</v>
      </c>
      <c r="E56" s="135">
        <f t="shared" ca="1" si="34"/>
        <v>0</v>
      </c>
      <c r="F56" s="135">
        <f t="shared" ca="1" si="34"/>
        <v>0</v>
      </c>
      <c r="G56" s="135">
        <f t="shared" ca="1" si="34"/>
        <v>0</v>
      </c>
      <c r="H56" s="135">
        <f t="shared" ca="1" si="34"/>
        <v>0</v>
      </c>
      <c r="I56" s="135">
        <f t="shared" ca="1" si="34"/>
        <v>0</v>
      </c>
      <c r="J56" s="2">
        <f t="shared" ca="1" si="34"/>
        <v>0</v>
      </c>
      <c r="K56" s="135">
        <f t="shared" ca="1" si="34"/>
        <v>0</v>
      </c>
      <c r="L56" s="135">
        <f t="shared" ca="1" si="34"/>
        <v>0</v>
      </c>
      <c r="M56" s="135">
        <f t="shared" ca="1" si="34"/>
        <v>0</v>
      </c>
      <c r="N56" s="135">
        <f t="shared" ca="1" si="34"/>
        <v>0</v>
      </c>
      <c r="O56" s="135">
        <f t="shared" ca="1" si="34"/>
        <v>0</v>
      </c>
      <c r="P56" s="135">
        <f t="shared" ca="1" si="34"/>
        <v>0</v>
      </c>
      <c r="Q56" s="135">
        <f t="shared" ca="1" si="34"/>
        <v>0</v>
      </c>
      <c r="R56" s="135">
        <f t="shared" ca="1" si="34"/>
        <v>0</v>
      </c>
      <c r="S56" s="135">
        <f t="shared" ca="1" si="34"/>
        <v>0</v>
      </c>
      <c r="T56" s="135">
        <f t="shared" ca="1" si="32"/>
        <v>0</v>
      </c>
      <c r="U56" s="135">
        <f t="shared" ca="1" si="32"/>
        <v>0</v>
      </c>
      <c r="V56" s="135">
        <f t="shared" ca="1" si="32"/>
        <v>0</v>
      </c>
      <c r="W56" s="135">
        <f t="shared" ca="1" si="32"/>
        <v>0</v>
      </c>
      <c r="X56" s="135">
        <f t="shared" ca="1" si="32"/>
        <v>0</v>
      </c>
      <c r="Y56" s="135">
        <f t="shared" ca="1" si="32"/>
        <v>0</v>
      </c>
      <c r="Z56" s="135">
        <f t="shared" ca="1" si="32"/>
        <v>0</v>
      </c>
      <c r="AA56" s="135">
        <f t="shared" ca="1" si="32"/>
        <v>0</v>
      </c>
      <c r="AB56" s="135">
        <f t="shared" ca="1" si="32"/>
        <v>0</v>
      </c>
      <c r="AC56" s="135">
        <f t="shared" ca="1" si="32"/>
        <v>0</v>
      </c>
      <c r="AD56" s="135">
        <f t="shared" ca="1" si="32"/>
        <v>0</v>
      </c>
      <c r="AE56" s="135">
        <f t="shared" ca="1" si="32"/>
        <v>0</v>
      </c>
      <c r="AF56" s="135">
        <f t="shared" ca="1" si="32"/>
        <v>0</v>
      </c>
      <c r="AG56" s="135">
        <f t="shared" ca="1" si="32"/>
        <v>0</v>
      </c>
      <c r="AH56" s="135">
        <f t="shared" ca="1" si="32"/>
        <v>0</v>
      </c>
      <c r="AI56" s="135">
        <f t="shared" ca="1" si="32"/>
        <v>0</v>
      </c>
      <c r="AJ56" s="135">
        <f t="shared" ca="1" si="35"/>
        <v>0</v>
      </c>
      <c r="AK56" s="135">
        <f t="shared" ca="1" si="35"/>
        <v>0</v>
      </c>
      <c r="AL56" s="135">
        <f t="shared" ca="1" si="35"/>
        <v>0</v>
      </c>
      <c r="AM56" s="135">
        <f t="shared" ca="1" si="35"/>
        <v>0</v>
      </c>
      <c r="AN56" s="135">
        <f t="shared" ca="1" si="35"/>
        <v>0</v>
      </c>
      <c r="AO56" s="135">
        <f t="shared" ca="1" si="35"/>
        <v>0</v>
      </c>
      <c r="AP56" s="135">
        <f t="shared" ca="1" si="35"/>
        <v>0</v>
      </c>
      <c r="AQ56" s="135">
        <f t="shared" ca="1" si="35"/>
        <v>0</v>
      </c>
      <c r="AR56" s="135">
        <f t="shared" ca="1" si="35"/>
        <v>0</v>
      </c>
      <c r="AS56" s="135">
        <f t="shared" ca="1" si="35"/>
        <v>0</v>
      </c>
      <c r="AT56" s="135">
        <f t="shared" ca="1" si="35"/>
        <v>0</v>
      </c>
      <c r="AU56" s="135">
        <f t="shared" ca="1" si="35"/>
        <v>0</v>
      </c>
      <c r="AV56" s="135">
        <f t="shared" ca="1" si="35"/>
        <v>0</v>
      </c>
      <c r="AW56" s="135">
        <f t="shared" ca="1" si="35"/>
        <v>0</v>
      </c>
      <c r="AX56" s="135">
        <f t="shared" ca="1" si="35"/>
        <v>0</v>
      </c>
      <c r="AY56" s="135">
        <f t="shared" ca="1" si="35"/>
        <v>0</v>
      </c>
      <c r="AZ56" s="135">
        <f t="shared" ca="1" si="33"/>
        <v>0</v>
      </c>
      <c r="BA56" s="135">
        <f t="shared" ca="1" si="33"/>
        <v>0</v>
      </c>
      <c r="BB56" s="135">
        <f t="shared" ca="1" si="33"/>
        <v>0</v>
      </c>
      <c r="BC56" s="135">
        <f t="shared" ca="1" si="33"/>
        <v>0</v>
      </c>
      <c r="BD56" s="135">
        <f t="shared" ca="1" si="33"/>
        <v>0</v>
      </c>
      <c r="BE56" s="135">
        <f t="shared" ca="1" si="33"/>
        <v>0</v>
      </c>
      <c r="BF56" s="135">
        <f t="shared" ca="1" si="33"/>
        <v>0</v>
      </c>
      <c r="BG56" s="135">
        <f t="shared" ca="1" si="33"/>
        <v>0</v>
      </c>
      <c r="BH56" s="135">
        <f t="shared" ca="1" si="33"/>
        <v>0</v>
      </c>
      <c r="BI56" s="135">
        <f t="shared" ca="1" si="33"/>
        <v>0</v>
      </c>
      <c r="BJ56" s="135">
        <f t="shared" ca="1" si="36"/>
        <v>0</v>
      </c>
      <c r="BK56" s="135">
        <f t="shared" ca="1" si="36"/>
        <v>0</v>
      </c>
      <c r="BL56" s="135"/>
      <c r="BM56" s="135">
        <f ca="1">IF(INDEX($D56:$BV56, 1, MATCH(BM$11,$D$15:$BV$15,0))&gt;=PV_Zone_Ranking!$C$45,0,1)</f>
        <v>0</v>
      </c>
      <c r="BN56" s="135">
        <f t="shared" ca="1" si="13"/>
        <v>0</v>
      </c>
      <c r="BQ56">
        <f ca="1">IF(PV_Zone_Ranking!$AK$18="SS",0,IF(PV_Zone_Ranking!$G$29=0,0,1-(INDEX($D56:$BY56, 1, MATCH(BQ$11,$D$15:$BY$15,0))-PV_Zone_Ranking!$F$29)/(PV_Zone_Ranking!$G$29-PV_Zone_Ranking!$F$29)))</f>
        <v>3.8575399157771662</v>
      </c>
      <c r="BR56">
        <f>IF(PV_Zone_Ranking!$AK$18="TX",0,IF(PV_Zone_Ranking!$G$29=0,0,1-(INDEX($D56:$BY56, 1, MATCH(BR$11,$D$15:$BY$15,0))-PV_Zone_Ranking!$F$29)/(PV_Zone_Ranking!$G$29-PV_Zone_Ranking!$F$29)))</f>
        <v>0</v>
      </c>
      <c r="BS56">
        <f ca="1">IF(PV_Zone_Ranking!$G$30=0,0,1-(INDEX($D56:$BY56, 1, MATCH(BS$11,$D$15:$BY$15,0))-PV_Zone_Ranking!$F$30)/(PV_Zone_Ranking!$G$30-PV_Zone_Ranking!$F$30))</f>
        <v>1.0774207710083805</v>
      </c>
      <c r="BT56">
        <f ca="1">IF(PV_Zone_Ranking!$G$28=0,0,1-(INDEX($D56:$BY56, 1, MATCH(BT$11,$D$15:$BY$15,0))-PV_Zone_Ranking!$F$28)/(PV_Zone_Ranking!$G$28-PV_Zone_Ranking!$F$28))</f>
        <v>16.799370740204573</v>
      </c>
      <c r="BU56">
        <f ca="1">IF(PV_Zone_Ranking!$AK$18="SS",0,IF(PV_Zone_Ranking!$G$26=0,0,1-(INDEX($D56:$BY56, 1, MATCH(BU$11,$D$15:$BY$15,0))-PV_Zone_Ranking!$F$26)/(PV_Zone_Ranking!$G$26-PV_Zone_Ranking!$F$26)))</f>
        <v>19.138888658952798</v>
      </c>
      <c r="BV56">
        <f>IF(PV_Zone_Ranking!$AK$18="TX",0,IF(PV_Zone_Ranking!$G$26=0,0,1-(INDEX($D56:$BY56, 1, MATCH(BV$11,$D$15:$BY$15,0))-PV_Zone_Ranking!$F$26)/(PV_Zone_Ranking!$G$26-PV_Zone_Ranking!$F$26)))</f>
        <v>0</v>
      </c>
      <c r="BW56">
        <v>0</v>
      </c>
      <c r="BX56">
        <f t="shared" ca="1" si="30"/>
        <v>0</v>
      </c>
      <c r="BY56">
        <f t="shared" ca="1" si="30"/>
        <v>0</v>
      </c>
      <c r="BZ56">
        <f t="shared" ca="1" si="30"/>
        <v>0</v>
      </c>
      <c r="CA56">
        <f t="shared" ca="1" si="30"/>
        <v>0</v>
      </c>
      <c r="CB56">
        <f t="shared" ca="1" si="30"/>
        <v>0</v>
      </c>
      <c r="CC56">
        <f t="shared" ca="1" si="30"/>
        <v>0</v>
      </c>
      <c r="CD56">
        <f t="shared" ca="1" si="30"/>
        <v>0</v>
      </c>
      <c r="CE56">
        <f t="shared" ca="1" si="30"/>
        <v>0</v>
      </c>
      <c r="CF56">
        <f t="shared" ca="1" si="30"/>
        <v>0</v>
      </c>
      <c r="CG56">
        <f t="shared" ca="1" si="30"/>
        <v>0</v>
      </c>
      <c r="CH56" s="3">
        <f t="shared" ca="1" si="14"/>
        <v>0</v>
      </c>
      <c r="CI56" s="3">
        <f ca="1">IF($BN56=0,IF(PV_Zone_Ranking!$AK$18="SS",INDEX($D56:$BY56, 1, MATCH(CI$11,$D$15:$BY$15,0)),IF(PV_Zone_Ranking!$AK$18="TX",INDEX($D56:$BY56, 1, MATCH(CI$12,$D$15:$BY$15,0)),"Error")),0)</f>
        <v>0</v>
      </c>
      <c r="CJ56" s="4">
        <f t="shared" ca="1" si="10"/>
        <v>0</v>
      </c>
      <c r="CK56">
        <f t="shared" ca="1" si="15"/>
        <v>0</v>
      </c>
      <c r="CL56">
        <f t="shared" ca="1" si="16"/>
        <v>0</v>
      </c>
      <c r="CM56" s="4" t="str">
        <f ca="1">IF(D56=0,"",IF(CH56=0,"",COUNTIF($CH$16:$CH$197,"&gt;"&amp;CH56)+COUNTIF($CH56:$CH$197,CH56)))</f>
        <v/>
      </c>
      <c r="CN56" t="str">
        <f ca="1">IF(D56=0,"",IF(CH56=0,"",COUNTIFS($CI$16:$CI$197,"&lt;"&amp;CI56,$CI$16:$CI$197,"&lt;&gt;"&amp;0)+COUNTIF($CI56:$CI$197,CI56)))</f>
        <v/>
      </c>
      <c r="CQ56">
        <v>41</v>
      </c>
      <c r="CR56" t="e">
        <f t="shared" ca="1" si="17"/>
        <v>#N/A</v>
      </c>
      <c r="CS56" t="e">
        <f t="shared" ca="1" si="17"/>
        <v>#N/A</v>
      </c>
      <c r="CT56" s="3" t="e">
        <f t="shared" ca="1" si="17"/>
        <v>#N/A</v>
      </c>
      <c r="CU56" s="3" t="e">
        <f t="shared" ca="1" si="17"/>
        <v>#N/A</v>
      </c>
      <c r="CV56" s="4" t="e">
        <f t="shared" ca="1" si="17"/>
        <v>#N/A</v>
      </c>
      <c r="CW56" s="4" t="e">
        <f t="shared" ca="1" si="19"/>
        <v>#N/A</v>
      </c>
      <c r="CY56">
        <v>41</v>
      </c>
      <c r="CZ56" t="e">
        <f t="shared" ca="1" si="31"/>
        <v>#N/A</v>
      </c>
      <c r="DA56" t="e">
        <f t="shared" ca="1" si="31"/>
        <v>#N/A</v>
      </c>
      <c r="DB56" s="3" t="e">
        <f t="shared" ca="1" si="31"/>
        <v>#N/A</v>
      </c>
      <c r="DC56" s="3" t="e">
        <f t="shared" ca="1" si="31"/>
        <v>#N/A</v>
      </c>
      <c r="DD56" s="4" t="e">
        <f t="shared" ca="1" si="31"/>
        <v>#N/A</v>
      </c>
      <c r="DE56" s="4" t="e">
        <f t="shared" ca="1" si="20"/>
        <v>#N/A</v>
      </c>
      <c r="DF56" t="e">
        <f t="shared" ca="1" si="18"/>
        <v>#N/A</v>
      </c>
      <c r="DN56" s="26" t="s">
        <v>231</v>
      </c>
      <c r="DO56" s="171">
        <v>1</v>
      </c>
      <c r="DP56" s="171">
        <v>1</v>
      </c>
      <c r="DQ56" s="171">
        <v>3</v>
      </c>
      <c r="DS56" s="46" t="s">
        <v>182</v>
      </c>
      <c r="DT56" s="24">
        <f>IF(PV_Zone_Ranking!E39=0,NA(),PV_Zone_Ranking!E39)</f>
        <v>0.05</v>
      </c>
      <c r="DW56" t="s">
        <v>198</v>
      </c>
    </row>
    <row r="57" spans="4:127" x14ac:dyDescent="0.2">
      <c r="D57" s="135">
        <f t="shared" ca="1" si="34"/>
        <v>0</v>
      </c>
      <c r="E57" s="135">
        <f t="shared" ca="1" si="34"/>
        <v>0</v>
      </c>
      <c r="F57" s="135">
        <f t="shared" ca="1" si="34"/>
        <v>0</v>
      </c>
      <c r="G57" s="135">
        <f t="shared" ca="1" si="34"/>
        <v>0</v>
      </c>
      <c r="H57" s="135">
        <f t="shared" ca="1" si="34"/>
        <v>0</v>
      </c>
      <c r="I57" s="135">
        <f t="shared" ca="1" si="34"/>
        <v>0</v>
      </c>
      <c r="J57" s="2">
        <f t="shared" ca="1" si="34"/>
        <v>0</v>
      </c>
      <c r="K57" s="135">
        <f t="shared" ca="1" si="34"/>
        <v>0</v>
      </c>
      <c r="L57" s="135">
        <f t="shared" ca="1" si="34"/>
        <v>0</v>
      </c>
      <c r="M57" s="135">
        <f t="shared" ca="1" si="34"/>
        <v>0</v>
      </c>
      <c r="N57" s="135">
        <f t="shared" ca="1" si="34"/>
        <v>0</v>
      </c>
      <c r="O57" s="135">
        <f t="shared" ca="1" si="34"/>
        <v>0</v>
      </c>
      <c r="P57" s="135">
        <f t="shared" ca="1" si="34"/>
        <v>0</v>
      </c>
      <c r="Q57" s="135">
        <f t="shared" ca="1" si="34"/>
        <v>0</v>
      </c>
      <c r="R57" s="135">
        <f t="shared" ca="1" si="34"/>
        <v>0</v>
      </c>
      <c r="S57" s="135">
        <f t="shared" ca="1" si="34"/>
        <v>0</v>
      </c>
      <c r="T57" s="135">
        <f t="shared" ca="1" si="32"/>
        <v>0</v>
      </c>
      <c r="U57" s="135">
        <f t="shared" ca="1" si="32"/>
        <v>0</v>
      </c>
      <c r="V57" s="135">
        <f t="shared" ca="1" si="32"/>
        <v>0</v>
      </c>
      <c r="W57" s="135">
        <f t="shared" ca="1" si="32"/>
        <v>0</v>
      </c>
      <c r="X57" s="135">
        <f t="shared" ca="1" si="32"/>
        <v>0</v>
      </c>
      <c r="Y57" s="135">
        <f t="shared" ca="1" si="32"/>
        <v>0</v>
      </c>
      <c r="Z57" s="135">
        <f t="shared" ca="1" si="32"/>
        <v>0</v>
      </c>
      <c r="AA57" s="135">
        <f t="shared" ca="1" si="32"/>
        <v>0</v>
      </c>
      <c r="AB57" s="135">
        <f t="shared" ca="1" si="32"/>
        <v>0</v>
      </c>
      <c r="AC57" s="135">
        <f t="shared" ca="1" si="32"/>
        <v>0</v>
      </c>
      <c r="AD57" s="135">
        <f t="shared" ca="1" si="32"/>
        <v>0</v>
      </c>
      <c r="AE57" s="135">
        <f t="shared" ca="1" si="32"/>
        <v>0</v>
      </c>
      <c r="AF57" s="135">
        <f t="shared" ca="1" si="32"/>
        <v>0</v>
      </c>
      <c r="AG57" s="135">
        <f t="shared" ca="1" si="32"/>
        <v>0</v>
      </c>
      <c r="AH57" s="135">
        <f t="shared" ca="1" si="32"/>
        <v>0</v>
      </c>
      <c r="AI57" s="135">
        <f t="shared" ca="1" si="32"/>
        <v>0</v>
      </c>
      <c r="AJ57" s="135">
        <f t="shared" ca="1" si="35"/>
        <v>0</v>
      </c>
      <c r="AK57" s="135">
        <f t="shared" ca="1" si="35"/>
        <v>0</v>
      </c>
      <c r="AL57" s="135">
        <f t="shared" ca="1" si="35"/>
        <v>0</v>
      </c>
      <c r="AM57" s="135">
        <f t="shared" ca="1" si="35"/>
        <v>0</v>
      </c>
      <c r="AN57" s="135">
        <f t="shared" ca="1" si="35"/>
        <v>0</v>
      </c>
      <c r="AO57" s="135">
        <f t="shared" ca="1" si="35"/>
        <v>0</v>
      </c>
      <c r="AP57" s="135">
        <f t="shared" ca="1" si="35"/>
        <v>0</v>
      </c>
      <c r="AQ57" s="135">
        <f t="shared" ca="1" si="35"/>
        <v>0</v>
      </c>
      <c r="AR57" s="135">
        <f t="shared" ca="1" si="35"/>
        <v>0</v>
      </c>
      <c r="AS57" s="135">
        <f t="shared" ca="1" si="35"/>
        <v>0</v>
      </c>
      <c r="AT57" s="135">
        <f t="shared" ca="1" si="35"/>
        <v>0</v>
      </c>
      <c r="AU57" s="135">
        <f t="shared" ca="1" si="35"/>
        <v>0</v>
      </c>
      <c r="AV57" s="135">
        <f t="shared" ca="1" si="35"/>
        <v>0</v>
      </c>
      <c r="AW57" s="135">
        <f t="shared" ca="1" si="35"/>
        <v>0</v>
      </c>
      <c r="AX57" s="135">
        <f t="shared" ca="1" si="35"/>
        <v>0</v>
      </c>
      <c r="AY57" s="135">
        <f t="shared" ca="1" si="35"/>
        <v>0</v>
      </c>
      <c r="AZ57" s="135">
        <f t="shared" ca="1" si="33"/>
        <v>0</v>
      </c>
      <c r="BA57" s="135">
        <f t="shared" ca="1" si="33"/>
        <v>0</v>
      </c>
      <c r="BB57" s="135">
        <f t="shared" ca="1" si="33"/>
        <v>0</v>
      </c>
      <c r="BC57" s="135">
        <f t="shared" ca="1" si="33"/>
        <v>0</v>
      </c>
      <c r="BD57" s="135">
        <f t="shared" ca="1" si="33"/>
        <v>0</v>
      </c>
      <c r="BE57" s="135">
        <f t="shared" ca="1" si="33"/>
        <v>0</v>
      </c>
      <c r="BF57" s="135">
        <f t="shared" ca="1" si="33"/>
        <v>0</v>
      </c>
      <c r="BG57" s="135">
        <f t="shared" ca="1" si="33"/>
        <v>0</v>
      </c>
      <c r="BH57" s="135">
        <f t="shared" ca="1" si="33"/>
        <v>0</v>
      </c>
      <c r="BI57" s="135">
        <f t="shared" ca="1" si="33"/>
        <v>0</v>
      </c>
      <c r="BJ57" s="135">
        <f t="shared" ca="1" si="36"/>
        <v>0</v>
      </c>
      <c r="BK57" s="135">
        <f t="shared" ca="1" si="36"/>
        <v>0</v>
      </c>
      <c r="BL57" s="135"/>
      <c r="BM57" s="135">
        <f ca="1">IF(INDEX($D57:$BV57, 1, MATCH(BM$11,$D$15:$BV$15,0))&gt;=PV_Zone_Ranking!$C$45,0,1)</f>
        <v>0</v>
      </c>
      <c r="BN57" s="135">
        <f t="shared" ca="1" si="13"/>
        <v>0</v>
      </c>
      <c r="BQ57">
        <f ca="1">IF(PV_Zone_Ranking!$AK$18="SS",0,IF(PV_Zone_Ranking!$G$29=0,0,1-(INDEX($D57:$BY57, 1, MATCH(BQ$11,$D$15:$BY$15,0))-PV_Zone_Ranking!$F$29)/(PV_Zone_Ranking!$G$29-PV_Zone_Ranking!$F$29)))</f>
        <v>3.8575399157771662</v>
      </c>
      <c r="BR57">
        <f>IF(PV_Zone_Ranking!$AK$18="TX",0,IF(PV_Zone_Ranking!$G$29=0,0,1-(INDEX($D57:$BY57, 1, MATCH(BR$11,$D$15:$BY$15,0))-PV_Zone_Ranking!$F$29)/(PV_Zone_Ranking!$G$29-PV_Zone_Ranking!$F$29)))</f>
        <v>0</v>
      </c>
      <c r="BS57">
        <f ca="1">IF(PV_Zone_Ranking!$G$30=0,0,1-(INDEX($D57:$BY57, 1, MATCH(BS$11,$D$15:$BY$15,0))-PV_Zone_Ranking!$F$30)/(PV_Zone_Ranking!$G$30-PV_Zone_Ranking!$F$30))</f>
        <v>1.0774207710083805</v>
      </c>
      <c r="BT57">
        <f ca="1">IF(PV_Zone_Ranking!$G$28=0,0,1-(INDEX($D57:$BY57, 1, MATCH(BT$11,$D$15:$BY$15,0))-PV_Zone_Ranking!$F$28)/(PV_Zone_Ranking!$G$28-PV_Zone_Ranking!$F$28))</f>
        <v>16.799370740204573</v>
      </c>
      <c r="BU57">
        <f ca="1">IF(PV_Zone_Ranking!$AK$18="SS",0,IF(PV_Zone_Ranking!$G$26=0,0,1-(INDEX($D57:$BY57, 1, MATCH(BU$11,$D$15:$BY$15,0))-PV_Zone_Ranking!$F$26)/(PV_Zone_Ranking!$G$26-PV_Zone_Ranking!$F$26)))</f>
        <v>19.138888658952798</v>
      </c>
      <c r="BV57">
        <f>IF(PV_Zone_Ranking!$AK$18="TX",0,IF(PV_Zone_Ranking!$G$26=0,0,1-(INDEX($D57:$BY57, 1, MATCH(BV$11,$D$15:$BY$15,0))-PV_Zone_Ranking!$F$26)/(PV_Zone_Ranking!$G$26-PV_Zone_Ranking!$F$26)))</f>
        <v>0</v>
      </c>
      <c r="BW57">
        <v>0</v>
      </c>
      <c r="BX57">
        <f t="shared" ca="1" si="30"/>
        <v>0</v>
      </c>
      <c r="BY57">
        <f t="shared" ca="1" si="30"/>
        <v>0</v>
      </c>
      <c r="BZ57">
        <f t="shared" ca="1" si="30"/>
        <v>0</v>
      </c>
      <c r="CA57">
        <f t="shared" ca="1" si="30"/>
        <v>0</v>
      </c>
      <c r="CB57">
        <f t="shared" ca="1" si="30"/>
        <v>0</v>
      </c>
      <c r="CC57">
        <f t="shared" ca="1" si="30"/>
        <v>0</v>
      </c>
      <c r="CD57">
        <f t="shared" ca="1" si="30"/>
        <v>0</v>
      </c>
      <c r="CE57">
        <f t="shared" ca="1" si="30"/>
        <v>0</v>
      </c>
      <c r="CF57">
        <f t="shared" ca="1" si="30"/>
        <v>0</v>
      </c>
      <c r="CG57">
        <f t="shared" ca="1" si="30"/>
        <v>0</v>
      </c>
      <c r="CH57" s="3">
        <f t="shared" ca="1" si="14"/>
        <v>0</v>
      </c>
      <c r="CI57" s="3">
        <f ca="1">IF($BN57=0,IF(PV_Zone_Ranking!$AK$18="SS",INDEX($D57:$BY57, 1, MATCH(CI$11,$D$15:$BY$15,0)),IF(PV_Zone_Ranking!$AK$18="TX",INDEX($D57:$BY57, 1, MATCH(CI$12,$D$15:$BY$15,0)),"Error")),0)</f>
        <v>0</v>
      </c>
      <c r="CJ57" s="4">
        <f t="shared" ca="1" si="10"/>
        <v>0</v>
      </c>
      <c r="CK57">
        <f t="shared" ca="1" si="15"/>
        <v>0</v>
      </c>
      <c r="CL57">
        <f t="shared" ca="1" si="16"/>
        <v>0</v>
      </c>
      <c r="CM57" s="4" t="str">
        <f ca="1">IF(D57=0,"",IF(CH57=0,"",COUNTIF($CH$16:$CH$197,"&gt;"&amp;CH57)+COUNTIF($CH57:$CH$197,CH57)))</f>
        <v/>
      </c>
      <c r="CN57" t="str">
        <f ca="1">IF(D57=0,"",IF(CH57=0,"",COUNTIFS($CI$16:$CI$197,"&lt;"&amp;CI57,$CI$16:$CI$197,"&lt;&gt;"&amp;0)+COUNTIF($CI57:$CI$197,CI57)))</f>
        <v/>
      </c>
      <c r="CQ57">
        <v>42</v>
      </c>
      <c r="CR57" t="e">
        <f t="shared" ca="1" si="17"/>
        <v>#N/A</v>
      </c>
      <c r="CS57" t="e">
        <f t="shared" ca="1" si="17"/>
        <v>#N/A</v>
      </c>
      <c r="CT57" s="3" t="e">
        <f t="shared" ca="1" si="17"/>
        <v>#N/A</v>
      </c>
      <c r="CU57" s="3" t="e">
        <f t="shared" ca="1" si="17"/>
        <v>#N/A</v>
      </c>
      <c r="CV57" s="4" t="e">
        <f t="shared" ca="1" si="17"/>
        <v>#N/A</v>
      </c>
      <c r="CW57" s="4" t="e">
        <f t="shared" ca="1" si="19"/>
        <v>#N/A</v>
      </c>
      <c r="CY57">
        <v>42</v>
      </c>
      <c r="CZ57" t="e">
        <f t="shared" ca="1" si="31"/>
        <v>#N/A</v>
      </c>
      <c r="DA57" t="e">
        <f t="shared" ca="1" si="31"/>
        <v>#N/A</v>
      </c>
      <c r="DB57" s="3" t="e">
        <f t="shared" ca="1" si="31"/>
        <v>#N/A</v>
      </c>
      <c r="DC57" s="3" t="e">
        <f t="shared" ca="1" si="31"/>
        <v>#N/A</v>
      </c>
      <c r="DD57" s="4" t="e">
        <f t="shared" ca="1" si="31"/>
        <v>#N/A</v>
      </c>
      <c r="DE57" s="4" t="e">
        <f t="shared" ca="1" si="20"/>
        <v>#N/A</v>
      </c>
      <c r="DF57" t="e">
        <f t="shared" ca="1" si="18"/>
        <v>#N/A</v>
      </c>
      <c r="DN57" s="26" t="s">
        <v>176</v>
      </c>
      <c r="DO57" s="171">
        <v>0</v>
      </c>
      <c r="DP57" s="171">
        <v>0</v>
      </c>
      <c r="DQ57" s="171">
        <v>0</v>
      </c>
      <c r="DS57" s="7" t="s">
        <v>183</v>
      </c>
      <c r="DT57" s="24">
        <f>IF(PV_Zone_Ranking!E40=0,NA(),PV_Zone_Ranking!E40)</f>
        <v>0.05</v>
      </c>
      <c r="DW57" s="7" t="str">
        <f>CONCATENATE(PV_Zone_Ranking!$C$9," generation target")</f>
        <v>PV generation target</v>
      </c>
    </row>
    <row r="58" spans="4:127" x14ac:dyDescent="0.2">
      <c r="D58" s="135">
        <f t="shared" ca="1" si="34"/>
        <v>0</v>
      </c>
      <c r="E58" s="135">
        <f t="shared" ca="1" si="34"/>
        <v>0</v>
      </c>
      <c r="F58" s="135">
        <f t="shared" ca="1" si="34"/>
        <v>0</v>
      </c>
      <c r="G58" s="135">
        <f t="shared" ca="1" si="34"/>
        <v>0</v>
      </c>
      <c r="H58" s="135">
        <f t="shared" ca="1" si="34"/>
        <v>0</v>
      </c>
      <c r="I58" s="135">
        <f t="shared" ca="1" si="34"/>
        <v>0</v>
      </c>
      <c r="J58" s="2">
        <f t="shared" ca="1" si="34"/>
        <v>0</v>
      </c>
      <c r="K58" s="135">
        <f t="shared" ca="1" si="34"/>
        <v>0</v>
      </c>
      <c r="L58" s="135">
        <f t="shared" ca="1" si="34"/>
        <v>0</v>
      </c>
      <c r="M58" s="135">
        <f t="shared" ca="1" si="34"/>
        <v>0</v>
      </c>
      <c r="N58" s="135">
        <f t="shared" ca="1" si="34"/>
        <v>0</v>
      </c>
      <c r="O58" s="135">
        <f t="shared" ca="1" si="34"/>
        <v>0</v>
      </c>
      <c r="P58" s="135">
        <f t="shared" ca="1" si="34"/>
        <v>0</v>
      </c>
      <c r="Q58" s="135">
        <f t="shared" ca="1" si="34"/>
        <v>0</v>
      </c>
      <c r="R58" s="135">
        <f t="shared" ca="1" si="34"/>
        <v>0</v>
      </c>
      <c r="S58" s="135">
        <f t="shared" ca="1" si="34"/>
        <v>0</v>
      </c>
      <c r="T58" s="135">
        <f t="shared" ca="1" si="32"/>
        <v>0</v>
      </c>
      <c r="U58" s="135">
        <f t="shared" ca="1" si="32"/>
        <v>0</v>
      </c>
      <c r="V58" s="135">
        <f t="shared" ca="1" si="32"/>
        <v>0</v>
      </c>
      <c r="W58" s="135">
        <f t="shared" ca="1" si="32"/>
        <v>0</v>
      </c>
      <c r="X58" s="135">
        <f t="shared" ca="1" si="32"/>
        <v>0</v>
      </c>
      <c r="Y58" s="135">
        <f t="shared" ca="1" si="32"/>
        <v>0</v>
      </c>
      <c r="Z58" s="135">
        <f t="shared" ca="1" si="32"/>
        <v>0</v>
      </c>
      <c r="AA58" s="135">
        <f t="shared" ca="1" si="32"/>
        <v>0</v>
      </c>
      <c r="AB58" s="135">
        <f t="shared" ca="1" si="32"/>
        <v>0</v>
      </c>
      <c r="AC58" s="135">
        <f t="shared" ca="1" si="32"/>
        <v>0</v>
      </c>
      <c r="AD58" s="135">
        <f t="shared" ca="1" si="32"/>
        <v>0</v>
      </c>
      <c r="AE58" s="135">
        <f t="shared" ca="1" si="32"/>
        <v>0</v>
      </c>
      <c r="AF58" s="135">
        <f t="shared" ca="1" si="32"/>
        <v>0</v>
      </c>
      <c r="AG58" s="135">
        <f t="shared" ca="1" si="32"/>
        <v>0</v>
      </c>
      <c r="AH58" s="135">
        <f t="shared" ca="1" si="32"/>
        <v>0</v>
      </c>
      <c r="AI58" s="135">
        <f t="shared" ca="1" si="32"/>
        <v>0</v>
      </c>
      <c r="AJ58" s="135">
        <f t="shared" ca="1" si="35"/>
        <v>0</v>
      </c>
      <c r="AK58" s="135">
        <f t="shared" ca="1" si="35"/>
        <v>0</v>
      </c>
      <c r="AL58" s="135">
        <f t="shared" ca="1" si="35"/>
        <v>0</v>
      </c>
      <c r="AM58" s="135">
        <f t="shared" ca="1" si="35"/>
        <v>0</v>
      </c>
      <c r="AN58" s="135">
        <f t="shared" ca="1" si="35"/>
        <v>0</v>
      </c>
      <c r="AO58" s="135">
        <f t="shared" ca="1" si="35"/>
        <v>0</v>
      </c>
      <c r="AP58" s="135">
        <f t="shared" ca="1" si="35"/>
        <v>0</v>
      </c>
      <c r="AQ58" s="135">
        <f t="shared" ca="1" si="35"/>
        <v>0</v>
      </c>
      <c r="AR58" s="135">
        <f t="shared" ca="1" si="35"/>
        <v>0</v>
      </c>
      <c r="AS58" s="135">
        <f t="shared" ca="1" si="35"/>
        <v>0</v>
      </c>
      <c r="AT58" s="135">
        <f t="shared" ca="1" si="35"/>
        <v>0</v>
      </c>
      <c r="AU58" s="135">
        <f t="shared" ca="1" si="35"/>
        <v>0</v>
      </c>
      <c r="AV58" s="135">
        <f t="shared" ca="1" si="35"/>
        <v>0</v>
      </c>
      <c r="AW58" s="135">
        <f t="shared" ca="1" si="35"/>
        <v>0</v>
      </c>
      <c r="AX58" s="135">
        <f t="shared" ca="1" si="35"/>
        <v>0</v>
      </c>
      <c r="AY58" s="135">
        <f t="shared" ca="1" si="35"/>
        <v>0</v>
      </c>
      <c r="AZ58" s="135">
        <f t="shared" ca="1" si="33"/>
        <v>0</v>
      </c>
      <c r="BA58" s="135">
        <f t="shared" ca="1" si="33"/>
        <v>0</v>
      </c>
      <c r="BB58" s="135">
        <f t="shared" ca="1" si="33"/>
        <v>0</v>
      </c>
      <c r="BC58" s="135">
        <f t="shared" ca="1" si="33"/>
        <v>0</v>
      </c>
      <c r="BD58" s="135">
        <f t="shared" ca="1" si="33"/>
        <v>0</v>
      </c>
      <c r="BE58" s="135">
        <f t="shared" ca="1" si="33"/>
        <v>0</v>
      </c>
      <c r="BF58" s="135">
        <f t="shared" ca="1" si="33"/>
        <v>0</v>
      </c>
      <c r="BG58" s="135">
        <f t="shared" ca="1" si="33"/>
        <v>0</v>
      </c>
      <c r="BH58" s="135">
        <f t="shared" ca="1" si="33"/>
        <v>0</v>
      </c>
      <c r="BI58" s="135">
        <f t="shared" ca="1" si="33"/>
        <v>0</v>
      </c>
      <c r="BJ58" s="135">
        <f t="shared" ca="1" si="36"/>
        <v>0</v>
      </c>
      <c r="BK58" s="135">
        <f t="shared" ca="1" si="36"/>
        <v>0</v>
      </c>
      <c r="BL58" s="135"/>
      <c r="BM58" s="135">
        <f ca="1">IF(INDEX($D58:$BV58, 1, MATCH(BM$11,$D$15:$BV$15,0))&gt;=PV_Zone_Ranking!$C$45,0,1)</f>
        <v>0</v>
      </c>
      <c r="BN58" s="135">
        <f t="shared" ca="1" si="13"/>
        <v>0</v>
      </c>
      <c r="BQ58">
        <f ca="1">IF(PV_Zone_Ranking!$AK$18="SS",0,IF(PV_Zone_Ranking!$G$29=0,0,1-(INDEX($D58:$BY58, 1, MATCH(BQ$11,$D$15:$BY$15,0))-PV_Zone_Ranking!$F$29)/(PV_Zone_Ranking!$G$29-PV_Zone_Ranking!$F$29)))</f>
        <v>3.8575399157771662</v>
      </c>
      <c r="BR58">
        <f>IF(PV_Zone_Ranking!$AK$18="TX",0,IF(PV_Zone_Ranking!$G$29=0,0,1-(INDEX($D58:$BY58, 1, MATCH(BR$11,$D$15:$BY$15,0))-PV_Zone_Ranking!$F$29)/(PV_Zone_Ranking!$G$29-PV_Zone_Ranking!$F$29)))</f>
        <v>0</v>
      </c>
      <c r="BS58">
        <f ca="1">IF(PV_Zone_Ranking!$G$30=0,0,1-(INDEX($D58:$BY58, 1, MATCH(BS$11,$D$15:$BY$15,0))-PV_Zone_Ranking!$F$30)/(PV_Zone_Ranking!$G$30-PV_Zone_Ranking!$F$30))</f>
        <v>1.0774207710083805</v>
      </c>
      <c r="BT58">
        <f ca="1">IF(PV_Zone_Ranking!$G$28=0,0,1-(INDEX($D58:$BY58, 1, MATCH(BT$11,$D$15:$BY$15,0))-PV_Zone_Ranking!$F$28)/(PV_Zone_Ranking!$G$28-PV_Zone_Ranking!$F$28))</f>
        <v>16.799370740204573</v>
      </c>
      <c r="BU58">
        <f ca="1">IF(PV_Zone_Ranking!$AK$18="SS",0,IF(PV_Zone_Ranking!$G$26=0,0,1-(INDEX($D58:$BY58, 1, MATCH(BU$11,$D$15:$BY$15,0))-PV_Zone_Ranking!$F$26)/(PV_Zone_Ranking!$G$26-PV_Zone_Ranking!$F$26)))</f>
        <v>19.138888658952798</v>
      </c>
      <c r="BV58">
        <f>IF(PV_Zone_Ranking!$AK$18="TX",0,IF(PV_Zone_Ranking!$G$26=0,0,1-(INDEX($D58:$BY58, 1, MATCH(BV$11,$D$15:$BY$15,0))-PV_Zone_Ranking!$F$26)/(PV_Zone_Ranking!$G$26-PV_Zone_Ranking!$F$26)))</f>
        <v>0</v>
      </c>
      <c r="BW58">
        <v>0</v>
      </c>
      <c r="BX58">
        <f t="shared" ca="1" si="30"/>
        <v>0</v>
      </c>
      <c r="BY58">
        <f t="shared" ca="1" si="30"/>
        <v>0</v>
      </c>
      <c r="BZ58">
        <f t="shared" ca="1" si="30"/>
        <v>0</v>
      </c>
      <c r="CA58">
        <f t="shared" ca="1" si="30"/>
        <v>0</v>
      </c>
      <c r="CB58">
        <f t="shared" ca="1" si="30"/>
        <v>0</v>
      </c>
      <c r="CC58">
        <f t="shared" ca="1" si="30"/>
        <v>0</v>
      </c>
      <c r="CD58">
        <f t="shared" ca="1" si="30"/>
        <v>0</v>
      </c>
      <c r="CE58">
        <f t="shared" ca="1" si="30"/>
        <v>0</v>
      </c>
      <c r="CF58">
        <f t="shared" ca="1" si="30"/>
        <v>0</v>
      </c>
      <c r="CG58">
        <f t="shared" ca="1" si="30"/>
        <v>0</v>
      </c>
      <c r="CH58" s="3">
        <f t="shared" ca="1" si="14"/>
        <v>0</v>
      </c>
      <c r="CI58" s="3">
        <f ca="1">IF($BN58=0,IF(PV_Zone_Ranking!$AK$18="SS",INDEX($D58:$BY58, 1, MATCH(CI$11,$D$15:$BY$15,0)),IF(PV_Zone_Ranking!$AK$18="TX",INDEX($D58:$BY58, 1, MATCH(CI$12,$D$15:$BY$15,0)),"Error")),0)</f>
        <v>0</v>
      </c>
      <c r="CJ58" s="4">
        <f t="shared" ca="1" si="10"/>
        <v>0</v>
      </c>
      <c r="CK58">
        <f t="shared" ca="1" si="15"/>
        <v>0</v>
      </c>
      <c r="CL58">
        <f t="shared" ca="1" si="16"/>
        <v>0</v>
      </c>
      <c r="CM58" s="4" t="str">
        <f ca="1">IF(D58=0,"",IF(CH58=0,"",COUNTIF($CH$16:$CH$197,"&gt;"&amp;CH58)+COUNTIF($CH58:$CH$197,CH58)))</f>
        <v/>
      </c>
      <c r="CN58" t="str">
        <f ca="1">IF(D58=0,"",IF(CH58=0,"",COUNTIFS($CI$16:$CI$197,"&lt;"&amp;CI58,$CI$16:$CI$197,"&lt;&gt;"&amp;0)+COUNTIF($CI58:$CI$197,CI58)))</f>
        <v/>
      </c>
      <c r="CQ58">
        <v>43</v>
      </c>
      <c r="CR58" t="e">
        <f t="shared" ca="1" si="17"/>
        <v>#N/A</v>
      </c>
      <c r="CS58" t="e">
        <f t="shared" ca="1" si="17"/>
        <v>#N/A</v>
      </c>
      <c r="CT58" s="3" t="e">
        <f t="shared" ca="1" si="17"/>
        <v>#N/A</v>
      </c>
      <c r="CU58" s="3" t="e">
        <f t="shared" ca="1" si="17"/>
        <v>#N/A</v>
      </c>
      <c r="CV58" s="4" t="e">
        <f t="shared" ca="1" si="17"/>
        <v>#N/A</v>
      </c>
      <c r="CW58" s="4" t="e">
        <f t="shared" ca="1" si="19"/>
        <v>#N/A</v>
      </c>
      <c r="CY58">
        <v>43</v>
      </c>
      <c r="CZ58" t="e">
        <f t="shared" ca="1" si="31"/>
        <v>#N/A</v>
      </c>
      <c r="DA58" t="e">
        <f t="shared" ca="1" si="31"/>
        <v>#N/A</v>
      </c>
      <c r="DB58" s="3" t="e">
        <f t="shared" ca="1" si="31"/>
        <v>#N/A</v>
      </c>
      <c r="DC58" s="3" t="e">
        <f t="shared" ca="1" si="31"/>
        <v>#N/A</v>
      </c>
      <c r="DD58" s="4" t="e">
        <f t="shared" ca="1" si="31"/>
        <v>#N/A</v>
      </c>
      <c r="DE58" s="4" t="e">
        <f t="shared" ca="1" si="20"/>
        <v>#N/A</v>
      </c>
      <c r="DF58" t="e">
        <f t="shared" ca="1" si="18"/>
        <v>#N/A</v>
      </c>
      <c r="DS58" s="138" t="s">
        <v>211</v>
      </c>
      <c r="DT58" s="24">
        <f>IF(PV_Zone_Ranking!E41=0,NA(),PV_Zone_Ranking!E41)</f>
        <v>0.05</v>
      </c>
    </row>
    <row r="59" spans="4:127" x14ac:dyDescent="0.2">
      <c r="D59" s="135">
        <f t="shared" ca="1" si="34"/>
        <v>0</v>
      </c>
      <c r="E59" s="135">
        <f t="shared" ca="1" si="34"/>
        <v>0</v>
      </c>
      <c r="F59" s="135">
        <f t="shared" ca="1" si="34"/>
        <v>0</v>
      </c>
      <c r="G59" s="135">
        <f t="shared" ca="1" si="34"/>
        <v>0</v>
      </c>
      <c r="H59" s="135">
        <f t="shared" ca="1" si="34"/>
        <v>0</v>
      </c>
      <c r="I59" s="135">
        <f t="shared" ca="1" si="34"/>
        <v>0</v>
      </c>
      <c r="J59" s="2">
        <f t="shared" ca="1" si="34"/>
        <v>0</v>
      </c>
      <c r="K59" s="135">
        <f t="shared" ca="1" si="34"/>
        <v>0</v>
      </c>
      <c r="L59" s="135">
        <f t="shared" ca="1" si="34"/>
        <v>0</v>
      </c>
      <c r="M59" s="135">
        <f t="shared" ca="1" si="34"/>
        <v>0</v>
      </c>
      <c r="N59" s="135">
        <f t="shared" ca="1" si="34"/>
        <v>0</v>
      </c>
      <c r="O59" s="135">
        <f t="shared" ca="1" si="34"/>
        <v>0</v>
      </c>
      <c r="P59" s="135">
        <f t="shared" ca="1" si="34"/>
        <v>0</v>
      </c>
      <c r="Q59" s="135">
        <f t="shared" ca="1" si="34"/>
        <v>0</v>
      </c>
      <c r="R59" s="135">
        <f t="shared" ca="1" si="34"/>
        <v>0</v>
      </c>
      <c r="S59" s="135">
        <f t="shared" ca="1" si="34"/>
        <v>0</v>
      </c>
      <c r="T59" s="135">
        <f t="shared" ca="1" si="32"/>
        <v>0</v>
      </c>
      <c r="U59" s="135">
        <f t="shared" ca="1" si="32"/>
        <v>0</v>
      </c>
      <c r="V59" s="135">
        <f t="shared" ca="1" si="32"/>
        <v>0</v>
      </c>
      <c r="W59" s="135">
        <f t="shared" ca="1" si="32"/>
        <v>0</v>
      </c>
      <c r="X59" s="135">
        <f t="shared" ca="1" si="32"/>
        <v>0</v>
      </c>
      <c r="Y59" s="135">
        <f t="shared" ca="1" si="32"/>
        <v>0</v>
      </c>
      <c r="Z59" s="135">
        <f t="shared" ca="1" si="32"/>
        <v>0</v>
      </c>
      <c r="AA59" s="135">
        <f t="shared" ca="1" si="32"/>
        <v>0</v>
      </c>
      <c r="AB59" s="135">
        <f t="shared" ca="1" si="32"/>
        <v>0</v>
      </c>
      <c r="AC59" s="135">
        <f t="shared" ca="1" si="32"/>
        <v>0</v>
      </c>
      <c r="AD59" s="135">
        <f t="shared" ca="1" si="32"/>
        <v>0</v>
      </c>
      <c r="AE59" s="135">
        <f t="shared" ca="1" si="32"/>
        <v>0</v>
      </c>
      <c r="AF59" s="135">
        <f t="shared" ca="1" si="32"/>
        <v>0</v>
      </c>
      <c r="AG59" s="135">
        <f t="shared" ca="1" si="32"/>
        <v>0</v>
      </c>
      <c r="AH59" s="135">
        <f t="shared" ca="1" si="32"/>
        <v>0</v>
      </c>
      <c r="AI59" s="135">
        <f t="shared" ca="1" si="32"/>
        <v>0</v>
      </c>
      <c r="AJ59" s="135">
        <f t="shared" ca="1" si="35"/>
        <v>0</v>
      </c>
      <c r="AK59" s="135">
        <f t="shared" ca="1" si="35"/>
        <v>0</v>
      </c>
      <c r="AL59" s="135">
        <f t="shared" ca="1" si="35"/>
        <v>0</v>
      </c>
      <c r="AM59" s="135">
        <f t="shared" ca="1" si="35"/>
        <v>0</v>
      </c>
      <c r="AN59" s="135">
        <f t="shared" ca="1" si="35"/>
        <v>0</v>
      </c>
      <c r="AO59" s="135">
        <f t="shared" ca="1" si="35"/>
        <v>0</v>
      </c>
      <c r="AP59" s="135">
        <f t="shared" ca="1" si="35"/>
        <v>0</v>
      </c>
      <c r="AQ59" s="135">
        <f t="shared" ca="1" si="35"/>
        <v>0</v>
      </c>
      <c r="AR59" s="135">
        <f t="shared" ca="1" si="35"/>
        <v>0</v>
      </c>
      <c r="AS59" s="135">
        <f t="shared" ca="1" si="35"/>
        <v>0</v>
      </c>
      <c r="AT59" s="135">
        <f t="shared" ca="1" si="35"/>
        <v>0</v>
      </c>
      <c r="AU59" s="135">
        <f t="shared" ca="1" si="35"/>
        <v>0</v>
      </c>
      <c r="AV59" s="135">
        <f t="shared" ca="1" si="35"/>
        <v>0</v>
      </c>
      <c r="AW59" s="135">
        <f t="shared" ca="1" si="35"/>
        <v>0</v>
      </c>
      <c r="AX59" s="135">
        <f t="shared" ca="1" si="35"/>
        <v>0</v>
      </c>
      <c r="AY59" s="135">
        <f t="shared" ca="1" si="35"/>
        <v>0</v>
      </c>
      <c r="AZ59" s="135">
        <f t="shared" ca="1" si="33"/>
        <v>0</v>
      </c>
      <c r="BA59" s="135">
        <f t="shared" ca="1" si="33"/>
        <v>0</v>
      </c>
      <c r="BB59" s="135">
        <f t="shared" ca="1" si="33"/>
        <v>0</v>
      </c>
      <c r="BC59" s="135">
        <f t="shared" ca="1" si="33"/>
        <v>0</v>
      </c>
      <c r="BD59" s="135">
        <f t="shared" ca="1" si="33"/>
        <v>0</v>
      </c>
      <c r="BE59" s="135">
        <f t="shared" ca="1" si="33"/>
        <v>0</v>
      </c>
      <c r="BF59" s="135">
        <f t="shared" ca="1" si="33"/>
        <v>0</v>
      </c>
      <c r="BG59" s="135">
        <f t="shared" ca="1" si="33"/>
        <v>0</v>
      </c>
      <c r="BH59" s="135">
        <f t="shared" ca="1" si="33"/>
        <v>0</v>
      </c>
      <c r="BI59" s="135">
        <f t="shared" ca="1" si="33"/>
        <v>0</v>
      </c>
      <c r="BJ59" s="135">
        <f t="shared" ca="1" si="36"/>
        <v>0</v>
      </c>
      <c r="BK59" s="135">
        <f t="shared" ca="1" si="36"/>
        <v>0</v>
      </c>
      <c r="BL59" s="135"/>
      <c r="BM59" s="135">
        <f ca="1">IF(INDEX($D59:$BV59, 1, MATCH(BM$11,$D$15:$BV$15,0))&gt;=PV_Zone_Ranking!$C$45,0,1)</f>
        <v>0</v>
      </c>
      <c r="BN59" s="135">
        <f t="shared" ca="1" si="13"/>
        <v>0</v>
      </c>
      <c r="BQ59">
        <f ca="1">IF(PV_Zone_Ranking!$AK$18="SS",0,IF(PV_Zone_Ranking!$G$29=0,0,1-(INDEX($D59:$BY59, 1, MATCH(BQ$11,$D$15:$BY$15,0))-PV_Zone_Ranking!$F$29)/(PV_Zone_Ranking!$G$29-PV_Zone_Ranking!$F$29)))</f>
        <v>3.8575399157771662</v>
      </c>
      <c r="BR59">
        <f>IF(PV_Zone_Ranking!$AK$18="TX",0,IF(PV_Zone_Ranking!$G$29=0,0,1-(INDEX($D59:$BY59, 1, MATCH(BR$11,$D$15:$BY$15,0))-PV_Zone_Ranking!$F$29)/(PV_Zone_Ranking!$G$29-PV_Zone_Ranking!$F$29)))</f>
        <v>0</v>
      </c>
      <c r="BS59">
        <f ca="1">IF(PV_Zone_Ranking!$G$30=0,0,1-(INDEX($D59:$BY59, 1, MATCH(BS$11,$D$15:$BY$15,0))-PV_Zone_Ranking!$F$30)/(PV_Zone_Ranking!$G$30-PV_Zone_Ranking!$F$30))</f>
        <v>1.0774207710083805</v>
      </c>
      <c r="BT59">
        <f ca="1">IF(PV_Zone_Ranking!$G$28=0,0,1-(INDEX($D59:$BY59, 1, MATCH(BT$11,$D$15:$BY$15,0))-PV_Zone_Ranking!$F$28)/(PV_Zone_Ranking!$G$28-PV_Zone_Ranking!$F$28))</f>
        <v>16.799370740204573</v>
      </c>
      <c r="BU59">
        <f ca="1">IF(PV_Zone_Ranking!$AK$18="SS",0,IF(PV_Zone_Ranking!$G$26=0,0,1-(INDEX($D59:$BY59, 1, MATCH(BU$11,$D$15:$BY$15,0))-PV_Zone_Ranking!$F$26)/(PV_Zone_Ranking!$G$26-PV_Zone_Ranking!$F$26)))</f>
        <v>19.138888658952798</v>
      </c>
      <c r="BV59">
        <f>IF(PV_Zone_Ranking!$AK$18="TX",0,IF(PV_Zone_Ranking!$G$26=0,0,1-(INDEX($D59:$BY59, 1, MATCH(BV$11,$D$15:$BY$15,0))-PV_Zone_Ranking!$F$26)/(PV_Zone_Ranking!$G$26-PV_Zone_Ranking!$F$26)))</f>
        <v>0</v>
      </c>
      <c r="BW59">
        <v>0</v>
      </c>
      <c r="BX59">
        <f t="shared" ca="1" si="30"/>
        <v>0</v>
      </c>
      <c r="BY59">
        <f t="shared" ca="1" si="30"/>
        <v>0</v>
      </c>
      <c r="BZ59">
        <f t="shared" ca="1" si="30"/>
        <v>0</v>
      </c>
      <c r="CA59">
        <f t="shared" ca="1" si="30"/>
        <v>0</v>
      </c>
      <c r="CB59">
        <f t="shared" ca="1" si="30"/>
        <v>0</v>
      </c>
      <c r="CC59">
        <f t="shared" ca="1" si="30"/>
        <v>0</v>
      </c>
      <c r="CD59">
        <f t="shared" ca="1" si="30"/>
        <v>0</v>
      </c>
      <c r="CE59">
        <f t="shared" ca="1" si="30"/>
        <v>0</v>
      </c>
      <c r="CF59">
        <f t="shared" ca="1" si="30"/>
        <v>0</v>
      </c>
      <c r="CG59">
        <f t="shared" ca="1" si="30"/>
        <v>0</v>
      </c>
      <c r="CH59" s="3">
        <f t="shared" ca="1" si="14"/>
        <v>0</v>
      </c>
      <c r="CI59" s="3">
        <f ca="1">IF($BN59=0,IF(PV_Zone_Ranking!$AK$18="SS",INDEX($D59:$BY59, 1, MATCH(CI$11,$D$15:$BY$15,0)),IF(PV_Zone_Ranking!$AK$18="TX",INDEX($D59:$BY59, 1, MATCH(CI$12,$D$15:$BY$15,0)),"Error")),0)</f>
        <v>0</v>
      </c>
      <c r="CJ59" s="4">
        <f t="shared" ca="1" si="10"/>
        <v>0</v>
      </c>
      <c r="CK59">
        <f t="shared" ca="1" si="15"/>
        <v>0</v>
      </c>
      <c r="CL59">
        <f t="shared" ca="1" si="16"/>
        <v>0</v>
      </c>
      <c r="CM59" s="4" t="str">
        <f ca="1">IF(D59=0,"",IF(CH59=0,"",COUNTIF($CH$16:$CH$197,"&gt;"&amp;CH59)+COUNTIF($CH59:$CH$197,CH59)))</f>
        <v/>
      </c>
      <c r="CN59" t="str">
        <f ca="1">IF(D59=0,"",IF(CH59=0,"",COUNTIFS($CI$16:$CI$197,"&lt;"&amp;CI59,$CI$16:$CI$197,"&lt;&gt;"&amp;0)+COUNTIF($CI59:$CI$197,CI59)))</f>
        <v/>
      </c>
      <c r="CQ59">
        <v>44</v>
      </c>
      <c r="CR59" t="e">
        <f t="shared" ca="1" si="17"/>
        <v>#N/A</v>
      </c>
      <c r="CS59" t="e">
        <f t="shared" ca="1" si="17"/>
        <v>#N/A</v>
      </c>
      <c r="CT59" s="3" t="e">
        <f t="shared" ca="1" si="17"/>
        <v>#N/A</v>
      </c>
      <c r="CU59" s="3" t="e">
        <f t="shared" ca="1" si="17"/>
        <v>#N/A</v>
      </c>
      <c r="CV59" s="4" t="e">
        <f t="shared" ca="1" si="17"/>
        <v>#N/A</v>
      </c>
      <c r="CW59" s="4" t="e">
        <f t="shared" ca="1" si="19"/>
        <v>#N/A</v>
      </c>
      <c r="CY59">
        <v>44</v>
      </c>
      <c r="CZ59" t="e">
        <f t="shared" ca="1" si="31"/>
        <v>#N/A</v>
      </c>
      <c r="DA59" t="e">
        <f t="shared" ca="1" si="31"/>
        <v>#N/A</v>
      </c>
      <c r="DB59" s="3" t="e">
        <f t="shared" ca="1" si="31"/>
        <v>#N/A</v>
      </c>
      <c r="DC59" s="3" t="e">
        <f t="shared" ca="1" si="31"/>
        <v>#N/A</v>
      </c>
      <c r="DD59" s="4" t="e">
        <f t="shared" ca="1" si="31"/>
        <v>#N/A</v>
      </c>
      <c r="DE59" s="4" t="e">
        <f t="shared" ca="1" si="20"/>
        <v>#N/A</v>
      </c>
      <c r="DF59" t="e">
        <f t="shared" ca="1" si="18"/>
        <v>#N/A</v>
      </c>
      <c r="DS59" s="7" t="s">
        <v>53</v>
      </c>
      <c r="DT59" s="24">
        <f>IF(PV_Zone_Ranking!E42=0,NA(),PV_Zone_Ranking!E42)</f>
        <v>0.05</v>
      </c>
      <c r="DW59" s="11" t="s">
        <v>208</v>
      </c>
    </row>
    <row r="60" spans="4:127" x14ac:dyDescent="0.2">
      <c r="D60" s="135">
        <f t="shared" ca="1" si="34"/>
        <v>0</v>
      </c>
      <c r="E60" s="135">
        <f t="shared" ca="1" si="34"/>
        <v>0</v>
      </c>
      <c r="F60" s="135">
        <f t="shared" ca="1" si="34"/>
        <v>0</v>
      </c>
      <c r="G60" s="135">
        <f t="shared" ca="1" si="34"/>
        <v>0</v>
      </c>
      <c r="H60" s="135">
        <f t="shared" ca="1" si="34"/>
        <v>0</v>
      </c>
      <c r="I60" s="135">
        <f t="shared" ca="1" si="34"/>
        <v>0</v>
      </c>
      <c r="J60" s="2">
        <f t="shared" ca="1" si="34"/>
        <v>0</v>
      </c>
      <c r="K60" s="135">
        <f t="shared" ca="1" si="34"/>
        <v>0</v>
      </c>
      <c r="L60" s="135">
        <f t="shared" ca="1" si="34"/>
        <v>0</v>
      </c>
      <c r="M60" s="135">
        <f t="shared" ca="1" si="34"/>
        <v>0</v>
      </c>
      <c r="N60" s="135">
        <f t="shared" ca="1" si="34"/>
        <v>0</v>
      </c>
      <c r="O60" s="135">
        <f t="shared" ca="1" si="34"/>
        <v>0</v>
      </c>
      <c r="P60" s="135">
        <f t="shared" ca="1" si="34"/>
        <v>0</v>
      </c>
      <c r="Q60" s="135">
        <f t="shared" ca="1" si="34"/>
        <v>0</v>
      </c>
      <c r="R60" s="135">
        <f t="shared" ca="1" si="34"/>
        <v>0</v>
      </c>
      <c r="S60" s="135">
        <f t="shared" ca="1" si="34"/>
        <v>0</v>
      </c>
      <c r="T60" s="135">
        <f t="shared" ca="1" si="32"/>
        <v>0</v>
      </c>
      <c r="U60" s="135">
        <f t="shared" ca="1" si="32"/>
        <v>0</v>
      </c>
      <c r="V60" s="135">
        <f t="shared" ca="1" si="32"/>
        <v>0</v>
      </c>
      <c r="W60" s="135">
        <f t="shared" ca="1" si="32"/>
        <v>0</v>
      </c>
      <c r="X60" s="135">
        <f t="shared" ca="1" si="32"/>
        <v>0</v>
      </c>
      <c r="Y60" s="135">
        <f t="shared" ca="1" si="32"/>
        <v>0</v>
      </c>
      <c r="Z60" s="135">
        <f t="shared" ca="1" si="32"/>
        <v>0</v>
      </c>
      <c r="AA60" s="135">
        <f t="shared" ca="1" si="32"/>
        <v>0</v>
      </c>
      <c r="AB60" s="135">
        <f t="shared" ca="1" si="32"/>
        <v>0</v>
      </c>
      <c r="AC60" s="135">
        <f t="shared" ca="1" si="32"/>
        <v>0</v>
      </c>
      <c r="AD60" s="135">
        <f t="shared" ca="1" si="32"/>
        <v>0</v>
      </c>
      <c r="AE60" s="135">
        <f t="shared" ca="1" si="32"/>
        <v>0</v>
      </c>
      <c r="AF60" s="135">
        <f t="shared" ca="1" si="32"/>
        <v>0</v>
      </c>
      <c r="AG60" s="135">
        <f t="shared" ca="1" si="32"/>
        <v>0</v>
      </c>
      <c r="AH60" s="135">
        <f t="shared" ca="1" si="32"/>
        <v>0</v>
      </c>
      <c r="AI60" s="135">
        <f t="shared" ca="1" si="32"/>
        <v>0</v>
      </c>
      <c r="AJ60" s="135">
        <f t="shared" ca="1" si="35"/>
        <v>0</v>
      </c>
      <c r="AK60" s="135">
        <f t="shared" ca="1" si="35"/>
        <v>0</v>
      </c>
      <c r="AL60" s="135">
        <f t="shared" ca="1" si="35"/>
        <v>0</v>
      </c>
      <c r="AM60" s="135">
        <f t="shared" ca="1" si="35"/>
        <v>0</v>
      </c>
      <c r="AN60" s="135">
        <f t="shared" ca="1" si="35"/>
        <v>0</v>
      </c>
      <c r="AO60" s="135">
        <f t="shared" ca="1" si="35"/>
        <v>0</v>
      </c>
      <c r="AP60" s="135">
        <f t="shared" ca="1" si="35"/>
        <v>0</v>
      </c>
      <c r="AQ60" s="135">
        <f t="shared" ca="1" si="35"/>
        <v>0</v>
      </c>
      <c r="AR60" s="135">
        <f t="shared" ca="1" si="35"/>
        <v>0</v>
      </c>
      <c r="AS60" s="135">
        <f t="shared" ca="1" si="35"/>
        <v>0</v>
      </c>
      <c r="AT60" s="135">
        <f t="shared" ca="1" si="35"/>
        <v>0</v>
      </c>
      <c r="AU60" s="135">
        <f t="shared" ca="1" si="35"/>
        <v>0</v>
      </c>
      <c r="AV60" s="135">
        <f t="shared" ca="1" si="35"/>
        <v>0</v>
      </c>
      <c r="AW60" s="135">
        <f t="shared" ca="1" si="35"/>
        <v>0</v>
      </c>
      <c r="AX60" s="135">
        <f t="shared" ca="1" si="35"/>
        <v>0</v>
      </c>
      <c r="AY60" s="135">
        <f t="shared" ca="1" si="35"/>
        <v>0</v>
      </c>
      <c r="AZ60" s="135">
        <f t="shared" ca="1" si="33"/>
        <v>0</v>
      </c>
      <c r="BA60" s="135">
        <f t="shared" ca="1" si="33"/>
        <v>0</v>
      </c>
      <c r="BB60" s="135">
        <f t="shared" ca="1" si="33"/>
        <v>0</v>
      </c>
      <c r="BC60" s="135">
        <f t="shared" ca="1" si="33"/>
        <v>0</v>
      </c>
      <c r="BD60" s="135">
        <f t="shared" ca="1" si="33"/>
        <v>0</v>
      </c>
      <c r="BE60" s="135">
        <f t="shared" ca="1" si="33"/>
        <v>0</v>
      </c>
      <c r="BF60" s="135">
        <f t="shared" ca="1" si="33"/>
        <v>0</v>
      </c>
      <c r="BG60" s="135">
        <f t="shared" ca="1" si="33"/>
        <v>0</v>
      </c>
      <c r="BH60" s="135">
        <f t="shared" ca="1" si="33"/>
        <v>0</v>
      </c>
      <c r="BI60" s="135">
        <f t="shared" ca="1" si="33"/>
        <v>0</v>
      </c>
      <c r="BJ60" s="135">
        <f t="shared" ca="1" si="36"/>
        <v>0</v>
      </c>
      <c r="BK60" s="135">
        <f t="shared" ca="1" si="36"/>
        <v>0</v>
      </c>
      <c r="BL60" s="135"/>
      <c r="BM60" s="135">
        <f ca="1">IF(INDEX($D60:$BV60, 1, MATCH(BM$11,$D$15:$BV$15,0))&gt;=PV_Zone_Ranking!$C$45,0,1)</f>
        <v>0</v>
      </c>
      <c r="BN60" s="135">
        <f t="shared" ca="1" si="13"/>
        <v>0</v>
      </c>
      <c r="BQ60">
        <f ca="1">IF(PV_Zone_Ranking!$AK$18="SS",0,IF(PV_Zone_Ranking!$G$29=0,0,1-(INDEX($D60:$BY60, 1, MATCH(BQ$11,$D$15:$BY$15,0))-PV_Zone_Ranking!$F$29)/(PV_Zone_Ranking!$G$29-PV_Zone_Ranking!$F$29)))</f>
        <v>3.8575399157771662</v>
      </c>
      <c r="BR60">
        <f>IF(PV_Zone_Ranking!$AK$18="TX",0,IF(PV_Zone_Ranking!$G$29=0,0,1-(INDEX($D60:$BY60, 1, MATCH(BR$11,$D$15:$BY$15,0))-PV_Zone_Ranking!$F$29)/(PV_Zone_Ranking!$G$29-PV_Zone_Ranking!$F$29)))</f>
        <v>0</v>
      </c>
      <c r="BS60">
        <f ca="1">IF(PV_Zone_Ranking!$G$30=0,0,1-(INDEX($D60:$BY60, 1, MATCH(BS$11,$D$15:$BY$15,0))-PV_Zone_Ranking!$F$30)/(PV_Zone_Ranking!$G$30-PV_Zone_Ranking!$F$30))</f>
        <v>1.0774207710083805</v>
      </c>
      <c r="BT60">
        <f ca="1">IF(PV_Zone_Ranking!$G$28=0,0,1-(INDEX($D60:$BY60, 1, MATCH(BT$11,$D$15:$BY$15,0))-PV_Zone_Ranking!$F$28)/(PV_Zone_Ranking!$G$28-PV_Zone_Ranking!$F$28))</f>
        <v>16.799370740204573</v>
      </c>
      <c r="BU60">
        <f ca="1">IF(PV_Zone_Ranking!$AK$18="SS",0,IF(PV_Zone_Ranking!$G$26=0,0,1-(INDEX($D60:$BY60, 1, MATCH(BU$11,$D$15:$BY$15,0))-PV_Zone_Ranking!$F$26)/(PV_Zone_Ranking!$G$26-PV_Zone_Ranking!$F$26)))</f>
        <v>19.138888658952798</v>
      </c>
      <c r="BV60">
        <f>IF(PV_Zone_Ranking!$AK$18="TX",0,IF(PV_Zone_Ranking!$G$26=0,0,1-(INDEX($D60:$BY60, 1, MATCH(BV$11,$D$15:$BY$15,0))-PV_Zone_Ranking!$F$26)/(PV_Zone_Ranking!$G$26-PV_Zone_Ranking!$F$26)))</f>
        <v>0</v>
      </c>
      <c r="BW60">
        <v>0</v>
      </c>
      <c r="BX60">
        <f t="shared" ca="1" si="30"/>
        <v>0</v>
      </c>
      <c r="BY60">
        <f t="shared" ca="1" si="30"/>
        <v>0</v>
      </c>
      <c r="BZ60">
        <f t="shared" ca="1" si="30"/>
        <v>0</v>
      </c>
      <c r="CA60">
        <f t="shared" ca="1" si="30"/>
        <v>0</v>
      </c>
      <c r="CB60">
        <f t="shared" ca="1" si="30"/>
        <v>0</v>
      </c>
      <c r="CC60">
        <f t="shared" ca="1" si="30"/>
        <v>0</v>
      </c>
      <c r="CD60">
        <f t="shared" ca="1" si="30"/>
        <v>0</v>
      </c>
      <c r="CE60">
        <f t="shared" ca="1" si="30"/>
        <v>0</v>
      </c>
      <c r="CF60">
        <f t="shared" ca="1" si="30"/>
        <v>0</v>
      </c>
      <c r="CG60">
        <f t="shared" ca="1" si="30"/>
        <v>0</v>
      </c>
      <c r="CH60" s="3">
        <f t="shared" ca="1" si="14"/>
        <v>0</v>
      </c>
      <c r="CI60" s="3">
        <f ca="1">IF($BN60=0,IF(PV_Zone_Ranking!$AK$18="SS",INDEX($D60:$BY60, 1, MATCH(CI$11,$D$15:$BY$15,0)),IF(PV_Zone_Ranking!$AK$18="TX",INDEX($D60:$BY60, 1, MATCH(CI$12,$D$15:$BY$15,0)),"Error")),0)</f>
        <v>0</v>
      </c>
      <c r="CJ60" s="4">
        <f t="shared" ca="1" si="10"/>
        <v>0</v>
      </c>
      <c r="CK60">
        <f t="shared" ca="1" si="15"/>
        <v>0</v>
      </c>
      <c r="CL60">
        <f t="shared" ca="1" si="16"/>
        <v>0</v>
      </c>
      <c r="CM60" s="4" t="str">
        <f ca="1">IF(D60=0,"",IF(CH60=0,"",COUNTIF($CH$16:$CH$197,"&gt;"&amp;CH60)+COUNTIF($CH60:$CH$197,CH60)))</f>
        <v/>
      </c>
      <c r="CN60" t="str">
        <f ca="1">IF(D60=0,"",IF(CH60=0,"",COUNTIFS($CI$16:$CI$197,"&lt;"&amp;CI60,$CI$16:$CI$197,"&lt;&gt;"&amp;0)+COUNTIF($CI60:$CI$197,CI60)))</f>
        <v/>
      </c>
      <c r="CQ60">
        <v>45</v>
      </c>
      <c r="CR60" t="e">
        <f t="shared" ca="1" si="17"/>
        <v>#N/A</v>
      </c>
      <c r="CS60" t="e">
        <f t="shared" ca="1" si="17"/>
        <v>#N/A</v>
      </c>
      <c r="CT60" s="3" t="e">
        <f t="shared" ca="1" si="17"/>
        <v>#N/A</v>
      </c>
      <c r="CU60" s="3" t="e">
        <f t="shared" ca="1" si="17"/>
        <v>#N/A</v>
      </c>
      <c r="CV60" s="4" t="e">
        <f t="shared" ca="1" si="17"/>
        <v>#N/A</v>
      </c>
      <c r="CW60" s="4" t="e">
        <f t="shared" ca="1" si="19"/>
        <v>#N/A</v>
      </c>
      <c r="CY60">
        <v>45</v>
      </c>
      <c r="CZ60" t="e">
        <f t="shared" ca="1" si="31"/>
        <v>#N/A</v>
      </c>
      <c r="DA60" t="e">
        <f t="shared" ca="1" si="31"/>
        <v>#N/A</v>
      </c>
      <c r="DB60" s="3" t="e">
        <f t="shared" ca="1" si="31"/>
        <v>#N/A</v>
      </c>
      <c r="DC60" s="3" t="e">
        <f t="shared" ca="1" si="31"/>
        <v>#N/A</v>
      </c>
      <c r="DD60" s="4" t="e">
        <f t="shared" ca="1" si="31"/>
        <v>#N/A</v>
      </c>
      <c r="DE60" s="4" t="e">
        <f t="shared" ca="1" si="20"/>
        <v>#N/A</v>
      </c>
      <c r="DF60" t="e">
        <f t="shared" ca="1" si="18"/>
        <v>#N/A</v>
      </c>
      <c r="DW60" s="7" t="s">
        <v>206</v>
      </c>
    </row>
    <row r="61" spans="4:127" x14ac:dyDescent="0.2">
      <c r="D61" s="135">
        <f t="shared" ca="1" si="34"/>
        <v>0</v>
      </c>
      <c r="E61" s="135">
        <f t="shared" ca="1" si="34"/>
        <v>0</v>
      </c>
      <c r="F61" s="135">
        <f t="shared" ca="1" si="34"/>
        <v>0</v>
      </c>
      <c r="G61" s="135">
        <f t="shared" ca="1" si="34"/>
        <v>0</v>
      </c>
      <c r="H61" s="135">
        <f t="shared" ca="1" si="34"/>
        <v>0</v>
      </c>
      <c r="I61" s="135">
        <f t="shared" ca="1" si="34"/>
        <v>0</v>
      </c>
      <c r="J61" s="2">
        <f t="shared" ca="1" si="34"/>
        <v>0</v>
      </c>
      <c r="K61" s="135">
        <f t="shared" ca="1" si="34"/>
        <v>0</v>
      </c>
      <c r="L61" s="135">
        <f t="shared" ca="1" si="34"/>
        <v>0</v>
      </c>
      <c r="M61" s="135">
        <f t="shared" ca="1" si="34"/>
        <v>0</v>
      </c>
      <c r="N61" s="135">
        <f t="shared" ca="1" si="34"/>
        <v>0</v>
      </c>
      <c r="O61" s="135">
        <f t="shared" ca="1" si="34"/>
        <v>0</v>
      </c>
      <c r="P61" s="135">
        <f t="shared" ca="1" si="34"/>
        <v>0</v>
      </c>
      <c r="Q61" s="135">
        <f t="shared" ca="1" si="34"/>
        <v>0</v>
      </c>
      <c r="R61" s="135">
        <f t="shared" ca="1" si="34"/>
        <v>0</v>
      </c>
      <c r="S61" s="135">
        <f t="shared" ca="1" si="34"/>
        <v>0</v>
      </c>
      <c r="T61" s="135">
        <f t="shared" ca="1" si="32"/>
        <v>0</v>
      </c>
      <c r="U61" s="135">
        <f t="shared" ca="1" si="32"/>
        <v>0</v>
      </c>
      <c r="V61" s="135">
        <f t="shared" ca="1" si="32"/>
        <v>0</v>
      </c>
      <c r="W61" s="135">
        <f t="shared" ca="1" si="32"/>
        <v>0</v>
      </c>
      <c r="X61" s="135">
        <f t="shared" ca="1" si="32"/>
        <v>0</v>
      </c>
      <c r="Y61" s="135">
        <f t="shared" ca="1" si="32"/>
        <v>0</v>
      </c>
      <c r="Z61" s="135">
        <f t="shared" ca="1" si="32"/>
        <v>0</v>
      </c>
      <c r="AA61" s="135">
        <f t="shared" ca="1" si="32"/>
        <v>0</v>
      </c>
      <c r="AB61" s="135">
        <f t="shared" ca="1" si="32"/>
        <v>0</v>
      </c>
      <c r="AC61" s="135">
        <f t="shared" ca="1" si="32"/>
        <v>0</v>
      </c>
      <c r="AD61" s="135">
        <f t="shared" ca="1" si="32"/>
        <v>0</v>
      </c>
      <c r="AE61" s="135">
        <f t="shared" ca="1" si="32"/>
        <v>0</v>
      </c>
      <c r="AF61" s="135">
        <f t="shared" ca="1" si="32"/>
        <v>0</v>
      </c>
      <c r="AG61" s="135">
        <f t="shared" ca="1" si="32"/>
        <v>0</v>
      </c>
      <c r="AH61" s="135">
        <f t="shared" ca="1" si="32"/>
        <v>0</v>
      </c>
      <c r="AI61" s="135">
        <f t="shared" ca="1" si="32"/>
        <v>0</v>
      </c>
      <c r="AJ61" s="135">
        <f t="shared" ca="1" si="35"/>
        <v>0</v>
      </c>
      <c r="AK61" s="135">
        <f t="shared" ca="1" si="35"/>
        <v>0</v>
      </c>
      <c r="AL61" s="135">
        <f t="shared" ca="1" si="35"/>
        <v>0</v>
      </c>
      <c r="AM61" s="135">
        <f t="shared" ca="1" si="35"/>
        <v>0</v>
      </c>
      <c r="AN61" s="135">
        <f t="shared" ca="1" si="35"/>
        <v>0</v>
      </c>
      <c r="AO61" s="135">
        <f t="shared" ca="1" si="35"/>
        <v>0</v>
      </c>
      <c r="AP61" s="135">
        <f t="shared" ca="1" si="35"/>
        <v>0</v>
      </c>
      <c r="AQ61" s="135">
        <f t="shared" ca="1" si="35"/>
        <v>0</v>
      </c>
      <c r="AR61" s="135">
        <f t="shared" ca="1" si="35"/>
        <v>0</v>
      </c>
      <c r="AS61" s="135">
        <f t="shared" ca="1" si="35"/>
        <v>0</v>
      </c>
      <c r="AT61" s="135">
        <f t="shared" ca="1" si="35"/>
        <v>0</v>
      </c>
      <c r="AU61" s="135">
        <f t="shared" ca="1" si="35"/>
        <v>0</v>
      </c>
      <c r="AV61" s="135">
        <f t="shared" ca="1" si="35"/>
        <v>0</v>
      </c>
      <c r="AW61" s="135">
        <f t="shared" ca="1" si="35"/>
        <v>0</v>
      </c>
      <c r="AX61" s="135">
        <f t="shared" ca="1" si="35"/>
        <v>0</v>
      </c>
      <c r="AY61" s="135">
        <f t="shared" ca="1" si="35"/>
        <v>0</v>
      </c>
      <c r="AZ61" s="135">
        <f t="shared" ca="1" si="33"/>
        <v>0</v>
      </c>
      <c r="BA61" s="135">
        <f t="shared" ca="1" si="33"/>
        <v>0</v>
      </c>
      <c r="BB61" s="135">
        <f t="shared" ca="1" si="33"/>
        <v>0</v>
      </c>
      <c r="BC61" s="135">
        <f t="shared" ca="1" si="33"/>
        <v>0</v>
      </c>
      <c r="BD61" s="135">
        <f t="shared" ca="1" si="33"/>
        <v>0</v>
      </c>
      <c r="BE61" s="135">
        <f t="shared" ca="1" si="33"/>
        <v>0</v>
      </c>
      <c r="BF61" s="135">
        <f t="shared" ca="1" si="33"/>
        <v>0</v>
      </c>
      <c r="BG61" s="135">
        <f t="shared" ca="1" si="33"/>
        <v>0</v>
      </c>
      <c r="BH61" s="135">
        <f t="shared" ca="1" si="33"/>
        <v>0</v>
      </c>
      <c r="BI61" s="135">
        <f t="shared" ca="1" si="33"/>
        <v>0</v>
      </c>
      <c r="BJ61" s="135">
        <f t="shared" ca="1" si="36"/>
        <v>0</v>
      </c>
      <c r="BK61" s="135">
        <f t="shared" ca="1" si="36"/>
        <v>0</v>
      </c>
      <c r="BL61" s="135"/>
      <c r="BM61" s="135">
        <f ca="1">IF(INDEX($D61:$BV61, 1, MATCH(BM$11,$D$15:$BV$15,0))&gt;=PV_Zone_Ranking!$C$45,0,1)</f>
        <v>0</v>
      </c>
      <c r="BN61" s="135">
        <f t="shared" ca="1" si="13"/>
        <v>0</v>
      </c>
      <c r="BQ61">
        <f ca="1">IF(PV_Zone_Ranking!$AK$18="SS",0,IF(PV_Zone_Ranking!$G$29=0,0,1-(INDEX($D61:$BY61, 1, MATCH(BQ$11,$D$15:$BY$15,0))-PV_Zone_Ranking!$F$29)/(PV_Zone_Ranking!$G$29-PV_Zone_Ranking!$F$29)))</f>
        <v>3.8575399157771662</v>
      </c>
      <c r="BR61">
        <f>IF(PV_Zone_Ranking!$AK$18="TX",0,IF(PV_Zone_Ranking!$G$29=0,0,1-(INDEX($D61:$BY61, 1, MATCH(BR$11,$D$15:$BY$15,0))-PV_Zone_Ranking!$F$29)/(PV_Zone_Ranking!$G$29-PV_Zone_Ranking!$F$29)))</f>
        <v>0</v>
      </c>
      <c r="BS61">
        <f ca="1">IF(PV_Zone_Ranking!$G$30=0,0,1-(INDEX($D61:$BY61, 1, MATCH(BS$11,$D$15:$BY$15,0))-PV_Zone_Ranking!$F$30)/(PV_Zone_Ranking!$G$30-PV_Zone_Ranking!$F$30))</f>
        <v>1.0774207710083805</v>
      </c>
      <c r="BT61">
        <f ca="1">IF(PV_Zone_Ranking!$G$28=0,0,1-(INDEX($D61:$BY61, 1, MATCH(BT$11,$D$15:$BY$15,0))-PV_Zone_Ranking!$F$28)/(PV_Zone_Ranking!$G$28-PV_Zone_Ranking!$F$28))</f>
        <v>16.799370740204573</v>
      </c>
      <c r="BU61">
        <f ca="1">IF(PV_Zone_Ranking!$AK$18="SS",0,IF(PV_Zone_Ranking!$G$26=0,0,1-(INDEX($D61:$BY61, 1, MATCH(BU$11,$D$15:$BY$15,0))-PV_Zone_Ranking!$F$26)/(PV_Zone_Ranking!$G$26-PV_Zone_Ranking!$F$26)))</f>
        <v>19.138888658952798</v>
      </c>
      <c r="BV61">
        <f>IF(PV_Zone_Ranking!$AK$18="TX",0,IF(PV_Zone_Ranking!$G$26=0,0,1-(INDEX($D61:$BY61, 1, MATCH(BV$11,$D$15:$BY$15,0))-PV_Zone_Ranking!$F$26)/(PV_Zone_Ranking!$G$26-PV_Zone_Ranking!$F$26)))</f>
        <v>0</v>
      </c>
      <c r="BW61">
        <v>0</v>
      </c>
      <c r="BX61">
        <f t="shared" ca="1" si="30"/>
        <v>0</v>
      </c>
      <c r="BY61">
        <f t="shared" ca="1" si="30"/>
        <v>0</v>
      </c>
      <c r="BZ61">
        <f t="shared" ca="1" si="30"/>
        <v>0</v>
      </c>
      <c r="CA61">
        <f t="shared" ca="1" si="30"/>
        <v>0</v>
      </c>
      <c r="CB61">
        <f t="shared" ca="1" si="30"/>
        <v>0</v>
      </c>
      <c r="CC61">
        <f t="shared" ca="1" si="30"/>
        <v>0</v>
      </c>
      <c r="CD61">
        <f t="shared" ca="1" si="30"/>
        <v>0</v>
      </c>
      <c r="CE61">
        <f t="shared" ca="1" si="30"/>
        <v>0</v>
      </c>
      <c r="CF61">
        <f t="shared" ca="1" si="30"/>
        <v>0</v>
      </c>
      <c r="CG61">
        <f t="shared" ca="1" si="30"/>
        <v>0</v>
      </c>
      <c r="CH61" s="3">
        <f t="shared" ca="1" si="14"/>
        <v>0</v>
      </c>
      <c r="CI61" s="3">
        <f ca="1">IF($BN61=0,IF(PV_Zone_Ranking!$AK$18="SS",INDEX($D61:$BY61, 1, MATCH(CI$11,$D$15:$BY$15,0)),IF(PV_Zone_Ranking!$AK$18="TX",INDEX($D61:$BY61, 1, MATCH(CI$12,$D$15:$BY$15,0)),"Error")),0)</f>
        <v>0</v>
      </c>
      <c r="CJ61" s="4">
        <f t="shared" ca="1" si="10"/>
        <v>0</v>
      </c>
      <c r="CK61">
        <f t="shared" ca="1" si="15"/>
        <v>0</v>
      </c>
      <c r="CL61">
        <f t="shared" ca="1" si="16"/>
        <v>0</v>
      </c>
      <c r="CM61" s="4" t="str">
        <f ca="1">IF(D61=0,"",IF(CH61=0,"",COUNTIF($CH$16:$CH$197,"&gt;"&amp;CH61)+COUNTIF($CH61:$CH$197,CH61)))</f>
        <v/>
      </c>
      <c r="CN61" t="str">
        <f ca="1">IF(D61=0,"",IF(CH61=0,"",COUNTIFS($CI$16:$CI$197,"&lt;"&amp;CI61,$CI$16:$CI$197,"&lt;&gt;"&amp;0)+COUNTIF($CI61:$CI$197,CI61)))</f>
        <v/>
      </c>
      <c r="CQ61">
        <v>46</v>
      </c>
      <c r="CR61" t="e">
        <f t="shared" ca="1" si="17"/>
        <v>#N/A</v>
      </c>
      <c r="CS61" t="e">
        <f t="shared" ca="1" si="17"/>
        <v>#N/A</v>
      </c>
      <c r="CT61" s="3" t="e">
        <f t="shared" ca="1" si="17"/>
        <v>#N/A</v>
      </c>
      <c r="CU61" s="3" t="e">
        <f t="shared" ca="1" si="17"/>
        <v>#N/A</v>
      </c>
      <c r="CV61" s="4" t="e">
        <f t="shared" ca="1" si="17"/>
        <v>#N/A</v>
      </c>
      <c r="CW61" s="4" t="e">
        <f t="shared" ca="1" si="19"/>
        <v>#N/A</v>
      </c>
      <c r="CY61">
        <v>46</v>
      </c>
      <c r="CZ61" t="e">
        <f t="shared" ca="1" si="31"/>
        <v>#N/A</v>
      </c>
      <c r="DA61" t="e">
        <f t="shared" ca="1" si="31"/>
        <v>#N/A</v>
      </c>
      <c r="DB61" s="3" t="e">
        <f t="shared" ca="1" si="31"/>
        <v>#N/A</v>
      </c>
      <c r="DC61" s="3" t="e">
        <f t="shared" ca="1" si="31"/>
        <v>#N/A</v>
      </c>
      <c r="DD61" s="4" t="e">
        <f t="shared" ca="1" si="31"/>
        <v>#N/A</v>
      </c>
      <c r="DE61" s="4" t="e">
        <f t="shared" ca="1" si="20"/>
        <v>#N/A</v>
      </c>
      <c r="DF61" t="e">
        <f t="shared" ca="1" si="18"/>
        <v>#N/A</v>
      </c>
      <c r="DW61" s="7" t="s">
        <v>207</v>
      </c>
    </row>
    <row r="62" spans="4:127" x14ac:dyDescent="0.2">
      <c r="D62" s="135">
        <f t="shared" ca="1" si="34"/>
        <v>0</v>
      </c>
      <c r="E62" s="135">
        <f t="shared" ca="1" si="34"/>
        <v>0</v>
      </c>
      <c r="F62" s="135">
        <f t="shared" ca="1" si="34"/>
        <v>0</v>
      </c>
      <c r="G62" s="135">
        <f t="shared" ca="1" si="34"/>
        <v>0</v>
      </c>
      <c r="H62" s="135">
        <f t="shared" ca="1" si="34"/>
        <v>0</v>
      </c>
      <c r="I62" s="135">
        <f t="shared" ca="1" si="34"/>
        <v>0</v>
      </c>
      <c r="J62" s="2">
        <f t="shared" ca="1" si="34"/>
        <v>0</v>
      </c>
      <c r="K62" s="135">
        <f t="shared" ca="1" si="34"/>
        <v>0</v>
      </c>
      <c r="L62" s="135">
        <f t="shared" ca="1" si="34"/>
        <v>0</v>
      </c>
      <c r="M62" s="135">
        <f t="shared" ca="1" si="34"/>
        <v>0</v>
      </c>
      <c r="N62" s="135">
        <f t="shared" ca="1" si="34"/>
        <v>0</v>
      </c>
      <c r="O62" s="135">
        <f t="shared" ca="1" si="34"/>
        <v>0</v>
      </c>
      <c r="P62" s="135">
        <f t="shared" ca="1" si="34"/>
        <v>0</v>
      </c>
      <c r="Q62" s="135">
        <f t="shared" ca="1" si="34"/>
        <v>0</v>
      </c>
      <c r="R62" s="135">
        <f t="shared" ca="1" si="34"/>
        <v>0</v>
      </c>
      <c r="S62" s="135">
        <f t="shared" ref="S62:AH77" ca="1" si="37">INDIRECT($B$3&amp;"!R"&amp;(ROW()-$D$14)&amp;"C"&amp;(COLUMN()-$C$15),FALSE)</f>
        <v>0</v>
      </c>
      <c r="T62" s="135">
        <f t="shared" ca="1" si="37"/>
        <v>0</v>
      </c>
      <c r="U62" s="135">
        <f t="shared" ca="1" si="37"/>
        <v>0</v>
      </c>
      <c r="V62" s="135">
        <f t="shared" ca="1" si="37"/>
        <v>0</v>
      </c>
      <c r="W62" s="135">
        <f t="shared" ca="1" si="37"/>
        <v>0</v>
      </c>
      <c r="X62" s="135">
        <f t="shared" ca="1" si="37"/>
        <v>0</v>
      </c>
      <c r="Y62" s="135">
        <f t="shared" ca="1" si="37"/>
        <v>0</v>
      </c>
      <c r="Z62" s="135">
        <f t="shared" ca="1" si="37"/>
        <v>0</v>
      </c>
      <c r="AA62" s="135">
        <f t="shared" ca="1" si="37"/>
        <v>0</v>
      </c>
      <c r="AB62" s="135">
        <f t="shared" ca="1" si="37"/>
        <v>0</v>
      </c>
      <c r="AC62" s="135">
        <f t="shared" ca="1" si="37"/>
        <v>0</v>
      </c>
      <c r="AD62" s="135">
        <f t="shared" ca="1" si="37"/>
        <v>0</v>
      </c>
      <c r="AE62" s="135">
        <f t="shared" ca="1" si="37"/>
        <v>0</v>
      </c>
      <c r="AF62" s="135">
        <f t="shared" ca="1" si="37"/>
        <v>0</v>
      </c>
      <c r="AG62" s="135">
        <f t="shared" ca="1" si="37"/>
        <v>0</v>
      </c>
      <c r="AH62" s="135">
        <f t="shared" ca="1" si="37"/>
        <v>0</v>
      </c>
      <c r="AI62" s="135">
        <f t="shared" ref="AI62:AX78" ca="1" si="38">INDIRECT($B$3&amp;"!R"&amp;(ROW()-$D$14)&amp;"C"&amp;(COLUMN()-$C$15),FALSE)</f>
        <v>0</v>
      </c>
      <c r="AJ62" s="135">
        <f t="shared" ca="1" si="35"/>
        <v>0</v>
      </c>
      <c r="AK62" s="135">
        <f t="shared" ca="1" si="35"/>
        <v>0</v>
      </c>
      <c r="AL62" s="135">
        <f t="shared" ca="1" si="35"/>
        <v>0</v>
      </c>
      <c r="AM62" s="135">
        <f t="shared" ca="1" si="35"/>
        <v>0</v>
      </c>
      <c r="AN62" s="135">
        <f t="shared" ca="1" si="35"/>
        <v>0</v>
      </c>
      <c r="AO62" s="135">
        <f t="shared" ca="1" si="35"/>
        <v>0</v>
      </c>
      <c r="AP62" s="135">
        <f t="shared" ca="1" si="35"/>
        <v>0</v>
      </c>
      <c r="AQ62" s="135">
        <f t="shared" ca="1" si="35"/>
        <v>0</v>
      </c>
      <c r="AR62" s="135">
        <f t="shared" ca="1" si="35"/>
        <v>0</v>
      </c>
      <c r="AS62" s="135">
        <f t="shared" ca="1" si="35"/>
        <v>0</v>
      </c>
      <c r="AT62" s="135">
        <f t="shared" ca="1" si="35"/>
        <v>0</v>
      </c>
      <c r="AU62" s="135">
        <f t="shared" ca="1" si="35"/>
        <v>0</v>
      </c>
      <c r="AV62" s="135">
        <f t="shared" ca="1" si="35"/>
        <v>0</v>
      </c>
      <c r="AW62" s="135">
        <f t="shared" ca="1" si="35"/>
        <v>0</v>
      </c>
      <c r="AX62" s="135">
        <f t="shared" ca="1" si="35"/>
        <v>0</v>
      </c>
      <c r="AY62" s="135">
        <f t="shared" ref="AY62:BK81" ca="1" si="39">INDIRECT($B$3&amp;"!R"&amp;(ROW()-$D$14)&amp;"C"&amp;(COLUMN()-$C$15),FALSE)</f>
        <v>0</v>
      </c>
      <c r="AZ62" s="135">
        <f t="shared" ca="1" si="39"/>
        <v>0</v>
      </c>
      <c r="BA62" s="135">
        <f t="shared" ca="1" si="39"/>
        <v>0</v>
      </c>
      <c r="BB62" s="135">
        <f t="shared" ca="1" si="39"/>
        <v>0</v>
      </c>
      <c r="BC62" s="135">
        <f t="shared" ca="1" si="39"/>
        <v>0</v>
      </c>
      <c r="BD62" s="135">
        <f t="shared" ca="1" si="39"/>
        <v>0</v>
      </c>
      <c r="BE62" s="135">
        <f t="shared" ca="1" si="39"/>
        <v>0</v>
      </c>
      <c r="BF62" s="135">
        <f t="shared" ca="1" si="39"/>
        <v>0</v>
      </c>
      <c r="BG62" s="135">
        <f t="shared" ca="1" si="39"/>
        <v>0</v>
      </c>
      <c r="BH62" s="135">
        <f t="shared" ca="1" si="39"/>
        <v>0</v>
      </c>
      <c r="BI62" s="135">
        <f t="shared" ca="1" si="39"/>
        <v>0</v>
      </c>
      <c r="BJ62" s="135">
        <f t="shared" ca="1" si="39"/>
        <v>0</v>
      </c>
      <c r="BK62" s="135">
        <f t="shared" ca="1" si="39"/>
        <v>0</v>
      </c>
      <c r="BL62" s="135"/>
      <c r="BM62" s="135">
        <f ca="1">IF(INDEX($D62:$BV62, 1, MATCH(BM$11,$D$15:$BV$15,0))&gt;=PV_Zone_Ranking!$C$45,0,1)</f>
        <v>0</v>
      </c>
      <c r="BN62" s="135">
        <f t="shared" ca="1" si="13"/>
        <v>0</v>
      </c>
      <c r="BQ62">
        <f ca="1">IF(PV_Zone_Ranking!$AK$18="SS",0,IF(PV_Zone_Ranking!$G$29=0,0,1-(INDEX($D62:$BY62, 1, MATCH(BQ$11,$D$15:$BY$15,0))-PV_Zone_Ranking!$F$29)/(PV_Zone_Ranking!$G$29-PV_Zone_Ranking!$F$29)))</f>
        <v>3.8575399157771662</v>
      </c>
      <c r="BR62">
        <f>IF(PV_Zone_Ranking!$AK$18="TX",0,IF(PV_Zone_Ranking!$G$29=0,0,1-(INDEX($D62:$BY62, 1, MATCH(BR$11,$D$15:$BY$15,0))-PV_Zone_Ranking!$F$29)/(PV_Zone_Ranking!$G$29-PV_Zone_Ranking!$F$29)))</f>
        <v>0</v>
      </c>
      <c r="BS62">
        <f ca="1">IF(PV_Zone_Ranking!$G$30=0,0,1-(INDEX($D62:$BY62, 1, MATCH(BS$11,$D$15:$BY$15,0))-PV_Zone_Ranking!$F$30)/(PV_Zone_Ranking!$G$30-PV_Zone_Ranking!$F$30))</f>
        <v>1.0774207710083805</v>
      </c>
      <c r="BT62">
        <f ca="1">IF(PV_Zone_Ranking!$G$28=0,0,1-(INDEX($D62:$BY62, 1, MATCH(BT$11,$D$15:$BY$15,0))-PV_Zone_Ranking!$F$28)/(PV_Zone_Ranking!$G$28-PV_Zone_Ranking!$F$28))</f>
        <v>16.799370740204573</v>
      </c>
      <c r="BU62">
        <f ca="1">IF(PV_Zone_Ranking!$AK$18="SS",0,IF(PV_Zone_Ranking!$G$26=0,0,1-(INDEX($D62:$BY62, 1, MATCH(BU$11,$D$15:$BY$15,0))-PV_Zone_Ranking!$F$26)/(PV_Zone_Ranking!$G$26-PV_Zone_Ranking!$F$26)))</f>
        <v>19.138888658952798</v>
      </c>
      <c r="BV62">
        <f>IF(PV_Zone_Ranking!$AK$18="TX",0,IF(PV_Zone_Ranking!$G$26=0,0,1-(INDEX($D62:$BY62, 1, MATCH(BV$11,$D$15:$BY$15,0))-PV_Zone_Ranking!$F$26)/(PV_Zone_Ranking!$G$26-PV_Zone_Ranking!$F$26)))</f>
        <v>0</v>
      </c>
      <c r="BW62">
        <v>0</v>
      </c>
      <c r="BX62">
        <f t="shared" ca="1" si="30"/>
        <v>0</v>
      </c>
      <c r="BY62">
        <f t="shared" ca="1" si="30"/>
        <v>0</v>
      </c>
      <c r="BZ62">
        <f t="shared" ca="1" si="30"/>
        <v>0</v>
      </c>
      <c r="CA62">
        <f t="shared" ca="1" si="30"/>
        <v>0</v>
      </c>
      <c r="CB62">
        <f t="shared" ca="1" si="30"/>
        <v>0</v>
      </c>
      <c r="CC62">
        <f t="shared" ca="1" si="30"/>
        <v>0</v>
      </c>
      <c r="CD62">
        <f t="shared" ca="1" si="30"/>
        <v>0</v>
      </c>
      <c r="CE62">
        <f t="shared" ca="1" si="30"/>
        <v>0</v>
      </c>
      <c r="CF62">
        <f t="shared" ca="1" si="30"/>
        <v>0</v>
      </c>
      <c r="CG62">
        <f t="shared" ca="1" si="30"/>
        <v>0</v>
      </c>
      <c r="CH62" s="3">
        <f t="shared" ca="1" si="14"/>
        <v>0</v>
      </c>
      <c r="CI62" s="3">
        <f ca="1">IF($BN62=0,IF(PV_Zone_Ranking!$AK$18="SS",INDEX($D62:$BY62, 1, MATCH(CI$11,$D$15:$BY$15,0)),IF(PV_Zone_Ranking!$AK$18="TX",INDEX($D62:$BY62, 1, MATCH(CI$12,$D$15:$BY$15,0)),"Error")),0)</f>
        <v>0</v>
      </c>
      <c r="CJ62" s="4">
        <f t="shared" ca="1" si="10"/>
        <v>0</v>
      </c>
      <c r="CK62">
        <f t="shared" ca="1" si="15"/>
        <v>0</v>
      </c>
      <c r="CL62">
        <f t="shared" ca="1" si="16"/>
        <v>0</v>
      </c>
      <c r="CM62" s="4" t="str">
        <f ca="1">IF(D62=0,"",IF(CH62=0,"",COUNTIF($CH$16:$CH$197,"&gt;"&amp;CH62)+COUNTIF($CH62:$CH$197,CH62)))</f>
        <v/>
      </c>
      <c r="CN62" t="str">
        <f ca="1">IF(D62=0,"",IF(CH62=0,"",COUNTIFS($CI$16:$CI$197,"&lt;"&amp;CI62,$CI$16:$CI$197,"&lt;&gt;"&amp;0)+COUNTIF($CI62:$CI$197,CI62)))</f>
        <v/>
      </c>
      <c r="CQ62">
        <v>47</v>
      </c>
      <c r="CR62" t="e">
        <f t="shared" ca="1" si="17"/>
        <v>#N/A</v>
      </c>
      <c r="CS62" t="e">
        <f t="shared" ca="1" si="17"/>
        <v>#N/A</v>
      </c>
      <c r="CT62" s="3" t="e">
        <f t="shared" ca="1" si="17"/>
        <v>#N/A</v>
      </c>
      <c r="CU62" s="3" t="e">
        <f t="shared" ca="1" si="17"/>
        <v>#N/A</v>
      </c>
      <c r="CV62" s="4" t="e">
        <f t="shared" ca="1" si="17"/>
        <v>#N/A</v>
      </c>
      <c r="CW62" s="4" t="e">
        <f t="shared" ca="1" si="19"/>
        <v>#N/A</v>
      </c>
      <c r="CY62">
        <v>47</v>
      </c>
      <c r="CZ62" t="e">
        <f t="shared" ca="1" si="31"/>
        <v>#N/A</v>
      </c>
      <c r="DA62" t="e">
        <f t="shared" ca="1" si="31"/>
        <v>#N/A</v>
      </c>
      <c r="DB62" s="3" t="e">
        <f t="shared" ca="1" si="31"/>
        <v>#N/A</v>
      </c>
      <c r="DC62" s="3" t="e">
        <f t="shared" ca="1" si="31"/>
        <v>#N/A</v>
      </c>
      <c r="DD62" s="4" t="e">
        <f t="shared" ca="1" si="31"/>
        <v>#N/A</v>
      </c>
      <c r="DE62" s="4" t="e">
        <f t="shared" ca="1" si="20"/>
        <v>#N/A</v>
      </c>
      <c r="DF62" t="e">
        <f t="shared" ca="1" si="18"/>
        <v>#N/A</v>
      </c>
    </row>
    <row r="63" spans="4:127" x14ac:dyDescent="0.2">
      <c r="D63" s="135">
        <f t="shared" ref="D63:S79" ca="1" si="40">INDIRECT($B$3&amp;"!R"&amp;(ROW()-$D$14)&amp;"C"&amp;(COLUMN()-$C$15),FALSE)</f>
        <v>0</v>
      </c>
      <c r="E63" s="135">
        <f t="shared" ca="1" si="40"/>
        <v>0</v>
      </c>
      <c r="F63" s="135">
        <f t="shared" ca="1" si="40"/>
        <v>0</v>
      </c>
      <c r="G63" s="135">
        <f t="shared" ca="1" si="40"/>
        <v>0</v>
      </c>
      <c r="H63" s="135">
        <f t="shared" ca="1" si="40"/>
        <v>0</v>
      </c>
      <c r="I63" s="135">
        <f t="shared" ca="1" si="40"/>
        <v>0</v>
      </c>
      <c r="J63" s="2">
        <f t="shared" ca="1" si="40"/>
        <v>0</v>
      </c>
      <c r="K63" s="135">
        <f t="shared" ca="1" si="40"/>
        <v>0</v>
      </c>
      <c r="L63" s="135">
        <f t="shared" ca="1" si="40"/>
        <v>0</v>
      </c>
      <c r="M63" s="135">
        <f t="shared" ca="1" si="40"/>
        <v>0</v>
      </c>
      <c r="N63" s="135">
        <f t="shared" ca="1" si="40"/>
        <v>0</v>
      </c>
      <c r="O63" s="135">
        <f t="shared" ca="1" si="40"/>
        <v>0</v>
      </c>
      <c r="P63" s="135">
        <f t="shared" ca="1" si="40"/>
        <v>0</v>
      </c>
      <c r="Q63" s="135">
        <f t="shared" ca="1" si="40"/>
        <v>0</v>
      </c>
      <c r="R63" s="135">
        <f t="shared" ca="1" si="40"/>
        <v>0</v>
      </c>
      <c r="S63" s="135">
        <f t="shared" ca="1" si="37"/>
        <v>0</v>
      </c>
      <c r="T63" s="135">
        <f t="shared" ca="1" si="37"/>
        <v>0</v>
      </c>
      <c r="U63" s="135">
        <f t="shared" ca="1" si="37"/>
        <v>0</v>
      </c>
      <c r="V63" s="135">
        <f t="shared" ca="1" si="37"/>
        <v>0</v>
      </c>
      <c r="W63" s="135">
        <f t="shared" ca="1" si="37"/>
        <v>0</v>
      </c>
      <c r="X63" s="135">
        <f t="shared" ca="1" si="37"/>
        <v>0</v>
      </c>
      <c r="Y63" s="135">
        <f t="shared" ca="1" si="37"/>
        <v>0</v>
      </c>
      <c r="Z63" s="135">
        <f t="shared" ca="1" si="37"/>
        <v>0</v>
      </c>
      <c r="AA63" s="135">
        <f t="shared" ca="1" si="37"/>
        <v>0</v>
      </c>
      <c r="AB63" s="135">
        <f t="shared" ca="1" si="37"/>
        <v>0</v>
      </c>
      <c r="AC63" s="135">
        <f t="shared" ca="1" si="37"/>
        <v>0</v>
      </c>
      <c r="AD63" s="135">
        <f t="shared" ca="1" si="37"/>
        <v>0</v>
      </c>
      <c r="AE63" s="135">
        <f t="shared" ca="1" si="37"/>
        <v>0</v>
      </c>
      <c r="AF63" s="135">
        <f t="shared" ca="1" si="37"/>
        <v>0</v>
      </c>
      <c r="AG63" s="135">
        <f t="shared" ca="1" si="37"/>
        <v>0</v>
      </c>
      <c r="AH63" s="135">
        <f t="shared" ca="1" si="37"/>
        <v>0</v>
      </c>
      <c r="AI63" s="135">
        <f t="shared" ca="1" si="38"/>
        <v>0</v>
      </c>
      <c r="AJ63" s="135">
        <f t="shared" ca="1" si="38"/>
        <v>0</v>
      </c>
      <c r="AK63" s="135">
        <f t="shared" ca="1" si="38"/>
        <v>0</v>
      </c>
      <c r="AL63" s="135">
        <f t="shared" ca="1" si="38"/>
        <v>0</v>
      </c>
      <c r="AM63" s="135">
        <f t="shared" ca="1" si="38"/>
        <v>0</v>
      </c>
      <c r="AN63" s="135">
        <f t="shared" ca="1" si="38"/>
        <v>0</v>
      </c>
      <c r="AO63" s="135">
        <f t="shared" ca="1" si="38"/>
        <v>0</v>
      </c>
      <c r="AP63" s="135">
        <f t="shared" ca="1" si="38"/>
        <v>0</v>
      </c>
      <c r="AQ63" s="135">
        <f t="shared" ca="1" si="38"/>
        <v>0</v>
      </c>
      <c r="AR63" s="135">
        <f t="shared" ca="1" si="38"/>
        <v>0</v>
      </c>
      <c r="AS63" s="135">
        <f t="shared" ca="1" si="38"/>
        <v>0</v>
      </c>
      <c r="AT63" s="135">
        <f t="shared" ca="1" si="38"/>
        <v>0</v>
      </c>
      <c r="AU63" s="135">
        <f t="shared" ca="1" si="38"/>
        <v>0</v>
      </c>
      <c r="AV63" s="135">
        <f t="shared" ca="1" si="38"/>
        <v>0</v>
      </c>
      <c r="AW63" s="135">
        <f t="shared" ca="1" si="38"/>
        <v>0</v>
      </c>
      <c r="AX63" s="135">
        <f t="shared" ca="1" si="38"/>
        <v>0</v>
      </c>
      <c r="AY63" s="135">
        <f t="shared" ca="1" si="39"/>
        <v>0</v>
      </c>
      <c r="AZ63" s="135">
        <f t="shared" ca="1" si="39"/>
        <v>0</v>
      </c>
      <c r="BA63" s="135">
        <f t="shared" ca="1" si="39"/>
        <v>0</v>
      </c>
      <c r="BB63" s="135">
        <f t="shared" ca="1" si="39"/>
        <v>0</v>
      </c>
      <c r="BC63" s="135">
        <f t="shared" ca="1" si="39"/>
        <v>0</v>
      </c>
      <c r="BD63" s="135">
        <f t="shared" ca="1" si="39"/>
        <v>0</v>
      </c>
      <c r="BE63" s="135">
        <f t="shared" ca="1" si="39"/>
        <v>0</v>
      </c>
      <c r="BF63" s="135">
        <f t="shared" ca="1" si="39"/>
        <v>0</v>
      </c>
      <c r="BG63" s="135">
        <f t="shared" ca="1" si="39"/>
        <v>0</v>
      </c>
      <c r="BH63" s="135">
        <f t="shared" ca="1" si="39"/>
        <v>0</v>
      </c>
      <c r="BI63" s="135">
        <f t="shared" ca="1" si="39"/>
        <v>0</v>
      </c>
      <c r="BJ63" s="135">
        <f t="shared" ca="1" si="39"/>
        <v>0</v>
      </c>
      <c r="BK63" s="135">
        <f t="shared" ca="1" si="39"/>
        <v>0</v>
      </c>
      <c r="BL63" s="135"/>
      <c r="BM63" s="135">
        <f ca="1">IF(INDEX($D63:$BV63, 1, MATCH(BM$11,$D$15:$BV$15,0))&gt;=PV_Zone_Ranking!$C$45,0,1)</f>
        <v>0</v>
      </c>
      <c r="BN63" s="135">
        <f t="shared" ca="1" si="13"/>
        <v>0</v>
      </c>
      <c r="BQ63">
        <f ca="1">IF(PV_Zone_Ranking!$AK$18="SS",0,IF(PV_Zone_Ranking!$G$29=0,0,1-(INDEX($D63:$BY63, 1, MATCH(BQ$11,$D$15:$BY$15,0))-PV_Zone_Ranking!$F$29)/(PV_Zone_Ranking!$G$29-PV_Zone_Ranking!$F$29)))</f>
        <v>3.8575399157771662</v>
      </c>
      <c r="BR63">
        <f>IF(PV_Zone_Ranking!$AK$18="TX",0,IF(PV_Zone_Ranking!$G$29=0,0,1-(INDEX($D63:$BY63, 1, MATCH(BR$11,$D$15:$BY$15,0))-PV_Zone_Ranking!$F$29)/(PV_Zone_Ranking!$G$29-PV_Zone_Ranking!$F$29)))</f>
        <v>0</v>
      </c>
      <c r="BS63">
        <f ca="1">IF(PV_Zone_Ranking!$G$30=0,0,1-(INDEX($D63:$BY63, 1, MATCH(BS$11,$D$15:$BY$15,0))-PV_Zone_Ranking!$F$30)/(PV_Zone_Ranking!$G$30-PV_Zone_Ranking!$F$30))</f>
        <v>1.0774207710083805</v>
      </c>
      <c r="BT63">
        <f ca="1">IF(PV_Zone_Ranking!$G$28=0,0,1-(INDEX($D63:$BY63, 1, MATCH(BT$11,$D$15:$BY$15,0))-PV_Zone_Ranking!$F$28)/(PV_Zone_Ranking!$G$28-PV_Zone_Ranking!$F$28))</f>
        <v>16.799370740204573</v>
      </c>
      <c r="BU63">
        <f ca="1">IF(PV_Zone_Ranking!$AK$18="SS",0,IF(PV_Zone_Ranking!$G$26=0,0,1-(INDEX($D63:$BY63, 1, MATCH(BU$11,$D$15:$BY$15,0))-PV_Zone_Ranking!$F$26)/(PV_Zone_Ranking!$G$26-PV_Zone_Ranking!$F$26)))</f>
        <v>19.138888658952798</v>
      </c>
      <c r="BV63">
        <f>IF(PV_Zone_Ranking!$AK$18="TX",0,IF(PV_Zone_Ranking!$G$26=0,0,1-(INDEX($D63:$BY63, 1, MATCH(BV$11,$D$15:$BY$15,0))-PV_Zone_Ranking!$F$26)/(PV_Zone_Ranking!$G$26-PV_Zone_Ranking!$F$26)))</f>
        <v>0</v>
      </c>
      <c r="BW63">
        <v>0</v>
      </c>
      <c r="BX63">
        <f t="shared" ca="1" si="30"/>
        <v>0</v>
      </c>
      <c r="BY63">
        <f t="shared" ca="1" si="30"/>
        <v>0</v>
      </c>
      <c r="BZ63">
        <f t="shared" ca="1" si="30"/>
        <v>0</v>
      </c>
      <c r="CA63">
        <f t="shared" ca="1" si="30"/>
        <v>0</v>
      </c>
      <c r="CB63">
        <f t="shared" ca="1" si="30"/>
        <v>0</v>
      </c>
      <c r="CC63">
        <f t="shared" ca="1" si="30"/>
        <v>0</v>
      </c>
      <c r="CD63">
        <f t="shared" ca="1" si="30"/>
        <v>0</v>
      </c>
      <c r="CE63">
        <f t="shared" ca="1" si="30"/>
        <v>0</v>
      </c>
      <c r="CF63">
        <f t="shared" ca="1" si="30"/>
        <v>0</v>
      </c>
      <c r="CG63">
        <f t="shared" ca="1" si="30"/>
        <v>0</v>
      </c>
      <c r="CH63" s="3">
        <f t="shared" ca="1" si="14"/>
        <v>0</v>
      </c>
      <c r="CI63" s="3">
        <f ca="1">IF($BN63=0,IF(PV_Zone_Ranking!$AK$18="SS",INDEX($D63:$BY63, 1, MATCH(CI$11,$D$15:$BY$15,0)),IF(PV_Zone_Ranking!$AK$18="TX",INDEX($D63:$BY63, 1, MATCH(CI$12,$D$15:$BY$15,0)),"Error")),0)</f>
        <v>0</v>
      </c>
      <c r="CJ63" s="4">
        <f t="shared" ca="1" si="10"/>
        <v>0</v>
      </c>
      <c r="CK63">
        <f t="shared" ca="1" si="15"/>
        <v>0</v>
      </c>
      <c r="CL63">
        <f t="shared" ca="1" si="16"/>
        <v>0</v>
      </c>
      <c r="CM63" s="4" t="str">
        <f ca="1">IF(D63=0,"",IF(CH63=0,"",COUNTIF($CH$16:$CH$197,"&gt;"&amp;CH63)+COUNTIF($CH63:$CH$197,CH63)))</f>
        <v/>
      </c>
      <c r="CN63" t="str">
        <f ca="1">IF(D63=0,"",IF(CH63=0,"",COUNTIFS($CI$16:$CI$197,"&lt;"&amp;CI63,$CI$16:$CI$197,"&lt;&gt;"&amp;0)+COUNTIF($CI63:$CI$197,CI63)))</f>
        <v/>
      </c>
      <c r="CQ63">
        <v>48</v>
      </c>
      <c r="CR63" t="e">
        <f t="shared" ca="1" si="17"/>
        <v>#N/A</v>
      </c>
      <c r="CS63" t="e">
        <f t="shared" ca="1" si="17"/>
        <v>#N/A</v>
      </c>
      <c r="CT63" s="3" t="e">
        <f t="shared" ca="1" si="17"/>
        <v>#N/A</v>
      </c>
      <c r="CU63" s="3" t="e">
        <f t="shared" ca="1" si="17"/>
        <v>#N/A</v>
      </c>
      <c r="CV63" s="4" t="e">
        <f t="shared" ca="1" si="17"/>
        <v>#N/A</v>
      </c>
      <c r="CW63" s="4" t="e">
        <f t="shared" ca="1" si="19"/>
        <v>#N/A</v>
      </c>
      <c r="CY63">
        <v>48</v>
      </c>
      <c r="CZ63" t="e">
        <f t="shared" ca="1" si="31"/>
        <v>#N/A</v>
      </c>
      <c r="DA63" t="e">
        <f t="shared" ca="1" si="31"/>
        <v>#N/A</v>
      </c>
      <c r="DB63" s="3" t="e">
        <f t="shared" ca="1" si="31"/>
        <v>#N/A</v>
      </c>
      <c r="DC63" s="3" t="e">
        <f t="shared" ca="1" si="31"/>
        <v>#N/A</v>
      </c>
      <c r="DD63" s="4" t="e">
        <f t="shared" ca="1" si="31"/>
        <v>#N/A</v>
      </c>
      <c r="DE63" s="4" t="e">
        <f t="shared" ca="1" si="20"/>
        <v>#N/A</v>
      </c>
      <c r="DF63" t="e">
        <f t="shared" ca="1" si="18"/>
        <v>#N/A</v>
      </c>
      <c r="DS63" s="138" t="s">
        <v>213</v>
      </c>
      <c r="DT63">
        <f>PV_Zone_Ranking!$C$45</f>
        <v>0</v>
      </c>
      <c r="DW63" s="11" t="s">
        <v>209</v>
      </c>
    </row>
    <row r="64" spans="4:127" x14ac:dyDescent="0.2">
      <c r="D64" s="135">
        <f t="shared" ca="1" si="40"/>
        <v>0</v>
      </c>
      <c r="E64" s="135">
        <f t="shared" ca="1" si="40"/>
        <v>0</v>
      </c>
      <c r="F64" s="135">
        <f t="shared" ca="1" si="40"/>
        <v>0</v>
      </c>
      <c r="G64" s="135">
        <f t="shared" ca="1" si="40"/>
        <v>0</v>
      </c>
      <c r="H64" s="135">
        <f t="shared" ca="1" si="40"/>
        <v>0</v>
      </c>
      <c r="I64" s="135">
        <f t="shared" ca="1" si="40"/>
        <v>0</v>
      </c>
      <c r="J64" s="2">
        <f t="shared" ca="1" si="40"/>
        <v>0</v>
      </c>
      <c r="K64" s="135">
        <f t="shared" ca="1" si="40"/>
        <v>0</v>
      </c>
      <c r="L64" s="135">
        <f t="shared" ca="1" si="40"/>
        <v>0</v>
      </c>
      <c r="M64" s="135">
        <f t="shared" ca="1" si="40"/>
        <v>0</v>
      </c>
      <c r="N64" s="135">
        <f t="shared" ca="1" si="40"/>
        <v>0</v>
      </c>
      <c r="O64" s="135">
        <f t="shared" ca="1" si="40"/>
        <v>0</v>
      </c>
      <c r="P64" s="135">
        <f t="shared" ca="1" si="40"/>
        <v>0</v>
      </c>
      <c r="Q64" s="135">
        <f t="shared" ca="1" si="40"/>
        <v>0</v>
      </c>
      <c r="R64" s="135">
        <f t="shared" ca="1" si="40"/>
        <v>0</v>
      </c>
      <c r="S64" s="135">
        <f t="shared" ca="1" si="37"/>
        <v>0</v>
      </c>
      <c r="T64" s="135">
        <f t="shared" ca="1" si="37"/>
        <v>0</v>
      </c>
      <c r="U64" s="135">
        <f t="shared" ca="1" si="37"/>
        <v>0</v>
      </c>
      <c r="V64" s="135">
        <f t="shared" ca="1" si="37"/>
        <v>0</v>
      </c>
      <c r="W64" s="135">
        <f t="shared" ca="1" si="37"/>
        <v>0</v>
      </c>
      <c r="X64" s="135">
        <f t="shared" ca="1" si="37"/>
        <v>0</v>
      </c>
      <c r="Y64" s="135">
        <f t="shared" ca="1" si="37"/>
        <v>0</v>
      </c>
      <c r="Z64" s="135">
        <f t="shared" ca="1" si="37"/>
        <v>0</v>
      </c>
      <c r="AA64" s="135">
        <f t="shared" ca="1" si="37"/>
        <v>0</v>
      </c>
      <c r="AB64" s="135">
        <f t="shared" ca="1" si="37"/>
        <v>0</v>
      </c>
      <c r="AC64" s="135">
        <f t="shared" ca="1" si="37"/>
        <v>0</v>
      </c>
      <c r="AD64" s="135">
        <f t="shared" ca="1" si="37"/>
        <v>0</v>
      </c>
      <c r="AE64" s="135">
        <f t="shared" ca="1" si="37"/>
        <v>0</v>
      </c>
      <c r="AF64" s="135">
        <f t="shared" ca="1" si="37"/>
        <v>0</v>
      </c>
      <c r="AG64" s="135">
        <f t="shared" ca="1" si="37"/>
        <v>0</v>
      </c>
      <c r="AH64" s="135">
        <f t="shared" ca="1" si="37"/>
        <v>0</v>
      </c>
      <c r="AI64" s="135">
        <f t="shared" ca="1" si="38"/>
        <v>0</v>
      </c>
      <c r="AJ64" s="135">
        <f t="shared" ca="1" si="38"/>
        <v>0</v>
      </c>
      <c r="AK64" s="135">
        <f t="shared" ca="1" si="38"/>
        <v>0</v>
      </c>
      <c r="AL64" s="135">
        <f t="shared" ca="1" si="38"/>
        <v>0</v>
      </c>
      <c r="AM64" s="135">
        <f t="shared" ca="1" si="38"/>
        <v>0</v>
      </c>
      <c r="AN64" s="135">
        <f t="shared" ca="1" si="38"/>
        <v>0</v>
      </c>
      <c r="AO64" s="135">
        <f t="shared" ca="1" si="38"/>
        <v>0</v>
      </c>
      <c r="AP64" s="135">
        <f t="shared" ca="1" si="38"/>
        <v>0</v>
      </c>
      <c r="AQ64" s="135">
        <f t="shared" ca="1" si="38"/>
        <v>0</v>
      </c>
      <c r="AR64" s="135">
        <f t="shared" ca="1" si="38"/>
        <v>0</v>
      </c>
      <c r="AS64" s="135">
        <f t="shared" ca="1" si="38"/>
        <v>0</v>
      </c>
      <c r="AT64" s="135">
        <f t="shared" ca="1" si="38"/>
        <v>0</v>
      </c>
      <c r="AU64" s="135">
        <f t="shared" ca="1" si="38"/>
        <v>0</v>
      </c>
      <c r="AV64" s="135">
        <f t="shared" ca="1" si="38"/>
        <v>0</v>
      </c>
      <c r="AW64" s="135">
        <f t="shared" ca="1" si="38"/>
        <v>0</v>
      </c>
      <c r="AX64" s="135">
        <f t="shared" ca="1" si="38"/>
        <v>0</v>
      </c>
      <c r="AY64" s="135">
        <f t="shared" ca="1" si="39"/>
        <v>0</v>
      </c>
      <c r="AZ64" s="135">
        <f t="shared" ca="1" si="39"/>
        <v>0</v>
      </c>
      <c r="BA64" s="135">
        <f t="shared" ca="1" si="39"/>
        <v>0</v>
      </c>
      <c r="BB64" s="135">
        <f t="shared" ca="1" si="39"/>
        <v>0</v>
      </c>
      <c r="BC64" s="135">
        <f t="shared" ca="1" si="39"/>
        <v>0</v>
      </c>
      <c r="BD64" s="135">
        <f t="shared" ca="1" si="39"/>
        <v>0</v>
      </c>
      <c r="BE64" s="135">
        <f t="shared" ca="1" si="39"/>
        <v>0</v>
      </c>
      <c r="BF64" s="135">
        <f t="shared" ca="1" si="39"/>
        <v>0</v>
      </c>
      <c r="BG64" s="135">
        <f t="shared" ca="1" si="39"/>
        <v>0</v>
      </c>
      <c r="BH64" s="135">
        <f t="shared" ca="1" si="39"/>
        <v>0</v>
      </c>
      <c r="BI64" s="135">
        <f t="shared" ca="1" si="39"/>
        <v>0</v>
      </c>
      <c r="BJ64" s="135">
        <f t="shared" ca="1" si="39"/>
        <v>0</v>
      </c>
      <c r="BK64" s="135">
        <f t="shared" ca="1" si="39"/>
        <v>0</v>
      </c>
      <c r="BL64" s="135"/>
      <c r="BM64" s="135">
        <f ca="1">IF(INDEX($D64:$BV64, 1, MATCH(BM$11,$D$15:$BV$15,0))&gt;=PV_Zone_Ranking!$C$45,0,1)</f>
        <v>0</v>
      </c>
      <c r="BN64" s="135">
        <f t="shared" ca="1" si="13"/>
        <v>0</v>
      </c>
      <c r="BQ64">
        <f ca="1">IF(PV_Zone_Ranking!$AK$18="SS",0,IF(PV_Zone_Ranking!$G$29=0,0,1-(INDEX($D64:$BY64, 1, MATCH(BQ$11,$D$15:$BY$15,0))-PV_Zone_Ranking!$F$29)/(PV_Zone_Ranking!$G$29-PV_Zone_Ranking!$F$29)))</f>
        <v>3.8575399157771662</v>
      </c>
      <c r="BR64">
        <f>IF(PV_Zone_Ranking!$AK$18="TX",0,IF(PV_Zone_Ranking!$G$29=0,0,1-(INDEX($D64:$BY64, 1, MATCH(BR$11,$D$15:$BY$15,0))-PV_Zone_Ranking!$F$29)/(PV_Zone_Ranking!$G$29-PV_Zone_Ranking!$F$29)))</f>
        <v>0</v>
      </c>
      <c r="BS64">
        <f ca="1">IF(PV_Zone_Ranking!$G$30=0,0,1-(INDEX($D64:$BY64, 1, MATCH(BS$11,$D$15:$BY$15,0))-PV_Zone_Ranking!$F$30)/(PV_Zone_Ranking!$G$30-PV_Zone_Ranking!$F$30))</f>
        <v>1.0774207710083805</v>
      </c>
      <c r="BT64">
        <f ca="1">IF(PV_Zone_Ranking!$G$28=0,0,1-(INDEX($D64:$BY64, 1, MATCH(BT$11,$D$15:$BY$15,0))-PV_Zone_Ranking!$F$28)/(PV_Zone_Ranking!$G$28-PV_Zone_Ranking!$F$28))</f>
        <v>16.799370740204573</v>
      </c>
      <c r="BU64">
        <f ca="1">IF(PV_Zone_Ranking!$AK$18="SS",0,IF(PV_Zone_Ranking!$G$26=0,0,1-(INDEX($D64:$BY64, 1, MATCH(BU$11,$D$15:$BY$15,0))-PV_Zone_Ranking!$F$26)/(PV_Zone_Ranking!$G$26-PV_Zone_Ranking!$F$26)))</f>
        <v>19.138888658952798</v>
      </c>
      <c r="BV64">
        <f>IF(PV_Zone_Ranking!$AK$18="TX",0,IF(PV_Zone_Ranking!$G$26=0,0,1-(INDEX($D64:$BY64, 1, MATCH(BV$11,$D$15:$BY$15,0))-PV_Zone_Ranking!$F$26)/(PV_Zone_Ranking!$G$26-PV_Zone_Ranking!$F$26)))</f>
        <v>0</v>
      </c>
      <c r="BW64">
        <v>0</v>
      </c>
      <c r="BX64">
        <f t="shared" ca="1" si="30"/>
        <v>0</v>
      </c>
      <c r="BY64">
        <f t="shared" ca="1" si="30"/>
        <v>0</v>
      </c>
      <c r="BZ64">
        <f t="shared" ca="1" si="30"/>
        <v>0</v>
      </c>
      <c r="CA64">
        <f t="shared" ca="1" si="30"/>
        <v>0</v>
      </c>
      <c r="CB64">
        <f t="shared" ca="1" si="30"/>
        <v>0</v>
      </c>
      <c r="CC64">
        <f t="shared" ca="1" si="30"/>
        <v>0</v>
      </c>
      <c r="CD64">
        <f t="shared" ca="1" si="30"/>
        <v>0</v>
      </c>
      <c r="CE64">
        <f t="shared" ca="1" si="30"/>
        <v>0</v>
      </c>
      <c r="CF64">
        <f t="shared" ca="1" si="30"/>
        <v>0</v>
      </c>
      <c r="CG64">
        <f t="shared" ca="1" si="30"/>
        <v>0</v>
      </c>
      <c r="CH64" s="3">
        <f t="shared" ca="1" si="14"/>
        <v>0</v>
      </c>
      <c r="CI64" s="3">
        <f ca="1">IF($BN64=0,IF(PV_Zone_Ranking!$AK$18="SS",INDEX($D64:$BY64, 1, MATCH(CI$11,$D$15:$BY$15,0)),IF(PV_Zone_Ranking!$AK$18="TX",INDEX($D64:$BY64, 1, MATCH(CI$12,$D$15:$BY$15,0)),"Error")),0)</f>
        <v>0</v>
      </c>
      <c r="CJ64" s="4">
        <f t="shared" ca="1" si="10"/>
        <v>0</v>
      </c>
      <c r="CK64">
        <f t="shared" ca="1" si="15"/>
        <v>0</v>
      </c>
      <c r="CL64">
        <f t="shared" ca="1" si="16"/>
        <v>0</v>
      </c>
      <c r="CM64" s="4" t="str">
        <f ca="1">IF(D64=0,"",IF(CH64=0,"",COUNTIF($CH$16:$CH$197,"&gt;"&amp;CH64)+COUNTIF($CH64:$CH$197,CH64)))</f>
        <v/>
      </c>
      <c r="CN64" t="str">
        <f ca="1">IF(D64=0,"",IF(CH64=0,"",COUNTIFS($CI$16:$CI$197,"&lt;"&amp;CI64,$CI$16:$CI$197,"&lt;&gt;"&amp;0)+COUNTIF($CI64:$CI$197,CI64)))</f>
        <v/>
      </c>
      <c r="CQ64">
        <v>49</v>
      </c>
      <c r="CR64" t="e">
        <f t="shared" ca="1" si="17"/>
        <v>#N/A</v>
      </c>
      <c r="CS64" t="e">
        <f t="shared" ca="1" si="17"/>
        <v>#N/A</v>
      </c>
      <c r="CT64" s="3" t="e">
        <f t="shared" ca="1" si="17"/>
        <v>#N/A</v>
      </c>
      <c r="CU64" s="3" t="e">
        <f t="shared" ca="1" si="17"/>
        <v>#N/A</v>
      </c>
      <c r="CV64" s="4" t="e">
        <f t="shared" ca="1" si="17"/>
        <v>#N/A</v>
      </c>
      <c r="CW64" s="4" t="e">
        <f t="shared" ca="1" si="19"/>
        <v>#N/A</v>
      </c>
      <c r="CY64">
        <v>49</v>
      </c>
      <c r="CZ64" t="e">
        <f t="shared" ca="1" si="31"/>
        <v>#N/A</v>
      </c>
      <c r="DA64" t="e">
        <f t="shared" ca="1" si="31"/>
        <v>#N/A</v>
      </c>
      <c r="DB64" s="3" t="e">
        <f t="shared" ca="1" si="31"/>
        <v>#N/A</v>
      </c>
      <c r="DC64" s="3" t="e">
        <f t="shared" ca="1" si="31"/>
        <v>#N/A</v>
      </c>
      <c r="DD64" s="4" t="e">
        <f t="shared" ca="1" si="31"/>
        <v>#N/A</v>
      </c>
      <c r="DE64" s="4" t="e">
        <f t="shared" ca="1" si="20"/>
        <v>#N/A</v>
      </c>
      <c r="DF64" t="e">
        <f t="shared" ca="1" si="18"/>
        <v>#N/A</v>
      </c>
      <c r="DS64" s="138" t="s">
        <v>212</v>
      </c>
      <c r="DT64" s="24" t="e">
        <f>IF(PV_Zone_Ranking!#REF!=0,NA(),PV_Zone_Ranking!#REF!)</f>
        <v>#REF!</v>
      </c>
      <c r="DW64" s="7" t="s">
        <v>210</v>
      </c>
    </row>
    <row r="65" spans="4:127" x14ac:dyDescent="0.2">
      <c r="D65" s="135">
        <f t="shared" ca="1" si="40"/>
        <v>0</v>
      </c>
      <c r="E65" s="135">
        <f t="shared" ca="1" si="40"/>
        <v>0</v>
      </c>
      <c r="F65" s="135">
        <f t="shared" ca="1" si="40"/>
        <v>0</v>
      </c>
      <c r="G65" s="135">
        <f t="shared" ca="1" si="40"/>
        <v>0</v>
      </c>
      <c r="H65" s="135">
        <f t="shared" ca="1" si="40"/>
        <v>0</v>
      </c>
      <c r="I65" s="135">
        <f t="shared" ca="1" si="40"/>
        <v>0</v>
      </c>
      <c r="J65" s="2">
        <f t="shared" ca="1" si="40"/>
        <v>0</v>
      </c>
      <c r="K65" s="135">
        <f t="shared" ca="1" si="40"/>
        <v>0</v>
      </c>
      <c r="L65" s="135">
        <f t="shared" ca="1" si="40"/>
        <v>0</v>
      </c>
      <c r="M65" s="135">
        <f t="shared" ca="1" si="40"/>
        <v>0</v>
      </c>
      <c r="N65" s="135">
        <f t="shared" ca="1" si="40"/>
        <v>0</v>
      </c>
      <c r="O65" s="135">
        <f t="shared" ca="1" si="40"/>
        <v>0</v>
      </c>
      <c r="P65" s="135">
        <f t="shared" ca="1" si="40"/>
        <v>0</v>
      </c>
      <c r="Q65" s="135">
        <f t="shared" ca="1" si="40"/>
        <v>0</v>
      </c>
      <c r="R65" s="135">
        <f t="shared" ca="1" si="40"/>
        <v>0</v>
      </c>
      <c r="S65" s="135">
        <f t="shared" ca="1" si="37"/>
        <v>0</v>
      </c>
      <c r="T65" s="135">
        <f t="shared" ca="1" si="37"/>
        <v>0</v>
      </c>
      <c r="U65" s="135">
        <f t="shared" ca="1" si="37"/>
        <v>0</v>
      </c>
      <c r="V65" s="135">
        <f t="shared" ca="1" si="37"/>
        <v>0</v>
      </c>
      <c r="W65" s="135">
        <f t="shared" ca="1" si="37"/>
        <v>0</v>
      </c>
      <c r="X65" s="135">
        <f t="shared" ca="1" si="37"/>
        <v>0</v>
      </c>
      <c r="Y65" s="135">
        <f t="shared" ca="1" si="37"/>
        <v>0</v>
      </c>
      <c r="Z65" s="135">
        <f t="shared" ca="1" si="37"/>
        <v>0</v>
      </c>
      <c r="AA65" s="135">
        <f t="shared" ca="1" si="37"/>
        <v>0</v>
      </c>
      <c r="AB65" s="135">
        <f t="shared" ca="1" si="37"/>
        <v>0</v>
      </c>
      <c r="AC65" s="135">
        <f t="shared" ca="1" si="37"/>
        <v>0</v>
      </c>
      <c r="AD65" s="135">
        <f t="shared" ca="1" si="37"/>
        <v>0</v>
      </c>
      <c r="AE65" s="135">
        <f t="shared" ca="1" si="37"/>
        <v>0</v>
      </c>
      <c r="AF65" s="135">
        <f t="shared" ca="1" si="37"/>
        <v>0</v>
      </c>
      <c r="AG65" s="135">
        <f t="shared" ca="1" si="37"/>
        <v>0</v>
      </c>
      <c r="AH65" s="135">
        <f t="shared" ca="1" si="37"/>
        <v>0</v>
      </c>
      <c r="AI65" s="135">
        <f t="shared" ca="1" si="38"/>
        <v>0</v>
      </c>
      <c r="AJ65" s="135">
        <f t="shared" ca="1" si="38"/>
        <v>0</v>
      </c>
      <c r="AK65" s="135">
        <f t="shared" ca="1" si="38"/>
        <v>0</v>
      </c>
      <c r="AL65" s="135">
        <f t="shared" ca="1" si="38"/>
        <v>0</v>
      </c>
      <c r="AM65" s="135">
        <f t="shared" ca="1" si="38"/>
        <v>0</v>
      </c>
      <c r="AN65" s="135">
        <f t="shared" ca="1" si="38"/>
        <v>0</v>
      </c>
      <c r="AO65" s="135">
        <f t="shared" ca="1" si="38"/>
        <v>0</v>
      </c>
      <c r="AP65" s="135">
        <f t="shared" ca="1" si="38"/>
        <v>0</v>
      </c>
      <c r="AQ65" s="135">
        <f t="shared" ca="1" si="38"/>
        <v>0</v>
      </c>
      <c r="AR65" s="135">
        <f t="shared" ca="1" si="38"/>
        <v>0</v>
      </c>
      <c r="AS65" s="135">
        <f t="shared" ca="1" si="38"/>
        <v>0</v>
      </c>
      <c r="AT65" s="135">
        <f t="shared" ca="1" si="38"/>
        <v>0</v>
      </c>
      <c r="AU65" s="135">
        <f t="shared" ca="1" si="38"/>
        <v>0</v>
      </c>
      <c r="AV65" s="135">
        <f t="shared" ca="1" si="38"/>
        <v>0</v>
      </c>
      <c r="AW65" s="135">
        <f t="shared" ca="1" si="38"/>
        <v>0</v>
      </c>
      <c r="AX65" s="135">
        <f t="shared" ca="1" si="38"/>
        <v>0</v>
      </c>
      <c r="AY65" s="135">
        <f t="shared" ca="1" si="39"/>
        <v>0</v>
      </c>
      <c r="AZ65" s="135">
        <f t="shared" ca="1" si="39"/>
        <v>0</v>
      </c>
      <c r="BA65" s="135">
        <f t="shared" ca="1" si="39"/>
        <v>0</v>
      </c>
      <c r="BB65" s="135">
        <f t="shared" ca="1" si="39"/>
        <v>0</v>
      </c>
      <c r="BC65" s="135">
        <f t="shared" ca="1" si="39"/>
        <v>0</v>
      </c>
      <c r="BD65" s="135">
        <f t="shared" ca="1" si="39"/>
        <v>0</v>
      </c>
      <c r="BE65" s="135">
        <f t="shared" ca="1" si="39"/>
        <v>0</v>
      </c>
      <c r="BF65" s="135">
        <f t="shared" ca="1" si="39"/>
        <v>0</v>
      </c>
      <c r="BG65" s="135">
        <f t="shared" ca="1" si="39"/>
        <v>0</v>
      </c>
      <c r="BH65" s="135">
        <f t="shared" ca="1" si="39"/>
        <v>0</v>
      </c>
      <c r="BI65" s="135">
        <f t="shared" ca="1" si="39"/>
        <v>0</v>
      </c>
      <c r="BJ65" s="135">
        <f t="shared" ca="1" si="39"/>
        <v>0</v>
      </c>
      <c r="BK65" s="135">
        <f t="shared" ca="1" si="39"/>
        <v>0</v>
      </c>
      <c r="BL65" s="135"/>
      <c r="BM65" s="135">
        <f ca="1">IF(INDEX($D65:$BV65, 1, MATCH(BM$11,$D$15:$BV$15,0))&gt;=PV_Zone_Ranking!$C$45,0,1)</f>
        <v>0</v>
      </c>
      <c r="BN65" s="135">
        <f t="shared" ca="1" si="13"/>
        <v>0</v>
      </c>
      <c r="BQ65">
        <f ca="1">IF(PV_Zone_Ranking!$AK$18="SS",0,IF(PV_Zone_Ranking!$G$29=0,0,1-(INDEX($D65:$BY65, 1, MATCH(BQ$11,$D$15:$BY$15,0))-PV_Zone_Ranking!$F$29)/(PV_Zone_Ranking!$G$29-PV_Zone_Ranking!$F$29)))</f>
        <v>3.8575399157771662</v>
      </c>
      <c r="BR65">
        <f>IF(PV_Zone_Ranking!$AK$18="TX",0,IF(PV_Zone_Ranking!$G$29=0,0,1-(INDEX($D65:$BY65, 1, MATCH(BR$11,$D$15:$BY$15,0))-PV_Zone_Ranking!$F$29)/(PV_Zone_Ranking!$G$29-PV_Zone_Ranking!$F$29)))</f>
        <v>0</v>
      </c>
      <c r="BS65">
        <f ca="1">IF(PV_Zone_Ranking!$G$30=0,0,1-(INDEX($D65:$BY65, 1, MATCH(BS$11,$D$15:$BY$15,0))-PV_Zone_Ranking!$F$30)/(PV_Zone_Ranking!$G$30-PV_Zone_Ranking!$F$30))</f>
        <v>1.0774207710083805</v>
      </c>
      <c r="BT65">
        <f ca="1">IF(PV_Zone_Ranking!$G$28=0,0,1-(INDEX($D65:$BY65, 1, MATCH(BT$11,$D$15:$BY$15,0))-PV_Zone_Ranking!$F$28)/(PV_Zone_Ranking!$G$28-PV_Zone_Ranking!$F$28))</f>
        <v>16.799370740204573</v>
      </c>
      <c r="BU65">
        <f ca="1">IF(PV_Zone_Ranking!$AK$18="SS",0,IF(PV_Zone_Ranking!$G$26=0,0,1-(INDEX($D65:$BY65, 1, MATCH(BU$11,$D$15:$BY$15,0))-PV_Zone_Ranking!$F$26)/(PV_Zone_Ranking!$G$26-PV_Zone_Ranking!$F$26)))</f>
        <v>19.138888658952798</v>
      </c>
      <c r="BV65">
        <f>IF(PV_Zone_Ranking!$AK$18="TX",0,IF(PV_Zone_Ranking!$G$26=0,0,1-(INDEX($D65:$BY65, 1, MATCH(BV$11,$D$15:$BY$15,0))-PV_Zone_Ranking!$F$26)/(PV_Zone_Ranking!$G$26-PV_Zone_Ranking!$F$26)))</f>
        <v>0</v>
      </c>
      <c r="BW65">
        <v>0</v>
      </c>
      <c r="BX65">
        <f t="shared" ca="1" si="30"/>
        <v>0</v>
      </c>
      <c r="BY65">
        <f t="shared" ca="1" si="30"/>
        <v>0</v>
      </c>
      <c r="BZ65">
        <f t="shared" ca="1" si="30"/>
        <v>0</v>
      </c>
      <c r="CA65">
        <f t="shared" ca="1" si="30"/>
        <v>0</v>
      </c>
      <c r="CB65">
        <f t="shared" ca="1" si="30"/>
        <v>0</v>
      </c>
      <c r="CC65">
        <f t="shared" ref="CC65:CG65" ca="1" si="41">INDEX($D65:$BV65, 1, MATCH(CC$15,$D$15:$BV$15,0))</f>
        <v>0</v>
      </c>
      <c r="CD65">
        <f t="shared" ca="1" si="41"/>
        <v>0</v>
      </c>
      <c r="CE65">
        <f t="shared" ca="1" si="41"/>
        <v>0</v>
      </c>
      <c r="CF65">
        <f t="shared" ca="1" si="41"/>
        <v>0</v>
      </c>
      <c r="CG65">
        <f t="shared" ca="1" si="41"/>
        <v>0</v>
      </c>
      <c r="CH65" s="3">
        <f t="shared" ca="1" si="14"/>
        <v>0</v>
      </c>
      <c r="CI65" s="3">
        <f ca="1">IF($BN65=0,IF(PV_Zone_Ranking!$AK$18="SS",INDEX($D65:$BY65, 1, MATCH(CI$11,$D$15:$BY$15,0)),IF(PV_Zone_Ranking!$AK$18="TX",INDEX($D65:$BY65, 1, MATCH(CI$12,$D$15:$BY$15,0)),"Error")),0)</f>
        <v>0</v>
      </c>
      <c r="CJ65" s="4">
        <f t="shared" ca="1" si="10"/>
        <v>0</v>
      </c>
      <c r="CK65">
        <f t="shared" ca="1" si="15"/>
        <v>0</v>
      </c>
      <c r="CL65">
        <f t="shared" ca="1" si="16"/>
        <v>0</v>
      </c>
      <c r="CM65" s="4" t="str">
        <f ca="1">IF(D65=0,"",IF(CH65=0,"",COUNTIF($CH$16:$CH$197,"&gt;"&amp;CH65)+COUNTIF($CH65:$CH$197,CH65)))</f>
        <v/>
      </c>
      <c r="CN65" t="str">
        <f ca="1">IF(D65=0,"",IF(CH65=0,"",COUNTIFS($CI$16:$CI$197,"&lt;"&amp;CI65,$CI$16:$CI$197,"&lt;&gt;"&amp;0)+COUNTIF($CI65:$CI$197,CI65)))</f>
        <v/>
      </c>
      <c r="CQ65">
        <v>50</v>
      </c>
      <c r="CR65" t="e">
        <f t="shared" ca="1" si="17"/>
        <v>#N/A</v>
      </c>
      <c r="CS65" t="e">
        <f t="shared" ca="1" si="17"/>
        <v>#N/A</v>
      </c>
      <c r="CT65" s="3" t="e">
        <f t="shared" ca="1" si="17"/>
        <v>#N/A</v>
      </c>
      <c r="CU65" s="3" t="e">
        <f t="shared" ca="1" si="17"/>
        <v>#N/A</v>
      </c>
      <c r="CV65" s="4" t="e">
        <f t="shared" ca="1" si="17"/>
        <v>#N/A</v>
      </c>
      <c r="CW65" s="4" t="e">
        <f t="shared" ca="1" si="19"/>
        <v>#N/A</v>
      </c>
      <c r="CY65">
        <v>50</v>
      </c>
      <c r="CZ65" t="e">
        <f t="shared" ca="1" si="31"/>
        <v>#N/A</v>
      </c>
      <c r="DA65" t="e">
        <f t="shared" ca="1" si="31"/>
        <v>#N/A</v>
      </c>
      <c r="DB65" s="3" t="e">
        <f t="shared" ca="1" si="31"/>
        <v>#N/A</v>
      </c>
      <c r="DC65" s="3" t="e">
        <f t="shared" ca="1" si="31"/>
        <v>#N/A</v>
      </c>
      <c r="DD65" s="4" t="e">
        <f t="shared" ca="1" si="31"/>
        <v>#N/A</v>
      </c>
      <c r="DE65" s="4" t="e">
        <f t="shared" ca="1" si="20"/>
        <v>#N/A</v>
      </c>
      <c r="DF65" t="e">
        <f t="shared" ca="1" si="18"/>
        <v>#N/A</v>
      </c>
      <c r="DW65" s="7" t="s">
        <v>217</v>
      </c>
    </row>
    <row r="66" spans="4:127" x14ac:dyDescent="0.2">
      <c r="D66" s="135">
        <f t="shared" ca="1" si="40"/>
        <v>0</v>
      </c>
      <c r="E66" s="135">
        <f t="shared" ca="1" si="40"/>
        <v>0</v>
      </c>
      <c r="F66" s="135">
        <f t="shared" ca="1" si="40"/>
        <v>0</v>
      </c>
      <c r="G66" s="135">
        <f t="shared" ca="1" si="40"/>
        <v>0</v>
      </c>
      <c r="H66" s="135">
        <f t="shared" ca="1" si="40"/>
        <v>0</v>
      </c>
      <c r="I66" s="135">
        <f t="shared" ca="1" si="40"/>
        <v>0</v>
      </c>
      <c r="J66" s="2">
        <f t="shared" ca="1" si="40"/>
        <v>0</v>
      </c>
      <c r="K66" s="135">
        <f t="shared" ca="1" si="40"/>
        <v>0</v>
      </c>
      <c r="L66" s="135">
        <f t="shared" ca="1" si="40"/>
        <v>0</v>
      </c>
      <c r="M66" s="135">
        <f t="shared" ca="1" si="40"/>
        <v>0</v>
      </c>
      <c r="N66" s="135">
        <f t="shared" ca="1" si="40"/>
        <v>0</v>
      </c>
      <c r="O66" s="135">
        <f t="shared" ca="1" si="40"/>
        <v>0</v>
      </c>
      <c r="P66" s="135">
        <f t="shared" ca="1" si="40"/>
        <v>0</v>
      </c>
      <c r="Q66" s="135">
        <f t="shared" ca="1" si="40"/>
        <v>0</v>
      </c>
      <c r="R66" s="135">
        <f t="shared" ca="1" si="40"/>
        <v>0</v>
      </c>
      <c r="S66" s="135">
        <f t="shared" ca="1" si="37"/>
        <v>0</v>
      </c>
      <c r="T66" s="135">
        <f t="shared" ca="1" si="37"/>
        <v>0</v>
      </c>
      <c r="U66" s="135">
        <f t="shared" ca="1" si="37"/>
        <v>0</v>
      </c>
      <c r="V66" s="135">
        <f t="shared" ca="1" si="37"/>
        <v>0</v>
      </c>
      <c r="W66" s="135">
        <f t="shared" ca="1" si="37"/>
        <v>0</v>
      </c>
      <c r="X66" s="135">
        <f t="shared" ca="1" si="37"/>
        <v>0</v>
      </c>
      <c r="Y66" s="135">
        <f t="shared" ca="1" si="37"/>
        <v>0</v>
      </c>
      <c r="Z66" s="135">
        <f t="shared" ca="1" si="37"/>
        <v>0</v>
      </c>
      <c r="AA66" s="135">
        <f t="shared" ca="1" si="37"/>
        <v>0</v>
      </c>
      <c r="AB66" s="135">
        <f t="shared" ca="1" si="37"/>
        <v>0</v>
      </c>
      <c r="AC66" s="135">
        <f t="shared" ca="1" si="37"/>
        <v>0</v>
      </c>
      <c r="AD66" s="135">
        <f t="shared" ca="1" si="37"/>
        <v>0</v>
      </c>
      <c r="AE66" s="135">
        <f t="shared" ca="1" si="37"/>
        <v>0</v>
      </c>
      <c r="AF66" s="135">
        <f t="shared" ca="1" si="37"/>
        <v>0</v>
      </c>
      <c r="AG66" s="135">
        <f t="shared" ca="1" si="37"/>
        <v>0</v>
      </c>
      <c r="AH66" s="135">
        <f t="shared" ca="1" si="37"/>
        <v>0</v>
      </c>
      <c r="AI66" s="135">
        <f t="shared" ca="1" si="38"/>
        <v>0</v>
      </c>
      <c r="AJ66" s="135">
        <f t="shared" ca="1" si="38"/>
        <v>0</v>
      </c>
      <c r="AK66" s="135">
        <f t="shared" ca="1" si="38"/>
        <v>0</v>
      </c>
      <c r="AL66" s="135">
        <f t="shared" ca="1" si="38"/>
        <v>0</v>
      </c>
      <c r="AM66" s="135">
        <f t="shared" ca="1" si="38"/>
        <v>0</v>
      </c>
      <c r="AN66" s="135">
        <f t="shared" ca="1" si="38"/>
        <v>0</v>
      </c>
      <c r="AO66" s="135">
        <f t="shared" ca="1" si="38"/>
        <v>0</v>
      </c>
      <c r="AP66" s="135">
        <f t="shared" ca="1" si="38"/>
        <v>0</v>
      </c>
      <c r="AQ66" s="135">
        <f t="shared" ca="1" si="38"/>
        <v>0</v>
      </c>
      <c r="AR66" s="135">
        <f t="shared" ca="1" si="38"/>
        <v>0</v>
      </c>
      <c r="AS66" s="135">
        <f t="shared" ca="1" si="38"/>
        <v>0</v>
      </c>
      <c r="AT66" s="135">
        <f t="shared" ca="1" si="38"/>
        <v>0</v>
      </c>
      <c r="AU66" s="135">
        <f t="shared" ca="1" si="38"/>
        <v>0</v>
      </c>
      <c r="AV66" s="135">
        <f t="shared" ca="1" si="38"/>
        <v>0</v>
      </c>
      <c r="AW66" s="135">
        <f t="shared" ca="1" si="38"/>
        <v>0</v>
      </c>
      <c r="AX66" s="135">
        <f t="shared" ca="1" si="38"/>
        <v>0</v>
      </c>
      <c r="AY66" s="135">
        <f t="shared" ca="1" si="39"/>
        <v>0</v>
      </c>
      <c r="AZ66" s="135">
        <f t="shared" ca="1" si="39"/>
        <v>0</v>
      </c>
      <c r="BA66" s="135">
        <f t="shared" ca="1" si="39"/>
        <v>0</v>
      </c>
      <c r="BB66" s="135">
        <f t="shared" ca="1" si="39"/>
        <v>0</v>
      </c>
      <c r="BC66" s="135">
        <f t="shared" ca="1" si="39"/>
        <v>0</v>
      </c>
      <c r="BD66" s="135">
        <f t="shared" ca="1" si="39"/>
        <v>0</v>
      </c>
      <c r="BE66" s="135">
        <f t="shared" ca="1" si="39"/>
        <v>0</v>
      </c>
      <c r="BF66" s="135">
        <f t="shared" ca="1" si="39"/>
        <v>0</v>
      </c>
      <c r="BG66" s="135">
        <f t="shared" ca="1" si="39"/>
        <v>0</v>
      </c>
      <c r="BH66" s="135">
        <f t="shared" ca="1" si="39"/>
        <v>0</v>
      </c>
      <c r="BI66" s="135">
        <f t="shared" ca="1" si="39"/>
        <v>0</v>
      </c>
      <c r="BJ66" s="135">
        <f t="shared" ca="1" si="39"/>
        <v>0</v>
      </c>
      <c r="BK66" s="135">
        <f t="shared" ca="1" si="39"/>
        <v>0</v>
      </c>
      <c r="BL66" s="135"/>
      <c r="BM66" s="135">
        <f ca="1">IF(INDEX($D66:$BV66, 1, MATCH(BM$11,$D$15:$BV$15,0))&gt;=PV_Zone_Ranking!$C$45,0,1)</f>
        <v>0</v>
      </c>
      <c r="BN66" s="135">
        <f t="shared" ca="1" si="13"/>
        <v>0</v>
      </c>
      <c r="BQ66">
        <f ca="1">IF(PV_Zone_Ranking!$AK$18="SS",0,IF(PV_Zone_Ranking!$G$29=0,0,1-(INDEX($D66:$BY66, 1, MATCH(BQ$11,$D$15:$BY$15,0))-PV_Zone_Ranking!$F$29)/(PV_Zone_Ranking!$G$29-PV_Zone_Ranking!$F$29)))</f>
        <v>3.8575399157771662</v>
      </c>
      <c r="BR66">
        <f>IF(PV_Zone_Ranking!$AK$18="TX",0,IF(PV_Zone_Ranking!$G$29=0,0,1-(INDEX($D66:$BY66, 1, MATCH(BR$11,$D$15:$BY$15,0))-PV_Zone_Ranking!$F$29)/(PV_Zone_Ranking!$G$29-PV_Zone_Ranking!$F$29)))</f>
        <v>0</v>
      </c>
      <c r="BS66">
        <f ca="1">IF(PV_Zone_Ranking!$G$30=0,0,1-(INDEX($D66:$BY66, 1, MATCH(BS$11,$D$15:$BY$15,0))-PV_Zone_Ranking!$F$30)/(PV_Zone_Ranking!$G$30-PV_Zone_Ranking!$F$30))</f>
        <v>1.0774207710083805</v>
      </c>
      <c r="BT66">
        <f ca="1">IF(PV_Zone_Ranking!$G$28=0,0,1-(INDEX($D66:$BY66, 1, MATCH(BT$11,$D$15:$BY$15,0))-PV_Zone_Ranking!$F$28)/(PV_Zone_Ranking!$G$28-PV_Zone_Ranking!$F$28))</f>
        <v>16.799370740204573</v>
      </c>
      <c r="BU66">
        <f ca="1">IF(PV_Zone_Ranking!$AK$18="SS",0,IF(PV_Zone_Ranking!$G$26=0,0,1-(INDEX($D66:$BY66, 1, MATCH(BU$11,$D$15:$BY$15,0))-PV_Zone_Ranking!$F$26)/(PV_Zone_Ranking!$G$26-PV_Zone_Ranking!$F$26)))</f>
        <v>19.138888658952798</v>
      </c>
      <c r="BV66">
        <f>IF(PV_Zone_Ranking!$AK$18="TX",0,IF(PV_Zone_Ranking!$G$26=0,0,1-(INDEX($D66:$BY66, 1, MATCH(BV$11,$D$15:$BY$15,0))-PV_Zone_Ranking!$F$26)/(PV_Zone_Ranking!$G$26-PV_Zone_Ranking!$F$26)))</f>
        <v>0</v>
      </c>
      <c r="BW66">
        <v>0</v>
      </c>
      <c r="BX66">
        <f t="shared" ref="BX66:CG91" ca="1" si="42">INDEX($D66:$BV66, 1, MATCH(BX$15,$D$15:$BV$15,0))</f>
        <v>0</v>
      </c>
      <c r="BY66">
        <f t="shared" ca="1" si="42"/>
        <v>0</v>
      </c>
      <c r="BZ66">
        <f t="shared" ca="1" si="42"/>
        <v>0</v>
      </c>
      <c r="CA66">
        <f t="shared" ca="1" si="42"/>
        <v>0</v>
      </c>
      <c r="CB66">
        <f t="shared" ca="1" si="42"/>
        <v>0</v>
      </c>
      <c r="CC66">
        <f t="shared" ca="1" si="42"/>
        <v>0</v>
      </c>
      <c r="CD66">
        <f t="shared" ca="1" si="42"/>
        <v>0</v>
      </c>
      <c r="CE66">
        <f t="shared" ca="1" si="42"/>
        <v>0</v>
      </c>
      <c r="CF66">
        <f t="shared" ca="1" si="42"/>
        <v>0</v>
      </c>
      <c r="CG66">
        <f t="shared" ca="1" si="42"/>
        <v>0</v>
      </c>
      <c r="CH66" s="3">
        <f t="shared" ca="1" si="14"/>
        <v>0</v>
      </c>
      <c r="CI66" s="3">
        <f ca="1">IF($BN66=0,IF(PV_Zone_Ranking!$AK$18="SS",INDEX($D66:$BY66, 1, MATCH(CI$11,$D$15:$BY$15,0)),IF(PV_Zone_Ranking!$AK$18="TX",INDEX($D66:$BY66, 1, MATCH(CI$12,$D$15:$BY$15,0)),"Error")),0)</f>
        <v>0</v>
      </c>
      <c r="CJ66" s="4">
        <f t="shared" ca="1" si="10"/>
        <v>0</v>
      </c>
      <c r="CK66">
        <f t="shared" ca="1" si="15"/>
        <v>0</v>
      </c>
      <c r="CL66">
        <f t="shared" ca="1" si="16"/>
        <v>0</v>
      </c>
      <c r="CM66" s="4" t="str">
        <f ca="1">IF(D66=0,"",IF(CH66=0,"",COUNTIF($CH$16:$CH$197,"&gt;"&amp;CH66)+COUNTIF($CH66:$CH$197,CH66)))</f>
        <v/>
      </c>
      <c r="CN66" t="str">
        <f ca="1">IF(D66=0,"",IF(CH66=0,"",COUNTIFS($CI$16:$CI$197,"&lt;"&amp;CI66,$CI$16:$CI$197,"&lt;&gt;"&amp;0)+COUNTIF($CI66:$CI$197,CI66)))</f>
        <v/>
      </c>
      <c r="CQ66">
        <v>51</v>
      </c>
      <c r="CR66" t="e">
        <f t="shared" ca="1" si="17"/>
        <v>#N/A</v>
      </c>
      <c r="CS66" t="e">
        <f t="shared" ca="1" si="17"/>
        <v>#N/A</v>
      </c>
      <c r="CT66" s="3" t="e">
        <f t="shared" ca="1" si="17"/>
        <v>#N/A</v>
      </c>
      <c r="CU66" s="3" t="e">
        <f t="shared" ca="1" si="17"/>
        <v>#N/A</v>
      </c>
      <c r="CV66" s="4" t="e">
        <f t="shared" ca="1" si="17"/>
        <v>#N/A</v>
      </c>
      <c r="CW66" s="4" t="e">
        <f t="shared" ca="1" si="19"/>
        <v>#N/A</v>
      </c>
      <c r="CY66">
        <v>51</v>
      </c>
      <c r="CZ66" t="e">
        <f t="shared" ca="1" si="31"/>
        <v>#N/A</v>
      </c>
      <c r="DA66" t="e">
        <f t="shared" ca="1" si="31"/>
        <v>#N/A</v>
      </c>
      <c r="DB66" s="3" t="e">
        <f t="shared" ca="1" si="31"/>
        <v>#N/A</v>
      </c>
      <c r="DC66" s="3" t="e">
        <f t="shared" ca="1" si="31"/>
        <v>#N/A</v>
      </c>
      <c r="DD66" s="4" t="e">
        <f t="shared" ca="1" si="31"/>
        <v>#N/A</v>
      </c>
      <c r="DE66" s="4" t="e">
        <f t="shared" ca="1" si="20"/>
        <v>#N/A</v>
      </c>
      <c r="DF66" t="e">
        <f t="shared" ca="1" si="18"/>
        <v>#N/A</v>
      </c>
      <c r="DW66" s="7" t="s">
        <v>218</v>
      </c>
    </row>
    <row r="67" spans="4:127" x14ac:dyDescent="0.2">
      <c r="D67" s="135">
        <f t="shared" ca="1" si="40"/>
        <v>0</v>
      </c>
      <c r="E67" s="135">
        <f t="shared" ca="1" si="40"/>
        <v>0</v>
      </c>
      <c r="F67" s="135">
        <f t="shared" ca="1" si="40"/>
        <v>0</v>
      </c>
      <c r="G67" s="135">
        <f t="shared" ca="1" si="40"/>
        <v>0</v>
      </c>
      <c r="H67" s="135">
        <f t="shared" ca="1" si="40"/>
        <v>0</v>
      </c>
      <c r="I67" s="135">
        <f t="shared" ca="1" si="40"/>
        <v>0</v>
      </c>
      <c r="J67" s="2">
        <f t="shared" ca="1" si="40"/>
        <v>0</v>
      </c>
      <c r="K67" s="135">
        <f t="shared" ca="1" si="40"/>
        <v>0</v>
      </c>
      <c r="L67" s="135">
        <f t="shared" ca="1" si="40"/>
        <v>0</v>
      </c>
      <c r="M67" s="135">
        <f t="shared" ca="1" si="40"/>
        <v>0</v>
      </c>
      <c r="N67" s="135">
        <f t="shared" ca="1" si="40"/>
        <v>0</v>
      </c>
      <c r="O67" s="135">
        <f t="shared" ca="1" si="40"/>
        <v>0</v>
      </c>
      <c r="P67" s="135">
        <f t="shared" ca="1" si="40"/>
        <v>0</v>
      </c>
      <c r="Q67" s="135">
        <f t="shared" ca="1" si="40"/>
        <v>0</v>
      </c>
      <c r="R67" s="135">
        <f t="shared" ca="1" si="40"/>
        <v>0</v>
      </c>
      <c r="S67" s="135">
        <f t="shared" ca="1" si="37"/>
        <v>0</v>
      </c>
      <c r="T67" s="135">
        <f t="shared" ca="1" si="37"/>
        <v>0</v>
      </c>
      <c r="U67" s="135">
        <f t="shared" ca="1" si="37"/>
        <v>0</v>
      </c>
      <c r="V67" s="135">
        <f t="shared" ca="1" si="37"/>
        <v>0</v>
      </c>
      <c r="W67" s="135">
        <f t="shared" ca="1" si="37"/>
        <v>0</v>
      </c>
      <c r="X67" s="135">
        <f t="shared" ca="1" si="37"/>
        <v>0</v>
      </c>
      <c r="Y67" s="135">
        <f t="shared" ca="1" si="37"/>
        <v>0</v>
      </c>
      <c r="Z67" s="135">
        <f t="shared" ca="1" si="37"/>
        <v>0</v>
      </c>
      <c r="AA67" s="135">
        <f t="shared" ca="1" si="37"/>
        <v>0</v>
      </c>
      <c r="AB67" s="135">
        <f t="shared" ca="1" si="37"/>
        <v>0</v>
      </c>
      <c r="AC67" s="135">
        <f t="shared" ca="1" si="37"/>
        <v>0</v>
      </c>
      <c r="AD67" s="135">
        <f t="shared" ca="1" si="37"/>
        <v>0</v>
      </c>
      <c r="AE67" s="135">
        <f t="shared" ca="1" si="37"/>
        <v>0</v>
      </c>
      <c r="AF67" s="135">
        <f t="shared" ca="1" si="37"/>
        <v>0</v>
      </c>
      <c r="AG67" s="135">
        <f t="shared" ca="1" si="37"/>
        <v>0</v>
      </c>
      <c r="AH67" s="135">
        <f t="shared" ca="1" si="37"/>
        <v>0</v>
      </c>
      <c r="AI67" s="135">
        <f t="shared" ca="1" si="38"/>
        <v>0</v>
      </c>
      <c r="AJ67" s="135">
        <f t="shared" ca="1" si="38"/>
        <v>0</v>
      </c>
      <c r="AK67" s="135">
        <f t="shared" ca="1" si="38"/>
        <v>0</v>
      </c>
      <c r="AL67" s="135">
        <f t="shared" ca="1" si="38"/>
        <v>0</v>
      </c>
      <c r="AM67" s="135">
        <f t="shared" ca="1" si="38"/>
        <v>0</v>
      </c>
      <c r="AN67" s="135">
        <f t="shared" ca="1" si="38"/>
        <v>0</v>
      </c>
      <c r="AO67" s="135">
        <f t="shared" ca="1" si="38"/>
        <v>0</v>
      </c>
      <c r="AP67" s="135">
        <f t="shared" ca="1" si="38"/>
        <v>0</v>
      </c>
      <c r="AQ67" s="135">
        <f t="shared" ca="1" si="38"/>
        <v>0</v>
      </c>
      <c r="AR67" s="135">
        <f t="shared" ca="1" si="38"/>
        <v>0</v>
      </c>
      <c r="AS67" s="135">
        <f t="shared" ca="1" si="38"/>
        <v>0</v>
      </c>
      <c r="AT67" s="135">
        <f t="shared" ca="1" si="38"/>
        <v>0</v>
      </c>
      <c r="AU67" s="135">
        <f t="shared" ca="1" si="38"/>
        <v>0</v>
      </c>
      <c r="AV67" s="135">
        <f t="shared" ca="1" si="38"/>
        <v>0</v>
      </c>
      <c r="AW67" s="135">
        <f t="shared" ca="1" si="38"/>
        <v>0</v>
      </c>
      <c r="AX67" s="135">
        <f t="shared" ca="1" si="38"/>
        <v>0</v>
      </c>
      <c r="AY67" s="135">
        <f t="shared" ca="1" si="39"/>
        <v>0</v>
      </c>
      <c r="AZ67" s="135">
        <f t="shared" ca="1" si="39"/>
        <v>0</v>
      </c>
      <c r="BA67" s="135">
        <f t="shared" ca="1" si="39"/>
        <v>0</v>
      </c>
      <c r="BB67" s="135">
        <f t="shared" ca="1" si="39"/>
        <v>0</v>
      </c>
      <c r="BC67" s="135">
        <f t="shared" ca="1" si="39"/>
        <v>0</v>
      </c>
      <c r="BD67" s="135">
        <f t="shared" ca="1" si="39"/>
        <v>0</v>
      </c>
      <c r="BE67" s="135">
        <f t="shared" ca="1" si="39"/>
        <v>0</v>
      </c>
      <c r="BF67" s="135">
        <f t="shared" ca="1" si="39"/>
        <v>0</v>
      </c>
      <c r="BG67" s="135">
        <f t="shared" ca="1" si="39"/>
        <v>0</v>
      </c>
      <c r="BH67" s="135">
        <f t="shared" ca="1" si="39"/>
        <v>0</v>
      </c>
      <c r="BI67" s="135">
        <f t="shared" ca="1" si="39"/>
        <v>0</v>
      </c>
      <c r="BJ67" s="135">
        <f t="shared" ca="1" si="39"/>
        <v>0</v>
      </c>
      <c r="BK67" s="135">
        <f t="shared" ca="1" si="39"/>
        <v>0</v>
      </c>
      <c r="BL67" s="135"/>
      <c r="BM67" s="135">
        <f ca="1">IF(INDEX($D67:$BV67, 1, MATCH(BM$11,$D$15:$BV$15,0))&gt;=PV_Zone_Ranking!$C$45,0,1)</f>
        <v>0</v>
      </c>
      <c r="BN67" s="135">
        <f t="shared" ca="1" si="13"/>
        <v>0</v>
      </c>
      <c r="BQ67">
        <f ca="1">IF(PV_Zone_Ranking!$AK$18="SS",0,IF(PV_Zone_Ranking!$G$29=0,0,1-(INDEX($D67:$BY67, 1, MATCH(BQ$11,$D$15:$BY$15,0))-PV_Zone_Ranking!$F$29)/(PV_Zone_Ranking!$G$29-PV_Zone_Ranking!$F$29)))</f>
        <v>3.8575399157771662</v>
      </c>
      <c r="BR67">
        <f>IF(PV_Zone_Ranking!$AK$18="TX",0,IF(PV_Zone_Ranking!$G$29=0,0,1-(INDEX($D67:$BY67, 1, MATCH(BR$11,$D$15:$BY$15,0))-PV_Zone_Ranking!$F$29)/(PV_Zone_Ranking!$G$29-PV_Zone_Ranking!$F$29)))</f>
        <v>0</v>
      </c>
      <c r="BS67">
        <f ca="1">IF(PV_Zone_Ranking!$G$30=0,0,1-(INDEX($D67:$BY67, 1, MATCH(BS$11,$D$15:$BY$15,0))-PV_Zone_Ranking!$F$30)/(PV_Zone_Ranking!$G$30-PV_Zone_Ranking!$F$30))</f>
        <v>1.0774207710083805</v>
      </c>
      <c r="BT67">
        <f ca="1">IF(PV_Zone_Ranking!$G$28=0,0,1-(INDEX($D67:$BY67, 1, MATCH(BT$11,$D$15:$BY$15,0))-PV_Zone_Ranking!$F$28)/(PV_Zone_Ranking!$G$28-PV_Zone_Ranking!$F$28))</f>
        <v>16.799370740204573</v>
      </c>
      <c r="BU67">
        <f ca="1">IF(PV_Zone_Ranking!$AK$18="SS",0,IF(PV_Zone_Ranking!$G$26=0,0,1-(INDEX($D67:$BY67, 1, MATCH(BU$11,$D$15:$BY$15,0))-PV_Zone_Ranking!$F$26)/(PV_Zone_Ranking!$G$26-PV_Zone_Ranking!$F$26)))</f>
        <v>19.138888658952798</v>
      </c>
      <c r="BV67">
        <f>IF(PV_Zone_Ranking!$AK$18="TX",0,IF(PV_Zone_Ranking!$G$26=0,0,1-(INDEX($D67:$BY67, 1, MATCH(BV$11,$D$15:$BY$15,0))-PV_Zone_Ranking!$F$26)/(PV_Zone_Ranking!$G$26-PV_Zone_Ranking!$F$26)))</f>
        <v>0</v>
      </c>
      <c r="BW67">
        <v>0</v>
      </c>
      <c r="BX67">
        <f t="shared" ca="1" si="42"/>
        <v>0</v>
      </c>
      <c r="BY67">
        <f t="shared" ca="1" si="42"/>
        <v>0</v>
      </c>
      <c r="BZ67">
        <f t="shared" ca="1" si="42"/>
        <v>0</v>
      </c>
      <c r="CA67">
        <f t="shared" ca="1" si="42"/>
        <v>0</v>
      </c>
      <c r="CB67">
        <f t="shared" ca="1" si="42"/>
        <v>0</v>
      </c>
      <c r="CC67">
        <f t="shared" ca="1" si="42"/>
        <v>0</v>
      </c>
      <c r="CD67">
        <f t="shared" ca="1" si="42"/>
        <v>0</v>
      </c>
      <c r="CE67">
        <f t="shared" ca="1" si="42"/>
        <v>0</v>
      </c>
      <c r="CF67">
        <f t="shared" ca="1" si="42"/>
        <v>0</v>
      </c>
      <c r="CG67">
        <f t="shared" ca="1" si="42"/>
        <v>0</v>
      </c>
      <c r="CH67" s="3">
        <f t="shared" ca="1" si="14"/>
        <v>0</v>
      </c>
      <c r="CI67" s="3">
        <f ca="1">IF($BN67=0,IF(PV_Zone_Ranking!$AK$18="SS",INDEX($D67:$BY67, 1, MATCH(CI$11,$D$15:$BY$15,0)),IF(PV_Zone_Ranking!$AK$18="TX",INDEX($D67:$BY67, 1, MATCH(CI$12,$D$15:$BY$15,0)),"Error")),0)</f>
        <v>0</v>
      </c>
      <c r="CJ67" s="4">
        <f t="shared" ca="1" si="10"/>
        <v>0</v>
      </c>
      <c r="CK67">
        <f t="shared" ca="1" si="15"/>
        <v>0</v>
      </c>
      <c r="CL67">
        <f t="shared" ca="1" si="16"/>
        <v>0</v>
      </c>
      <c r="CM67" s="4" t="str">
        <f ca="1">IF(D67=0,"",IF(CH67=0,"",COUNTIF($CH$16:$CH$197,"&gt;"&amp;CH67)+COUNTIF($CH67:$CH$197,CH67)))</f>
        <v/>
      </c>
      <c r="CN67" t="str">
        <f ca="1">IF(D67=0,"",IF(CH67=0,"",COUNTIFS($CI$16:$CI$197,"&lt;"&amp;CI67,$CI$16:$CI$197,"&lt;&gt;"&amp;0)+COUNTIF($CI67:$CI$197,CI67)))</f>
        <v/>
      </c>
      <c r="CQ67">
        <v>52</v>
      </c>
      <c r="CR67" t="e">
        <f t="shared" ca="1" si="17"/>
        <v>#N/A</v>
      </c>
      <c r="CS67" t="e">
        <f t="shared" ca="1" si="17"/>
        <v>#N/A</v>
      </c>
      <c r="CT67" s="3" t="e">
        <f t="shared" ca="1" si="17"/>
        <v>#N/A</v>
      </c>
      <c r="CU67" s="3" t="e">
        <f t="shared" ca="1" si="17"/>
        <v>#N/A</v>
      </c>
      <c r="CV67" s="4" t="e">
        <f t="shared" ca="1" si="17"/>
        <v>#N/A</v>
      </c>
      <c r="CW67" s="4" t="e">
        <f t="shared" ca="1" si="19"/>
        <v>#N/A</v>
      </c>
      <c r="CY67">
        <v>52</v>
      </c>
      <c r="CZ67" t="e">
        <f t="shared" ca="1" si="31"/>
        <v>#N/A</v>
      </c>
      <c r="DA67" t="e">
        <f t="shared" ca="1" si="31"/>
        <v>#N/A</v>
      </c>
      <c r="DB67" s="3" t="e">
        <f t="shared" ca="1" si="31"/>
        <v>#N/A</v>
      </c>
      <c r="DC67" s="3" t="e">
        <f t="shared" ca="1" si="31"/>
        <v>#N/A</v>
      </c>
      <c r="DD67" s="4" t="e">
        <f t="shared" ca="1" si="31"/>
        <v>#N/A</v>
      </c>
      <c r="DE67" s="4" t="e">
        <f t="shared" ca="1" si="20"/>
        <v>#N/A</v>
      </c>
      <c r="DF67" t="e">
        <f t="shared" ca="1" si="18"/>
        <v>#N/A</v>
      </c>
    </row>
    <row r="68" spans="4:127" x14ac:dyDescent="0.2">
      <c r="D68" s="135">
        <f t="shared" ca="1" si="40"/>
        <v>0</v>
      </c>
      <c r="E68" s="135">
        <f t="shared" ca="1" si="40"/>
        <v>0</v>
      </c>
      <c r="F68" s="135">
        <f t="shared" ca="1" si="40"/>
        <v>0</v>
      </c>
      <c r="G68" s="135">
        <f t="shared" ca="1" si="40"/>
        <v>0</v>
      </c>
      <c r="H68" s="135">
        <f t="shared" ca="1" si="40"/>
        <v>0</v>
      </c>
      <c r="I68" s="135">
        <f t="shared" ca="1" si="40"/>
        <v>0</v>
      </c>
      <c r="J68" s="2">
        <f t="shared" ca="1" si="40"/>
        <v>0</v>
      </c>
      <c r="K68" s="135">
        <f t="shared" ca="1" si="40"/>
        <v>0</v>
      </c>
      <c r="L68" s="135">
        <f t="shared" ca="1" si="40"/>
        <v>0</v>
      </c>
      <c r="M68" s="135">
        <f t="shared" ca="1" si="40"/>
        <v>0</v>
      </c>
      <c r="N68" s="135">
        <f t="shared" ca="1" si="40"/>
        <v>0</v>
      </c>
      <c r="O68" s="135">
        <f t="shared" ca="1" si="40"/>
        <v>0</v>
      </c>
      <c r="P68" s="135">
        <f t="shared" ca="1" si="40"/>
        <v>0</v>
      </c>
      <c r="Q68" s="135">
        <f t="shared" ca="1" si="40"/>
        <v>0</v>
      </c>
      <c r="R68" s="135">
        <f t="shared" ca="1" si="40"/>
        <v>0</v>
      </c>
      <c r="S68" s="135">
        <f t="shared" ca="1" si="37"/>
        <v>0</v>
      </c>
      <c r="T68" s="135">
        <f t="shared" ca="1" si="37"/>
        <v>0</v>
      </c>
      <c r="U68" s="135">
        <f t="shared" ca="1" si="37"/>
        <v>0</v>
      </c>
      <c r="V68" s="135">
        <f t="shared" ca="1" si="37"/>
        <v>0</v>
      </c>
      <c r="W68" s="135">
        <f t="shared" ca="1" si="37"/>
        <v>0</v>
      </c>
      <c r="X68" s="135">
        <f t="shared" ca="1" si="37"/>
        <v>0</v>
      </c>
      <c r="Y68" s="135">
        <f t="shared" ca="1" si="37"/>
        <v>0</v>
      </c>
      <c r="Z68" s="135">
        <f t="shared" ca="1" si="37"/>
        <v>0</v>
      </c>
      <c r="AA68" s="135">
        <f t="shared" ca="1" si="37"/>
        <v>0</v>
      </c>
      <c r="AB68" s="135">
        <f t="shared" ca="1" si="37"/>
        <v>0</v>
      </c>
      <c r="AC68" s="135">
        <f t="shared" ca="1" si="37"/>
        <v>0</v>
      </c>
      <c r="AD68" s="135">
        <f t="shared" ca="1" si="37"/>
        <v>0</v>
      </c>
      <c r="AE68" s="135">
        <f t="shared" ca="1" si="37"/>
        <v>0</v>
      </c>
      <c r="AF68" s="135">
        <f t="shared" ca="1" si="37"/>
        <v>0</v>
      </c>
      <c r="AG68" s="135">
        <f t="shared" ca="1" si="37"/>
        <v>0</v>
      </c>
      <c r="AH68" s="135">
        <f t="shared" ca="1" si="37"/>
        <v>0</v>
      </c>
      <c r="AI68" s="135">
        <f t="shared" ca="1" si="38"/>
        <v>0</v>
      </c>
      <c r="AJ68" s="135">
        <f t="shared" ca="1" si="38"/>
        <v>0</v>
      </c>
      <c r="AK68" s="135">
        <f t="shared" ca="1" si="38"/>
        <v>0</v>
      </c>
      <c r="AL68" s="135">
        <f t="shared" ca="1" si="38"/>
        <v>0</v>
      </c>
      <c r="AM68" s="135">
        <f t="shared" ca="1" si="38"/>
        <v>0</v>
      </c>
      <c r="AN68" s="135">
        <f t="shared" ca="1" si="38"/>
        <v>0</v>
      </c>
      <c r="AO68" s="135">
        <f t="shared" ca="1" si="38"/>
        <v>0</v>
      </c>
      <c r="AP68" s="135">
        <f t="shared" ca="1" si="38"/>
        <v>0</v>
      </c>
      <c r="AQ68" s="135">
        <f t="shared" ca="1" si="38"/>
        <v>0</v>
      </c>
      <c r="AR68" s="135">
        <f t="shared" ca="1" si="38"/>
        <v>0</v>
      </c>
      <c r="AS68" s="135">
        <f t="shared" ca="1" si="38"/>
        <v>0</v>
      </c>
      <c r="AT68" s="135">
        <f t="shared" ca="1" si="38"/>
        <v>0</v>
      </c>
      <c r="AU68" s="135">
        <f t="shared" ca="1" si="38"/>
        <v>0</v>
      </c>
      <c r="AV68" s="135">
        <f t="shared" ca="1" si="38"/>
        <v>0</v>
      </c>
      <c r="AW68" s="135">
        <f t="shared" ca="1" si="38"/>
        <v>0</v>
      </c>
      <c r="AX68" s="135">
        <f t="shared" ca="1" si="38"/>
        <v>0</v>
      </c>
      <c r="AY68" s="135">
        <f t="shared" ca="1" si="39"/>
        <v>0</v>
      </c>
      <c r="AZ68" s="135">
        <f t="shared" ca="1" si="39"/>
        <v>0</v>
      </c>
      <c r="BA68" s="135">
        <f t="shared" ca="1" si="39"/>
        <v>0</v>
      </c>
      <c r="BB68" s="135">
        <f t="shared" ca="1" si="39"/>
        <v>0</v>
      </c>
      <c r="BC68" s="135">
        <f t="shared" ca="1" si="39"/>
        <v>0</v>
      </c>
      <c r="BD68" s="135">
        <f t="shared" ca="1" si="39"/>
        <v>0</v>
      </c>
      <c r="BE68" s="135">
        <f t="shared" ca="1" si="39"/>
        <v>0</v>
      </c>
      <c r="BF68" s="135">
        <f t="shared" ca="1" si="39"/>
        <v>0</v>
      </c>
      <c r="BG68" s="135">
        <f t="shared" ca="1" si="39"/>
        <v>0</v>
      </c>
      <c r="BH68" s="135">
        <f t="shared" ca="1" si="39"/>
        <v>0</v>
      </c>
      <c r="BI68" s="135">
        <f t="shared" ca="1" si="39"/>
        <v>0</v>
      </c>
      <c r="BJ68" s="135">
        <f t="shared" ca="1" si="39"/>
        <v>0</v>
      </c>
      <c r="BK68" s="135">
        <f t="shared" ca="1" si="39"/>
        <v>0</v>
      </c>
      <c r="BL68" s="135"/>
      <c r="BM68" s="135">
        <f ca="1">IF(INDEX($D68:$BV68, 1, MATCH(BM$11,$D$15:$BV$15,0))&gt;=PV_Zone_Ranking!$C$45,0,1)</f>
        <v>0</v>
      </c>
      <c r="BN68" s="135">
        <f t="shared" ca="1" si="13"/>
        <v>0</v>
      </c>
      <c r="BQ68">
        <f ca="1">IF(PV_Zone_Ranking!$AK$18="SS",0,IF(PV_Zone_Ranking!$G$29=0,0,1-(INDEX($D68:$BY68, 1, MATCH(BQ$11,$D$15:$BY$15,0))-PV_Zone_Ranking!$F$29)/(PV_Zone_Ranking!$G$29-PV_Zone_Ranking!$F$29)))</f>
        <v>3.8575399157771662</v>
      </c>
      <c r="BR68">
        <f>IF(PV_Zone_Ranking!$AK$18="TX",0,IF(PV_Zone_Ranking!$G$29=0,0,1-(INDEX($D68:$BY68, 1, MATCH(BR$11,$D$15:$BY$15,0))-PV_Zone_Ranking!$F$29)/(PV_Zone_Ranking!$G$29-PV_Zone_Ranking!$F$29)))</f>
        <v>0</v>
      </c>
      <c r="BS68">
        <f ca="1">IF(PV_Zone_Ranking!$G$30=0,0,1-(INDEX($D68:$BY68, 1, MATCH(BS$11,$D$15:$BY$15,0))-PV_Zone_Ranking!$F$30)/(PV_Zone_Ranking!$G$30-PV_Zone_Ranking!$F$30))</f>
        <v>1.0774207710083805</v>
      </c>
      <c r="BT68">
        <f ca="1">IF(PV_Zone_Ranking!$G$28=0,0,1-(INDEX($D68:$BY68, 1, MATCH(BT$11,$D$15:$BY$15,0))-PV_Zone_Ranking!$F$28)/(PV_Zone_Ranking!$G$28-PV_Zone_Ranking!$F$28))</f>
        <v>16.799370740204573</v>
      </c>
      <c r="BU68">
        <f ca="1">IF(PV_Zone_Ranking!$AK$18="SS",0,IF(PV_Zone_Ranking!$G$26=0,0,1-(INDEX($D68:$BY68, 1, MATCH(BU$11,$D$15:$BY$15,0))-PV_Zone_Ranking!$F$26)/(PV_Zone_Ranking!$G$26-PV_Zone_Ranking!$F$26)))</f>
        <v>19.138888658952798</v>
      </c>
      <c r="BV68">
        <f>IF(PV_Zone_Ranking!$AK$18="TX",0,IF(PV_Zone_Ranking!$G$26=0,0,1-(INDEX($D68:$BY68, 1, MATCH(BV$11,$D$15:$BY$15,0))-PV_Zone_Ranking!$F$26)/(PV_Zone_Ranking!$G$26-PV_Zone_Ranking!$F$26)))</f>
        <v>0</v>
      </c>
      <c r="BW68">
        <v>0</v>
      </c>
      <c r="BX68">
        <f t="shared" ca="1" si="42"/>
        <v>0</v>
      </c>
      <c r="BY68">
        <f t="shared" ca="1" si="42"/>
        <v>0</v>
      </c>
      <c r="BZ68">
        <f t="shared" ca="1" si="42"/>
        <v>0</v>
      </c>
      <c r="CA68">
        <f t="shared" ca="1" si="42"/>
        <v>0</v>
      </c>
      <c r="CB68">
        <f t="shared" ca="1" si="42"/>
        <v>0</v>
      </c>
      <c r="CC68">
        <f t="shared" ca="1" si="42"/>
        <v>0</v>
      </c>
      <c r="CD68">
        <f t="shared" ca="1" si="42"/>
        <v>0</v>
      </c>
      <c r="CE68">
        <f t="shared" ca="1" si="42"/>
        <v>0</v>
      </c>
      <c r="CF68">
        <f t="shared" ca="1" si="42"/>
        <v>0</v>
      </c>
      <c r="CG68">
        <f t="shared" ca="1" si="42"/>
        <v>0</v>
      </c>
      <c r="CH68" s="3">
        <f t="shared" ca="1" si="14"/>
        <v>0</v>
      </c>
      <c r="CI68" s="3">
        <f ca="1">IF($BN68=0,IF(PV_Zone_Ranking!$AK$18="SS",INDEX($D68:$BY68, 1, MATCH(CI$11,$D$15:$BY$15,0)),IF(PV_Zone_Ranking!$AK$18="TX",INDEX($D68:$BY68, 1, MATCH(CI$12,$D$15:$BY$15,0)),"Error")),0)</f>
        <v>0</v>
      </c>
      <c r="CJ68" s="4">
        <f t="shared" ca="1" si="10"/>
        <v>0</v>
      </c>
      <c r="CK68">
        <f t="shared" ca="1" si="15"/>
        <v>0</v>
      </c>
      <c r="CL68">
        <f t="shared" ca="1" si="16"/>
        <v>0</v>
      </c>
      <c r="CM68" s="4" t="str">
        <f ca="1">IF(D68=0,"",IF(CH68=0,"",COUNTIF($CH$16:$CH$197,"&gt;"&amp;CH68)+COUNTIF($CH68:$CH$197,CH68)))</f>
        <v/>
      </c>
      <c r="CN68" t="str">
        <f ca="1">IF(D68=0,"",IF(CH68=0,"",COUNTIFS($CI$16:$CI$197,"&lt;"&amp;CI68,$CI$16:$CI$197,"&lt;&gt;"&amp;0)+COUNTIF($CI68:$CI$197,CI68)))</f>
        <v/>
      </c>
      <c r="CQ68">
        <v>53</v>
      </c>
      <c r="CR68" t="e">
        <f t="shared" ca="1" si="17"/>
        <v>#N/A</v>
      </c>
      <c r="CS68" t="e">
        <f t="shared" ca="1" si="17"/>
        <v>#N/A</v>
      </c>
      <c r="CT68" s="3" t="e">
        <f t="shared" ca="1" si="17"/>
        <v>#N/A</v>
      </c>
      <c r="CU68" s="3" t="e">
        <f t="shared" ca="1" si="17"/>
        <v>#N/A</v>
      </c>
      <c r="CV68" s="4" t="e">
        <f t="shared" ca="1" si="17"/>
        <v>#N/A</v>
      </c>
      <c r="CW68" s="4" t="e">
        <f t="shared" ca="1" si="19"/>
        <v>#N/A</v>
      </c>
      <c r="CY68">
        <v>53</v>
      </c>
      <c r="CZ68" t="e">
        <f t="shared" ca="1" si="31"/>
        <v>#N/A</v>
      </c>
      <c r="DA68" t="e">
        <f t="shared" ca="1" si="31"/>
        <v>#N/A</v>
      </c>
      <c r="DB68" s="3" t="e">
        <f t="shared" ca="1" si="31"/>
        <v>#N/A</v>
      </c>
      <c r="DC68" s="3" t="e">
        <f t="shared" ca="1" si="31"/>
        <v>#N/A</v>
      </c>
      <c r="DD68" s="4" t="e">
        <f t="shared" ca="1" si="31"/>
        <v>#N/A</v>
      </c>
      <c r="DE68" s="4" t="e">
        <f t="shared" ca="1" si="20"/>
        <v>#N/A</v>
      </c>
      <c r="DF68" t="e">
        <f t="shared" ca="1" si="18"/>
        <v>#N/A</v>
      </c>
      <c r="DW68" s="7" t="s">
        <v>220</v>
      </c>
    </row>
    <row r="69" spans="4:127" x14ac:dyDescent="0.2">
      <c r="D69" s="135">
        <f t="shared" ca="1" si="40"/>
        <v>0</v>
      </c>
      <c r="E69" s="135">
        <f t="shared" ca="1" si="40"/>
        <v>0</v>
      </c>
      <c r="F69" s="135">
        <f t="shared" ca="1" si="40"/>
        <v>0</v>
      </c>
      <c r="G69" s="135">
        <f t="shared" ca="1" si="40"/>
        <v>0</v>
      </c>
      <c r="H69" s="135">
        <f t="shared" ca="1" si="40"/>
        <v>0</v>
      </c>
      <c r="I69" s="135">
        <f t="shared" ca="1" si="40"/>
        <v>0</v>
      </c>
      <c r="J69" s="2">
        <f t="shared" ca="1" si="40"/>
        <v>0</v>
      </c>
      <c r="K69" s="135">
        <f t="shared" ca="1" si="40"/>
        <v>0</v>
      </c>
      <c r="L69" s="135">
        <f t="shared" ca="1" si="40"/>
        <v>0</v>
      </c>
      <c r="M69" s="135">
        <f t="shared" ca="1" si="40"/>
        <v>0</v>
      </c>
      <c r="N69" s="135">
        <f t="shared" ca="1" si="40"/>
        <v>0</v>
      </c>
      <c r="O69" s="135">
        <f t="shared" ca="1" si="40"/>
        <v>0</v>
      </c>
      <c r="P69" s="135">
        <f t="shared" ca="1" si="40"/>
        <v>0</v>
      </c>
      <c r="Q69" s="135">
        <f t="shared" ca="1" si="40"/>
        <v>0</v>
      </c>
      <c r="R69" s="135">
        <f t="shared" ca="1" si="40"/>
        <v>0</v>
      </c>
      <c r="S69" s="135">
        <f t="shared" ca="1" si="37"/>
        <v>0</v>
      </c>
      <c r="T69" s="135">
        <f t="shared" ca="1" si="37"/>
        <v>0</v>
      </c>
      <c r="U69" s="135">
        <f t="shared" ca="1" si="37"/>
        <v>0</v>
      </c>
      <c r="V69" s="135">
        <f t="shared" ca="1" si="37"/>
        <v>0</v>
      </c>
      <c r="W69" s="135">
        <f t="shared" ca="1" si="37"/>
        <v>0</v>
      </c>
      <c r="X69" s="135">
        <f t="shared" ca="1" si="37"/>
        <v>0</v>
      </c>
      <c r="Y69" s="135">
        <f t="shared" ca="1" si="37"/>
        <v>0</v>
      </c>
      <c r="Z69" s="135">
        <f t="shared" ca="1" si="37"/>
        <v>0</v>
      </c>
      <c r="AA69" s="135">
        <f t="shared" ca="1" si="37"/>
        <v>0</v>
      </c>
      <c r="AB69" s="135">
        <f t="shared" ca="1" si="37"/>
        <v>0</v>
      </c>
      <c r="AC69" s="135">
        <f t="shared" ca="1" si="37"/>
        <v>0</v>
      </c>
      <c r="AD69" s="135">
        <f t="shared" ca="1" si="37"/>
        <v>0</v>
      </c>
      <c r="AE69" s="135">
        <f t="shared" ca="1" si="37"/>
        <v>0</v>
      </c>
      <c r="AF69" s="135">
        <f t="shared" ca="1" si="37"/>
        <v>0</v>
      </c>
      <c r="AG69" s="135">
        <f t="shared" ca="1" si="37"/>
        <v>0</v>
      </c>
      <c r="AH69" s="135">
        <f t="shared" ca="1" si="37"/>
        <v>0</v>
      </c>
      <c r="AI69" s="135">
        <f t="shared" ca="1" si="38"/>
        <v>0</v>
      </c>
      <c r="AJ69" s="135">
        <f t="shared" ca="1" si="38"/>
        <v>0</v>
      </c>
      <c r="AK69" s="135">
        <f t="shared" ca="1" si="38"/>
        <v>0</v>
      </c>
      <c r="AL69" s="135">
        <f t="shared" ca="1" si="38"/>
        <v>0</v>
      </c>
      <c r="AM69" s="135">
        <f t="shared" ca="1" si="38"/>
        <v>0</v>
      </c>
      <c r="AN69" s="135">
        <f t="shared" ca="1" si="38"/>
        <v>0</v>
      </c>
      <c r="AO69" s="135">
        <f t="shared" ca="1" si="38"/>
        <v>0</v>
      </c>
      <c r="AP69" s="135">
        <f t="shared" ca="1" si="38"/>
        <v>0</v>
      </c>
      <c r="AQ69" s="135">
        <f t="shared" ca="1" si="38"/>
        <v>0</v>
      </c>
      <c r="AR69" s="135">
        <f t="shared" ca="1" si="38"/>
        <v>0</v>
      </c>
      <c r="AS69" s="135">
        <f t="shared" ca="1" si="38"/>
        <v>0</v>
      </c>
      <c r="AT69" s="135">
        <f t="shared" ca="1" si="38"/>
        <v>0</v>
      </c>
      <c r="AU69" s="135">
        <f t="shared" ca="1" si="38"/>
        <v>0</v>
      </c>
      <c r="AV69" s="135">
        <f t="shared" ca="1" si="38"/>
        <v>0</v>
      </c>
      <c r="AW69" s="135">
        <f t="shared" ca="1" si="38"/>
        <v>0</v>
      </c>
      <c r="AX69" s="135">
        <f t="shared" ca="1" si="38"/>
        <v>0</v>
      </c>
      <c r="AY69" s="135">
        <f t="shared" ca="1" si="39"/>
        <v>0</v>
      </c>
      <c r="AZ69" s="135">
        <f t="shared" ca="1" si="39"/>
        <v>0</v>
      </c>
      <c r="BA69" s="135">
        <f t="shared" ca="1" si="39"/>
        <v>0</v>
      </c>
      <c r="BB69" s="135">
        <f t="shared" ca="1" si="39"/>
        <v>0</v>
      </c>
      <c r="BC69" s="135">
        <f t="shared" ca="1" si="39"/>
        <v>0</v>
      </c>
      <c r="BD69" s="135">
        <f t="shared" ca="1" si="39"/>
        <v>0</v>
      </c>
      <c r="BE69" s="135">
        <f t="shared" ca="1" si="39"/>
        <v>0</v>
      </c>
      <c r="BF69" s="135">
        <f t="shared" ca="1" si="39"/>
        <v>0</v>
      </c>
      <c r="BG69" s="135">
        <f t="shared" ca="1" si="39"/>
        <v>0</v>
      </c>
      <c r="BH69" s="135">
        <f t="shared" ca="1" si="39"/>
        <v>0</v>
      </c>
      <c r="BI69" s="135">
        <f t="shared" ca="1" si="39"/>
        <v>0</v>
      </c>
      <c r="BJ69" s="135">
        <f t="shared" ca="1" si="39"/>
        <v>0</v>
      </c>
      <c r="BK69" s="135">
        <f t="shared" ca="1" si="39"/>
        <v>0</v>
      </c>
      <c r="BL69" s="135"/>
      <c r="BM69" s="135">
        <f ca="1">IF(INDEX($D69:$BV69, 1, MATCH(BM$11,$D$15:$BV$15,0))&gt;=PV_Zone_Ranking!$C$45,0,1)</f>
        <v>0</v>
      </c>
      <c r="BN69" s="135">
        <f t="shared" ca="1" si="13"/>
        <v>0</v>
      </c>
      <c r="BQ69">
        <f ca="1">IF(PV_Zone_Ranking!$AK$18="SS",0,IF(PV_Zone_Ranking!$G$29=0,0,1-(INDEX($D69:$BY69, 1, MATCH(BQ$11,$D$15:$BY$15,0))-PV_Zone_Ranking!$F$29)/(PV_Zone_Ranking!$G$29-PV_Zone_Ranking!$F$29)))</f>
        <v>3.8575399157771662</v>
      </c>
      <c r="BR69">
        <f>IF(PV_Zone_Ranking!$AK$18="TX",0,IF(PV_Zone_Ranking!$G$29=0,0,1-(INDEX($D69:$BY69, 1, MATCH(BR$11,$D$15:$BY$15,0))-PV_Zone_Ranking!$F$29)/(PV_Zone_Ranking!$G$29-PV_Zone_Ranking!$F$29)))</f>
        <v>0</v>
      </c>
      <c r="BS69">
        <f ca="1">IF(PV_Zone_Ranking!$G$30=0,0,1-(INDEX($D69:$BY69, 1, MATCH(BS$11,$D$15:$BY$15,0))-PV_Zone_Ranking!$F$30)/(PV_Zone_Ranking!$G$30-PV_Zone_Ranking!$F$30))</f>
        <v>1.0774207710083805</v>
      </c>
      <c r="BT69">
        <f ca="1">IF(PV_Zone_Ranking!$G$28=0,0,1-(INDEX($D69:$BY69, 1, MATCH(BT$11,$D$15:$BY$15,0))-PV_Zone_Ranking!$F$28)/(PV_Zone_Ranking!$G$28-PV_Zone_Ranking!$F$28))</f>
        <v>16.799370740204573</v>
      </c>
      <c r="BU69">
        <f ca="1">IF(PV_Zone_Ranking!$AK$18="SS",0,IF(PV_Zone_Ranking!$G$26=0,0,1-(INDEX($D69:$BY69, 1, MATCH(BU$11,$D$15:$BY$15,0))-PV_Zone_Ranking!$F$26)/(PV_Zone_Ranking!$G$26-PV_Zone_Ranking!$F$26)))</f>
        <v>19.138888658952798</v>
      </c>
      <c r="BV69">
        <f>IF(PV_Zone_Ranking!$AK$18="TX",0,IF(PV_Zone_Ranking!$G$26=0,0,1-(INDEX($D69:$BY69, 1, MATCH(BV$11,$D$15:$BY$15,0))-PV_Zone_Ranking!$F$26)/(PV_Zone_Ranking!$G$26-PV_Zone_Ranking!$F$26)))</f>
        <v>0</v>
      </c>
      <c r="BW69">
        <v>0</v>
      </c>
      <c r="BX69">
        <f t="shared" ca="1" si="42"/>
        <v>0</v>
      </c>
      <c r="BY69">
        <f t="shared" ca="1" si="42"/>
        <v>0</v>
      </c>
      <c r="BZ69">
        <f t="shared" ca="1" si="42"/>
        <v>0</v>
      </c>
      <c r="CA69">
        <f t="shared" ca="1" si="42"/>
        <v>0</v>
      </c>
      <c r="CB69">
        <f t="shared" ca="1" si="42"/>
        <v>0</v>
      </c>
      <c r="CC69">
        <f t="shared" ca="1" si="42"/>
        <v>0</v>
      </c>
      <c r="CD69">
        <f t="shared" ca="1" si="42"/>
        <v>0</v>
      </c>
      <c r="CE69">
        <f t="shared" ca="1" si="42"/>
        <v>0</v>
      </c>
      <c r="CF69">
        <f t="shared" ca="1" si="42"/>
        <v>0</v>
      </c>
      <c r="CG69">
        <f t="shared" ca="1" si="42"/>
        <v>0</v>
      </c>
      <c r="CH69" s="3">
        <f t="shared" ca="1" si="14"/>
        <v>0</v>
      </c>
      <c r="CI69" s="3">
        <f ca="1">IF($BN69=0,IF(PV_Zone_Ranking!$AK$18="SS",INDEX($D69:$BY69, 1, MATCH(CI$11,$D$15:$BY$15,0)),IF(PV_Zone_Ranking!$AK$18="TX",INDEX($D69:$BY69, 1, MATCH(CI$12,$D$15:$BY$15,0)),"Error")),0)</f>
        <v>0</v>
      </c>
      <c r="CJ69" s="4">
        <f t="shared" ca="1" si="10"/>
        <v>0</v>
      </c>
      <c r="CK69">
        <f t="shared" ca="1" si="15"/>
        <v>0</v>
      </c>
      <c r="CL69">
        <f t="shared" ca="1" si="16"/>
        <v>0</v>
      </c>
      <c r="CM69" s="4" t="str">
        <f ca="1">IF(D69=0,"",IF(CH69=0,"",COUNTIF($CH$16:$CH$197,"&gt;"&amp;CH69)+COUNTIF($CH69:$CH$197,CH69)))</f>
        <v/>
      </c>
      <c r="CN69" t="str">
        <f ca="1">IF(D69=0,"",IF(CH69=0,"",COUNTIFS($CI$16:$CI$197,"&lt;"&amp;CI69,$CI$16:$CI$197,"&lt;&gt;"&amp;0)+COUNTIF($CI69:$CI$197,CI69)))</f>
        <v/>
      </c>
      <c r="CQ69">
        <v>54</v>
      </c>
      <c r="CR69" t="e">
        <f t="shared" ca="1" si="17"/>
        <v>#N/A</v>
      </c>
      <c r="CS69" t="e">
        <f t="shared" ca="1" si="17"/>
        <v>#N/A</v>
      </c>
      <c r="CT69" s="3" t="e">
        <f t="shared" ca="1" si="17"/>
        <v>#N/A</v>
      </c>
      <c r="CU69" s="3" t="e">
        <f t="shared" ca="1" si="17"/>
        <v>#N/A</v>
      </c>
      <c r="CV69" s="4" t="e">
        <f t="shared" ca="1" si="17"/>
        <v>#N/A</v>
      </c>
      <c r="CW69" s="4" t="e">
        <f t="shared" ca="1" si="19"/>
        <v>#N/A</v>
      </c>
      <c r="CY69">
        <v>54</v>
      </c>
      <c r="CZ69" t="e">
        <f t="shared" ca="1" si="31"/>
        <v>#N/A</v>
      </c>
      <c r="DA69" t="e">
        <f t="shared" ca="1" si="31"/>
        <v>#N/A</v>
      </c>
      <c r="DB69" s="3" t="e">
        <f t="shared" ca="1" si="31"/>
        <v>#N/A</v>
      </c>
      <c r="DC69" s="3" t="e">
        <f t="shared" ca="1" si="31"/>
        <v>#N/A</v>
      </c>
      <c r="DD69" s="4" t="e">
        <f t="shared" ca="1" si="31"/>
        <v>#N/A</v>
      </c>
      <c r="DE69" s="4" t="e">
        <f t="shared" ca="1" si="20"/>
        <v>#N/A</v>
      </c>
      <c r="DF69" t="e">
        <f t="shared" ca="1" si="18"/>
        <v>#N/A</v>
      </c>
      <c r="DW69" s="7" t="s">
        <v>219</v>
      </c>
    </row>
    <row r="70" spans="4:127" x14ac:dyDescent="0.2">
      <c r="D70" s="135">
        <f t="shared" ca="1" si="40"/>
        <v>0</v>
      </c>
      <c r="E70" s="135">
        <f t="shared" ca="1" si="40"/>
        <v>0</v>
      </c>
      <c r="F70" s="135">
        <f t="shared" ca="1" si="40"/>
        <v>0</v>
      </c>
      <c r="G70" s="135">
        <f t="shared" ca="1" si="40"/>
        <v>0</v>
      </c>
      <c r="H70" s="135">
        <f t="shared" ca="1" si="40"/>
        <v>0</v>
      </c>
      <c r="I70" s="135">
        <f t="shared" ca="1" si="40"/>
        <v>0</v>
      </c>
      <c r="J70" s="2">
        <f t="shared" ca="1" si="40"/>
        <v>0</v>
      </c>
      <c r="K70" s="135">
        <f t="shared" ca="1" si="40"/>
        <v>0</v>
      </c>
      <c r="L70" s="135">
        <f t="shared" ca="1" si="40"/>
        <v>0</v>
      </c>
      <c r="M70" s="135">
        <f t="shared" ca="1" si="40"/>
        <v>0</v>
      </c>
      <c r="N70" s="135">
        <f t="shared" ca="1" si="40"/>
        <v>0</v>
      </c>
      <c r="O70" s="135">
        <f t="shared" ca="1" si="40"/>
        <v>0</v>
      </c>
      <c r="P70" s="135">
        <f t="shared" ca="1" si="40"/>
        <v>0</v>
      </c>
      <c r="Q70" s="135">
        <f t="shared" ca="1" si="40"/>
        <v>0</v>
      </c>
      <c r="R70" s="135">
        <f t="shared" ca="1" si="40"/>
        <v>0</v>
      </c>
      <c r="S70" s="135">
        <f t="shared" ca="1" si="37"/>
        <v>0</v>
      </c>
      <c r="T70" s="135">
        <f t="shared" ca="1" si="37"/>
        <v>0</v>
      </c>
      <c r="U70" s="135">
        <f t="shared" ca="1" si="37"/>
        <v>0</v>
      </c>
      <c r="V70" s="135">
        <f t="shared" ca="1" si="37"/>
        <v>0</v>
      </c>
      <c r="W70" s="135">
        <f t="shared" ca="1" si="37"/>
        <v>0</v>
      </c>
      <c r="X70" s="135">
        <f t="shared" ca="1" si="37"/>
        <v>0</v>
      </c>
      <c r="Y70" s="135">
        <f t="shared" ca="1" si="37"/>
        <v>0</v>
      </c>
      <c r="Z70" s="135">
        <f t="shared" ca="1" si="37"/>
        <v>0</v>
      </c>
      <c r="AA70" s="135">
        <f t="shared" ca="1" si="37"/>
        <v>0</v>
      </c>
      <c r="AB70" s="135">
        <f t="shared" ca="1" si="37"/>
        <v>0</v>
      </c>
      <c r="AC70" s="135">
        <f t="shared" ca="1" si="37"/>
        <v>0</v>
      </c>
      <c r="AD70" s="135">
        <f t="shared" ca="1" si="37"/>
        <v>0</v>
      </c>
      <c r="AE70" s="135">
        <f t="shared" ca="1" si="37"/>
        <v>0</v>
      </c>
      <c r="AF70" s="135">
        <f t="shared" ca="1" si="37"/>
        <v>0</v>
      </c>
      <c r="AG70" s="135">
        <f t="shared" ca="1" si="37"/>
        <v>0</v>
      </c>
      <c r="AH70" s="135">
        <f t="shared" ca="1" si="37"/>
        <v>0</v>
      </c>
      <c r="AI70" s="135">
        <f t="shared" ca="1" si="38"/>
        <v>0</v>
      </c>
      <c r="AJ70" s="135">
        <f t="shared" ca="1" si="38"/>
        <v>0</v>
      </c>
      <c r="AK70" s="135">
        <f t="shared" ca="1" si="38"/>
        <v>0</v>
      </c>
      <c r="AL70" s="135">
        <f t="shared" ca="1" si="38"/>
        <v>0</v>
      </c>
      <c r="AM70" s="135">
        <f t="shared" ca="1" si="38"/>
        <v>0</v>
      </c>
      <c r="AN70" s="135">
        <f t="shared" ca="1" si="38"/>
        <v>0</v>
      </c>
      <c r="AO70" s="135">
        <f t="shared" ca="1" si="38"/>
        <v>0</v>
      </c>
      <c r="AP70" s="135">
        <f t="shared" ca="1" si="38"/>
        <v>0</v>
      </c>
      <c r="AQ70" s="135">
        <f t="shared" ca="1" si="38"/>
        <v>0</v>
      </c>
      <c r="AR70" s="135">
        <f t="shared" ca="1" si="38"/>
        <v>0</v>
      </c>
      <c r="AS70" s="135">
        <f t="shared" ca="1" si="38"/>
        <v>0</v>
      </c>
      <c r="AT70" s="135">
        <f t="shared" ca="1" si="38"/>
        <v>0</v>
      </c>
      <c r="AU70" s="135">
        <f t="shared" ca="1" si="38"/>
        <v>0</v>
      </c>
      <c r="AV70" s="135">
        <f t="shared" ca="1" si="38"/>
        <v>0</v>
      </c>
      <c r="AW70" s="135">
        <f t="shared" ca="1" si="38"/>
        <v>0</v>
      </c>
      <c r="AX70" s="135">
        <f t="shared" ca="1" si="38"/>
        <v>0</v>
      </c>
      <c r="AY70" s="135">
        <f t="shared" ca="1" si="39"/>
        <v>0</v>
      </c>
      <c r="AZ70" s="135">
        <f t="shared" ca="1" si="39"/>
        <v>0</v>
      </c>
      <c r="BA70" s="135">
        <f t="shared" ca="1" si="39"/>
        <v>0</v>
      </c>
      <c r="BB70" s="135">
        <f t="shared" ca="1" si="39"/>
        <v>0</v>
      </c>
      <c r="BC70" s="135">
        <f t="shared" ca="1" si="39"/>
        <v>0</v>
      </c>
      <c r="BD70" s="135">
        <f t="shared" ca="1" si="39"/>
        <v>0</v>
      </c>
      <c r="BE70" s="135">
        <f t="shared" ca="1" si="39"/>
        <v>0</v>
      </c>
      <c r="BF70" s="135">
        <f t="shared" ca="1" si="39"/>
        <v>0</v>
      </c>
      <c r="BG70" s="135">
        <f t="shared" ca="1" si="39"/>
        <v>0</v>
      </c>
      <c r="BH70" s="135">
        <f t="shared" ca="1" si="39"/>
        <v>0</v>
      </c>
      <c r="BI70" s="135">
        <f t="shared" ca="1" si="39"/>
        <v>0</v>
      </c>
      <c r="BJ70" s="135">
        <f t="shared" ca="1" si="39"/>
        <v>0</v>
      </c>
      <c r="BK70" s="135">
        <f t="shared" ca="1" si="39"/>
        <v>0</v>
      </c>
      <c r="BL70" s="135"/>
      <c r="BM70" s="135">
        <f ca="1">IF(INDEX($D70:$BV70, 1, MATCH(BM$11,$D$15:$BV$15,0))&gt;=PV_Zone_Ranking!$C$45,0,1)</f>
        <v>0</v>
      </c>
      <c r="BN70" s="135">
        <f t="shared" ca="1" si="13"/>
        <v>0</v>
      </c>
      <c r="BQ70">
        <f ca="1">IF(PV_Zone_Ranking!$AK$18="SS",0,IF(PV_Zone_Ranking!$G$29=0,0,1-(INDEX($D70:$BY70, 1, MATCH(BQ$11,$D$15:$BY$15,0))-PV_Zone_Ranking!$F$29)/(PV_Zone_Ranking!$G$29-PV_Zone_Ranking!$F$29)))</f>
        <v>3.8575399157771662</v>
      </c>
      <c r="BR70">
        <f>IF(PV_Zone_Ranking!$AK$18="TX",0,IF(PV_Zone_Ranking!$G$29=0,0,1-(INDEX($D70:$BY70, 1, MATCH(BR$11,$D$15:$BY$15,0))-PV_Zone_Ranking!$F$29)/(PV_Zone_Ranking!$G$29-PV_Zone_Ranking!$F$29)))</f>
        <v>0</v>
      </c>
      <c r="BS70">
        <f ca="1">IF(PV_Zone_Ranking!$G$30=0,0,1-(INDEX($D70:$BY70, 1, MATCH(BS$11,$D$15:$BY$15,0))-PV_Zone_Ranking!$F$30)/(PV_Zone_Ranking!$G$30-PV_Zone_Ranking!$F$30))</f>
        <v>1.0774207710083805</v>
      </c>
      <c r="BT70">
        <f ca="1">IF(PV_Zone_Ranking!$G$28=0,0,1-(INDEX($D70:$BY70, 1, MATCH(BT$11,$D$15:$BY$15,0))-PV_Zone_Ranking!$F$28)/(PV_Zone_Ranking!$G$28-PV_Zone_Ranking!$F$28))</f>
        <v>16.799370740204573</v>
      </c>
      <c r="BU70">
        <f ca="1">IF(PV_Zone_Ranking!$AK$18="SS",0,IF(PV_Zone_Ranking!$G$26=0,0,1-(INDEX($D70:$BY70, 1, MATCH(BU$11,$D$15:$BY$15,0))-PV_Zone_Ranking!$F$26)/(PV_Zone_Ranking!$G$26-PV_Zone_Ranking!$F$26)))</f>
        <v>19.138888658952798</v>
      </c>
      <c r="BV70">
        <f>IF(PV_Zone_Ranking!$AK$18="TX",0,IF(PV_Zone_Ranking!$G$26=0,0,1-(INDEX($D70:$BY70, 1, MATCH(BV$11,$D$15:$BY$15,0))-PV_Zone_Ranking!$F$26)/(PV_Zone_Ranking!$G$26-PV_Zone_Ranking!$F$26)))</f>
        <v>0</v>
      </c>
      <c r="BW70">
        <v>0</v>
      </c>
      <c r="BX70">
        <f t="shared" ca="1" si="42"/>
        <v>0</v>
      </c>
      <c r="BY70">
        <f t="shared" ca="1" si="42"/>
        <v>0</v>
      </c>
      <c r="BZ70">
        <f t="shared" ca="1" si="42"/>
        <v>0</v>
      </c>
      <c r="CA70">
        <f t="shared" ca="1" si="42"/>
        <v>0</v>
      </c>
      <c r="CB70">
        <f t="shared" ca="1" si="42"/>
        <v>0</v>
      </c>
      <c r="CC70">
        <f t="shared" ca="1" si="42"/>
        <v>0</v>
      </c>
      <c r="CD70">
        <f t="shared" ca="1" si="42"/>
        <v>0</v>
      </c>
      <c r="CE70">
        <f t="shared" ca="1" si="42"/>
        <v>0</v>
      </c>
      <c r="CF70">
        <f t="shared" ca="1" si="42"/>
        <v>0</v>
      </c>
      <c r="CG70">
        <f t="shared" ca="1" si="42"/>
        <v>0</v>
      </c>
      <c r="CH70" s="3">
        <f t="shared" ca="1" si="14"/>
        <v>0</v>
      </c>
      <c r="CI70" s="3">
        <f ca="1">IF($BN70=0,IF(PV_Zone_Ranking!$AK$18="SS",INDEX($D70:$BY70, 1, MATCH(CI$11,$D$15:$BY$15,0)),IF(PV_Zone_Ranking!$AK$18="TX",INDEX($D70:$BY70, 1, MATCH(CI$12,$D$15:$BY$15,0)),"Error")),0)</f>
        <v>0</v>
      </c>
      <c r="CJ70" s="4">
        <f t="shared" ca="1" si="10"/>
        <v>0</v>
      </c>
      <c r="CK70">
        <f t="shared" ca="1" si="15"/>
        <v>0</v>
      </c>
      <c r="CL70">
        <f t="shared" ca="1" si="16"/>
        <v>0</v>
      </c>
      <c r="CM70" s="4" t="str">
        <f ca="1">IF(D70=0,"",IF(CH70=0,"",COUNTIF($CH$16:$CH$197,"&gt;"&amp;CH70)+COUNTIF($CH70:$CH$197,CH70)))</f>
        <v/>
      </c>
      <c r="CN70" t="str">
        <f ca="1">IF(D70=0,"",IF(CH70=0,"",COUNTIFS($CI$16:$CI$197,"&lt;"&amp;CI70,$CI$16:$CI$197,"&lt;&gt;"&amp;0)+COUNTIF($CI70:$CI$197,CI70)))</f>
        <v/>
      </c>
      <c r="CQ70">
        <v>55</v>
      </c>
      <c r="CR70" t="e">
        <f t="shared" ca="1" si="17"/>
        <v>#N/A</v>
      </c>
      <c r="CS70" t="e">
        <f t="shared" ca="1" si="17"/>
        <v>#N/A</v>
      </c>
      <c r="CT70" s="3" t="e">
        <f t="shared" ca="1" si="17"/>
        <v>#N/A</v>
      </c>
      <c r="CU70" s="3" t="e">
        <f t="shared" ca="1" si="17"/>
        <v>#N/A</v>
      </c>
      <c r="CV70" s="4" t="e">
        <f t="shared" ca="1" si="17"/>
        <v>#N/A</v>
      </c>
      <c r="CW70" s="4" t="e">
        <f t="shared" ca="1" si="19"/>
        <v>#N/A</v>
      </c>
      <c r="CY70">
        <v>55</v>
      </c>
      <c r="CZ70" t="e">
        <f t="shared" ca="1" si="31"/>
        <v>#N/A</v>
      </c>
      <c r="DA70" t="e">
        <f t="shared" ca="1" si="31"/>
        <v>#N/A</v>
      </c>
      <c r="DB70" s="3" t="e">
        <f t="shared" ca="1" si="31"/>
        <v>#N/A</v>
      </c>
      <c r="DC70" s="3" t="e">
        <f t="shared" ca="1" si="31"/>
        <v>#N/A</v>
      </c>
      <c r="DD70" s="4" t="e">
        <f t="shared" ca="1" si="31"/>
        <v>#N/A</v>
      </c>
      <c r="DE70" s="4" t="e">
        <f t="shared" ca="1" si="20"/>
        <v>#N/A</v>
      </c>
      <c r="DF70" t="e">
        <f t="shared" ca="1" si="18"/>
        <v>#N/A</v>
      </c>
      <c r="DW70" s="7" t="s">
        <v>221</v>
      </c>
    </row>
    <row r="71" spans="4:127" x14ac:dyDescent="0.2">
      <c r="D71" s="135">
        <f t="shared" ca="1" si="40"/>
        <v>0</v>
      </c>
      <c r="E71" s="135">
        <f t="shared" ca="1" si="40"/>
        <v>0</v>
      </c>
      <c r="F71" s="135">
        <f t="shared" ca="1" si="40"/>
        <v>0</v>
      </c>
      <c r="G71" s="135">
        <f t="shared" ca="1" si="40"/>
        <v>0</v>
      </c>
      <c r="H71" s="135">
        <f t="shared" ca="1" si="40"/>
        <v>0</v>
      </c>
      <c r="I71" s="135">
        <f t="shared" ca="1" si="40"/>
        <v>0</v>
      </c>
      <c r="J71" s="2">
        <f t="shared" ca="1" si="40"/>
        <v>0</v>
      </c>
      <c r="K71" s="135">
        <f t="shared" ca="1" si="40"/>
        <v>0</v>
      </c>
      <c r="L71" s="135">
        <f t="shared" ca="1" si="40"/>
        <v>0</v>
      </c>
      <c r="M71" s="135">
        <f t="shared" ca="1" si="40"/>
        <v>0</v>
      </c>
      <c r="N71" s="135">
        <f t="shared" ca="1" si="40"/>
        <v>0</v>
      </c>
      <c r="O71" s="135">
        <f t="shared" ca="1" si="40"/>
        <v>0</v>
      </c>
      <c r="P71" s="135">
        <f t="shared" ca="1" si="40"/>
        <v>0</v>
      </c>
      <c r="Q71" s="135">
        <f t="shared" ca="1" si="40"/>
        <v>0</v>
      </c>
      <c r="R71" s="135">
        <f t="shared" ca="1" si="40"/>
        <v>0</v>
      </c>
      <c r="S71" s="135">
        <f t="shared" ca="1" si="37"/>
        <v>0</v>
      </c>
      <c r="T71" s="135">
        <f t="shared" ca="1" si="37"/>
        <v>0</v>
      </c>
      <c r="U71" s="135">
        <f t="shared" ca="1" si="37"/>
        <v>0</v>
      </c>
      <c r="V71" s="135">
        <f t="shared" ca="1" si="37"/>
        <v>0</v>
      </c>
      <c r="W71" s="135">
        <f t="shared" ca="1" si="37"/>
        <v>0</v>
      </c>
      <c r="X71" s="135">
        <f t="shared" ca="1" si="37"/>
        <v>0</v>
      </c>
      <c r="Y71" s="135">
        <f t="shared" ca="1" si="37"/>
        <v>0</v>
      </c>
      <c r="Z71" s="135">
        <f t="shared" ca="1" si="37"/>
        <v>0</v>
      </c>
      <c r="AA71" s="135">
        <f t="shared" ca="1" si="37"/>
        <v>0</v>
      </c>
      <c r="AB71" s="135">
        <f t="shared" ca="1" si="37"/>
        <v>0</v>
      </c>
      <c r="AC71" s="135">
        <f t="shared" ca="1" si="37"/>
        <v>0</v>
      </c>
      <c r="AD71" s="135">
        <f t="shared" ca="1" si="37"/>
        <v>0</v>
      </c>
      <c r="AE71" s="135">
        <f t="shared" ca="1" si="37"/>
        <v>0</v>
      </c>
      <c r="AF71" s="135">
        <f t="shared" ca="1" si="37"/>
        <v>0</v>
      </c>
      <c r="AG71" s="135">
        <f t="shared" ca="1" si="37"/>
        <v>0</v>
      </c>
      <c r="AH71" s="135">
        <f t="shared" ca="1" si="37"/>
        <v>0</v>
      </c>
      <c r="AI71" s="135">
        <f t="shared" ca="1" si="38"/>
        <v>0</v>
      </c>
      <c r="AJ71" s="135">
        <f t="shared" ca="1" si="38"/>
        <v>0</v>
      </c>
      <c r="AK71" s="135">
        <f t="shared" ca="1" si="38"/>
        <v>0</v>
      </c>
      <c r="AL71" s="135">
        <f t="shared" ca="1" si="38"/>
        <v>0</v>
      </c>
      <c r="AM71" s="135">
        <f t="shared" ca="1" si="38"/>
        <v>0</v>
      </c>
      <c r="AN71" s="135">
        <f t="shared" ca="1" si="38"/>
        <v>0</v>
      </c>
      <c r="AO71" s="135">
        <f t="shared" ca="1" si="38"/>
        <v>0</v>
      </c>
      <c r="AP71" s="135">
        <f t="shared" ca="1" si="38"/>
        <v>0</v>
      </c>
      <c r="AQ71" s="135">
        <f t="shared" ca="1" si="38"/>
        <v>0</v>
      </c>
      <c r="AR71" s="135">
        <f t="shared" ca="1" si="38"/>
        <v>0</v>
      </c>
      <c r="AS71" s="135">
        <f t="shared" ca="1" si="38"/>
        <v>0</v>
      </c>
      <c r="AT71" s="135">
        <f t="shared" ca="1" si="38"/>
        <v>0</v>
      </c>
      <c r="AU71" s="135">
        <f t="shared" ca="1" si="38"/>
        <v>0</v>
      </c>
      <c r="AV71" s="135">
        <f t="shared" ca="1" si="38"/>
        <v>0</v>
      </c>
      <c r="AW71" s="135">
        <f t="shared" ca="1" si="38"/>
        <v>0</v>
      </c>
      <c r="AX71" s="135">
        <f t="shared" ca="1" si="38"/>
        <v>0</v>
      </c>
      <c r="AY71" s="135">
        <f t="shared" ca="1" si="39"/>
        <v>0</v>
      </c>
      <c r="AZ71" s="135">
        <f t="shared" ca="1" si="39"/>
        <v>0</v>
      </c>
      <c r="BA71" s="135">
        <f t="shared" ca="1" si="39"/>
        <v>0</v>
      </c>
      <c r="BB71" s="135">
        <f t="shared" ca="1" si="39"/>
        <v>0</v>
      </c>
      <c r="BC71" s="135">
        <f t="shared" ca="1" si="39"/>
        <v>0</v>
      </c>
      <c r="BD71" s="135">
        <f t="shared" ca="1" si="39"/>
        <v>0</v>
      </c>
      <c r="BE71" s="135">
        <f t="shared" ca="1" si="39"/>
        <v>0</v>
      </c>
      <c r="BF71" s="135">
        <f t="shared" ca="1" si="39"/>
        <v>0</v>
      </c>
      <c r="BG71" s="135">
        <f t="shared" ca="1" si="39"/>
        <v>0</v>
      </c>
      <c r="BH71" s="135">
        <f t="shared" ca="1" si="39"/>
        <v>0</v>
      </c>
      <c r="BI71" s="135">
        <f t="shared" ca="1" si="39"/>
        <v>0</v>
      </c>
      <c r="BJ71" s="135">
        <f t="shared" ca="1" si="39"/>
        <v>0</v>
      </c>
      <c r="BK71" s="135">
        <f t="shared" ca="1" si="39"/>
        <v>0</v>
      </c>
      <c r="BL71" s="135"/>
      <c r="BM71" s="135">
        <f ca="1">IF(INDEX($D71:$BV71, 1, MATCH(BM$11,$D$15:$BV$15,0))&gt;=PV_Zone_Ranking!$C$45,0,1)</f>
        <v>0</v>
      </c>
      <c r="BN71" s="135">
        <f t="shared" ca="1" si="13"/>
        <v>0</v>
      </c>
      <c r="BQ71">
        <f ca="1">IF(PV_Zone_Ranking!$AK$18="SS",0,IF(PV_Zone_Ranking!$G$29=0,0,1-(INDEX($D71:$BY71, 1, MATCH(BQ$11,$D$15:$BY$15,0))-PV_Zone_Ranking!$F$29)/(PV_Zone_Ranking!$G$29-PV_Zone_Ranking!$F$29)))</f>
        <v>3.8575399157771662</v>
      </c>
      <c r="BR71">
        <f>IF(PV_Zone_Ranking!$AK$18="TX",0,IF(PV_Zone_Ranking!$G$29=0,0,1-(INDEX($D71:$BY71, 1, MATCH(BR$11,$D$15:$BY$15,0))-PV_Zone_Ranking!$F$29)/(PV_Zone_Ranking!$G$29-PV_Zone_Ranking!$F$29)))</f>
        <v>0</v>
      </c>
      <c r="BS71">
        <f ca="1">IF(PV_Zone_Ranking!$G$30=0,0,1-(INDEX($D71:$BY71, 1, MATCH(BS$11,$D$15:$BY$15,0))-PV_Zone_Ranking!$F$30)/(PV_Zone_Ranking!$G$30-PV_Zone_Ranking!$F$30))</f>
        <v>1.0774207710083805</v>
      </c>
      <c r="BT71">
        <f ca="1">IF(PV_Zone_Ranking!$G$28=0,0,1-(INDEX($D71:$BY71, 1, MATCH(BT$11,$D$15:$BY$15,0))-PV_Zone_Ranking!$F$28)/(PV_Zone_Ranking!$G$28-PV_Zone_Ranking!$F$28))</f>
        <v>16.799370740204573</v>
      </c>
      <c r="BU71">
        <f ca="1">IF(PV_Zone_Ranking!$AK$18="SS",0,IF(PV_Zone_Ranking!$G$26=0,0,1-(INDEX($D71:$BY71, 1, MATCH(BU$11,$D$15:$BY$15,0))-PV_Zone_Ranking!$F$26)/(PV_Zone_Ranking!$G$26-PV_Zone_Ranking!$F$26)))</f>
        <v>19.138888658952798</v>
      </c>
      <c r="BV71">
        <f>IF(PV_Zone_Ranking!$AK$18="TX",0,IF(PV_Zone_Ranking!$G$26=0,0,1-(INDEX($D71:$BY71, 1, MATCH(BV$11,$D$15:$BY$15,0))-PV_Zone_Ranking!$F$26)/(PV_Zone_Ranking!$G$26-PV_Zone_Ranking!$F$26)))</f>
        <v>0</v>
      </c>
      <c r="BW71">
        <v>0</v>
      </c>
      <c r="BX71">
        <f t="shared" ca="1" si="42"/>
        <v>0</v>
      </c>
      <c r="BY71">
        <f t="shared" ca="1" si="42"/>
        <v>0</v>
      </c>
      <c r="BZ71">
        <f t="shared" ca="1" si="42"/>
        <v>0</v>
      </c>
      <c r="CA71">
        <f t="shared" ca="1" si="42"/>
        <v>0</v>
      </c>
      <c r="CB71">
        <f t="shared" ca="1" si="42"/>
        <v>0</v>
      </c>
      <c r="CC71">
        <f t="shared" ca="1" si="42"/>
        <v>0</v>
      </c>
      <c r="CD71">
        <f t="shared" ca="1" si="42"/>
        <v>0</v>
      </c>
      <c r="CE71">
        <f t="shared" ca="1" si="42"/>
        <v>0</v>
      </c>
      <c r="CF71">
        <f t="shared" ca="1" si="42"/>
        <v>0</v>
      </c>
      <c r="CG71">
        <f t="shared" ca="1" si="42"/>
        <v>0</v>
      </c>
      <c r="CH71" s="3">
        <f t="shared" ca="1" si="14"/>
        <v>0</v>
      </c>
      <c r="CI71" s="3">
        <f ca="1">IF($BN71=0,IF(PV_Zone_Ranking!$AK$18="SS",INDEX($D71:$BY71, 1, MATCH(CI$11,$D$15:$BY$15,0)),IF(PV_Zone_Ranking!$AK$18="TX",INDEX($D71:$BY71, 1, MATCH(CI$12,$D$15:$BY$15,0)),"Error")),0)</f>
        <v>0</v>
      </c>
      <c r="CJ71" s="4">
        <f t="shared" ca="1" si="10"/>
        <v>0</v>
      </c>
      <c r="CK71">
        <f t="shared" ca="1" si="15"/>
        <v>0</v>
      </c>
      <c r="CL71">
        <f t="shared" ca="1" si="16"/>
        <v>0</v>
      </c>
      <c r="CM71" s="4" t="str">
        <f ca="1">IF(D71=0,"",IF(CH71=0,"",COUNTIF($CH$16:$CH$197,"&gt;"&amp;CH71)+COUNTIF($CH71:$CH$197,CH71)))</f>
        <v/>
      </c>
      <c r="CN71" t="str">
        <f ca="1">IF(D71=0,"",IF(CH71=0,"",COUNTIFS($CI$16:$CI$197,"&lt;"&amp;CI71,$CI$16:$CI$197,"&lt;&gt;"&amp;0)+COUNTIF($CI71:$CI$197,CI71)))</f>
        <v/>
      </c>
      <c r="CQ71">
        <v>56</v>
      </c>
      <c r="CR71" t="e">
        <f t="shared" ref="CR71:CV121" ca="1" si="43">INDEX($CH$16:$CN$197,MATCH($CQ71,$CM$16:$CM$197,0),MATCH(CR$15,$CH$15:$CN$15,0))</f>
        <v>#N/A</v>
      </c>
      <c r="CS71" t="e">
        <f t="shared" ca="1" si="43"/>
        <v>#N/A</v>
      </c>
      <c r="CT71" s="3" t="e">
        <f t="shared" ca="1" si="43"/>
        <v>#N/A</v>
      </c>
      <c r="CU71" s="3" t="e">
        <f t="shared" ca="1" si="43"/>
        <v>#N/A</v>
      </c>
      <c r="CV71" s="4" t="e">
        <f t="shared" ca="1" si="43"/>
        <v>#N/A</v>
      </c>
      <c r="CW71" s="4" t="e">
        <f t="shared" ca="1" si="19"/>
        <v>#N/A</v>
      </c>
      <c r="CY71">
        <v>56</v>
      </c>
      <c r="CZ71" t="e">
        <f t="shared" ca="1" si="31"/>
        <v>#N/A</v>
      </c>
      <c r="DA71" t="e">
        <f t="shared" ca="1" si="31"/>
        <v>#N/A</v>
      </c>
      <c r="DB71" s="3" t="e">
        <f t="shared" ca="1" si="31"/>
        <v>#N/A</v>
      </c>
      <c r="DC71" s="3" t="e">
        <f t="shared" ca="1" si="31"/>
        <v>#N/A</v>
      </c>
      <c r="DD71" s="4" t="e">
        <f t="shared" ca="1" si="31"/>
        <v>#N/A</v>
      </c>
      <c r="DE71" s="4" t="e">
        <f t="shared" ca="1" si="20"/>
        <v>#N/A</v>
      </c>
      <c r="DF71" t="e">
        <f t="shared" ca="1" si="18"/>
        <v>#N/A</v>
      </c>
    </row>
    <row r="72" spans="4:127" x14ac:dyDescent="0.2">
      <c r="D72" s="135">
        <f t="shared" ca="1" si="40"/>
        <v>0</v>
      </c>
      <c r="E72" s="135">
        <f t="shared" ca="1" si="40"/>
        <v>0</v>
      </c>
      <c r="F72" s="135">
        <f t="shared" ca="1" si="40"/>
        <v>0</v>
      </c>
      <c r="G72" s="135">
        <f t="shared" ca="1" si="40"/>
        <v>0</v>
      </c>
      <c r="H72" s="135">
        <f t="shared" ca="1" si="40"/>
        <v>0</v>
      </c>
      <c r="I72" s="135">
        <f t="shared" ca="1" si="40"/>
        <v>0</v>
      </c>
      <c r="J72" s="2">
        <f t="shared" ca="1" si="40"/>
        <v>0</v>
      </c>
      <c r="K72" s="135">
        <f t="shared" ca="1" si="40"/>
        <v>0</v>
      </c>
      <c r="L72" s="135">
        <f t="shared" ca="1" si="40"/>
        <v>0</v>
      </c>
      <c r="M72" s="135">
        <f t="shared" ca="1" si="40"/>
        <v>0</v>
      </c>
      <c r="N72" s="135">
        <f t="shared" ca="1" si="40"/>
        <v>0</v>
      </c>
      <c r="O72" s="135">
        <f t="shared" ca="1" si="40"/>
        <v>0</v>
      </c>
      <c r="P72" s="135">
        <f t="shared" ca="1" si="40"/>
        <v>0</v>
      </c>
      <c r="Q72" s="135">
        <f t="shared" ca="1" si="40"/>
        <v>0</v>
      </c>
      <c r="R72" s="135">
        <f t="shared" ca="1" si="40"/>
        <v>0</v>
      </c>
      <c r="S72" s="135">
        <f t="shared" ca="1" si="37"/>
        <v>0</v>
      </c>
      <c r="T72" s="135">
        <f t="shared" ca="1" si="37"/>
        <v>0</v>
      </c>
      <c r="U72" s="135">
        <f t="shared" ca="1" si="37"/>
        <v>0</v>
      </c>
      <c r="V72" s="135">
        <f t="shared" ca="1" si="37"/>
        <v>0</v>
      </c>
      <c r="W72" s="135">
        <f t="shared" ca="1" si="37"/>
        <v>0</v>
      </c>
      <c r="X72" s="135">
        <f t="shared" ca="1" si="37"/>
        <v>0</v>
      </c>
      <c r="Y72" s="135">
        <f t="shared" ca="1" si="37"/>
        <v>0</v>
      </c>
      <c r="Z72" s="135">
        <f t="shared" ca="1" si="37"/>
        <v>0</v>
      </c>
      <c r="AA72" s="135">
        <f t="shared" ca="1" si="37"/>
        <v>0</v>
      </c>
      <c r="AB72" s="135">
        <f t="shared" ca="1" si="37"/>
        <v>0</v>
      </c>
      <c r="AC72" s="135">
        <f t="shared" ca="1" si="37"/>
        <v>0</v>
      </c>
      <c r="AD72" s="135">
        <f t="shared" ca="1" si="37"/>
        <v>0</v>
      </c>
      <c r="AE72" s="135">
        <f t="shared" ca="1" si="37"/>
        <v>0</v>
      </c>
      <c r="AF72" s="135">
        <f t="shared" ca="1" si="37"/>
        <v>0</v>
      </c>
      <c r="AG72" s="135">
        <f t="shared" ca="1" si="37"/>
        <v>0</v>
      </c>
      <c r="AH72" s="135">
        <f t="shared" ca="1" si="37"/>
        <v>0</v>
      </c>
      <c r="AI72" s="135">
        <f t="shared" ca="1" si="38"/>
        <v>0</v>
      </c>
      <c r="AJ72" s="135">
        <f t="shared" ca="1" si="38"/>
        <v>0</v>
      </c>
      <c r="AK72" s="135">
        <f t="shared" ca="1" si="38"/>
        <v>0</v>
      </c>
      <c r="AL72" s="135">
        <f t="shared" ca="1" si="38"/>
        <v>0</v>
      </c>
      <c r="AM72" s="135">
        <f t="shared" ca="1" si="38"/>
        <v>0</v>
      </c>
      <c r="AN72" s="135">
        <f t="shared" ca="1" si="38"/>
        <v>0</v>
      </c>
      <c r="AO72" s="135">
        <f t="shared" ca="1" si="38"/>
        <v>0</v>
      </c>
      <c r="AP72" s="135">
        <f t="shared" ca="1" si="38"/>
        <v>0</v>
      </c>
      <c r="AQ72" s="135">
        <f t="shared" ca="1" si="38"/>
        <v>0</v>
      </c>
      <c r="AR72" s="135">
        <f t="shared" ca="1" si="38"/>
        <v>0</v>
      </c>
      <c r="AS72" s="135">
        <f t="shared" ca="1" si="38"/>
        <v>0</v>
      </c>
      <c r="AT72" s="135">
        <f t="shared" ca="1" si="38"/>
        <v>0</v>
      </c>
      <c r="AU72" s="135">
        <f t="shared" ca="1" si="38"/>
        <v>0</v>
      </c>
      <c r="AV72" s="135">
        <f t="shared" ca="1" si="38"/>
        <v>0</v>
      </c>
      <c r="AW72" s="135">
        <f t="shared" ca="1" si="38"/>
        <v>0</v>
      </c>
      <c r="AX72" s="135">
        <f t="shared" ca="1" si="38"/>
        <v>0</v>
      </c>
      <c r="AY72" s="135">
        <f t="shared" ca="1" si="39"/>
        <v>0</v>
      </c>
      <c r="AZ72" s="135">
        <f t="shared" ca="1" si="39"/>
        <v>0</v>
      </c>
      <c r="BA72" s="135">
        <f t="shared" ca="1" si="39"/>
        <v>0</v>
      </c>
      <c r="BB72" s="135">
        <f t="shared" ca="1" si="39"/>
        <v>0</v>
      </c>
      <c r="BC72" s="135">
        <f t="shared" ca="1" si="39"/>
        <v>0</v>
      </c>
      <c r="BD72" s="135">
        <f t="shared" ca="1" si="39"/>
        <v>0</v>
      </c>
      <c r="BE72" s="135">
        <f t="shared" ca="1" si="39"/>
        <v>0</v>
      </c>
      <c r="BF72" s="135">
        <f t="shared" ca="1" si="39"/>
        <v>0</v>
      </c>
      <c r="BG72" s="135">
        <f t="shared" ca="1" si="39"/>
        <v>0</v>
      </c>
      <c r="BH72" s="135">
        <f t="shared" ca="1" si="39"/>
        <v>0</v>
      </c>
      <c r="BI72" s="135">
        <f t="shared" ca="1" si="39"/>
        <v>0</v>
      </c>
      <c r="BJ72" s="135">
        <f t="shared" ca="1" si="39"/>
        <v>0</v>
      </c>
      <c r="BK72" s="135">
        <f t="shared" ca="1" si="39"/>
        <v>0</v>
      </c>
      <c r="BL72" s="135"/>
      <c r="BM72" s="135">
        <f ca="1">IF(INDEX($D72:$BV72, 1, MATCH(BM$11,$D$15:$BV$15,0))&gt;=PV_Zone_Ranking!$C$45,0,1)</f>
        <v>0</v>
      </c>
      <c r="BN72" s="135">
        <f t="shared" ca="1" si="13"/>
        <v>0</v>
      </c>
      <c r="BQ72">
        <f ca="1">IF(PV_Zone_Ranking!$AK$18="SS",0,IF(PV_Zone_Ranking!$G$29=0,0,1-(INDEX($D72:$BY72, 1, MATCH(BQ$11,$D$15:$BY$15,0))-PV_Zone_Ranking!$F$29)/(PV_Zone_Ranking!$G$29-PV_Zone_Ranking!$F$29)))</f>
        <v>3.8575399157771662</v>
      </c>
      <c r="BR72">
        <f>IF(PV_Zone_Ranking!$AK$18="TX",0,IF(PV_Zone_Ranking!$G$29=0,0,1-(INDEX($D72:$BY72, 1, MATCH(BR$11,$D$15:$BY$15,0))-PV_Zone_Ranking!$F$29)/(PV_Zone_Ranking!$G$29-PV_Zone_Ranking!$F$29)))</f>
        <v>0</v>
      </c>
      <c r="BS72">
        <f ca="1">IF(PV_Zone_Ranking!$G$30=0,0,1-(INDEX($D72:$BY72, 1, MATCH(BS$11,$D$15:$BY$15,0))-PV_Zone_Ranking!$F$30)/(PV_Zone_Ranking!$G$30-PV_Zone_Ranking!$F$30))</f>
        <v>1.0774207710083805</v>
      </c>
      <c r="BT72">
        <f ca="1">IF(PV_Zone_Ranking!$G$28=0,0,1-(INDEX($D72:$BY72, 1, MATCH(BT$11,$D$15:$BY$15,0))-PV_Zone_Ranking!$F$28)/(PV_Zone_Ranking!$G$28-PV_Zone_Ranking!$F$28))</f>
        <v>16.799370740204573</v>
      </c>
      <c r="BU72">
        <f ca="1">IF(PV_Zone_Ranking!$AK$18="SS",0,IF(PV_Zone_Ranking!$G$26=0,0,1-(INDEX($D72:$BY72, 1, MATCH(BU$11,$D$15:$BY$15,0))-PV_Zone_Ranking!$F$26)/(PV_Zone_Ranking!$G$26-PV_Zone_Ranking!$F$26)))</f>
        <v>19.138888658952798</v>
      </c>
      <c r="BV72">
        <f>IF(PV_Zone_Ranking!$AK$18="TX",0,IF(PV_Zone_Ranking!$G$26=0,0,1-(INDEX($D72:$BY72, 1, MATCH(BV$11,$D$15:$BY$15,0))-PV_Zone_Ranking!$F$26)/(PV_Zone_Ranking!$G$26-PV_Zone_Ranking!$F$26)))</f>
        <v>0</v>
      </c>
      <c r="BW72">
        <v>0</v>
      </c>
      <c r="BX72">
        <f t="shared" ca="1" si="42"/>
        <v>0</v>
      </c>
      <c r="BY72">
        <f t="shared" ca="1" si="42"/>
        <v>0</v>
      </c>
      <c r="BZ72">
        <f t="shared" ca="1" si="42"/>
        <v>0</v>
      </c>
      <c r="CA72">
        <f t="shared" ca="1" si="42"/>
        <v>0</v>
      </c>
      <c r="CB72">
        <f t="shared" ca="1" si="42"/>
        <v>0</v>
      </c>
      <c r="CC72">
        <f t="shared" ca="1" si="42"/>
        <v>0</v>
      </c>
      <c r="CD72">
        <f t="shared" ca="1" si="42"/>
        <v>0</v>
      </c>
      <c r="CE72">
        <f t="shared" ca="1" si="42"/>
        <v>0</v>
      </c>
      <c r="CF72">
        <f t="shared" ca="1" si="42"/>
        <v>0</v>
      </c>
      <c r="CG72">
        <f t="shared" ca="1" si="42"/>
        <v>0</v>
      </c>
      <c r="CH72" s="3">
        <f t="shared" ca="1" si="14"/>
        <v>0</v>
      </c>
      <c r="CI72" s="3">
        <f ca="1">IF($BN72=0,IF(PV_Zone_Ranking!$AK$18="SS",INDEX($D72:$BY72, 1, MATCH(CI$11,$D$15:$BY$15,0)),IF(PV_Zone_Ranking!$AK$18="TX",INDEX($D72:$BY72, 1, MATCH(CI$12,$D$15:$BY$15,0)),"Error")),0)</f>
        <v>0</v>
      </c>
      <c r="CJ72" s="4">
        <f t="shared" ca="1" si="10"/>
        <v>0</v>
      </c>
      <c r="CK72">
        <f t="shared" ca="1" si="15"/>
        <v>0</v>
      </c>
      <c r="CL72">
        <f t="shared" ca="1" si="16"/>
        <v>0</v>
      </c>
      <c r="CM72" s="4" t="str">
        <f ca="1">IF(D72=0,"",IF(CH72=0,"",COUNTIF($CH$16:$CH$197,"&gt;"&amp;CH72)+COUNTIF($CH72:$CH$197,CH72)))</f>
        <v/>
      </c>
      <c r="CN72" t="str">
        <f ca="1">IF(D72=0,"",IF(CH72=0,"",COUNTIFS($CI$16:$CI$197,"&lt;"&amp;CI72,$CI$16:$CI$197,"&lt;&gt;"&amp;0)+COUNTIF($CI72:$CI$197,CI72)))</f>
        <v/>
      </c>
      <c r="CQ72">
        <v>57</v>
      </c>
      <c r="CR72" t="e">
        <f t="shared" ca="1" si="43"/>
        <v>#N/A</v>
      </c>
      <c r="CS72" t="e">
        <f t="shared" ca="1" si="43"/>
        <v>#N/A</v>
      </c>
      <c r="CT72" s="3" t="e">
        <f t="shared" ca="1" si="43"/>
        <v>#N/A</v>
      </c>
      <c r="CU72" s="3" t="e">
        <f t="shared" ca="1" si="43"/>
        <v>#N/A</v>
      </c>
      <c r="CV72" s="4" t="e">
        <f t="shared" ca="1" si="43"/>
        <v>#N/A</v>
      </c>
      <c r="CW72" s="4" t="e">
        <f t="shared" ca="1" si="19"/>
        <v>#N/A</v>
      </c>
      <c r="CY72">
        <v>57</v>
      </c>
      <c r="CZ72" t="e">
        <f t="shared" ca="1" si="31"/>
        <v>#N/A</v>
      </c>
      <c r="DA72" t="e">
        <f t="shared" ca="1" si="31"/>
        <v>#N/A</v>
      </c>
      <c r="DB72" s="3" t="e">
        <f t="shared" ca="1" si="31"/>
        <v>#N/A</v>
      </c>
      <c r="DC72" s="3" t="e">
        <f t="shared" ca="1" si="31"/>
        <v>#N/A</v>
      </c>
      <c r="DD72" s="4" t="e">
        <f t="shared" ca="1" si="31"/>
        <v>#N/A</v>
      </c>
      <c r="DE72" s="4" t="e">
        <f t="shared" ca="1" si="20"/>
        <v>#N/A</v>
      </c>
      <c r="DF72" t="e">
        <f t="shared" ca="1" si="18"/>
        <v>#N/A</v>
      </c>
    </row>
    <row r="73" spans="4:127" x14ac:dyDescent="0.2">
      <c r="D73" s="135">
        <f t="shared" ca="1" si="40"/>
        <v>0</v>
      </c>
      <c r="E73" s="135">
        <f t="shared" ca="1" si="40"/>
        <v>0</v>
      </c>
      <c r="F73" s="135">
        <f t="shared" ca="1" si="40"/>
        <v>0</v>
      </c>
      <c r="G73" s="135">
        <f t="shared" ca="1" si="40"/>
        <v>0</v>
      </c>
      <c r="H73" s="135">
        <f t="shared" ca="1" si="40"/>
        <v>0</v>
      </c>
      <c r="I73" s="135">
        <f t="shared" ca="1" si="40"/>
        <v>0</v>
      </c>
      <c r="J73" s="2">
        <f t="shared" ca="1" si="40"/>
        <v>0</v>
      </c>
      <c r="K73" s="135">
        <f t="shared" ca="1" si="40"/>
        <v>0</v>
      </c>
      <c r="L73" s="135">
        <f t="shared" ca="1" si="40"/>
        <v>0</v>
      </c>
      <c r="M73" s="135">
        <f t="shared" ca="1" si="40"/>
        <v>0</v>
      </c>
      <c r="N73" s="135">
        <f t="shared" ca="1" si="40"/>
        <v>0</v>
      </c>
      <c r="O73" s="135">
        <f t="shared" ca="1" si="40"/>
        <v>0</v>
      </c>
      <c r="P73" s="135">
        <f t="shared" ca="1" si="40"/>
        <v>0</v>
      </c>
      <c r="Q73" s="135">
        <f t="shared" ca="1" si="40"/>
        <v>0</v>
      </c>
      <c r="R73" s="135">
        <f t="shared" ca="1" si="40"/>
        <v>0</v>
      </c>
      <c r="S73" s="135">
        <f t="shared" ca="1" si="37"/>
        <v>0</v>
      </c>
      <c r="T73" s="135">
        <f t="shared" ca="1" si="37"/>
        <v>0</v>
      </c>
      <c r="U73" s="135">
        <f t="shared" ca="1" si="37"/>
        <v>0</v>
      </c>
      <c r="V73" s="135">
        <f t="shared" ca="1" si="37"/>
        <v>0</v>
      </c>
      <c r="W73" s="135">
        <f t="shared" ca="1" si="37"/>
        <v>0</v>
      </c>
      <c r="X73" s="135">
        <f t="shared" ca="1" si="37"/>
        <v>0</v>
      </c>
      <c r="Y73" s="135">
        <f t="shared" ca="1" si="37"/>
        <v>0</v>
      </c>
      <c r="Z73" s="135">
        <f t="shared" ca="1" si="37"/>
        <v>0</v>
      </c>
      <c r="AA73" s="135">
        <f t="shared" ca="1" si="37"/>
        <v>0</v>
      </c>
      <c r="AB73" s="135">
        <f t="shared" ca="1" si="37"/>
        <v>0</v>
      </c>
      <c r="AC73" s="135">
        <f t="shared" ca="1" si="37"/>
        <v>0</v>
      </c>
      <c r="AD73" s="135">
        <f t="shared" ca="1" si="37"/>
        <v>0</v>
      </c>
      <c r="AE73" s="135">
        <f t="shared" ca="1" si="37"/>
        <v>0</v>
      </c>
      <c r="AF73" s="135">
        <f t="shared" ca="1" si="37"/>
        <v>0</v>
      </c>
      <c r="AG73" s="135">
        <f t="shared" ca="1" si="37"/>
        <v>0</v>
      </c>
      <c r="AH73" s="135">
        <f t="shared" ca="1" si="37"/>
        <v>0</v>
      </c>
      <c r="AI73" s="135">
        <f t="shared" ca="1" si="38"/>
        <v>0</v>
      </c>
      <c r="AJ73" s="135">
        <f t="shared" ca="1" si="38"/>
        <v>0</v>
      </c>
      <c r="AK73" s="135">
        <f t="shared" ca="1" si="38"/>
        <v>0</v>
      </c>
      <c r="AL73" s="135">
        <f t="shared" ca="1" si="38"/>
        <v>0</v>
      </c>
      <c r="AM73" s="135">
        <f t="shared" ca="1" si="38"/>
        <v>0</v>
      </c>
      <c r="AN73" s="135">
        <f t="shared" ca="1" si="38"/>
        <v>0</v>
      </c>
      <c r="AO73" s="135">
        <f t="shared" ca="1" si="38"/>
        <v>0</v>
      </c>
      <c r="AP73" s="135">
        <f t="shared" ca="1" si="38"/>
        <v>0</v>
      </c>
      <c r="AQ73" s="135">
        <f t="shared" ca="1" si="38"/>
        <v>0</v>
      </c>
      <c r="AR73" s="135">
        <f t="shared" ca="1" si="38"/>
        <v>0</v>
      </c>
      <c r="AS73" s="135">
        <f t="shared" ca="1" si="38"/>
        <v>0</v>
      </c>
      <c r="AT73" s="135">
        <f t="shared" ca="1" si="38"/>
        <v>0</v>
      </c>
      <c r="AU73" s="135">
        <f t="shared" ca="1" si="38"/>
        <v>0</v>
      </c>
      <c r="AV73" s="135">
        <f t="shared" ca="1" si="38"/>
        <v>0</v>
      </c>
      <c r="AW73" s="135">
        <f t="shared" ca="1" si="38"/>
        <v>0</v>
      </c>
      <c r="AX73" s="135">
        <f t="shared" ca="1" si="38"/>
        <v>0</v>
      </c>
      <c r="AY73" s="135">
        <f t="shared" ca="1" si="39"/>
        <v>0</v>
      </c>
      <c r="AZ73" s="135">
        <f t="shared" ca="1" si="39"/>
        <v>0</v>
      </c>
      <c r="BA73" s="135">
        <f t="shared" ca="1" si="39"/>
        <v>0</v>
      </c>
      <c r="BB73" s="135">
        <f t="shared" ca="1" si="39"/>
        <v>0</v>
      </c>
      <c r="BC73" s="135">
        <f t="shared" ca="1" si="39"/>
        <v>0</v>
      </c>
      <c r="BD73" s="135">
        <f t="shared" ca="1" si="39"/>
        <v>0</v>
      </c>
      <c r="BE73" s="135">
        <f t="shared" ca="1" si="39"/>
        <v>0</v>
      </c>
      <c r="BF73" s="135">
        <f t="shared" ca="1" si="39"/>
        <v>0</v>
      </c>
      <c r="BG73" s="135">
        <f t="shared" ca="1" si="39"/>
        <v>0</v>
      </c>
      <c r="BH73" s="135">
        <f t="shared" ca="1" si="39"/>
        <v>0</v>
      </c>
      <c r="BI73" s="135">
        <f t="shared" ca="1" si="39"/>
        <v>0</v>
      </c>
      <c r="BJ73" s="135">
        <f t="shared" ca="1" si="39"/>
        <v>0</v>
      </c>
      <c r="BK73" s="135">
        <f t="shared" ca="1" si="39"/>
        <v>0</v>
      </c>
      <c r="BL73" s="135"/>
      <c r="BM73" s="135">
        <f ca="1">IF(INDEX($D73:$BV73, 1, MATCH(BM$11,$D$15:$BV$15,0))&gt;=PV_Zone_Ranking!$C$45,0,1)</f>
        <v>0</v>
      </c>
      <c r="BN73" s="135">
        <f t="shared" ca="1" si="13"/>
        <v>0</v>
      </c>
      <c r="BQ73">
        <f ca="1">IF(PV_Zone_Ranking!$AK$18="SS",0,IF(PV_Zone_Ranking!$G$29=0,0,1-(INDEX($D73:$BY73, 1, MATCH(BQ$11,$D$15:$BY$15,0))-PV_Zone_Ranking!$F$29)/(PV_Zone_Ranking!$G$29-PV_Zone_Ranking!$F$29)))</f>
        <v>3.8575399157771662</v>
      </c>
      <c r="BR73">
        <f>IF(PV_Zone_Ranking!$AK$18="TX",0,IF(PV_Zone_Ranking!$G$29=0,0,1-(INDEX($D73:$BY73, 1, MATCH(BR$11,$D$15:$BY$15,0))-PV_Zone_Ranking!$F$29)/(PV_Zone_Ranking!$G$29-PV_Zone_Ranking!$F$29)))</f>
        <v>0</v>
      </c>
      <c r="BS73">
        <f ca="1">IF(PV_Zone_Ranking!$G$30=0,0,1-(INDEX($D73:$BY73, 1, MATCH(BS$11,$D$15:$BY$15,0))-PV_Zone_Ranking!$F$30)/(PV_Zone_Ranking!$G$30-PV_Zone_Ranking!$F$30))</f>
        <v>1.0774207710083805</v>
      </c>
      <c r="BT73">
        <f ca="1">IF(PV_Zone_Ranking!$G$28=0,0,1-(INDEX($D73:$BY73, 1, MATCH(BT$11,$D$15:$BY$15,0))-PV_Zone_Ranking!$F$28)/(PV_Zone_Ranking!$G$28-PV_Zone_Ranking!$F$28))</f>
        <v>16.799370740204573</v>
      </c>
      <c r="BU73">
        <f ca="1">IF(PV_Zone_Ranking!$AK$18="SS",0,IF(PV_Zone_Ranking!$G$26=0,0,1-(INDEX($D73:$BY73, 1, MATCH(BU$11,$D$15:$BY$15,0))-PV_Zone_Ranking!$F$26)/(PV_Zone_Ranking!$G$26-PV_Zone_Ranking!$F$26)))</f>
        <v>19.138888658952798</v>
      </c>
      <c r="BV73">
        <f>IF(PV_Zone_Ranking!$AK$18="TX",0,IF(PV_Zone_Ranking!$G$26=0,0,1-(INDEX($D73:$BY73, 1, MATCH(BV$11,$D$15:$BY$15,0))-PV_Zone_Ranking!$F$26)/(PV_Zone_Ranking!$G$26-PV_Zone_Ranking!$F$26)))</f>
        <v>0</v>
      </c>
      <c r="BW73">
        <v>0</v>
      </c>
      <c r="BX73">
        <f t="shared" ca="1" si="42"/>
        <v>0</v>
      </c>
      <c r="BY73">
        <f t="shared" ca="1" si="42"/>
        <v>0</v>
      </c>
      <c r="BZ73">
        <f t="shared" ca="1" si="42"/>
        <v>0</v>
      </c>
      <c r="CA73">
        <f t="shared" ca="1" si="42"/>
        <v>0</v>
      </c>
      <c r="CB73">
        <f t="shared" ca="1" si="42"/>
        <v>0</v>
      </c>
      <c r="CC73">
        <f t="shared" ca="1" si="42"/>
        <v>0</v>
      </c>
      <c r="CD73">
        <f t="shared" ca="1" si="42"/>
        <v>0</v>
      </c>
      <c r="CE73">
        <f t="shared" ca="1" si="42"/>
        <v>0</v>
      </c>
      <c r="CF73">
        <f t="shared" ca="1" si="42"/>
        <v>0</v>
      </c>
      <c r="CG73">
        <f t="shared" ca="1" si="42"/>
        <v>0</v>
      </c>
      <c r="CH73" s="3">
        <f t="shared" ca="1" si="14"/>
        <v>0</v>
      </c>
      <c r="CI73" s="3">
        <f ca="1">IF($BN73=0,IF(PV_Zone_Ranking!$AK$18="SS",INDEX($D73:$BY73, 1, MATCH(CI$11,$D$15:$BY$15,0)),IF(PV_Zone_Ranking!$AK$18="TX",INDEX($D73:$BY73, 1, MATCH(CI$12,$D$15:$BY$15,0)),"Error")),0)</f>
        <v>0</v>
      </c>
      <c r="CJ73" s="4">
        <f t="shared" ca="1" si="10"/>
        <v>0</v>
      </c>
      <c r="CK73">
        <f t="shared" ca="1" si="15"/>
        <v>0</v>
      </c>
      <c r="CL73">
        <f t="shared" ca="1" si="16"/>
        <v>0</v>
      </c>
      <c r="CM73" s="4" t="str">
        <f ca="1">IF(D73=0,"",IF(CH73=0,"",COUNTIF($CH$16:$CH$197,"&gt;"&amp;CH73)+COUNTIF($CH73:$CH$197,CH73)))</f>
        <v/>
      </c>
      <c r="CN73" t="str">
        <f ca="1">IF(D73=0,"",IF(CH73=0,"",COUNTIFS($CI$16:$CI$197,"&lt;"&amp;CI73,$CI$16:$CI$197,"&lt;&gt;"&amp;0)+COUNTIF($CI73:$CI$197,CI73)))</f>
        <v/>
      </c>
      <c r="CQ73">
        <v>58</v>
      </c>
      <c r="CR73" t="e">
        <f t="shared" ca="1" si="43"/>
        <v>#N/A</v>
      </c>
      <c r="CS73" t="e">
        <f t="shared" ca="1" si="43"/>
        <v>#N/A</v>
      </c>
      <c r="CT73" s="3" t="e">
        <f t="shared" ca="1" si="43"/>
        <v>#N/A</v>
      </c>
      <c r="CU73" s="3" t="e">
        <f t="shared" ca="1" si="43"/>
        <v>#N/A</v>
      </c>
      <c r="CV73" s="4" t="e">
        <f t="shared" ca="1" si="43"/>
        <v>#N/A</v>
      </c>
      <c r="CW73" s="4" t="e">
        <f t="shared" ca="1" si="19"/>
        <v>#N/A</v>
      </c>
      <c r="CY73">
        <v>58</v>
      </c>
      <c r="CZ73" t="e">
        <f t="shared" ca="1" si="31"/>
        <v>#N/A</v>
      </c>
      <c r="DA73" t="e">
        <f t="shared" ca="1" si="31"/>
        <v>#N/A</v>
      </c>
      <c r="DB73" s="3" t="e">
        <f t="shared" ca="1" si="31"/>
        <v>#N/A</v>
      </c>
      <c r="DC73" s="3" t="e">
        <f t="shared" ca="1" si="31"/>
        <v>#N/A</v>
      </c>
      <c r="DD73" s="4" t="e">
        <f t="shared" ca="1" si="31"/>
        <v>#N/A</v>
      </c>
      <c r="DE73" s="4" t="e">
        <f t="shared" ca="1" si="20"/>
        <v>#N/A</v>
      </c>
      <c r="DF73" t="e">
        <f t="shared" ca="1" si="18"/>
        <v>#N/A</v>
      </c>
    </row>
    <row r="74" spans="4:127" x14ac:dyDescent="0.2">
      <c r="D74" s="135">
        <f t="shared" ca="1" si="40"/>
        <v>0</v>
      </c>
      <c r="E74" s="135">
        <f t="shared" ca="1" si="40"/>
        <v>0</v>
      </c>
      <c r="F74" s="135">
        <f t="shared" ca="1" si="40"/>
        <v>0</v>
      </c>
      <c r="G74" s="135">
        <f t="shared" ca="1" si="40"/>
        <v>0</v>
      </c>
      <c r="H74" s="135">
        <f t="shared" ca="1" si="40"/>
        <v>0</v>
      </c>
      <c r="I74" s="135">
        <f t="shared" ca="1" si="40"/>
        <v>0</v>
      </c>
      <c r="J74" s="2">
        <f t="shared" ca="1" si="40"/>
        <v>0</v>
      </c>
      <c r="K74" s="135">
        <f t="shared" ca="1" si="40"/>
        <v>0</v>
      </c>
      <c r="L74" s="135">
        <f t="shared" ca="1" si="40"/>
        <v>0</v>
      </c>
      <c r="M74" s="135">
        <f t="shared" ca="1" si="40"/>
        <v>0</v>
      </c>
      <c r="N74" s="135">
        <f t="shared" ca="1" si="40"/>
        <v>0</v>
      </c>
      <c r="O74" s="135">
        <f t="shared" ca="1" si="40"/>
        <v>0</v>
      </c>
      <c r="P74" s="135">
        <f t="shared" ca="1" si="40"/>
        <v>0</v>
      </c>
      <c r="Q74" s="135">
        <f t="shared" ca="1" si="40"/>
        <v>0</v>
      </c>
      <c r="R74" s="135">
        <f t="shared" ca="1" si="40"/>
        <v>0</v>
      </c>
      <c r="S74" s="135">
        <f t="shared" ca="1" si="37"/>
        <v>0</v>
      </c>
      <c r="T74" s="135">
        <f t="shared" ca="1" si="37"/>
        <v>0</v>
      </c>
      <c r="U74" s="135">
        <f t="shared" ca="1" si="37"/>
        <v>0</v>
      </c>
      <c r="V74" s="135">
        <f t="shared" ca="1" si="37"/>
        <v>0</v>
      </c>
      <c r="W74" s="135">
        <f t="shared" ca="1" si="37"/>
        <v>0</v>
      </c>
      <c r="X74" s="135">
        <f t="shared" ca="1" si="37"/>
        <v>0</v>
      </c>
      <c r="Y74" s="135">
        <f t="shared" ca="1" si="37"/>
        <v>0</v>
      </c>
      <c r="Z74" s="135">
        <f t="shared" ca="1" si="37"/>
        <v>0</v>
      </c>
      <c r="AA74" s="135">
        <f t="shared" ca="1" si="37"/>
        <v>0</v>
      </c>
      <c r="AB74" s="135">
        <f t="shared" ca="1" si="37"/>
        <v>0</v>
      </c>
      <c r="AC74" s="135">
        <f t="shared" ca="1" si="37"/>
        <v>0</v>
      </c>
      <c r="AD74" s="135">
        <f t="shared" ca="1" si="37"/>
        <v>0</v>
      </c>
      <c r="AE74" s="135">
        <f t="shared" ca="1" si="37"/>
        <v>0</v>
      </c>
      <c r="AF74" s="135">
        <f t="shared" ca="1" si="37"/>
        <v>0</v>
      </c>
      <c r="AG74" s="135">
        <f t="shared" ca="1" si="37"/>
        <v>0</v>
      </c>
      <c r="AH74" s="135">
        <f t="shared" ca="1" si="37"/>
        <v>0</v>
      </c>
      <c r="AI74" s="135">
        <f t="shared" ca="1" si="38"/>
        <v>0</v>
      </c>
      <c r="AJ74" s="135">
        <f t="shared" ca="1" si="38"/>
        <v>0</v>
      </c>
      <c r="AK74" s="135">
        <f t="shared" ca="1" si="38"/>
        <v>0</v>
      </c>
      <c r="AL74" s="135">
        <f t="shared" ca="1" si="38"/>
        <v>0</v>
      </c>
      <c r="AM74" s="135">
        <f t="shared" ca="1" si="38"/>
        <v>0</v>
      </c>
      <c r="AN74" s="135">
        <f t="shared" ca="1" si="38"/>
        <v>0</v>
      </c>
      <c r="AO74" s="135">
        <f t="shared" ca="1" si="38"/>
        <v>0</v>
      </c>
      <c r="AP74" s="135">
        <f t="shared" ca="1" si="38"/>
        <v>0</v>
      </c>
      <c r="AQ74" s="135">
        <f t="shared" ca="1" si="38"/>
        <v>0</v>
      </c>
      <c r="AR74" s="135">
        <f t="shared" ca="1" si="38"/>
        <v>0</v>
      </c>
      <c r="AS74" s="135">
        <f t="shared" ca="1" si="38"/>
        <v>0</v>
      </c>
      <c r="AT74" s="135">
        <f t="shared" ca="1" si="38"/>
        <v>0</v>
      </c>
      <c r="AU74" s="135">
        <f t="shared" ca="1" si="38"/>
        <v>0</v>
      </c>
      <c r="AV74" s="135">
        <f t="shared" ca="1" si="38"/>
        <v>0</v>
      </c>
      <c r="AW74" s="135">
        <f t="shared" ca="1" si="38"/>
        <v>0</v>
      </c>
      <c r="AX74" s="135">
        <f t="shared" ca="1" si="38"/>
        <v>0</v>
      </c>
      <c r="AY74" s="135">
        <f t="shared" ca="1" si="39"/>
        <v>0</v>
      </c>
      <c r="AZ74" s="135">
        <f t="shared" ca="1" si="39"/>
        <v>0</v>
      </c>
      <c r="BA74" s="135">
        <f t="shared" ca="1" si="39"/>
        <v>0</v>
      </c>
      <c r="BB74" s="135">
        <f t="shared" ca="1" si="39"/>
        <v>0</v>
      </c>
      <c r="BC74" s="135">
        <f t="shared" ca="1" si="39"/>
        <v>0</v>
      </c>
      <c r="BD74" s="135">
        <f t="shared" ca="1" si="39"/>
        <v>0</v>
      </c>
      <c r="BE74" s="135">
        <f t="shared" ca="1" si="39"/>
        <v>0</v>
      </c>
      <c r="BF74" s="135">
        <f t="shared" ca="1" si="39"/>
        <v>0</v>
      </c>
      <c r="BG74" s="135">
        <f t="shared" ca="1" si="39"/>
        <v>0</v>
      </c>
      <c r="BH74" s="135">
        <f t="shared" ca="1" si="39"/>
        <v>0</v>
      </c>
      <c r="BI74" s="135">
        <f t="shared" ca="1" si="39"/>
        <v>0</v>
      </c>
      <c r="BJ74" s="135">
        <f t="shared" ca="1" si="39"/>
        <v>0</v>
      </c>
      <c r="BK74" s="135">
        <f t="shared" ca="1" si="39"/>
        <v>0</v>
      </c>
      <c r="BL74" s="135"/>
      <c r="BM74" s="135">
        <f ca="1">IF(INDEX($D74:$BV74, 1, MATCH(BM$11,$D$15:$BV$15,0))&gt;=PV_Zone_Ranking!$C$45,0,1)</f>
        <v>0</v>
      </c>
      <c r="BN74" s="135">
        <f t="shared" ca="1" si="13"/>
        <v>0</v>
      </c>
      <c r="BQ74">
        <f ca="1">IF(PV_Zone_Ranking!$AK$18="SS",0,IF(PV_Zone_Ranking!$G$29=0,0,1-(INDEX($D74:$BY74, 1, MATCH(BQ$11,$D$15:$BY$15,0))-PV_Zone_Ranking!$F$29)/(PV_Zone_Ranking!$G$29-PV_Zone_Ranking!$F$29)))</f>
        <v>3.8575399157771662</v>
      </c>
      <c r="BR74">
        <f>IF(PV_Zone_Ranking!$AK$18="TX",0,IF(PV_Zone_Ranking!$G$29=0,0,1-(INDEX($D74:$BY74, 1, MATCH(BR$11,$D$15:$BY$15,0))-PV_Zone_Ranking!$F$29)/(PV_Zone_Ranking!$G$29-PV_Zone_Ranking!$F$29)))</f>
        <v>0</v>
      </c>
      <c r="BS74">
        <f ca="1">IF(PV_Zone_Ranking!$G$30=0,0,1-(INDEX($D74:$BY74, 1, MATCH(BS$11,$D$15:$BY$15,0))-PV_Zone_Ranking!$F$30)/(PV_Zone_Ranking!$G$30-PV_Zone_Ranking!$F$30))</f>
        <v>1.0774207710083805</v>
      </c>
      <c r="BT74">
        <f ca="1">IF(PV_Zone_Ranking!$G$28=0,0,1-(INDEX($D74:$BY74, 1, MATCH(BT$11,$D$15:$BY$15,0))-PV_Zone_Ranking!$F$28)/(PV_Zone_Ranking!$G$28-PV_Zone_Ranking!$F$28))</f>
        <v>16.799370740204573</v>
      </c>
      <c r="BU74">
        <f ca="1">IF(PV_Zone_Ranking!$AK$18="SS",0,IF(PV_Zone_Ranking!$G$26=0,0,1-(INDEX($D74:$BY74, 1, MATCH(BU$11,$D$15:$BY$15,0))-PV_Zone_Ranking!$F$26)/(PV_Zone_Ranking!$G$26-PV_Zone_Ranking!$F$26)))</f>
        <v>19.138888658952798</v>
      </c>
      <c r="BV74">
        <f>IF(PV_Zone_Ranking!$AK$18="TX",0,IF(PV_Zone_Ranking!$G$26=0,0,1-(INDEX($D74:$BY74, 1, MATCH(BV$11,$D$15:$BY$15,0))-PV_Zone_Ranking!$F$26)/(PV_Zone_Ranking!$G$26-PV_Zone_Ranking!$F$26)))</f>
        <v>0</v>
      </c>
      <c r="BW74">
        <v>0</v>
      </c>
      <c r="BX74">
        <f t="shared" ca="1" si="42"/>
        <v>0</v>
      </c>
      <c r="BY74">
        <f t="shared" ca="1" si="42"/>
        <v>0</v>
      </c>
      <c r="BZ74">
        <f t="shared" ca="1" si="42"/>
        <v>0</v>
      </c>
      <c r="CA74">
        <f t="shared" ca="1" si="42"/>
        <v>0</v>
      </c>
      <c r="CB74">
        <f t="shared" ca="1" si="42"/>
        <v>0</v>
      </c>
      <c r="CC74">
        <f t="shared" ca="1" si="42"/>
        <v>0</v>
      </c>
      <c r="CD74">
        <f t="shared" ca="1" si="42"/>
        <v>0</v>
      </c>
      <c r="CE74">
        <f t="shared" ca="1" si="42"/>
        <v>0</v>
      </c>
      <c r="CF74">
        <f t="shared" ca="1" si="42"/>
        <v>0</v>
      </c>
      <c r="CG74">
        <f t="shared" ca="1" si="42"/>
        <v>0</v>
      </c>
      <c r="CH74" s="3">
        <f t="shared" ca="1" si="14"/>
        <v>0</v>
      </c>
      <c r="CI74" s="3">
        <f ca="1">IF($BN74=0,IF(PV_Zone_Ranking!$AK$18="SS",INDEX($D74:$BY74, 1, MATCH(CI$11,$D$15:$BY$15,0)),IF(PV_Zone_Ranking!$AK$18="TX",INDEX($D74:$BY74, 1, MATCH(CI$12,$D$15:$BY$15,0)),"Error")),0)</f>
        <v>0</v>
      </c>
      <c r="CJ74" s="4">
        <f t="shared" ca="1" si="10"/>
        <v>0</v>
      </c>
      <c r="CK74">
        <f t="shared" ca="1" si="15"/>
        <v>0</v>
      </c>
      <c r="CL74">
        <f t="shared" ca="1" si="16"/>
        <v>0</v>
      </c>
      <c r="CM74" s="4" t="str">
        <f ca="1">IF(D74=0,"",IF(CH74=0,"",COUNTIF($CH$16:$CH$197,"&gt;"&amp;CH74)+COUNTIF($CH74:$CH$197,CH74)))</f>
        <v/>
      </c>
      <c r="CN74" t="str">
        <f ca="1">IF(D74=0,"",IF(CH74=0,"",COUNTIFS($CI$16:$CI$197,"&lt;"&amp;CI74,$CI$16:$CI$197,"&lt;&gt;"&amp;0)+COUNTIF($CI74:$CI$197,CI74)))</f>
        <v/>
      </c>
      <c r="CQ74">
        <v>59</v>
      </c>
      <c r="CR74" t="e">
        <f t="shared" ca="1" si="43"/>
        <v>#N/A</v>
      </c>
      <c r="CS74" t="e">
        <f t="shared" ca="1" si="43"/>
        <v>#N/A</v>
      </c>
      <c r="CT74" s="3" t="e">
        <f t="shared" ca="1" si="43"/>
        <v>#N/A</v>
      </c>
      <c r="CU74" s="3" t="e">
        <f t="shared" ca="1" si="43"/>
        <v>#N/A</v>
      </c>
      <c r="CV74" s="4" t="e">
        <f t="shared" ca="1" si="43"/>
        <v>#N/A</v>
      </c>
      <c r="CW74" s="4" t="e">
        <f t="shared" ca="1" si="19"/>
        <v>#N/A</v>
      </c>
      <c r="CY74">
        <v>59</v>
      </c>
      <c r="CZ74" t="e">
        <f t="shared" ca="1" si="31"/>
        <v>#N/A</v>
      </c>
      <c r="DA74" t="e">
        <f t="shared" ca="1" si="31"/>
        <v>#N/A</v>
      </c>
      <c r="DB74" s="3" t="e">
        <f t="shared" ca="1" si="31"/>
        <v>#N/A</v>
      </c>
      <c r="DC74" s="3" t="e">
        <f t="shared" ca="1" si="31"/>
        <v>#N/A</v>
      </c>
      <c r="DD74" s="4" t="e">
        <f t="shared" ca="1" si="31"/>
        <v>#N/A</v>
      </c>
      <c r="DE74" s="4" t="e">
        <f t="shared" ca="1" si="20"/>
        <v>#N/A</v>
      </c>
      <c r="DF74" t="e">
        <f t="shared" ca="1" si="18"/>
        <v>#N/A</v>
      </c>
    </row>
    <row r="75" spans="4:127" x14ac:dyDescent="0.2">
      <c r="D75" s="135">
        <f t="shared" ca="1" si="40"/>
        <v>0</v>
      </c>
      <c r="E75" s="135">
        <f t="shared" ca="1" si="40"/>
        <v>0</v>
      </c>
      <c r="F75" s="135">
        <f t="shared" ca="1" si="40"/>
        <v>0</v>
      </c>
      <c r="G75" s="135">
        <f t="shared" ca="1" si="40"/>
        <v>0</v>
      </c>
      <c r="H75" s="135">
        <f t="shared" ca="1" si="40"/>
        <v>0</v>
      </c>
      <c r="I75" s="135">
        <f t="shared" ca="1" si="40"/>
        <v>0</v>
      </c>
      <c r="J75" s="2">
        <f t="shared" ca="1" si="40"/>
        <v>0</v>
      </c>
      <c r="K75" s="135">
        <f t="shared" ca="1" si="40"/>
        <v>0</v>
      </c>
      <c r="L75" s="135">
        <f t="shared" ca="1" si="40"/>
        <v>0</v>
      </c>
      <c r="M75" s="135">
        <f t="shared" ca="1" si="40"/>
        <v>0</v>
      </c>
      <c r="N75" s="135">
        <f t="shared" ca="1" si="40"/>
        <v>0</v>
      </c>
      <c r="O75" s="135">
        <f t="shared" ca="1" si="40"/>
        <v>0</v>
      </c>
      <c r="P75" s="135">
        <f t="shared" ca="1" si="40"/>
        <v>0</v>
      </c>
      <c r="Q75" s="135">
        <f t="shared" ca="1" si="40"/>
        <v>0</v>
      </c>
      <c r="R75" s="135">
        <f t="shared" ca="1" si="40"/>
        <v>0</v>
      </c>
      <c r="S75" s="135">
        <f t="shared" ca="1" si="37"/>
        <v>0</v>
      </c>
      <c r="T75" s="135">
        <f t="shared" ca="1" si="37"/>
        <v>0</v>
      </c>
      <c r="U75" s="135">
        <f t="shared" ca="1" si="37"/>
        <v>0</v>
      </c>
      <c r="V75" s="135">
        <f t="shared" ca="1" si="37"/>
        <v>0</v>
      </c>
      <c r="W75" s="135">
        <f t="shared" ca="1" si="37"/>
        <v>0</v>
      </c>
      <c r="X75" s="135">
        <f t="shared" ca="1" si="37"/>
        <v>0</v>
      </c>
      <c r="Y75" s="135">
        <f t="shared" ca="1" si="37"/>
        <v>0</v>
      </c>
      <c r="Z75" s="135">
        <f t="shared" ca="1" si="37"/>
        <v>0</v>
      </c>
      <c r="AA75" s="135">
        <f t="shared" ca="1" si="37"/>
        <v>0</v>
      </c>
      <c r="AB75" s="135">
        <f t="shared" ca="1" si="37"/>
        <v>0</v>
      </c>
      <c r="AC75" s="135">
        <f t="shared" ca="1" si="37"/>
        <v>0</v>
      </c>
      <c r="AD75" s="135">
        <f t="shared" ca="1" si="37"/>
        <v>0</v>
      </c>
      <c r="AE75" s="135">
        <f t="shared" ca="1" si="37"/>
        <v>0</v>
      </c>
      <c r="AF75" s="135">
        <f t="shared" ca="1" si="37"/>
        <v>0</v>
      </c>
      <c r="AG75" s="135">
        <f t="shared" ca="1" si="37"/>
        <v>0</v>
      </c>
      <c r="AH75" s="135">
        <f t="shared" ca="1" si="37"/>
        <v>0</v>
      </c>
      <c r="AI75" s="135">
        <f t="shared" ca="1" si="38"/>
        <v>0</v>
      </c>
      <c r="AJ75" s="135">
        <f t="shared" ca="1" si="38"/>
        <v>0</v>
      </c>
      <c r="AK75" s="135">
        <f t="shared" ca="1" si="38"/>
        <v>0</v>
      </c>
      <c r="AL75" s="135">
        <f t="shared" ca="1" si="38"/>
        <v>0</v>
      </c>
      <c r="AM75" s="135">
        <f t="shared" ca="1" si="38"/>
        <v>0</v>
      </c>
      <c r="AN75" s="135">
        <f t="shared" ca="1" si="38"/>
        <v>0</v>
      </c>
      <c r="AO75" s="135">
        <f t="shared" ca="1" si="38"/>
        <v>0</v>
      </c>
      <c r="AP75" s="135">
        <f t="shared" ca="1" si="38"/>
        <v>0</v>
      </c>
      <c r="AQ75" s="135">
        <f t="shared" ca="1" si="38"/>
        <v>0</v>
      </c>
      <c r="AR75" s="135">
        <f t="shared" ca="1" si="38"/>
        <v>0</v>
      </c>
      <c r="AS75" s="135">
        <f t="shared" ca="1" si="38"/>
        <v>0</v>
      </c>
      <c r="AT75" s="135">
        <f t="shared" ca="1" si="38"/>
        <v>0</v>
      </c>
      <c r="AU75" s="135">
        <f t="shared" ca="1" si="38"/>
        <v>0</v>
      </c>
      <c r="AV75" s="135">
        <f t="shared" ca="1" si="38"/>
        <v>0</v>
      </c>
      <c r="AW75" s="135">
        <f t="shared" ca="1" si="38"/>
        <v>0</v>
      </c>
      <c r="AX75" s="135">
        <f t="shared" ca="1" si="38"/>
        <v>0</v>
      </c>
      <c r="AY75" s="135">
        <f t="shared" ca="1" si="39"/>
        <v>0</v>
      </c>
      <c r="AZ75" s="135">
        <f t="shared" ca="1" si="39"/>
        <v>0</v>
      </c>
      <c r="BA75" s="135">
        <f t="shared" ca="1" si="39"/>
        <v>0</v>
      </c>
      <c r="BB75" s="135">
        <f t="shared" ca="1" si="39"/>
        <v>0</v>
      </c>
      <c r="BC75" s="135">
        <f t="shared" ca="1" si="39"/>
        <v>0</v>
      </c>
      <c r="BD75" s="135">
        <f t="shared" ca="1" si="39"/>
        <v>0</v>
      </c>
      <c r="BE75" s="135">
        <f t="shared" ca="1" si="39"/>
        <v>0</v>
      </c>
      <c r="BF75" s="135">
        <f t="shared" ca="1" si="39"/>
        <v>0</v>
      </c>
      <c r="BG75" s="135">
        <f t="shared" ca="1" si="39"/>
        <v>0</v>
      </c>
      <c r="BH75" s="135">
        <f t="shared" ca="1" si="39"/>
        <v>0</v>
      </c>
      <c r="BI75" s="135">
        <f t="shared" ca="1" si="39"/>
        <v>0</v>
      </c>
      <c r="BJ75" s="135">
        <f t="shared" ca="1" si="39"/>
        <v>0</v>
      </c>
      <c r="BK75" s="135">
        <f t="shared" ca="1" si="39"/>
        <v>0</v>
      </c>
      <c r="BL75" s="135"/>
      <c r="BM75" s="135">
        <f ca="1">IF(INDEX($D75:$BV75, 1, MATCH(BM$11,$D$15:$BV$15,0))&gt;=PV_Zone_Ranking!$C$45,0,1)</f>
        <v>0</v>
      </c>
      <c r="BN75" s="135">
        <f t="shared" ca="1" si="13"/>
        <v>0</v>
      </c>
      <c r="BQ75">
        <f ca="1">IF(PV_Zone_Ranking!$AK$18="SS",0,IF(PV_Zone_Ranking!$G$29=0,0,1-(INDEX($D75:$BY75, 1, MATCH(BQ$11,$D$15:$BY$15,0))-PV_Zone_Ranking!$F$29)/(PV_Zone_Ranking!$G$29-PV_Zone_Ranking!$F$29)))</f>
        <v>3.8575399157771662</v>
      </c>
      <c r="BR75">
        <f>IF(PV_Zone_Ranking!$AK$18="TX",0,IF(PV_Zone_Ranking!$G$29=0,0,1-(INDEX($D75:$BY75, 1, MATCH(BR$11,$D$15:$BY$15,0))-PV_Zone_Ranking!$F$29)/(PV_Zone_Ranking!$G$29-PV_Zone_Ranking!$F$29)))</f>
        <v>0</v>
      </c>
      <c r="BS75">
        <f ca="1">IF(PV_Zone_Ranking!$G$30=0,0,1-(INDEX($D75:$BY75, 1, MATCH(BS$11,$D$15:$BY$15,0))-PV_Zone_Ranking!$F$30)/(PV_Zone_Ranking!$G$30-PV_Zone_Ranking!$F$30))</f>
        <v>1.0774207710083805</v>
      </c>
      <c r="BT75">
        <f ca="1">IF(PV_Zone_Ranking!$G$28=0,0,1-(INDEX($D75:$BY75, 1, MATCH(BT$11,$D$15:$BY$15,0))-PV_Zone_Ranking!$F$28)/(PV_Zone_Ranking!$G$28-PV_Zone_Ranking!$F$28))</f>
        <v>16.799370740204573</v>
      </c>
      <c r="BU75">
        <f ca="1">IF(PV_Zone_Ranking!$AK$18="SS",0,IF(PV_Zone_Ranking!$G$26=0,0,1-(INDEX($D75:$BY75, 1, MATCH(BU$11,$D$15:$BY$15,0))-PV_Zone_Ranking!$F$26)/(PV_Zone_Ranking!$G$26-PV_Zone_Ranking!$F$26)))</f>
        <v>19.138888658952798</v>
      </c>
      <c r="BV75">
        <f>IF(PV_Zone_Ranking!$AK$18="TX",0,IF(PV_Zone_Ranking!$G$26=0,0,1-(INDEX($D75:$BY75, 1, MATCH(BV$11,$D$15:$BY$15,0))-PV_Zone_Ranking!$F$26)/(PV_Zone_Ranking!$G$26-PV_Zone_Ranking!$F$26)))</f>
        <v>0</v>
      </c>
      <c r="BW75">
        <v>0</v>
      </c>
      <c r="BX75">
        <f t="shared" ca="1" si="42"/>
        <v>0</v>
      </c>
      <c r="BY75">
        <f t="shared" ca="1" si="42"/>
        <v>0</v>
      </c>
      <c r="BZ75">
        <f t="shared" ca="1" si="42"/>
        <v>0</v>
      </c>
      <c r="CA75">
        <f t="shared" ca="1" si="42"/>
        <v>0</v>
      </c>
      <c r="CB75">
        <f t="shared" ca="1" si="42"/>
        <v>0</v>
      </c>
      <c r="CC75">
        <f t="shared" ca="1" si="42"/>
        <v>0</v>
      </c>
      <c r="CD75">
        <f t="shared" ca="1" si="42"/>
        <v>0</v>
      </c>
      <c r="CE75">
        <f t="shared" ca="1" si="42"/>
        <v>0</v>
      </c>
      <c r="CF75">
        <f t="shared" ca="1" si="42"/>
        <v>0</v>
      </c>
      <c r="CG75">
        <f t="shared" ca="1" si="42"/>
        <v>0</v>
      </c>
      <c r="CH75" s="3">
        <f t="shared" ca="1" si="14"/>
        <v>0</v>
      </c>
      <c r="CI75" s="3">
        <f ca="1">IF($BN75=0,IF(PV_Zone_Ranking!$AK$18="SS",INDEX($D75:$BY75, 1, MATCH(CI$11,$D$15:$BY$15,0)),IF(PV_Zone_Ranking!$AK$18="TX",INDEX($D75:$BY75, 1, MATCH(CI$12,$D$15:$BY$15,0)),"Error")),0)</f>
        <v>0</v>
      </c>
      <c r="CJ75" s="4">
        <f t="shared" ca="1" si="10"/>
        <v>0</v>
      </c>
      <c r="CK75">
        <f t="shared" ca="1" si="15"/>
        <v>0</v>
      </c>
      <c r="CL75">
        <f t="shared" ca="1" si="16"/>
        <v>0</v>
      </c>
      <c r="CM75" s="4" t="str">
        <f ca="1">IF(D75=0,"",IF(CH75=0,"",COUNTIF($CH$16:$CH$197,"&gt;"&amp;CH75)+COUNTIF($CH75:$CH$197,CH75)))</f>
        <v/>
      </c>
      <c r="CN75" t="str">
        <f ca="1">IF(D75=0,"",IF(CH75=0,"",COUNTIFS($CI$16:$CI$197,"&lt;"&amp;CI75,$CI$16:$CI$197,"&lt;&gt;"&amp;0)+COUNTIF($CI75:$CI$197,CI75)))</f>
        <v/>
      </c>
      <c r="CQ75">
        <v>60</v>
      </c>
      <c r="CR75" t="e">
        <f t="shared" ca="1" si="43"/>
        <v>#N/A</v>
      </c>
      <c r="CS75" t="e">
        <f t="shared" ca="1" si="43"/>
        <v>#N/A</v>
      </c>
      <c r="CT75" s="3" t="e">
        <f t="shared" ca="1" si="43"/>
        <v>#N/A</v>
      </c>
      <c r="CU75" s="3" t="e">
        <f t="shared" ca="1" si="43"/>
        <v>#N/A</v>
      </c>
      <c r="CV75" s="4" t="e">
        <f t="shared" ca="1" si="43"/>
        <v>#N/A</v>
      </c>
      <c r="CW75" s="4" t="e">
        <f t="shared" ca="1" si="19"/>
        <v>#N/A</v>
      </c>
      <c r="CY75">
        <v>60</v>
      </c>
      <c r="CZ75" t="e">
        <f t="shared" ca="1" si="31"/>
        <v>#N/A</v>
      </c>
      <c r="DA75" t="e">
        <f t="shared" ca="1" si="31"/>
        <v>#N/A</v>
      </c>
      <c r="DB75" s="3" t="e">
        <f t="shared" ca="1" si="31"/>
        <v>#N/A</v>
      </c>
      <c r="DC75" s="3" t="e">
        <f t="shared" ca="1" si="31"/>
        <v>#N/A</v>
      </c>
      <c r="DD75" s="4" t="e">
        <f t="shared" ca="1" si="31"/>
        <v>#N/A</v>
      </c>
      <c r="DE75" s="4" t="e">
        <f t="shared" ca="1" si="20"/>
        <v>#N/A</v>
      </c>
      <c r="DF75" t="e">
        <f t="shared" ca="1" si="18"/>
        <v>#N/A</v>
      </c>
    </row>
    <row r="76" spans="4:127" x14ac:dyDescent="0.2">
      <c r="D76" s="135">
        <f t="shared" ca="1" si="40"/>
        <v>0</v>
      </c>
      <c r="E76" s="135">
        <f t="shared" ca="1" si="40"/>
        <v>0</v>
      </c>
      <c r="F76" s="135">
        <f t="shared" ca="1" si="40"/>
        <v>0</v>
      </c>
      <c r="G76" s="135">
        <f t="shared" ca="1" si="40"/>
        <v>0</v>
      </c>
      <c r="H76" s="135">
        <f t="shared" ca="1" si="40"/>
        <v>0</v>
      </c>
      <c r="I76" s="135">
        <f t="shared" ca="1" si="40"/>
        <v>0</v>
      </c>
      <c r="J76" s="2">
        <f t="shared" ca="1" si="40"/>
        <v>0</v>
      </c>
      <c r="K76" s="135">
        <f t="shared" ca="1" si="40"/>
        <v>0</v>
      </c>
      <c r="L76" s="135">
        <f t="shared" ca="1" si="40"/>
        <v>0</v>
      </c>
      <c r="M76" s="135">
        <f t="shared" ca="1" si="40"/>
        <v>0</v>
      </c>
      <c r="N76" s="135">
        <f t="shared" ca="1" si="40"/>
        <v>0</v>
      </c>
      <c r="O76" s="135">
        <f t="shared" ca="1" si="40"/>
        <v>0</v>
      </c>
      <c r="P76" s="135">
        <f t="shared" ca="1" si="40"/>
        <v>0</v>
      </c>
      <c r="Q76" s="135">
        <f t="shared" ca="1" si="40"/>
        <v>0</v>
      </c>
      <c r="R76" s="135">
        <f t="shared" ca="1" si="40"/>
        <v>0</v>
      </c>
      <c r="S76" s="135">
        <f t="shared" ca="1" si="37"/>
        <v>0</v>
      </c>
      <c r="T76" s="135">
        <f t="shared" ca="1" si="37"/>
        <v>0</v>
      </c>
      <c r="U76" s="135">
        <f t="shared" ca="1" si="37"/>
        <v>0</v>
      </c>
      <c r="V76" s="135">
        <f t="shared" ca="1" si="37"/>
        <v>0</v>
      </c>
      <c r="W76" s="135">
        <f t="shared" ca="1" si="37"/>
        <v>0</v>
      </c>
      <c r="X76" s="135">
        <f t="shared" ca="1" si="37"/>
        <v>0</v>
      </c>
      <c r="Y76" s="135">
        <f t="shared" ca="1" si="37"/>
        <v>0</v>
      </c>
      <c r="Z76" s="135">
        <f t="shared" ca="1" si="37"/>
        <v>0</v>
      </c>
      <c r="AA76" s="135">
        <f t="shared" ca="1" si="37"/>
        <v>0</v>
      </c>
      <c r="AB76" s="135">
        <f t="shared" ca="1" si="37"/>
        <v>0</v>
      </c>
      <c r="AC76" s="135">
        <f t="shared" ca="1" si="37"/>
        <v>0</v>
      </c>
      <c r="AD76" s="135">
        <f t="shared" ca="1" si="37"/>
        <v>0</v>
      </c>
      <c r="AE76" s="135">
        <f t="shared" ca="1" si="37"/>
        <v>0</v>
      </c>
      <c r="AF76" s="135">
        <f t="shared" ca="1" si="37"/>
        <v>0</v>
      </c>
      <c r="AG76" s="135">
        <f t="shared" ca="1" si="37"/>
        <v>0</v>
      </c>
      <c r="AH76" s="135">
        <f t="shared" ca="1" si="37"/>
        <v>0</v>
      </c>
      <c r="AI76" s="135">
        <f t="shared" ca="1" si="38"/>
        <v>0</v>
      </c>
      <c r="AJ76" s="135">
        <f t="shared" ca="1" si="38"/>
        <v>0</v>
      </c>
      <c r="AK76" s="135">
        <f t="shared" ca="1" si="38"/>
        <v>0</v>
      </c>
      <c r="AL76" s="135">
        <f t="shared" ca="1" si="38"/>
        <v>0</v>
      </c>
      <c r="AM76" s="135">
        <f t="shared" ca="1" si="38"/>
        <v>0</v>
      </c>
      <c r="AN76" s="135">
        <f t="shared" ca="1" si="38"/>
        <v>0</v>
      </c>
      <c r="AO76" s="135">
        <f t="shared" ca="1" si="38"/>
        <v>0</v>
      </c>
      <c r="AP76" s="135">
        <f t="shared" ca="1" si="38"/>
        <v>0</v>
      </c>
      <c r="AQ76" s="135">
        <f t="shared" ca="1" si="38"/>
        <v>0</v>
      </c>
      <c r="AR76" s="135">
        <f t="shared" ca="1" si="38"/>
        <v>0</v>
      </c>
      <c r="AS76" s="135">
        <f t="shared" ca="1" si="38"/>
        <v>0</v>
      </c>
      <c r="AT76" s="135">
        <f t="shared" ca="1" si="38"/>
        <v>0</v>
      </c>
      <c r="AU76" s="135">
        <f t="shared" ca="1" si="38"/>
        <v>0</v>
      </c>
      <c r="AV76" s="135">
        <f t="shared" ca="1" si="38"/>
        <v>0</v>
      </c>
      <c r="AW76" s="135">
        <f t="shared" ca="1" si="38"/>
        <v>0</v>
      </c>
      <c r="AX76" s="135">
        <f t="shared" ca="1" si="38"/>
        <v>0</v>
      </c>
      <c r="AY76" s="135">
        <f t="shared" ca="1" si="39"/>
        <v>0</v>
      </c>
      <c r="AZ76" s="135">
        <f t="shared" ca="1" si="39"/>
        <v>0</v>
      </c>
      <c r="BA76" s="135">
        <f t="shared" ca="1" si="39"/>
        <v>0</v>
      </c>
      <c r="BB76" s="135">
        <f t="shared" ca="1" si="39"/>
        <v>0</v>
      </c>
      <c r="BC76" s="135">
        <f t="shared" ca="1" si="39"/>
        <v>0</v>
      </c>
      <c r="BD76" s="135">
        <f t="shared" ca="1" si="39"/>
        <v>0</v>
      </c>
      <c r="BE76" s="135">
        <f t="shared" ca="1" si="39"/>
        <v>0</v>
      </c>
      <c r="BF76" s="135">
        <f t="shared" ca="1" si="39"/>
        <v>0</v>
      </c>
      <c r="BG76" s="135">
        <f t="shared" ca="1" si="39"/>
        <v>0</v>
      </c>
      <c r="BH76" s="135">
        <f t="shared" ca="1" si="39"/>
        <v>0</v>
      </c>
      <c r="BI76" s="135">
        <f t="shared" ca="1" si="39"/>
        <v>0</v>
      </c>
      <c r="BJ76" s="135">
        <f t="shared" ca="1" si="39"/>
        <v>0</v>
      </c>
      <c r="BK76" s="135">
        <f t="shared" ca="1" si="39"/>
        <v>0</v>
      </c>
      <c r="BL76" s="135"/>
      <c r="BM76" s="135">
        <f ca="1">IF(INDEX($D76:$BV76, 1, MATCH(BM$11,$D$15:$BV$15,0))&gt;=PV_Zone_Ranking!$C$45,0,1)</f>
        <v>0</v>
      </c>
      <c r="BN76" s="135">
        <f t="shared" ca="1" si="13"/>
        <v>0</v>
      </c>
      <c r="BQ76">
        <f ca="1">IF(PV_Zone_Ranking!$AK$18="SS",0,IF(PV_Zone_Ranking!$G$29=0,0,1-(INDEX($D76:$BY76, 1, MATCH(BQ$11,$D$15:$BY$15,0))-PV_Zone_Ranking!$F$29)/(PV_Zone_Ranking!$G$29-PV_Zone_Ranking!$F$29)))</f>
        <v>3.8575399157771662</v>
      </c>
      <c r="BR76">
        <f>IF(PV_Zone_Ranking!$AK$18="TX",0,IF(PV_Zone_Ranking!$G$29=0,0,1-(INDEX($D76:$BY76, 1, MATCH(BR$11,$D$15:$BY$15,0))-PV_Zone_Ranking!$F$29)/(PV_Zone_Ranking!$G$29-PV_Zone_Ranking!$F$29)))</f>
        <v>0</v>
      </c>
      <c r="BS76">
        <f ca="1">IF(PV_Zone_Ranking!$G$30=0,0,1-(INDEX($D76:$BY76, 1, MATCH(BS$11,$D$15:$BY$15,0))-PV_Zone_Ranking!$F$30)/(PV_Zone_Ranking!$G$30-PV_Zone_Ranking!$F$30))</f>
        <v>1.0774207710083805</v>
      </c>
      <c r="BT76">
        <f ca="1">IF(PV_Zone_Ranking!$G$28=0,0,1-(INDEX($D76:$BY76, 1, MATCH(BT$11,$D$15:$BY$15,0))-PV_Zone_Ranking!$F$28)/(PV_Zone_Ranking!$G$28-PV_Zone_Ranking!$F$28))</f>
        <v>16.799370740204573</v>
      </c>
      <c r="BU76">
        <f ca="1">IF(PV_Zone_Ranking!$AK$18="SS",0,IF(PV_Zone_Ranking!$G$26=0,0,1-(INDEX($D76:$BY76, 1, MATCH(BU$11,$D$15:$BY$15,0))-PV_Zone_Ranking!$F$26)/(PV_Zone_Ranking!$G$26-PV_Zone_Ranking!$F$26)))</f>
        <v>19.138888658952798</v>
      </c>
      <c r="BV76">
        <f>IF(PV_Zone_Ranking!$AK$18="TX",0,IF(PV_Zone_Ranking!$G$26=0,0,1-(INDEX($D76:$BY76, 1, MATCH(BV$11,$D$15:$BY$15,0))-PV_Zone_Ranking!$F$26)/(PV_Zone_Ranking!$G$26-PV_Zone_Ranking!$F$26)))</f>
        <v>0</v>
      </c>
      <c r="BW76">
        <v>0</v>
      </c>
      <c r="BX76">
        <f t="shared" ca="1" si="42"/>
        <v>0</v>
      </c>
      <c r="BY76">
        <f t="shared" ca="1" si="42"/>
        <v>0</v>
      </c>
      <c r="BZ76">
        <f t="shared" ca="1" si="42"/>
        <v>0</v>
      </c>
      <c r="CA76">
        <f t="shared" ca="1" si="42"/>
        <v>0</v>
      </c>
      <c r="CB76">
        <f t="shared" ca="1" si="42"/>
        <v>0</v>
      </c>
      <c r="CC76">
        <f t="shared" ca="1" si="42"/>
        <v>0</v>
      </c>
      <c r="CD76">
        <f t="shared" ca="1" si="42"/>
        <v>0</v>
      </c>
      <c r="CE76">
        <f t="shared" ca="1" si="42"/>
        <v>0</v>
      </c>
      <c r="CF76">
        <f t="shared" ca="1" si="42"/>
        <v>0</v>
      </c>
      <c r="CG76">
        <f t="shared" ca="1" si="42"/>
        <v>0</v>
      </c>
      <c r="CH76" s="3">
        <f t="shared" ca="1" si="14"/>
        <v>0</v>
      </c>
      <c r="CI76" s="3">
        <f ca="1">IF($BN76=0,IF(PV_Zone_Ranking!$AK$18="SS",INDEX($D76:$BY76, 1, MATCH(CI$11,$D$15:$BY$15,0)),IF(PV_Zone_Ranking!$AK$18="TX",INDEX($D76:$BY76, 1, MATCH(CI$12,$D$15:$BY$15,0)),"Error")),0)</f>
        <v>0</v>
      </c>
      <c r="CJ76" s="4">
        <f t="shared" ca="1" si="10"/>
        <v>0</v>
      </c>
      <c r="CK76">
        <f t="shared" ca="1" si="15"/>
        <v>0</v>
      </c>
      <c r="CL76">
        <f t="shared" ca="1" si="16"/>
        <v>0</v>
      </c>
      <c r="CM76" s="4" t="str">
        <f ca="1">IF(D76=0,"",IF(CH76=0,"",COUNTIF($CH$16:$CH$197,"&gt;"&amp;CH76)+COUNTIF($CH76:$CH$197,CH76)))</f>
        <v/>
      </c>
      <c r="CN76" t="str">
        <f ca="1">IF(D76=0,"",IF(CH76=0,"",COUNTIFS($CI$16:$CI$197,"&lt;"&amp;CI76,$CI$16:$CI$197,"&lt;&gt;"&amp;0)+COUNTIF($CI76:$CI$197,CI76)))</f>
        <v/>
      </c>
      <c r="CQ76">
        <v>61</v>
      </c>
      <c r="CR76" t="e">
        <f t="shared" ca="1" si="43"/>
        <v>#N/A</v>
      </c>
      <c r="CS76" t="e">
        <f t="shared" ca="1" si="43"/>
        <v>#N/A</v>
      </c>
      <c r="CT76" s="3" t="e">
        <f t="shared" ca="1" si="43"/>
        <v>#N/A</v>
      </c>
      <c r="CU76" s="3" t="e">
        <f t="shared" ca="1" si="43"/>
        <v>#N/A</v>
      </c>
      <c r="CV76" s="4" t="e">
        <f t="shared" ca="1" si="43"/>
        <v>#N/A</v>
      </c>
      <c r="CW76" s="4" t="e">
        <f t="shared" ca="1" si="19"/>
        <v>#N/A</v>
      </c>
      <c r="CY76">
        <v>61</v>
      </c>
      <c r="CZ76" t="e">
        <f t="shared" ca="1" si="31"/>
        <v>#N/A</v>
      </c>
      <c r="DA76" t="e">
        <f t="shared" ca="1" si="31"/>
        <v>#N/A</v>
      </c>
      <c r="DB76" s="3" t="e">
        <f t="shared" ca="1" si="31"/>
        <v>#N/A</v>
      </c>
      <c r="DC76" s="3" t="e">
        <f t="shared" ca="1" si="31"/>
        <v>#N/A</v>
      </c>
      <c r="DD76" s="4" t="e">
        <f t="shared" ca="1" si="31"/>
        <v>#N/A</v>
      </c>
      <c r="DE76" s="4" t="e">
        <f t="shared" ca="1" si="20"/>
        <v>#N/A</v>
      </c>
      <c r="DF76" t="e">
        <f t="shared" ca="1" si="18"/>
        <v>#N/A</v>
      </c>
    </row>
    <row r="77" spans="4:127" x14ac:dyDescent="0.2">
      <c r="D77" s="135">
        <f t="shared" ca="1" si="40"/>
        <v>0</v>
      </c>
      <c r="E77" s="135">
        <f t="shared" ca="1" si="40"/>
        <v>0</v>
      </c>
      <c r="F77" s="135">
        <f t="shared" ca="1" si="40"/>
        <v>0</v>
      </c>
      <c r="G77" s="135">
        <f t="shared" ca="1" si="40"/>
        <v>0</v>
      </c>
      <c r="H77" s="135">
        <f t="shared" ca="1" si="40"/>
        <v>0</v>
      </c>
      <c r="I77" s="135">
        <f t="shared" ca="1" si="40"/>
        <v>0</v>
      </c>
      <c r="J77" s="2">
        <f t="shared" ca="1" si="40"/>
        <v>0</v>
      </c>
      <c r="K77" s="135">
        <f t="shared" ca="1" si="40"/>
        <v>0</v>
      </c>
      <c r="L77" s="135">
        <f t="shared" ca="1" si="40"/>
        <v>0</v>
      </c>
      <c r="M77" s="135">
        <f t="shared" ca="1" si="40"/>
        <v>0</v>
      </c>
      <c r="N77" s="135">
        <f t="shared" ca="1" si="40"/>
        <v>0</v>
      </c>
      <c r="O77" s="135">
        <f t="shared" ca="1" si="40"/>
        <v>0</v>
      </c>
      <c r="P77" s="135">
        <f t="shared" ca="1" si="40"/>
        <v>0</v>
      </c>
      <c r="Q77" s="135">
        <f t="shared" ca="1" si="40"/>
        <v>0</v>
      </c>
      <c r="R77" s="135">
        <f t="shared" ca="1" si="40"/>
        <v>0</v>
      </c>
      <c r="S77" s="135">
        <f t="shared" ca="1" si="37"/>
        <v>0</v>
      </c>
      <c r="T77" s="135">
        <f t="shared" ca="1" si="37"/>
        <v>0</v>
      </c>
      <c r="U77" s="135">
        <f t="shared" ca="1" si="37"/>
        <v>0</v>
      </c>
      <c r="V77" s="135">
        <f t="shared" ca="1" si="37"/>
        <v>0</v>
      </c>
      <c r="W77" s="135">
        <f t="shared" ca="1" si="37"/>
        <v>0</v>
      </c>
      <c r="X77" s="135">
        <f t="shared" ca="1" si="37"/>
        <v>0</v>
      </c>
      <c r="Y77" s="135">
        <f t="shared" ca="1" si="37"/>
        <v>0</v>
      </c>
      <c r="Z77" s="135">
        <f t="shared" ca="1" si="37"/>
        <v>0</v>
      </c>
      <c r="AA77" s="135">
        <f t="shared" ca="1" si="37"/>
        <v>0</v>
      </c>
      <c r="AB77" s="135">
        <f t="shared" ca="1" si="37"/>
        <v>0</v>
      </c>
      <c r="AC77" s="135">
        <f t="shared" ca="1" si="37"/>
        <v>0</v>
      </c>
      <c r="AD77" s="135">
        <f t="shared" ca="1" si="37"/>
        <v>0</v>
      </c>
      <c r="AE77" s="135">
        <f t="shared" ca="1" si="37"/>
        <v>0</v>
      </c>
      <c r="AF77" s="135">
        <f t="shared" ca="1" si="37"/>
        <v>0</v>
      </c>
      <c r="AG77" s="135">
        <f t="shared" ca="1" si="37"/>
        <v>0</v>
      </c>
      <c r="AH77" s="135">
        <f t="shared" ref="AH77" ca="1" si="44">INDIRECT($B$3&amp;"!R"&amp;(ROW()-$D$14)&amp;"C"&amp;(COLUMN()-$C$15),FALSE)</f>
        <v>0</v>
      </c>
      <c r="AI77" s="135">
        <f t="shared" ca="1" si="38"/>
        <v>0</v>
      </c>
      <c r="AJ77" s="135">
        <f t="shared" ca="1" si="38"/>
        <v>0</v>
      </c>
      <c r="AK77" s="135">
        <f t="shared" ca="1" si="38"/>
        <v>0</v>
      </c>
      <c r="AL77" s="135">
        <f t="shared" ca="1" si="38"/>
        <v>0</v>
      </c>
      <c r="AM77" s="135">
        <f t="shared" ca="1" si="38"/>
        <v>0</v>
      </c>
      <c r="AN77" s="135">
        <f t="shared" ca="1" si="38"/>
        <v>0</v>
      </c>
      <c r="AO77" s="135">
        <f t="shared" ca="1" si="38"/>
        <v>0</v>
      </c>
      <c r="AP77" s="135">
        <f t="shared" ca="1" si="38"/>
        <v>0</v>
      </c>
      <c r="AQ77" s="135">
        <f t="shared" ca="1" si="38"/>
        <v>0</v>
      </c>
      <c r="AR77" s="135">
        <f t="shared" ca="1" si="38"/>
        <v>0</v>
      </c>
      <c r="AS77" s="135">
        <f t="shared" ca="1" si="38"/>
        <v>0</v>
      </c>
      <c r="AT77" s="135">
        <f t="shared" ca="1" si="38"/>
        <v>0</v>
      </c>
      <c r="AU77" s="135">
        <f t="shared" ca="1" si="38"/>
        <v>0</v>
      </c>
      <c r="AV77" s="135">
        <f t="shared" ca="1" si="38"/>
        <v>0</v>
      </c>
      <c r="AW77" s="135">
        <f t="shared" ca="1" si="38"/>
        <v>0</v>
      </c>
      <c r="AX77" s="135">
        <f t="shared" ca="1" si="38"/>
        <v>0</v>
      </c>
      <c r="AY77" s="135">
        <f t="shared" ca="1" si="39"/>
        <v>0</v>
      </c>
      <c r="AZ77" s="135">
        <f t="shared" ca="1" si="39"/>
        <v>0</v>
      </c>
      <c r="BA77" s="135">
        <f t="shared" ca="1" si="39"/>
        <v>0</v>
      </c>
      <c r="BB77" s="135">
        <f t="shared" ca="1" si="39"/>
        <v>0</v>
      </c>
      <c r="BC77" s="135">
        <f t="shared" ca="1" si="39"/>
        <v>0</v>
      </c>
      <c r="BD77" s="135">
        <f t="shared" ca="1" si="39"/>
        <v>0</v>
      </c>
      <c r="BE77" s="135">
        <f t="shared" ca="1" si="39"/>
        <v>0</v>
      </c>
      <c r="BF77" s="135">
        <f t="shared" ca="1" si="39"/>
        <v>0</v>
      </c>
      <c r="BG77" s="135">
        <f t="shared" ca="1" si="39"/>
        <v>0</v>
      </c>
      <c r="BH77" s="135">
        <f t="shared" ca="1" si="39"/>
        <v>0</v>
      </c>
      <c r="BI77" s="135">
        <f t="shared" ca="1" si="39"/>
        <v>0</v>
      </c>
      <c r="BJ77" s="135">
        <f t="shared" ca="1" si="39"/>
        <v>0</v>
      </c>
      <c r="BK77" s="135">
        <f t="shared" ca="1" si="39"/>
        <v>0</v>
      </c>
      <c r="BL77" s="135"/>
      <c r="BM77" s="135">
        <f ca="1">IF(INDEX($D77:$BV77, 1, MATCH(BM$11,$D$15:$BV$15,0))&gt;=PV_Zone_Ranking!$C$45,0,1)</f>
        <v>0</v>
      </c>
      <c r="BN77" s="135">
        <f t="shared" ca="1" si="13"/>
        <v>0</v>
      </c>
      <c r="BQ77">
        <f ca="1">IF(PV_Zone_Ranking!$AK$18="SS",0,IF(PV_Zone_Ranking!$G$29=0,0,1-(INDEX($D77:$BY77, 1, MATCH(BQ$11,$D$15:$BY$15,0))-PV_Zone_Ranking!$F$29)/(PV_Zone_Ranking!$G$29-PV_Zone_Ranking!$F$29)))</f>
        <v>3.8575399157771662</v>
      </c>
      <c r="BR77">
        <f>IF(PV_Zone_Ranking!$AK$18="TX",0,IF(PV_Zone_Ranking!$G$29=0,0,1-(INDEX($D77:$BY77, 1, MATCH(BR$11,$D$15:$BY$15,0))-PV_Zone_Ranking!$F$29)/(PV_Zone_Ranking!$G$29-PV_Zone_Ranking!$F$29)))</f>
        <v>0</v>
      </c>
      <c r="BS77">
        <f ca="1">IF(PV_Zone_Ranking!$G$30=0,0,1-(INDEX($D77:$BY77, 1, MATCH(BS$11,$D$15:$BY$15,0))-PV_Zone_Ranking!$F$30)/(PV_Zone_Ranking!$G$30-PV_Zone_Ranking!$F$30))</f>
        <v>1.0774207710083805</v>
      </c>
      <c r="BT77">
        <f ca="1">IF(PV_Zone_Ranking!$G$28=0,0,1-(INDEX($D77:$BY77, 1, MATCH(BT$11,$D$15:$BY$15,0))-PV_Zone_Ranking!$F$28)/(PV_Zone_Ranking!$G$28-PV_Zone_Ranking!$F$28))</f>
        <v>16.799370740204573</v>
      </c>
      <c r="BU77">
        <f ca="1">IF(PV_Zone_Ranking!$AK$18="SS",0,IF(PV_Zone_Ranking!$G$26=0,0,1-(INDEX($D77:$BY77, 1, MATCH(BU$11,$D$15:$BY$15,0))-PV_Zone_Ranking!$F$26)/(PV_Zone_Ranking!$G$26-PV_Zone_Ranking!$F$26)))</f>
        <v>19.138888658952798</v>
      </c>
      <c r="BV77">
        <f>IF(PV_Zone_Ranking!$AK$18="TX",0,IF(PV_Zone_Ranking!$G$26=0,0,1-(INDEX($D77:$BY77, 1, MATCH(BV$11,$D$15:$BY$15,0))-PV_Zone_Ranking!$F$26)/(PV_Zone_Ranking!$G$26-PV_Zone_Ranking!$F$26)))</f>
        <v>0</v>
      </c>
      <c r="BW77">
        <v>0</v>
      </c>
      <c r="BX77">
        <f t="shared" ca="1" si="42"/>
        <v>0</v>
      </c>
      <c r="BY77">
        <f t="shared" ca="1" si="42"/>
        <v>0</v>
      </c>
      <c r="BZ77">
        <f t="shared" ca="1" si="42"/>
        <v>0</v>
      </c>
      <c r="CA77">
        <f t="shared" ca="1" si="42"/>
        <v>0</v>
      </c>
      <c r="CB77">
        <f t="shared" ca="1" si="42"/>
        <v>0</v>
      </c>
      <c r="CC77">
        <f t="shared" ca="1" si="42"/>
        <v>0</v>
      </c>
      <c r="CD77">
        <f t="shared" ca="1" si="42"/>
        <v>0</v>
      </c>
      <c r="CE77">
        <f t="shared" ca="1" si="42"/>
        <v>0</v>
      </c>
      <c r="CF77">
        <f t="shared" ca="1" si="42"/>
        <v>0</v>
      </c>
      <c r="CG77">
        <f t="shared" ca="1" si="42"/>
        <v>0</v>
      </c>
      <c r="CH77" s="3">
        <f t="shared" ca="1" si="14"/>
        <v>0</v>
      </c>
      <c r="CI77" s="3">
        <f ca="1">IF($BN77=0,IF(PV_Zone_Ranking!$AK$18="SS",INDEX($D77:$BY77, 1, MATCH(CI$11,$D$15:$BY$15,0)),IF(PV_Zone_Ranking!$AK$18="TX",INDEX($D77:$BY77, 1, MATCH(CI$12,$D$15:$BY$15,0)),"Error")),0)</f>
        <v>0</v>
      </c>
      <c r="CJ77" s="4">
        <f t="shared" ca="1" si="10"/>
        <v>0</v>
      </c>
      <c r="CK77">
        <f t="shared" ca="1" si="15"/>
        <v>0</v>
      </c>
      <c r="CL77">
        <f t="shared" ca="1" si="16"/>
        <v>0</v>
      </c>
      <c r="CM77" s="4" t="str">
        <f ca="1">IF(D77=0,"",IF(CH77=0,"",COUNTIF($CH$16:$CH$197,"&gt;"&amp;CH77)+COUNTIF($CH77:$CH$197,CH77)))</f>
        <v/>
      </c>
      <c r="CN77" t="str">
        <f ca="1">IF(D77=0,"",IF(CH77=0,"",COUNTIFS($CI$16:$CI$197,"&lt;"&amp;CI77,$CI$16:$CI$197,"&lt;&gt;"&amp;0)+COUNTIF($CI77:$CI$197,CI77)))</f>
        <v/>
      </c>
      <c r="CQ77">
        <v>62</v>
      </c>
      <c r="CR77" t="e">
        <f t="shared" ca="1" si="43"/>
        <v>#N/A</v>
      </c>
      <c r="CS77" t="e">
        <f t="shared" ca="1" si="43"/>
        <v>#N/A</v>
      </c>
      <c r="CT77" s="3" t="e">
        <f t="shared" ca="1" si="43"/>
        <v>#N/A</v>
      </c>
      <c r="CU77" s="3" t="e">
        <f t="shared" ca="1" si="43"/>
        <v>#N/A</v>
      </c>
      <c r="CV77" s="4" t="e">
        <f t="shared" ca="1" si="43"/>
        <v>#N/A</v>
      </c>
      <c r="CW77" s="4" t="e">
        <f t="shared" ca="1" si="19"/>
        <v>#N/A</v>
      </c>
      <c r="CY77">
        <v>62</v>
      </c>
      <c r="CZ77" t="e">
        <f t="shared" ca="1" si="31"/>
        <v>#N/A</v>
      </c>
      <c r="DA77" t="e">
        <f t="shared" ca="1" si="31"/>
        <v>#N/A</v>
      </c>
      <c r="DB77" s="3" t="e">
        <f t="shared" ca="1" si="31"/>
        <v>#N/A</v>
      </c>
      <c r="DC77" s="3" t="e">
        <f t="shared" ca="1" si="31"/>
        <v>#N/A</v>
      </c>
      <c r="DD77" s="4" t="e">
        <f t="shared" ca="1" si="31"/>
        <v>#N/A</v>
      </c>
      <c r="DE77" s="4" t="e">
        <f t="shared" ca="1" si="20"/>
        <v>#N/A</v>
      </c>
      <c r="DF77" t="e">
        <f t="shared" ca="1" si="18"/>
        <v>#N/A</v>
      </c>
    </row>
    <row r="78" spans="4:127" x14ac:dyDescent="0.2">
      <c r="D78" s="135">
        <f t="shared" ca="1" si="40"/>
        <v>0</v>
      </c>
      <c r="E78" s="135">
        <f t="shared" ca="1" si="40"/>
        <v>0</v>
      </c>
      <c r="F78" s="135">
        <f t="shared" ca="1" si="40"/>
        <v>0</v>
      </c>
      <c r="G78" s="135">
        <f t="shared" ca="1" si="40"/>
        <v>0</v>
      </c>
      <c r="H78" s="135">
        <f t="shared" ca="1" si="40"/>
        <v>0</v>
      </c>
      <c r="I78" s="135">
        <f t="shared" ca="1" si="40"/>
        <v>0</v>
      </c>
      <c r="J78" s="2">
        <f t="shared" ca="1" si="40"/>
        <v>0</v>
      </c>
      <c r="K78" s="135">
        <f t="shared" ca="1" si="40"/>
        <v>0</v>
      </c>
      <c r="L78" s="135">
        <f t="shared" ca="1" si="40"/>
        <v>0</v>
      </c>
      <c r="M78" s="135">
        <f t="shared" ca="1" si="40"/>
        <v>0</v>
      </c>
      <c r="N78" s="135">
        <f t="shared" ca="1" si="40"/>
        <v>0</v>
      </c>
      <c r="O78" s="135">
        <f t="shared" ca="1" si="40"/>
        <v>0</v>
      </c>
      <c r="P78" s="135">
        <f t="shared" ca="1" si="40"/>
        <v>0</v>
      </c>
      <c r="Q78" s="135">
        <f t="shared" ca="1" si="40"/>
        <v>0</v>
      </c>
      <c r="R78" s="135">
        <f t="shared" ca="1" si="40"/>
        <v>0</v>
      </c>
      <c r="S78" s="135">
        <f t="shared" ca="1" si="40"/>
        <v>0</v>
      </c>
      <c r="T78" s="135">
        <f t="shared" ref="T78:AI94" ca="1" si="45">INDIRECT($B$3&amp;"!R"&amp;(ROW()-$D$14)&amp;"C"&amp;(COLUMN()-$C$15),FALSE)</f>
        <v>0</v>
      </c>
      <c r="U78" s="135">
        <f t="shared" ca="1" si="45"/>
        <v>0</v>
      </c>
      <c r="V78" s="135">
        <f t="shared" ca="1" si="45"/>
        <v>0</v>
      </c>
      <c r="W78" s="135">
        <f t="shared" ca="1" si="45"/>
        <v>0</v>
      </c>
      <c r="X78" s="135">
        <f t="shared" ca="1" si="45"/>
        <v>0</v>
      </c>
      <c r="Y78" s="135">
        <f t="shared" ca="1" si="45"/>
        <v>0</v>
      </c>
      <c r="Z78" s="135">
        <f t="shared" ca="1" si="45"/>
        <v>0</v>
      </c>
      <c r="AA78" s="135">
        <f t="shared" ca="1" si="45"/>
        <v>0</v>
      </c>
      <c r="AB78" s="135">
        <f t="shared" ca="1" si="45"/>
        <v>0</v>
      </c>
      <c r="AC78" s="135">
        <f t="shared" ca="1" si="45"/>
        <v>0</v>
      </c>
      <c r="AD78" s="135">
        <f t="shared" ca="1" si="45"/>
        <v>0</v>
      </c>
      <c r="AE78" s="135">
        <f t="shared" ca="1" si="45"/>
        <v>0</v>
      </c>
      <c r="AF78" s="135">
        <f t="shared" ca="1" si="45"/>
        <v>0</v>
      </c>
      <c r="AG78" s="135">
        <f t="shared" ca="1" si="45"/>
        <v>0</v>
      </c>
      <c r="AH78" s="135">
        <f t="shared" ca="1" si="45"/>
        <v>0</v>
      </c>
      <c r="AI78" s="135">
        <f t="shared" ca="1" si="38"/>
        <v>0</v>
      </c>
      <c r="AJ78" s="135">
        <f t="shared" ca="1" si="38"/>
        <v>0</v>
      </c>
      <c r="AK78" s="135">
        <f t="shared" ca="1" si="38"/>
        <v>0</v>
      </c>
      <c r="AL78" s="135">
        <f t="shared" ca="1" si="38"/>
        <v>0</v>
      </c>
      <c r="AM78" s="135">
        <f t="shared" ca="1" si="38"/>
        <v>0</v>
      </c>
      <c r="AN78" s="135">
        <f t="shared" ca="1" si="38"/>
        <v>0</v>
      </c>
      <c r="AO78" s="135">
        <f t="shared" ca="1" si="38"/>
        <v>0</v>
      </c>
      <c r="AP78" s="135">
        <f t="shared" ca="1" si="38"/>
        <v>0</v>
      </c>
      <c r="AQ78" s="135">
        <f t="shared" ca="1" si="38"/>
        <v>0</v>
      </c>
      <c r="AR78" s="135">
        <f t="shared" ca="1" si="38"/>
        <v>0</v>
      </c>
      <c r="AS78" s="135">
        <f t="shared" ca="1" si="38"/>
        <v>0</v>
      </c>
      <c r="AT78" s="135">
        <f t="shared" ca="1" si="38"/>
        <v>0</v>
      </c>
      <c r="AU78" s="135">
        <f t="shared" ca="1" si="38"/>
        <v>0</v>
      </c>
      <c r="AV78" s="135">
        <f t="shared" ca="1" si="38"/>
        <v>0</v>
      </c>
      <c r="AW78" s="135">
        <f t="shared" ref="AW78:BK98" ca="1" si="46">INDIRECT($B$3&amp;"!R"&amp;(ROW()-$D$14)&amp;"C"&amp;(COLUMN()-$C$15),FALSE)</f>
        <v>0</v>
      </c>
      <c r="AX78" s="135">
        <f t="shared" ca="1" si="46"/>
        <v>0</v>
      </c>
      <c r="AY78" s="135">
        <f t="shared" ca="1" si="39"/>
        <v>0</v>
      </c>
      <c r="AZ78" s="135">
        <f t="shared" ca="1" si="39"/>
        <v>0</v>
      </c>
      <c r="BA78" s="135">
        <f t="shared" ca="1" si="39"/>
        <v>0</v>
      </c>
      <c r="BB78" s="135">
        <f t="shared" ca="1" si="39"/>
        <v>0</v>
      </c>
      <c r="BC78" s="135">
        <f t="shared" ca="1" si="39"/>
        <v>0</v>
      </c>
      <c r="BD78" s="135">
        <f t="shared" ca="1" si="39"/>
        <v>0</v>
      </c>
      <c r="BE78" s="135">
        <f t="shared" ca="1" si="39"/>
        <v>0</v>
      </c>
      <c r="BF78" s="135">
        <f t="shared" ca="1" si="39"/>
        <v>0</v>
      </c>
      <c r="BG78" s="135">
        <f t="shared" ca="1" si="39"/>
        <v>0</v>
      </c>
      <c r="BH78" s="135">
        <f t="shared" ca="1" si="39"/>
        <v>0</v>
      </c>
      <c r="BI78" s="135">
        <f t="shared" ca="1" si="39"/>
        <v>0</v>
      </c>
      <c r="BJ78" s="135">
        <f t="shared" ca="1" si="39"/>
        <v>0</v>
      </c>
      <c r="BK78" s="135">
        <f t="shared" ca="1" si="39"/>
        <v>0</v>
      </c>
      <c r="BL78" s="135"/>
      <c r="BM78" s="135">
        <f ca="1">IF(INDEX($D78:$BV78, 1, MATCH(BM$11,$D$15:$BV$15,0))&gt;=PV_Zone_Ranking!$C$45,0,1)</f>
        <v>0</v>
      </c>
      <c r="BN78" s="135">
        <f t="shared" ca="1" si="13"/>
        <v>0</v>
      </c>
      <c r="BQ78">
        <f ca="1">IF(PV_Zone_Ranking!$AK$18="SS",0,IF(PV_Zone_Ranking!$G$29=0,0,1-(INDEX($D78:$BY78, 1, MATCH(BQ$11,$D$15:$BY$15,0))-PV_Zone_Ranking!$F$29)/(PV_Zone_Ranking!$G$29-PV_Zone_Ranking!$F$29)))</f>
        <v>3.8575399157771662</v>
      </c>
      <c r="BR78">
        <f>IF(PV_Zone_Ranking!$AK$18="TX",0,IF(PV_Zone_Ranking!$G$29=0,0,1-(INDEX($D78:$BY78, 1, MATCH(BR$11,$D$15:$BY$15,0))-PV_Zone_Ranking!$F$29)/(PV_Zone_Ranking!$G$29-PV_Zone_Ranking!$F$29)))</f>
        <v>0</v>
      </c>
      <c r="BS78">
        <f ca="1">IF(PV_Zone_Ranking!$G$30=0,0,1-(INDEX($D78:$BY78, 1, MATCH(BS$11,$D$15:$BY$15,0))-PV_Zone_Ranking!$F$30)/(PV_Zone_Ranking!$G$30-PV_Zone_Ranking!$F$30))</f>
        <v>1.0774207710083805</v>
      </c>
      <c r="BT78">
        <f ca="1">IF(PV_Zone_Ranking!$G$28=0,0,1-(INDEX($D78:$BY78, 1, MATCH(BT$11,$D$15:$BY$15,0))-PV_Zone_Ranking!$F$28)/(PV_Zone_Ranking!$G$28-PV_Zone_Ranking!$F$28))</f>
        <v>16.799370740204573</v>
      </c>
      <c r="BU78">
        <f ca="1">IF(PV_Zone_Ranking!$AK$18="SS",0,IF(PV_Zone_Ranking!$G$26=0,0,1-(INDEX($D78:$BY78, 1, MATCH(BU$11,$D$15:$BY$15,0))-PV_Zone_Ranking!$F$26)/(PV_Zone_Ranking!$G$26-PV_Zone_Ranking!$F$26)))</f>
        <v>19.138888658952798</v>
      </c>
      <c r="BV78">
        <f>IF(PV_Zone_Ranking!$AK$18="TX",0,IF(PV_Zone_Ranking!$G$26=0,0,1-(INDEX($D78:$BY78, 1, MATCH(BV$11,$D$15:$BY$15,0))-PV_Zone_Ranking!$F$26)/(PV_Zone_Ranking!$G$26-PV_Zone_Ranking!$F$26)))</f>
        <v>0</v>
      </c>
      <c r="BW78">
        <v>0</v>
      </c>
      <c r="BX78">
        <f t="shared" ca="1" si="42"/>
        <v>0</v>
      </c>
      <c r="BY78">
        <f t="shared" ca="1" si="42"/>
        <v>0</v>
      </c>
      <c r="BZ78">
        <f t="shared" ca="1" si="42"/>
        <v>0</v>
      </c>
      <c r="CA78">
        <f t="shared" ca="1" si="42"/>
        <v>0</v>
      </c>
      <c r="CB78">
        <f t="shared" ca="1" si="42"/>
        <v>0</v>
      </c>
      <c r="CC78">
        <f t="shared" ca="1" si="42"/>
        <v>0</v>
      </c>
      <c r="CD78">
        <f t="shared" ca="1" si="42"/>
        <v>0</v>
      </c>
      <c r="CE78">
        <f t="shared" ca="1" si="42"/>
        <v>0</v>
      </c>
      <c r="CF78">
        <f t="shared" ca="1" si="42"/>
        <v>0</v>
      </c>
      <c r="CG78">
        <f t="shared" ca="1" si="42"/>
        <v>0</v>
      </c>
      <c r="CH78" s="3">
        <f t="shared" ca="1" si="14"/>
        <v>0</v>
      </c>
      <c r="CI78" s="3">
        <f ca="1">IF($BN78=0,IF(PV_Zone_Ranking!$AK$18="SS",INDEX($D78:$BY78, 1, MATCH(CI$11,$D$15:$BY$15,0)),IF(PV_Zone_Ranking!$AK$18="TX",INDEX($D78:$BY78, 1, MATCH(CI$12,$D$15:$BY$15,0)),"Error")),0)</f>
        <v>0</v>
      </c>
      <c r="CJ78" s="4">
        <f t="shared" ca="1" si="10"/>
        <v>0</v>
      </c>
      <c r="CK78">
        <f t="shared" ca="1" si="15"/>
        <v>0</v>
      </c>
      <c r="CL78">
        <f t="shared" ca="1" si="16"/>
        <v>0</v>
      </c>
      <c r="CM78" s="4" t="str">
        <f ca="1">IF(D78=0,"",IF(CH78=0,"",COUNTIF($CH$16:$CH$197,"&gt;"&amp;CH78)+COUNTIF($CH78:$CH$197,CH78)))</f>
        <v/>
      </c>
      <c r="CN78" t="str">
        <f ca="1">IF(D78=0,"",IF(CH78=0,"",COUNTIFS($CI$16:$CI$197,"&lt;"&amp;CI78,$CI$16:$CI$197,"&lt;&gt;"&amp;0)+COUNTIF($CI78:$CI$197,CI78)))</f>
        <v/>
      </c>
      <c r="CQ78">
        <v>63</v>
      </c>
      <c r="CR78" t="e">
        <f t="shared" ca="1" si="43"/>
        <v>#N/A</v>
      </c>
      <c r="CS78" t="e">
        <f t="shared" ca="1" si="43"/>
        <v>#N/A</v>
      </c>
      <c r="CT78" s="3" t="e">
        <f t="shared" ca="1" si="43"/>
        <v>#N/A</v>
      </c>
      <c r="CU78" s="3" t="e">
        <f t="shared" ca="1" si="43"/>
        <v>#N/A</v>
      </c>
      <c r="CV78" s="4" t="e">
        <f t="shared" ca="1" si="43"/>
        <v>#N/A</v>
      </c>
      <c r="CW78" s="4" t="e">
        <f t="shared" ca="1" si="19"/>
        <v>#N/A</v>
      </c>
      <c r="CY78">
        <v>63</v>
      </c>
      <c r="CZ78" t="e">
        <f t="shared" ca="1" si="31"/>
        <v>#N/A</v>
      </c>
      <c r="DA78" t="e">
        <f t="shared" ca="1" si="31"/>
        <v>#N/A</v>
      </c>
      <c r="DB78" s="3" t="e">
        <f t="shared" ca="1" si="31"/>
        <v>#N/A</v>
      </c>
      <c r="DC78" s="3" t="e">
        <f t="shared" ca="1" si="31"/>
        <v>#N/A</v>
      </c>
      <c r="DD78" s="4" t="e">
        <f t="shared" ca="1" si="31"/>
        <v>#N/A</v>
      </c>
      <c r="DE78" s="4" t="e">
        <f t="shared" ca="1" si="20"/>
        <v>#N/A</v>
      </c>
      <c r="DF78" t="e">
        <f t="shared" ca="1" si="18"/>
        <v>#N/A</v>
      </c>
    </row>
    <row r="79" spans="4:127" x14ac:dyDescent="0.2">
      <c r="D79" s="135">
        <f t="shared" ca="1" si="40"/>
        <v>0</v>
      </c>
      <c r="E79" s="135">
        <f t="shared" ca="1" si="40"/>
        <v>0</v>
      </c>
      <c r="F79" s="135">
        <f t="shared" ca="1" si="40"/>
        <v>0</v>
      </c>
      <c r="G79" s="135">
        <f t="shared" ca="1" si="40"/>
        <v>0</v>
      </c>
      <c r="H79" s="135">
        <f t="shared" ca="1" si="40"/>
        <v>0</v>
      </c>
      <c r="I79" s="135">
        <f t="shared" ca="1" si="40"/>
        <v>0</v>
      </c>
      <c r="J79" s="2">
        <f t="shared" ca="1" si="40"/>
        <v>0</v>
      </c>
      <c r="K79" s="135">
        <f t="shared" ca="1" si="40"/>
        <v>0</v>
      </c>
      <c r="L79" s="135">
        <f t="shared" ca="1" si="40"/>
        <v>0</v>
      </c>
      <c r="M79" s="135">
        <f t="shared" ca="1" si="40"/>
        <v>0</v>
      </c>
      <c r="N79" s="135">
        <f t="shared" ca="1" si="40"/>
        <v>0</v>
      </c>
      <c r="O79" s="135">
        <f t="shared" ca="1" si="40"/>
        <v>0</v>
      </c>
      <c r="P79" s="135">
        <f t="shared" ca="1" si="40"/>
        <v>0</v>
      </c>
      <c r="Q79" s="135">
        <f t="shared" ca="1" si="40"/>
        <v>0</v>
      </c>
      <c r="R79" s="135">
        <f t="shared" ref="R79:AG95" ca="1" si="47">INDIRECT($B$3&amp;"!R"&amp;(ROW()-$D$14)&amp;"C"&amp;(COLUMN()-$C$15),FALSE)</f>
        <v>0</v>
      </c>
      <c r="S79" s="135">
        <f t="shared" ca="1" si="47"/>
        <v>0</v>
      </c>
      <c r="T79" s="135">
        <f t="shared" ca="1" si="47"/>
        <v>0</v>
      </c>
      <c r="U79" s="135">
        <f t="shared" ca="1" si="47"/>
        <v>0</v>
      </c>
      <c r="V79" s="135">
        <f t="shared" ca="1" si="47"/>
        <v>0</v>
      </c>
      <c r="W79" s="135">
        <f t="shared" ca="1" si="47"/>
        <v>0</v>
      </c>
      <c r="X79" s="135">
        <f t="shared" ca="1" si="47"/>
        <v>0</v>
      </c>
      <c r="Y79" s="135">
        <f t="shared" ca="1" si="47"/>
        <v>0</v>
      </c>
      <c r="Z79" s="135">
        <f t="shared" ca="1" si="47"/>
        <v>0</v>
      </c>
      <c r="AA79" s="135">
        <f t="shared" ca="1" si="47"/>
        <v>0</v>
      </c>
      <c r="AB79" s="135">
        <f t="shared" ca="1" si="47"/>
        <v>0</v>
      </c>
      <c r="AC79" s="135">
        <f t="shared" ca="1" si="47"/>
        <v>0</v>
      </c>
      <c r="AD79" s="135">
        <f t="shared" ca="1" si="47"/>
        <v>0</v>
      </c>
      <c r="AE79" s="135">
        <f t="shared" ca="1" si="47"/>
        <v>0</v>
      </c>
      <c r="AF79" s="135">
        <f t="shared" ca="1" si="47"/>
        <v>0</v>
      </c>
      <c r="AG79" s="135">
        <f t="shared" ca="1" si="45"/>
        <v>0</v>
      </c>
      <c r="AH79" s="135">
        <f t="shared" ca="1" si="45"/>
        <v>0</v>
      </c>
      <c r="AI79" s="135">
        <f t="shared" ca="1" si="45"/>
        <v>0</v>
      </c>
      <c r="AJ79" s="135">
        <f t="shared" ref="AJ79:AV95" ca="1" si="48">INDIRECT($B$3&amp;"!R"&amp;(ROW()-$D$14)&amp;"C"&amp;(COLUMN()-$C$15),FALSE)</f>
        <v>0</v>
      </c>
      <c r="AK79" s="135">
        <f t="shared" ca="1" si="48"/>
        <v>0</v>
      </c>
      <c r="AL79" s="135">
        <f t="shared" ca="1" si="48"/>
        <v>0</v>
      </c>
      <c r="AM79" s="135">
        <f t="shared" ca="1" si="48"/>
        <v>0</v>
      </c>
      <c r="AN79" s="135">
        <f t="shared" ca="1" si="48"/>
        <v>0</v>
      </c>
      <c r="AO79" s="135">
        <f t="shared" ca="1" si="48"/>
        <v>0</v>
      </c>
      <c r="AP79" s="135">
        <f t="shared" ca="1" si="48"/>
        <v>0</v>
      </c>
      <c r="AQ79" s="135">
        <f t="shared" ca="1" si="48"/>
        <v>0</v>
      </c>
      <c r="AR79" s="135">
        <f t="shared" ca="1" si="48"/>
        <v>0</v>
      </c>
      <c r="AS79" s="135">
        <f t="shared" ca="1" si="48"/>
        <v>0</v>
      </c>
      <c r="AT79" s="135">
        <f t="shared" ca="1" si="48"/>
        <v>0</v>
      </c>
      <c r="AU79" s="135">
        <f t="shared" ca="1" si="48"/>
        <v>0</v>
      </c>
      <c r="AV79" s="135">
        <f t="shared" ca="1" si="48"/>
        <v>0</v>
      </c>
      <c r="AW79" s="135">
        <f t="shared" ca="1" si="46"/>
        <v>0</v>
      </c>
      <c r="AX79" s="135">
        <f t="shared" ca="1" si="46"/>
        <v>0</v>
      </c>
      <c r="AY79" s="135">
        <f t="shared" ca="1" si="39"/>
        <v>0</v>
      </c>
      <c r="AZ79" s="135">
        <f t="shared" ca="1" si="39"/>
        <v>0</v>
      </c>
      <c r="BA79" s="135">
        <f t="shared" ca="1" si="39"/>
        <v>0</v>
      </c>
      <c r="BB79" s="135">
        <f t="shared" ca="1" si="39"/>
        <v>0</v>
      </c>
      <c r="BC79" s="135">
        <f t="shared" ca="1" si="39"/>
        <v>0</v>
      </c>
      <c r="BD79" s="135">
        <f t="shared" ca="1" si="39"/>
        <v>0</v>
      </c>
      <c r="BE79" s="135">
        <f t="shared" ca="1" si="39"/>
        <v>0</v>
      </c>
      <c r="BF79" s="135">
        <f t="shared" ca="1" si="39"/>
        <v>0</v>
      </c>
      <c r="BG79" s="135">
        <f t="shared" ca="1" si="39"/>
        <v>0</v>
      </c>
      <c r="BH79" s="135">
        <f t="shared" ca="1" si="39"/>
        <v>0</v>
      </c>
      <c r="BI79" s="135">
        <f t="shared" ca="1" si="39"/>
        <v>0</v>
      </c>
      <c r="BJ79" s="135">
        <f t="shared" ca="1" si="39"/>
        <v>0</v>
      </c>
      <c r="BK79" s="135">
        <f t="shared" ca="1" si="39"/>
        <v>0</v>
      </c>
      <c r="BL79" s="135"/>
      <c r="BM79" s="135">
        <f ca="1">IF(INDEX($D79:$BV79, 1, MATCH(BM$11,$D$15:$BV$15,0))&gt;=PV_Zone_Ranking!$C$45,0,1)</f>
        <v>0</v>
      </c>
      <c r="BN79" s="135">
        <f t="shared" ca="1" si="13"/>
        <v>0</v>
      </c>
      <c r="BQ79">
        <f ca="1">IF(PV_Zone_Ranking!$AK$18="SS",0,IF(PV_Zone_Ranking!$G$29=0,0,1-(INDEX($D79:$BY79, 1, MATCH(BQ$11,$D$15:$BY$15,0))-PV_Zone_Ranking!$F$29)/(PV_Zone_Ranking!$G$29-PV_Zone_Ranking!$F$29)))</f>
        <v>3.8575399157771662</v>
      </c>
      <c r="BR79">
        <f>IF(PV_Zone_Ranking!$AK$18="TX",0,IF(PV_Zone_Ranking!$G$29=0,0,1-(INDEX($D79:$BY79, 1, MATCH(BR$11,$D$15:$BY$15,0))-PV_Zone_Ranking!$F$29)/(PV_Zone_Ranking!$G$29-PV_Zone_Ranking!$F$29)))</f>
        <v>0</v>
      </c>
      <c r="BS79">
        <f ca="1">IF(PV_Zone_Ranking!$G$30=0,0,1-(INDEX($D79:$BY79, 1, MATCH(BS$11,$D$15:$BY$15,0))-PV_Zone_Ranking!$F$30)/(PV_Zone_Ranking!$G$30-PV_Zone_Ranking!$F$30))</f>
        <v>1.0774207710083805</v>
      </c>
      <c r="BT79">
        <f ca="1">IF(PV_Zone_Ranking!$G$28=0,0,1-(INDEX($D79:$BY79, 1, MATCH(BT$11,$D$15:$BY$15,0))-PV_Zone_Ranking!$F$28)/(PV_Zone_Ranking!$G$28-PV_Zone_Ranking!$F$28))</f>
        <v>16.799370740204573</v>
      </c>
      <c r="BU79">
        <f ca="1">IF(PV_Zone_Ranking!$AK$18="SS",0,IF(PV_Zone_Ranking!$G$26=0,0,1-(INDEX($D79:$BY79, 1, MATCH(BU$11,$D$15:$BY$15,0))-PV_Zone_Ranking!$F$26)/(PV_Zone_Ranking!$G$26-PV_Zone_Ranking!$F$26)))</f>
        <v>19.138888658952798</v>
      </c>
      <c r="BV79">
        <f>IF(PV_Zone_Ranking!$AK$18="TX",0,IF(PV_Zone_Ranking!$G$26=0,0,1-(INDEX($D79:$BY79, 1, MATCH(BV$11,$D$15:$BY$15,0))-PV_Zone_Ranking!$F$26)/(PV_Zone_Ranking!$G$26-PV_Zone_Ranking!$F$26)))</f>
        <v>0</v>
      </c>
      <c r="BW79">
        <v>0</v>
      </c>
      <c r="BX79">
        <f t="shared" ca="1" si="42"/>
        <v>0</v>
      </c>
      <c r="BY79">
        <f t="shared" ca="1" si="42"/>
        <v>0</v>
      </c>
      <c r="BZ79">
        <f t="shared" ca="1" si="42"/>
        <v>0</v>
      </c>
      <c r="CA79">
        <f t="shared" ca="1" si="42"/>
        <v>0</v>
      </c>
      <c r="CB79">
        <f t="shared" ca="1" si="42"/>
        <v>0</v>
      </c>
      <c r="CC79">
        <f t="shared" ca="1" si="42"/>
        <v>0</v>
      </c>
      <c r="CD79">
        <f t="shared" ca="1" si="42"/>
        <v>0</v>
      </c>
      <c r="CE79">
        <f t="shared" ca="1" si="42"/>
        <v>0</v>
      </c>
      <c r="CF79">
        <f t="shared" ca="1" si="42"/>
        <v>0</v>
      </c>
      <c r="CG79">
        <f t="shared" ca="1" si="42"/>
        <v>0</v>
      </c>
      <c r="CH79" s="3">
        <f t="shared" ca="1" si="14"/>
        <v>0</v>
      </c>
      <c r="CI79" s="3">
        <f ca="1">IF($BN79=0,IF(PV_Zone_Ranking!$AK$18="SS",INDEX($D79:$BY79, 1, MATCH(CI$11,$D$15:$BY$15,0)),IF(PV_Zone_Ranking!$AK$18="TX",INDEX($D79:$BY79, 1, MATCH(CI$12,$D$15:$BY$15,0)),"Error")),0)</f>
        <v>0</v>
      </c>
      <c r="CJ79" s="4">
        <f t="shared" ca="1" si="10"/>
        <v>0</v>
      </c>
      <c r="CK79">
        <f t="shared" ca="1" si="15"/>
        <v>0</v>
      </c>
      <c r="CL79">
        <f t="shared" ca="1" si="16"/>
        <v>0</v>
      </c>
      <c r="CM79" s="4" t="str">
        <f ca="1">IF(D79=0,"",IF(CH79=0,"",COUNTIF($CH$16:$CH$197,"&gt;"&amp;CH79)+COUNTIF($CH79:$CH$197,CH79)))</f>
        <v/>
      </c>
      <c r="CN79" t="str">
        <f ca="1">IF(D79=0,"",IF(CH79=0,"",COUNTIFS($CI$16:$CI$197,"&lt;"&amp;CI79,$CI$16:$CI$197,"&lt;&gt;"&amp;0)+COUNTIF($CI79:$CI$197,CI79)))</f>
        <v/>
      </c>
      <c r="CQ79">
        <v>64</v>
      </c>
      <c r="CR79" t="e">
        <f t="shared" ca="1" si="43"/>
        <v>#N/A</v>
      </c>
      <c r="CS79" t="e">
        <f t="shared" ca="1" si="43"/>
        <v>#N/A</v>
      </c>
      <c r="CT79" s="3" t="e">
        <f t="shared" ca="1" si="43"/>
        <v>#N/A</v>
      </c>
      <c r="CU79" s="3" t="e">
        <f t="shared" ca="1" si="43"/>
        <v>#N/A</v>
      </c>
      <c r="CV79" s="4" t="e">
        <f t="shared" ca="1" si="43"/>
        <v>#N/A</v>
      </c>
      <c r="CW79" s="4" t="e">
        <f t="shared" ca="1" si="19"/>
        <v>#N/A</v>
      </c>
      <c r="CY79">
        <v>64</v>
      </c>
      <c r="CZ79" t="e">
        <f t="shared" ca="1" si="31"/>
        <v>#N/A</v>
      </c>
      <c r="DA79" t="e">
        <f t="shared" ca="1" si="31"/>
        <v>#N/A</v>
      </c>
      <c r="DB79" s="3" t="e">
        <f t="shared" ca="1" si="31"/>
        <v>#N/A</v>
      </c>
      <c r="DC79" s="3" t="e">
        <f t="shared" ca="1" si="31"/>
        <v>#N/A</v>
      </c>
      <c r="DD79" s="4" t="e">
        <f t="shared" ca="1" si="31"/>
        <v>#N/A</v>
      </c>
      <c r="DE79" s="4" t="e">
        <f t="shared" ca="1" si="20"/>
        <v>#N/A</v>
      </c>
      <c r="DF79" t="e">
        <f t="shared" ca="1" si="18"/>
        <v>#N/A</v>
      </c>
    </row>
    <row r="80" spans="4:127" x14ac:dyDescent="0.2">
      <c r="D80" s="135">
        <f t="shared" ref="D80:R96" ca="1" si="49">INDIRECT($B$3&amp;"!R"&amp;(ROW()-$D$14)&amp;"C"&amp;(COLUMN()-$C$15),FALSE)</f>
        <v>0</v>
      </c>
      <c r="E80" s="135">
        <f t="shared" ca="1" si="49"/>
        <v>0</v>
      </c>
      <c r="F80" s="135">
        <f t="shared" ca="1" si="49"/>
        <v>0</v>
      </c>
      <c r="G80" s="135">
        <f t="shared" ca="1" si="49"/>
        <v>0</v>
      </c>
      <c r="H80" s="135">
        <f t="shared" ca="1" si="49"/>
        <v>0</v>
      </c>
      <c r="I80" s="135">
        <f t="shared" ca="1" si="49"/>
        <v>0</v>
      </c>
      <c r="J80" s="2">
        <f t="shared" ca="1" si="49"/>
        <v>0</v>
      </c>
      <c r="K80" s="135">
        <f t="shared" ca="1" si="49"/>
        <v>0</v>
      </c>
      <c r="L80" s="135">
        <f t="shared" ca="1" si="49"/>
        <v>0</v>
      </c>
      <c r="M80" s="135">
        <f t="shared" ca="1" si="49"/>
        <v>0</v>
      </c>
      <c r="N80" s="135">
        <f t="shared" ca="1" si="49"/>
        <v>0</v>
      </c>
      <c r="O80" s="135">
        <f t="shared" ca="1" si="49"/>
        <v>0</v>
      </c>
      <c r="P80" s="135">
        <f t="shared" ca="1" si="49"/>
        <v>0</v>
      </c>
      <c r="Q80" s="135">
        <f t="shared" ca="1" si="49"/>
        <v>0</v>
      </c>
      <c r="R80" s="135">
        <f t="shared" ca="1" si="49"/>
        <v>0</v>
      </c>
      <c r="S80" s="135">
        <f t="shared" ca="1" si="47"/>
        <v>0</v>
      </c>
      <c r="T80" s="135">
        <f t="shared" ca="1" si="47"/>
        <v>0</v>
      </c>
      <c r="U80" s="135">
        <f t="shared" ca="1" si="47"/>
        <v>0</v>
      </c>
      <c r="V80" s="135">
        <f t="shared" ca="1" si="47"/>
        <v>0</v>
      </c>
      <c r="W80" s="135">
        <f t="shared" ca="1" si="47"/>
        <v>0</v>
      </c>
      <c r="X80" s="135">
        <f t="shared" ca="1" si="47"/>
        <v>0</v>
      </c>
      <c r="Y80" s="135">
        <f t="shared" ca="1" si="47"/>
        <v>0</v>
      </c>
      <c r="Z80" s="135">
        <f t="shared" ca="1" si="47"/>
        <v>0</v>
      </c>
      <c r="AA80" s="135">
        <f t="shared" ca="1" si="47"/>
        <v>0</v>
      </c>
      <c r="AB80" s="135">
        <f t="shared" ca="1" si="47"/>
        <v>0</v>
      </c>
      <c r="AC80" s="135">
        <f t="shared" ca="1" si="47"/>
        <v>0</v>
      </c>
      <c r="AD80" s="135">
        <f t="shared" ca="1" si="47"/>
        <v>0</v>
      </c>
      <c r="AE80" s="135">
        <f t="shared" ca="1" si="47"/>
        <v>0</v>
      </c>
      <c r="AF80" s="135">
        <f t="shared" ca="1" si="47"/>
        <v>0</v>
      </c>
      <c r="AG80" s="135">
        <f t="shared" ca="1" si="45"/>
        <v>0</v>
      </c>
      <c r="AH80" s="135">
        <f t="shared" ca="1" si="45"/>
        <v>0</v>
      </c>
      <c r="AI80" s="135">
        <f t="shared" ca="1" si="45"/>
        <v>0</v>
      </c>
      <c r="AJ80" s="135">
        <f t="shared" ca="1" si="48"/>
        <v>0</v>
      </c>
      <c r="AK80" s="135">
        <f t="shared" ca="1" si="48"/>
        <v>0</v>
      </c>
      <c r="AL80" s="135">
        <f t="shared" ca="1" si="48"/>
        <v>0</v>
      </c>
      <c r="AM80" s="135">
        <f t="shared" ca="1" si="48"/>
        <v>0</v>
      </c>
      <c r="AN80" s="135">
        <f t="shared" ca="1" si="48"/>
        <v>0</v>
      </c>
      <c r="AO80" s="135">
        <f t="shared" ca="1" si="48"/>
        <v>0</v>
      </c>
      <c r="AP80" s="135">
        <f t="shared" ca="1" si="48"/>
        <v>0</v>
      </c>
      <c r="AQ80" s="135">
        <f t="shared" ca="1" si="48"/>
        <v>0</v>
      </c>
      <c r="AR80" s="135">
        <f t="shared" ca="1" si="48"/>
        <v>0</v>
      </c>
      <c r="AS80" s="135">
        <f t="shared" ca="1" si="48"/>
        <v>0</v>
      </c>
      <c r="AT80" s="135">
        <f t="shared" ca="1" si="48"/>
        <v>0</v>
      </c>
      <c r="AU80" s="135">
        <f t="shared" ca="1" si="48"/>
        <v>0</v>
      </c>
      <c r="AV80" s="135">
        <f t="shared" ca="1" si="48"/>
        <v>0</v>
      </c>
      <c r="AW80" s="135">
        <f t="shared" ca="1" si="46"/>
        <v>0</v>
      </c>
      <c r="AX80" s="135">
        <f t="shared" ca="1" si="46"/>
        <v>0</v>
      </c>
      <c r="AY80" s="135">
        <f t="shared" ca="1" si="39"/>
        <v>0</v>
      </c>
      <c r="AZ80" s="135">
        <f t="shared" ca="1" si="39"/>
        <v>0</v>
      </c>
      <c r="BA80" s="135">
        <f t="shared" ca="1" si="39"/>
        <v>0</v>
      </c>
      <c r="BB80" s="135">
        <f t="shared" ca="1" si="39"/>
        <v>0</v>
      </c>
      <c r="BC80" s="135">
        <f t="shared" ca="1" si="39"/>
        <v>0</v>
      </c>
      <c r="BD80" s="135">
        <f t="shared" ca="1" si="39"/>
        <v>0</v>
      </c>
      <c r="BE80" s="135">
        <f t="shared" ca="1" si="39"/>
        <v>0</v>
      </c>
      <c r="BF80" s="135">
        <f t="shared" ca="1" si="39"/>
        <v>0</v>
      </c>
      <c r="BG80" s="135">
        <f t="shared" ca="1" si="39"/>
        <v>0</v>
      </c>
      <c r="BH80" s="135">
        <f t="shared" ca="1" si="39"/>
        <v>0</v>
      </c>
      <c r="BI80" s="135">
        <f t="shared" ca="1" si="39"/>
        <v>0</v>
      </c>
      <c r="BJ80" s="135">
        <f t="shared" ca="1" si="39"/>
        <v>0</v>
      </c>
      <c r="BK80" s="135">
        <f t="shared" ca="1" si="39"/>
        <v>0</v>
      </c>
      <c r="BL80" s="135"/>
      <c r="BM80" s="135">
        <f ca="1">IF(INDEX($D80:$BV80, 1, MATCH(BM$11,$D$15:$BV$15,0))&gt;=PV_Zone_Ranking!$C$45,0,1)</f>
        <v>0</v>
      </c>
      <c r="BN80" s="135">
        <f t="shared" ca="1" si="13"/>
        <v>0</v>
      </c>
      <c r="BQ80">
        <f ca="1">IF(PV_Zone_Ranking!$AK$18="SS",0,IF(PV_Zone_Ranking!$G$29=0,0,1-(INDEX($D80:$BY80, 1, MATCH(BQ$11,$D$15:$BY$15,0))-PV_Zone_Ranking!$F$29)/(PV_Zone_Ranking!$G$29-PV_Zone_Ranking!$F$29)))</f>
        <v>3.8575399157771662</v>
      </c>
      <c r="BR80">
        <f>IF(PV_Zone_Ranking!$AK$18="TX",0,IF(PV_Zone_Ranking!$G$29=0,0,1-(INDEX($D80:$BY80, 1, MATCH(BR$11,$D$15:$BY$15,0))-PV_Zone_Ranking!$F$29)/(PV_Zone_Ranking!$G$29-PV_Zone_Ranking!$F$29)))</f>
        <v>0</v>
      </c>
      <c r="BS80">
        <f ca="1">IF(PV_Zone_Ranking!$G$30=0,0,1-(INDEX($D80:$BY80, 1, MATCH(BS$11,$D$15:$BY$15,0))-PV_Zone_Ranking!$F$30)/(PV_Zone_Ranking!$G$30-PV_Zone_Ranking!$F$30))</f>
        <v>1.0774207710083805</v>
      </c>
      <c r="BT80">
        <f ca="1">IF(PV_Zone_Ranking!$G$28=0,0,1-(INDEX($D80:$BY80, 1, MATCH(BT$11,$D$15:$BY$15,0))-PV_Zone_Ranking!$F$28)/(PV_Zone_Ranking!$G$28-PV_Zone_Ranking!$F$28))</f>
        <v>16.799370740204573</v>
      </c>
      <c r="BU80">
        <f ca="1">IF(PV_Zone_Ranking!$AK$18="SS",0,IF(PV_Zone_Ranking!$G$26=0,0,1-(INDEX($D80:$BY80, 1, MATCH(BU$11,$D$15:$BY$15,0))-PV_Zone_Ranking!$F$26)/(PV_Zone_Ranking!$G$26-PV_Zone_Ranking!$F$26)))</f>
        <v>19.138888658952798</v>
      </c>
      <c r="BV80">
        <f>IF(PV_Zone_Ranking!$AK$18="TX",0,IF(PV_Zone_Ranking!$G$26=0,0,1-(INDEX($D80:$BY80, 1, MATCH(BV$11,$D$15:$BY$15,0))-PV_Zone_Ranking!$F$26)/(PV_Zone_Ranking!$G$26-PV_Zone_Ranking!$F$26)))</f>
        <v>0</v>
      </c>
      <c r="BW80">
        <v>0</v>
      </c>
      <c r="BX80">
        <f t="shared" ca="1" si="42"/>
        <v>0</v>
      </c>
      <c r="BY80">
        <f t="shared" ca="1" si="42"/>
        <v>0</v>
      </c>
      <c r="BZ80">
        <f t="shared" ca="1" si="42"/>
        <v>0</v>
      </c>
      <c r="CA80">
        <f t="shared" ca="1" si="42"/>
        <v>0</v>
      </c>
      <c r="CB80">
        <f t="shared" ca="1" si="42"/>
        <v>0</v>
      </c>
      <c r="CC80">
        <f t="shared" ca="1" si="42"/>
        <v>0</v>
      </c>
      <c r="CD80">
        <f t="shared" ca="1" si="42"/>
        <v>0</v>
      </c>
      <c r="CE80">
        <f t="shared" ca="1" si="42"/>
        <v>0</v>
      </c>
      <c r="CF80">
        <f t="shared" ca="1" si="42"/>
        <v>0</v>
      </c>
      <c r="CG80">
        <f t="shared" ca="1" si="42"/>
        <v>0</v>
      </c>
      <c r="CH80" s="3">
        <f t="shared" ca="1" si="14"/>
        <v>0</v>
      </c>
      <c r="CI80" s="3">
        <f ca="1">IF($BN80=0,IF(PV_Zone_Ranking!$AK$18="SS",INDEX($D80:$BY80, 1, MATCH(CI$11,$D$15:$BY$15,0)),IF(PV_Zone_Ranking!$AK$18="TX",INDEX($D80:$BY80, 1, MATCH(CI$12,$D$15:$BY$15,0)),"Error")),0)</f>
        <v>0</v>
      </c>
      <c r="CJ80" s="4">
        <f t="shared" ref="CJ80:CJ143" ca="1" si="50">INDEX($D80:$BY80, 1, MATCH($CJ$12,$D$15:$BY$15,0))</f>
        <v>0</v>
      </c>
      <c r="CK80">
        <f t="shared" ca="1" si="15"/>
        <v>0</v>
      </c>
      <c r="CL80">
        <f t="shared" ca="1" si="16"/>
        <v>0</v>
      </c>
      <c r="CM80" s="4" t="str">
        <f ca="1">IF(D80=0,"",IF(CH80=0,"",COUNTIF($CH$16:$CH$197,"&gt;"&amp;CH80)+COUNTIF($CH80:$CH$197,CH80)))</f>
        <v/>
      </c>
      <c r="CN80" t="str">
        <f ca="1">IF(D80=0,"",IF(CH80=0,"",COUNTIFS($CI$16:$CI$197,"&lt;"&amp;CI80,$CI$16:$CI$197,"&lt;&gt;"&amp;0)+COUNTIF($CI80:$CI$197,CI80)))</f>
        <v/>
      </c>
      <c r="CQ80">
        <v>65</v>
      </c>
      <c r="CR80" t="e">
        <f t="shared" ca="1" si="43"/>
        <v>#N/A</v>
      </c>
      <c r="CS80" t="e">
        <f t="shared" ca="1" si="43"/>
        <v>#N/A</v>
      </c>
      <c r="CT80" s="3" t="e">
        <f t="shared" ca="1" si="43"/>
        <v>#N/A</v>
      </c>
      <c r="CU80" s="3" t="e">
        <f t="shared" ca="1" si="43"/>
        <v>#N/A</v>
      </c>
      <c r="CV80" s="4" t="e">
        <f t="shared" ca="1" si="43"/>
        <v>#N/A</v>
      </c>
      <c r="CW80" s="4" t="e">
        <f t="shared" ca="1" si="19"/>
        <v>#N/A</v>
      </c>
      <c r="CY80">
        <v>65</v>
      </c>
      <c r="CZ80" t="e">
        <f t="shared" ca="1" si="31"/>
        <v>#N/A</v>
      </c>
      <c r="DA80" t="e">
        <f t="shared" ca="1" si="31"/>
        <v>#N/A</v>
      </c>
      <c r="DB80" s="3" t="e">
        <f t="shared" ca="1" si="31"/>
        <v>#N/A</v>
      </c>
      <c r="DC80" s="3" t="e">
        <f t="shared" ca="1" si="31"/>
        <v>#N/A</v>
      </c>
      <c r="DD80" s="4" t="e">
        <f t="shared" ca="1" si="31"/>
        <v>#N/A</v>
      </c>
      <c r="DE80" s="4" t="e">
        <f t="shared" ca="1" si="20"/>
        <v>#N/A</v>
      </c>
      <c r="DF80" t="e">
        <f t="shared" ca="1" si="18"/>
        <v>#N/A</v>
      </c>
    </row>
    <row r="81" spans="4:110" x14ac:dyDescent="0.2">
      <c r="D81" s="135">
        <f t="shared" ca="1" si="49"/>
        <v>0</v>
      </c>
      <c r="E81" s="135">
        <f t="shared" ca="1" si="49"/>
        <v>0</v>
      </c>
      <c r="F81" s="135">
        <f t="shared" ca="1" si="49"/>
        <v>0</v>
      </c>
      <c r="G81" s="135">
        <f t="shared" ca="1" si="49"/>
        <v>0</v>
      </c>
      <c r="H81" s="135">
        <f t="shared" ca="1" si="49"/>
        <v>0</v>
      </c>
      <c r="I81" s="135">
        <f t="shared" ca="1" si="49"/>
        <v>0</v>
      </c>
      <c r="J81" s="2">
        <f t="shared" ca="1" si="49"/>
        <v>0</v>
      </c>
      <c r="K81" s="135">
        <f t="shared" ca="1" si="49"/>
        <v>0</v>
      </c>
      <c r="L81" s="135">
        <f t="shared" ca="1" si="49"/>
        <v>0</v>
      </c>
      <c r="M81" s="135">
        <f t="shared" ca="1" si="49"/>
        <v>0</v>
      </c>
      <c r="N81" s="135">
        <f t="shared" ca="1" si="49"/>
        <v>0</v>
      </c>
      <c r="O81" s="135">
        <f t="shared" ca="1" si="49"/>
        <v>0</v>
      </c>
      <c r="P81" s="135">
        <f t="shared" ca="1" si="49"/>
        <v>0</v>
      </c>
      <c r="Q81" s="135">
        <f t="shared" ca="1" si="49"/>
        <v>0</v>
      </c>
      <c r="R81" s="135">
        <f t="shared" ca="1" si="49"/>
        <v>0</v>
      </c>
      <c r="S81" s="135">
        <f t="shared" ca="1" si="47"/>
        <v>0</v>
      </c>
      <c r="T81" s="135">
        <f t="shared" ca="1" si="47"/>
        <v>0</v>
      </c>
      <c r="U81" s="135">
        <f t="shared" ca="1" si="47"/>
        <v>0</v>
      </c>
      <c r="V81" s="135">
        <f t="shared" ca="1" si="47"/>
        <v>0</v>
      </c>
      <c r="W81" s="135">
        <f t="shared" ca="1" si="47"/>
        <v>0</v>
      </c>
      <c r="X81" s="135">
        <f t="shared" ca="1" si="47"/>
        <v>0</v>
      </c>
      <c r="Y81" s="135">
        <f t="shared" ca="1" si="47"/>
        <v>0</v>
      </c>
      <c r="Z81" s="135">
        <f t="shared" ca="1" si="47"/>
        <v>0</v>
      </c>
      <c r="AA81" s="135">
        <f t="shared" ca="1" si="47"/>
        <v>0</v>
      </c>
      <c r="AB81" s="135">
        <f t="shared" ca="1" si="47"/>
        <v>0</v>
      </c>
      <c r="AC81" s="135">
        <f t="shared" ca="1" si="47"/>
        <v>0</v>
      </c>
      <c r="AD81" s="135">
        <f t="shared" ca="1" si="47"/>
        <v>0</v>
      </c>
      <c r="AE81" s="135">
        <f t="shared" ca="1" si="47"/>
        <v>0</v>
      </c>
      <c r="AF81" s="135">
        <f t="shared" ca="1" si="47"/>
        <v>0</v>
      </c>
      <c r="AG81" s="135">
        <f t="shared" ca="1" si="45"/>
        <v>0</v>
      </c>
      <c r="AH81" s="135">
        <f t="shared" ca="1" si="45"/>
        <v>0</v>
      </c>
      <c r="AI81" s="135">
        <f t="shared" ca="1" si="45"/>
        <v>0</v>
      </c>
      <c r="AJ81" s="135">
        <f t="shared" ca="1" si="48"/>
        <v>0</v>
      </c>
      <c r="AK81" s="135">
        <f t="shared" ca="1" si="48"/>
        <v>0</v>
      </c>
      <c r="AL81" s="135">
        <f t="shared" ca="1" si="48"/>
        <v>0</v>
      </c>
      <c r="AM81" s="135">
        <f t="shared" ca="1" si="48"/>
        <v>0</v>
      </c>
      <c r="AN81" s="135">
        <f t="shared" ca="1" si="48"/>
        <v>0</v>
      </c>
      <c r="AO81" s="135">
        <f t="shared" ca="1" si="48"/>
        <v>0</v>
      </c>
      <c r="AP81" s="135">
        <f t="shared" ca="1" si="48"/>
        <v>0</v>
      </c>
      <c r="AQ81" s="135">
        <f t="shared" ca="1" si="48"/>
        <v>0</v>
      </c>
      <c r="AR81" s="135">
        <f t="shared" ca="1" si="48"/>
        <v>0</v>
      </c>
      <c r="AS81" s="135">
        <f t="shared" ca="1" si="48"/>
        <v>0</v>
      </c>
      <c r="AT81" s="135">
        <f t="shared" ca="1" si="48"/>
        <v>0</v>
      </c>
      <c r="AU81" s="135">
        <f t="shared" ca="1" si="48"/>
        <v>0</v>
      </c>
      <c r="AV81" s="135">
        <f t="shared" ca="1" si="48"/>
        <v>0</v>
      </c>
      <c r="AW81" s="135">
        <f t="shared" ca="1" si="46"/>
        <v>0</v>
      </c>
      <c r="AX81" s="135">
        <f t="shared" ca="1" si="46"/>
        <v>0</v>
      </c>
      <c r="AY81" s="135">
        <f t="shared" ca="1" si="39"/>
        <v>0</v>
      </c>
      <c r="AZ81" s="135">
        <f t="shared" ca="1" si="39"/>
        <v>0</v>
      </c>
      <c r="BA81" s="135">
        <f t="shared" ca="1" si="39"/>
        <v>0</v>
      </c>
      <c r="BB81" s="135">
        <f t="shared" ca="1" si="39"/>
        <v>0</v>
      </c>
      <c r="BC81" s="135">
        <f t="shared" ca="1" si="39"/>
        <v>0</v>
      </c>
      <c r="BD81" s="135">
        <f t="shared" ca="1" si="39"/>
        <v>0</v>
      </c>
      <c r="BE81" s="135">
        <f t="shared" ca="1" si="39"/>
        <v>0</v>
      </c>
      <c r="BF81" s="135">
        <f t="shared" ca="1" si="39"/>
        <v>0</v>
      </c>
      <c r="BG81" s="135">
        <f t="shared" ref="BG81:BK81" ca="1" si="51">INDIRECT($B$3&amp;"!R"&amp;(ROW()-$D$14)&amp;"C"&amp;(COLUMN()-$C$15),FALSE)</f>
        <v>0</v>
      </c>
      <c r="BH81" s="135">
        <f t="shared" ca="1" si="51"/>
        <v>0</v>
      </c>
      <c r="BI81" s="135">
        <f t="shared" ca="1" si="51"/>
        <v>0</v>
      </c>
      <c r="BJ81" s="135">
        <f t="shared" ca="1" si="51"/>
        <v>0</v>
      </c>
      <c r="BK81" s="135">
        <f t="shared" ca="1" si="51"/>
        <v>0</v>
      </c>
      <c r="BL81" s="135"/>
      <c r="BM81" s="135">
        <f ca="1">IF(INDEX($D81:$BV81, 1, MATCH(BM$11,$D$15:$BV$15,0))&gt;=PV_Zone_Ranking!$C$45,0,1)</f>
        <v>0</v>
      </c>
      <c r="BN81" s="135">
        <f t="shared" ref="BN81:BN144" ca="1" si="52">SUM(BM81)</f>
        <v>0</v>
      </c>
      <c r="BQ81">
        <f ca="1">IF(PV_Zone_Ranking!$AK$18="SS",0,IF(PV_Zone_Ranking!$G$29=0,0,1-(INDEX($D81:$BY81, 1, MATCH(BQ$11,$D$15:$BY$15,0))-PV_Zone_Ranking!$F$29)/(PV_Zone_Ranking!$G$29-PV_Zone_Ranking!$F$29)))</f>
        <v>3.8575399157771662</v>
      </c>
      <c r="BR81">
        <f>IF(PV_Zone_Ranking!$AK$18="TX",0,IF(PV_Zone_Ranking!$G$29=0,0,1-(INDEX($D81:$BY81, 1, MATCH(BR$11,$D$15:$BY$15,0))-PV_Zone_Ranking!$F$29)/(PV_Zone_Ranking!$G$29-PV_Zone_Ranking!$F$29)))</f>
        <v>0</v>
      </c>
      <c r="BS81">
        <f ca="1">IF(PV_Zone_Ranking!$G$30=0,0,1-(INDEX($D81:$BY81, 1, MATCH(BS$11,$D$15:$BY$15,0))-PV_Zone_Ranking!$F$30)/(PV_Zone_Ranking!$G$30-PV_Zone_Ranking!$F$30))</f>
        <v>1.0774207710083805</v>
      </c>
      <c r="BT81">
        <f ca="1">IF(PV_Zone_Ranking!$G$28=0,0,1-(INDEX($D81:$BY81, 1, MATCH(BT$11,$D$15:$BY$15,0))-PV_Zone_Ranking!$F$28)/(PV_Zone_Ranking!$G$28-PV_Zone_Ranking!$F$28))</f>
        <v>16.799370740204573</v>
      </c>
      <c r="BU81">
        <f ca="1">IF(PV_Zone_Ranking!$AK$18="SS",0,IF(PV_Zone_Ranking!$G$26=0,0,1-(INDEX($D81:$BY81, 1, MATCH(BU$11,$D$15:$BY$15,0))-PV_Zone_Ranking!$F$26)/(PV_Zone_Ranking!$G$26-PV_Zone_Ranking!$F$26)))</f>
        <v>19.138888658952798</v>
      </c>
      <c r="BV81">
        <f>IF(PV_Zone_Ranking!$AK$18="TX",0,IF(PV_Zone_Ranking!$G$26=0,0,1-(INDEX($D81:$BY81, 1, MATCH(BV$11,$D$15:$BY$15,0))-PV_Zone_Ranking!$F$26)/(PV_Zone_Ranking!$G$26-PV_Zone_Ranking!$F$26)))</f>
        <v>0</v>
      </c>
      <c r="BW81">
        <v>0</v>
      </c>
      <c r="BX81">
        <f t="shared" ca="1" si="42"/>
        <v>0</v>
      </c>
      <c r="BY81">
        <f t="shared" ca="1" si="42"/>
        <v>0</v>
      </c>
      <c r="BZ81">
        <f t="shared" ca="1" si="42"/>
        <v>0</v>
      </c>
      <c r="CA81">
        <f t="shared" ca="1" si="42"/>
        <v>0</v>
      </c>
      <c r="CB81">
        <f t="shared" ca="1" si="42"/>
        <v>0</v>
      </c>
      <c r="CC81">
        <f t="shared" ca="1" si="42"/>
        <v>0</v>
      </c>
      <c r="CD81">
        <f t="shared" ca="1" si="42"/>
        <v>0</v>
      </c>
      <c r="CE81">
        <f t="shared" ca="1" si="42"/>
        <v>0</v>
      </c>
      <c r="CF81">
        <f t="shared" ca="1" si="42"/>
        <v>0</v>
      </c>
      <c r="CG81">
        <f t="shared" ca="1" si="42"/>
        <v>0</v>
      </c>
      <c r="CH81" s="3">
        <f t="shared" ref="CH81:CH144" ca="1" si="53">IF($BN81=0,IF($D81=0,0,SUMPRODUCT(BQ81:CG81,$BQ$14:$CG$14)),0)</f>
        <v>0</v>
      </c>
      <c r="CI81" s="3">
        <f ca="1">IF($BN81=0,IF(PV_Zone_Ranking!$AK$18="SS",INDEX($D81:$BY81, 1, MATCH(CI$11,$D$15:$BY$15,0)),IF(PV_Zone_Ranking!$AK$18="TX",INDEX($D81:$BY81, 1, MATCH(CI$12,$D$15:$BY$15,0)),"Error")),0)</f>
        <v>0</v>
      </c>
      <c r="CJ81" s="4">
        <f t="shared" ca="1" si="50"/>
        <v>0</v>
      </c>
      <c r="CK81">
        <f t="shared" ref="CK81:CK144" ca="1" si="54">INDEX($D81:$BY81, 1, MATCH("zoneIdentification",$D$15:$BY$15,0))</f>
        <v>0</v>
      </c>
      <c r="CL81">
        <f t="shared" ref="CL81:CL144" ca="1" si="55">INDEX($D81:$BY81, 1, MATCH(CL$15,$D$15:$BY$15,0))</f>
        <v>0</v>
      </c>
      <c r="CM81" s="4" t="str">
        <f ca="1">IF(D81=0,"",IF(CH81=0,"",COUNTIF($CH$16:$CH$197,"&gt;"&amp;CH81)+COUNTIF($CH81:$CH$197,CH81)))</f>
        <v/>
      </c>
      <c r="CN81" t="str">
        <f ca="1">IF(D81=0,"",IF(CH81=0,"",COUNTIFS($CI$16:$CI$197,"&lt;"&amp;CI81,$CI$16:$CI$197,"&lt;&gt;"&amp;0)+COUNTIF($CI81:$CI$197,CI81)))</f>
        <v/>
      </c>
      <c r="CQ81">
        <v>66</v>
      </c>
      <c r="CR81" t="e">
        <f t="shared" ca="1" si="43"/>
        <v>#N/A</v>
      </c>
      <c r="CS81" t="e">
        <f t="shared" ca="1" si="43"/>
        <v>#N/A</v>
      </c>
      <c r="CT81" s="3" t="e">
        <f t="shared" ca="1" si="43"/>
        <v>#N/A</v>
      </c>
      <c r="CU81" s="3" t="e">
        <f t="shared" ca="1" si="43"/>
        <v>#N/A</v>
      </c>
      <c r="CV81" s="4" t="e">
        <f t="shared" ca="1" si="43"/>
        <v>#N/A</v>
      </c>
      <c r="CW81" s="4" t="e">
        <f t="shared" ca="1" si="19"/>
        <v>#N/A</v>
      </c>
      <c r="CY81">
        <v>66</v>
      </c>
      <c r="CZ81" t="e">
        <f t="shared" ca="1" si="31"/>
        <v>#N/A</v>
      </c>
      <c r="DA81" t="e">
        <f t="shared" ca="1" si="31"/>
        <v>#N/A</v>
      </c>
      <c r="DB81" s="3" t="e">
        <f t="shared" ca="1" si="31"/>
        <v>#N/A</v>
      </c>
      <c r="DC81" s="3" t="e">
        <f t="shared" ca="1" si="31"/>
        <v>#N/A</v>
      </c>
      <c r="DD81" s="4" t="e">
        <f t="shared" ca="1" si="31"/>
        <v>#N/A</v>
      </c>
      <c r="DE81" s="4" t="e">
        <f t="shared" ca="1" si="20"/>
        <v>#N/A</v>
      </c>
      <c r="DF81" t="e">
        <f t="shared" ref="DF81:DF144" ca="1" si="56">CHAR(39)&amp;DA81&amp;CHAR(39)</f>
        <v>#N/A</v>
      </c>
    </row>
    <row r="82" spans="4:110" x14ac:dyDescent="0.2">
      <c r="D82" s="135">
        <f t="shared" ca="1" si="49"/>
        <v>0</v>
      </c>
      <c r="E82" s="135">
        <f t="shared" ca="1" si="49"/>
        <v>0</v>
      </c>
      <c r="F82" s="135">
        <f t="shared" ca="1" si="49"/>
        <v>0</v>
      </c>
      <c r="G82" s="135">
        <f t="shared" ca="1" si="49"/>
        <v>0</v>
      </c>
      <c r="H82" s="135">
        <f t="shared" ca="1" si="49"/>
        <v>0</v>
      </c>
      <c r="I82" s="135">
        <f t="shared" ca="1" si="49"/>
        <v>0</v>
      </c>
      <c r="J82" s="2">
        <f t="shared" ca="1" si="49"/>
        <v>0</v>
      </c>
      <c r="K82" s="135">
        <f t="shared" ca="1" si="49"/>
        <v>0</v>
      </c>
      <c r="L82" s="135">
        <f t="shared" ca="1" si="49"/>
        <v>0</v>
      </c>
      <c r="M82" s="135">
        <f t="shared" ca="1" si="49"/>
        <v>0</v>
      </c>
      <c r="N82" s="135">
        <f t="shared" ca="1" si="49"/>
        <v>0</v>
      </c>
      <c r="O82" s="135">
        <f t="shared" ca="1" si="49"/>
        <v>0</v>
      </c>
      <c r="P82" s="135">
        <f t="shared" ca="1" si="49"/>
        <v>0</v>
      </c>
      <c r="Q82" s="135">
        <f t="shared" ca="1" si="49"/>
        <v>0</v>
      </c>
      <c r="R82" s="135">
        <f t="shared" ca="1" si="49"/>
        <v>0</v>
      </c>
      <c r="S82" s="135">
        <f t="shared" ca="1" si="47"/>
        <v>0</v>
      </c>
      <c r="T82" s="135">
        <f t="shared" ca="1" si="47"/>
        <v>0</v>
      </c>
      <c r="U82" s="135">
        <f t="shared" ca="1" si="47"/>
        <v>0</v>
      </c>
      <c r="V82" s="135">
        <f t="shared" ca="1" si="47"/>
        <v>0</v>
      </c>
      <c r="W82" s="135">
        <f t="shared" ca="1" si="47"/>
        <v>0</v>
      </c>
      <c r="X82" s="135">
        <f t="shared" ca="1" si="47"/>
        <v>0</v>
      </c>
      <c r="Y82" s="135">
        <f t="shared" ca="1" si="47"/>
        <v>0</v>
      </c>
      <c r="Z82" s="135">
        <f t="shared" ca="1" si="47"/>
        <v>0</v>
      </c>
      <c r="AA82" s="135">
        <f t="shared" ca="1" si="47"/>
        <v>0</v>
      </c>
      <c r="AB82" s="135">
        <f t="shared" ca="1" si="47"/>
        <v>0</v>
      </c>
      <c r="AC82" s="135">
        <f t="shared" ca="1" si="47"/>
        <v>0</v>
      </c>
      <c r="AD82" s="135">
        <f t="shared" ca="1" si="47"/>
        <v>0</v>
      </c>
      <c r="AE82" s="135">
        <f t="shared" ca="1" si="47"/>
        <v>0</v>
      </c>
      <c r="AF82" s="135">
        <f t="shared" ca="1" si="47"/>
        <v>0</v>
      </c>
      <c r="AG82" s="135">
        <f t="shared" ca="1" si="45"/>
        <v>0</v>
      </c>
      <c r="AH82" s="135">
        <f t="shared" ca="1" si="45"/>
        <v>0</v>
      </c>
      <c r="AI82" s="135">
        <f t="shared" ca="1" si="45"/>
        <v>0</v>
      </c>
      <c r="AJ82" s="135">
        <f t="shared" ca="1" si="48"/>
        <v>0</v>
      </c>
      <c r="AK82" s="135">
        <f t="shared" ca="1" si="48"/>
        <v>0</v>
      </c>
      <c r="AL82" s="135">
        <f t="shared" ca="1" si="48"/>
        <v>0</v>
      </c>
      <c r="AM82" s="135">
        <f t="shared" ca="1" si="48"/>
        <v>0</v>
      </c>
      <c r="AN82" s="135">
        <f t="shared" ca="1" si="48"/>
        <v>0</v>
      </c>
      <c r="AO82" s="135">
        <f t="shared" ca="1" si="48"/>
        <v>0</v>
      </c>
      <c r="AP82" s="135">
        <f t="shared" ca="1" si="48"/>
        <v>0</v>
      </c>
      <c r="AQ82" s="135">
        <f t="shared" ca="1" si="48"/>
        <v>0</v>
      </c>
      <c r="AR82" s="135">
        <f t="shared" ca="1" si="48"/>
        <v>0</v>
      </c>
      <c r="AS82" s="135">
        <f t="shared" ca="1" si="48"/>
        <v>0</v>
      </c>
      <c r="AT82" s="135">
        <f t="shared" ca="1" si="48"/>
        <v>0</v>
      </c>
      <c r="AU82" s="135">
        <f t="shared" ca="1" si="48"/>
        <v>0</v>
      </c>
      <c r="AV82" s="135">
        <f t="shared" ca="1" si="48"/>
        <v>0</v>
      </c>
      <c r="AW82" s="135">
        <f t="shared" ca="1" si="46"/>
        <v>0</v>
      </c>
      <c r="AX82" s="135">
        <f t="shared" ca="1" si="46"/>
        <v>0</v>
      </c>
      <c r="AY82" s="135">
        <f t="shared" ca="1" si="46"/>
        <v>0</v>
      </c>
      <c r="AZ82" s="135">
        <f t="shared" ca="1" si="46"/>
        <v>0</v>
      </c>
      <c r="BA82" s="135">
        <f t="shared" ca="1" si="46"/>
        <v>0</v>
      </c>
      <c r="BB82" s="135">
        <f t="shared" ca="1" si="46"/>
        <v>0</v>
      </c>
      <c r="BC82" s="135">
        <f t="shared" ca="1" si="46"/>
        <v>0</v>
      </c>
      <c r="BD82" s="135">
        <f t="shared" ca="1" si="46"/>
        <v>0</v>
      </c>
      <c r="BE82" s="135">
        <f t="shared" ca="1" si="46"/>
        <v>0</v>
      </c>
      <c r="BF82" s="135">
        <f t="shared" ca="1" si="46"/>
        <v>0</v>
      </c>
      <c r="BG82" s="135">
        <f t="shared" ca="1" si="46"/>
        <v>0</v>
      </c>
      <c r="BH82" s="135">
        <f t="shared" ca="1" si="46"/>
        <v>0</v>
      </c>
      <c r="BI82" s="135">
        <f t="shared" ca="1" si="46"/>
        <v>0</v>
      </c>
      <c r="BJ82" s="135">
        <f t="shared" ca="1" si="46"/>
        <v>0</v>
      </c>
      <c r="BK82" s="135">
        <f t="shared" ca="1" si="46"/>
        <v>0</v>
      </c>
      <c r="BL82" s="135"/>
      <c r="BM82" s="135">
        <f ca="1">IF(INDEX($D82:$BV82, 1, MATCH(BM$11,$D$15:$BV$15,0))&gt;=PV_Zone_Ranking!$C$45,0,1)</f>
        <v>0</v>
      </c>
      <c r="BN82" s="135">
        <f t="shared" ca="1" si="52"/>
        <v>0</v>
      </c>
      <c r="BQ82">
        <f ca="1">IF(PV_Zone_Ranking!$AK$18="SS",0,IF(PV_Zone_Ranking!$G$29=0,0,1-(INDEX($D82:$BY82, 1, MATCH(BQ$11,$D$15:$BY$15,0))-PV_Zone_Ranking!$F$29)/(PV_Zone_Ranking!$G$29-PV_Zone_Ranking!$F$29)))</f>
        <v>3.8575399157771662</v>
      </c>
      <c r="BR82">
        <f>IF(PV_Zone_Ranking!$AK$18="TX",0,IF(PV_Zone_Ranking!$G$29=0,0,1-(INDEX($D82:$BY82, 1, MATCH(BR$11,$D$15:$BY$15,0))-PV_Zone_Ranking!$F$29)/(PV_Zone_Ranking!$G$29-PV_Zone_Ranking!$F$29)))</f>
        <v>0</v>
      </c>
      <c r="BS82">
        <f ca="1">IF(PV_Zone_Ranking!$G$30=0,0,1-(INDEX($D82:$BY82, 1, MATCH(BS$11,$D$15:$BY$15,0))-PV_Zone_Ranking!$F$30)/(PV_Zone_Ranking!$G$30-PV_Zone_Ranking!$F$30))</f>
        <v>1.0774207710083805</v>
      </c>
      <c r="BT82">
        <f ca="1">IF(PV_Zone_Ranking!$G$28=0,0,1-(INDEX($D82:$BY82, 1, MATCH(BT$11,$D$15:$BY$15,0))-PV_Zone_Ranking!$F$28)/(PV_Zone_Ranking!$G$28-PV_Zone_Ranking!$F$28))</f>
        <v>16.799370740204573</v>
      </c>
      <c r="BU82">
        <f ca="1">IF(PV_Zone_Ranking!$AK$18="SS",0,IF(PV_Zone_Ranking!$G$26=0,0,1-(INDEX($D82:$BY82, 1, MATCH(BU$11,$D$15:$BY$15,0))-PV_Zone_Ranking!$F$26)/(PV_Zone_Ranking!$G$26-PV_Zone_Ranking!$F$26)))</f>
        <v>19.138888658952798</v>
      </c>
      <c r="BV82">
        <f>IF(PV_Zone_Ranking!$AK$18="TX",0,IF(PV_Zone_Ranking!$G$26=0,0,1-(INDEX($D82:$BY82, 1, MATCH(BV$11,$D$15:$BY$15,0))-PV_Zone_Ranking!$F$26)/(PV_Zone_Ranking!$G$26-PV_Zone_Ranking!$F$26)))</f>
        <v>0</v>
      </c>
      <c r="BW82">
        <v>0</v>
      </c>
      <c r="BX82">
        <f t="shared" ca="1" si="42"/>
        <v>0</v>
      </c>
      <c r="BY82">
        <f t="shared" ca="1" si="42"/>
        <v>0</v>
      </c>
      <c r="BZ82">
        <f t="shared" ca="1" si="42"/>
        <v>0</v>
      </c>
      <c r="CA82">
        <f t="shared" ca="1" si="42"/>
        <v>0</v>
      </c>
      <c r="CB82">
        <f t="shared" ca="1" si="42"/>
        <v>0</v>
      </c>
      <c r="CC82">
        <f t="shared" ca="1" si="42"/>
        <v>0</v>
      </c>
      <c r="CD82">
        <f t="shared" ca="1" si="42"/>
        <v>0</v>
      </c>
      <c r="CE82">
        <f t="shared" ca="1" si="42"/>
        <v>0</v>
      </c>
      <c r="CF82">
        <f t="shared" ca="1" si="42"/>
        <v>0</v>
      </c>
      <c r="CG82">
        <f t="shared" ca="1" si="42"/>
        <v>0</v>
      </c>
      <c r="CH82" s="3">
        <f t="shared" ca="1" si="53"/>
        <v>0</v>
      </c>
      <c r="CI82" s="3">
        <f ca="1">IF($BN82=0,IF(PV_Zone_Ranking!$AK$18="SS",INDEX($D82:$BY82, 1, MATCH(CI$11,$D$15:$BY$15,0)),IF(PV_Zone_Ranking!$AK$18="TX",INDEX($D82:$BY82, 1, MATCH(CI$12,$D$15:$BY$15,0)),"Error")),0)</f>
        <v>0</v>
      </c>
      <c r="CJ82" s="4">
        <f t="shared" ca="1" si="50"/>
        <v>0</v>
      </c>
      <c r="CK82">
        <f t="shared" ca="1" si="54"/>
        <v>0</v>
      </c>
      <c r="CL82">
        <f t="shared" ca="1" si="55"/>
        <v>0</v>
      </c>
      <c r="CM82" s="4" t="str">
        <f ca="1">IF(D82=0,"",IF(CH82=0,"",COUNTIF($CH$16:$CH$197,"&gt;"&amp;CH82)+COUNTIF($CH82:$CH$197,CH82)))</f>
        <v/>
      </c>
      <c r="CN82" t="str">
        <f ca="1">IF(D82=0,"",IF(CH82=0,"",COUNTIFS($CI$16:$CI$197,"&lt;"&amp;CI82,$CI$16:$CI$197,"&lt;&gt;"&amp;0)+COUNTIF($CI82:$CI$197,CI82)))</f>
        <v/>
      </c>
      <c r="CQ82">
        <v>67</v>
      </c>
      <c r="CR82" t="e">
        <f t="shared" ca="1" si="43"/>
        <v>#N/A</v>
      </c>
      <c r="CS82" t="e">
        <f t="shared" ca="1" si="43"/>
        <v>#N/A</v>
      </c>
      <c r="CT82" s="3" t="e">
        <f t="shared" ca="1" si="43"/>
        <v>#N/A</v>
      </c>
      <c r="CU82" s="3" t="e">
        <f t="shared" ca="1" si="43"/>
        <v>#N/A</v>
      </c>
      <c r="CV82" s="4" t="e">
        <f t="shared" ca="1" si="43"/>
        <v>#N/A</v>
      </c>
      <c r="CW82" s="4" t="e">
        <f t="shared" ref="CW82:CW145" ca="1" si="57">CW81+CV82/1000</f>
        <v>#N/A</v>
      </c>
      <c r="CY82">
        <v>67</v>
      </c>
      <c r="CZ82" t="e">
        <f t="shared" ca="1" si="31"/>
        <v>#N/A</v>
      </c>
      <c r="DA82" t="e">
        <f t="shared" ca="1" si="31"/>
        <v>#N/A</v>
      </c>
      <c r="DB82" s="3" t="e">
        <f t="shared" ca="1" si="31"/>
        <v>#N/A</v>
      </c>
      <c r="DC82" s="3" t="e">
        <f t="shared" ca="1" si="31"/>
        <v>#N/A</v>
      </c>
      <c r="DD82" s="4" t="e">
        <f t="shared" ca="1" si="31"/>
        <v>#N/A</v>
      </c>
      <c r="DE82" s="4" t="e">
        <f t="shared" ref="DE82:DE145" ca="1" si="58">DE81+DD82/1000</f>
        <v>#N/A</v>
      </c>
      <c r="DF82" t="e">
        <f t="shared" ca="1" si="56"/>
        <v>#N/A</v>
      </c>
    </row>
    <row r="83" spans="4:110" x14ac:dyDescent="0.2">
      <c r="D83" s="135">
        <f t="shared" ca="1" si="49"/>
        <v>0</v>
      </c>
      <c r="E83" s="135">
        <f t="shared" ca="1" si="49"/>
        <v>0</v>
      </c>
      <c r="F83" s="135">
        <f t="shared" ca="1" si="49"/>
        <v>0</v>
      </c>
      <c r="G83" s="135">
        <f t="shared" ca="1" si="49"/>
        <v>0</v>
      </c>
      <c r="H83" s="135">
        <f t="shared" ca="1" si="49"/>
        <v>0</v>
      </c>
      <c r="I83" s="135">
        <f t="shared" ca="1" si="49"/>
        <v>0</v>
      </c>
      <c r="J83" s="2">
        <f t="shared" ca="1" si="49"/>
        <v>0</v>
      </c>
      <c r="K83" s="135">
        <f t="shared" ca="1" si="49"/>
        <v>0</v>
      </c>
      <c r="L83" s="135">
        <f t="shared" ca="1" si="49"/>
        <v>0</v>
      </c>
      <c r="M83" s="135">
        <f t="shared" ca="1" si="49"/>
        <v>0</v>
      </c>
      <c r="N83" s="135">
        <f t="shared" ca="1" si="49"/>
        <v>0</v>
      </c>
      <c r="O83" s="135">
        <f t="shared" ca="1" si="49"/>
        <v>0</v>
      </c>
      <c r="P83" s="135">
        <f t="shared" ca="1" si="49"/>
        <v>0</v>
      </c>
      <c r="Q83" s="135">
        <f t="shared" ca="1" si="49"/>
        <v>0</v>
      </c>
      <c r="R83" s="135">
        <f t="shared" ca="1" si="49"/>
        <v>0</v>
      </c>
      <c r="S83" s="135">
        <f t="shared" ca="1" si="47"/>
        <v>0</v>
      </c>
      <c r="T83" s="135">
        <f t="shared" ca="1" si="47"/>
        <v>0</v>
      </c>
      <c r="U83" s="135">
        <f t="shared" ca="1" si="47"/>
        <v>0</v>
      </c>
      <c r="V83" s="135">
        <f t="shared" ca="1" si="47"/>
        <v>0</v>
      </c>
      <c r="W83" s="135">
        <f t="shared" ca="1" si="47"/>
        <v>0</v>
      </c>
      <c r="X83" s="135">
        <f t="shared" ca="1" si="47"/>
        <v>0</v>
      </c>
      <c r="Y83" s="135">
        <f t="shared" ca="1" si="47"/>
        <v>0</v>
      </c>
      <c r="Z83" s="135">
        <f t="shared" ca="1" si="47"/>
        <v>0</v>
      </c>
      <c r="AA83" s="135">
        <f t="shared" ca="1" si="47"/>
        <v>0</v>
      </c>
      <c r="AB83" s="135">
        <f t="shared" ca="1" si="47"/>
        <v>0</v>
      </c>
      <c r="AC83" s="135">
        <f t="shared" ca="1" si="47"/>
        <v>0</v>
      </c>
      <c r="AD83" s="135">
        <f t="shared" ca="1" si="47"/>
        <v>0</v>
      </c>
      <c r="AE83" s="135">
        <f t="shared" ca="1" si="47"/>
        <v>0</v>
      </c>
      <c r="AF83" s="135">
        <f t="shared" ca="1" si="47"/>
        <v>0</v>
      </c>
      <c r="AG83" s="135">
        <f t="shared" ca="1" si="45"/>
        <v>0</v>
      </c>
      <c r="AH83" s="135">
        <f t="shared" ca="1" si="45"/>
        <v>0</v>
      </c>
      <c r="AI83" s="135">
        <f t="shared" ca="1" si="45"/>
        <v>0</v>
      </c>
      <c r="AJ83" s="135">
        <f t="shared" ca="1" si="48"/>
        <v>0</v>
      </c>
      <c r="AK83" s="135">
        <f t="shared" ca="1" si="48"/>
        <v>0</v>
      </c>
      <c r="AL83" s="135">
        <f t="shared" ca="1" si="48"/>
        <v>0</v>
      </c>
      <c r="AM83" s="135">
        <f t="shared" ca="1" si="48"/>
        <v>0</v>
      </c>
      <c r="AN83" s="135">
        <f t="shared" ca="1" si="48"/>
        <v>0</v>
      </c>
      <c r="AO83" s="135">
        <f t="shared" ca="1" si="48"/>
        <v>0</v>
      </c>
      <c r="AP83" s="135">
        <f t="shared" ca="1" si="48"/>
        <v>0</v>
      </c>
      <c r="AQ83" s="135">
        <f t="shared" ca="1" si="48"/>
        <v>0</v>
      </c>
      <c r="AR83" s="135">
        <f t="shared" ca="1" si="48"/>
        <v>0</v>
      </c>
      <c r="AS83" s="135">
        <f t="shared" ca="1" si="48"/>
        <v>0</v>
      </c>
      <c r="AT83" s="135">
        <f t="shared" ca="1" si="48"/>
        <v>0</v>
      </c>
      <c r="AU83" s="135">
        <f t="shared" ca="1" si="48"/>
        <v>0</v>
      </c>
      <c r="AV83" s="135">
        <f t="shared" ca="1" si="48"/>
        <v>0</v>
      </c>
      <c r="AW83" s="135">
        <f t="shared" ca="1" si="46"/>
        <v>0</v>
      </c>
      <c r="AX83" s="135">
        <f t="shared" ca="1" si="46"/>
        <v>0</v>
      </c>
      <c r="AY83" s="135">
        <f t="shared" ca="1" si="46"/>
        <v>0</v>
      </c>
      <c r="AZ83" s="135">
        <f t="shared" ca="1" si="46"/>
        <v>0</v>
      </c>
      <c r="BA83" s="135">
        <f t="shared" ca="1" si="46"/>
        <v>0</v>
      </c>
      <c r="BB83" s="135">
        <f t="shared" ca="1" si="46"/>
        <v>0</v>
      </c>
      <c r="BC83" s="135">
        <f t="shared" ca="1" si="46"/>
        <v>0</v>
      </c>
      <c r="BD83" s="135">
        <f t="shared" ca="1" si="46"/>
        <v>0</v>
      </c>
      <c r="BE83" s="135">
        <f t="shared" ca="1" si="46"/>
        <v>0</v>
      </c>
      <c r="BF83" s="135">
        <f t="shared" ca="1" si="46"/>
        <v>0</v>
      </c>
      <c r="BG83" s="135">
        <f t="shared" ca="1" si="46"/>
        <v>0</v>
      </c>
      <c r="BH83" s="135">
        <f t="shared" ca="1" si="46"/>
        <v>0</v>
      </c>
      <c r="BI83" s="135">
        <f t="shared" ca="1" si="46"/>
        <v>0</v>
      </c>
      <c r="BJ83" s="135">
        <f t="shared" ca="1" si="46"/>
        <v>0</v>
      </c>
      <c r="BK83" s="135">
        <f t="shared" ca="1" si="46"/>
        <v>0</v>
      </c>
      <c r="BL83" s="135"/>
      <c r="BM83" s="135">
        <f ca="1">IF(INDEX($D83:$BV83, 1, MATCH(BM$11,$D$15:$BV$15,0))&gt;=PV_Zone_Ranking!$C$45,0,1)</f>
        <v>0</v>
      </c>
      <c r="BN83" s="135">
        <f t="shared" ca="1" si="52"/>
        <v>0</v>
      </c>
      <c r="BQ83">
        <f ca="1">IF(PV_Zone_Ranking!$AK$18="SS",0,IF(PV_Zone_Ranking!$G$29=0,0,1-(INDEX($D83:$BY83, 1, MATCH(BQ$11,$D$15:$BY$15,0))-PV_Zone_Ranking!$F$29)/(PV_Zone_Ranking!$G$29-PV_Zone_Ranking!$F$29)))</f>
        <v>3.8575399157771662</v>
      </c>
      <c r="BR83">
        <f>IF(PV_Zone_Ranking!$AK$18="TX",0,IF(PV_Zone_Ranking!$G$29=0,0,1-(INDEX($D83:$BY83, 1, MATCH(BR$11,$D$15:$BY$15,0))-PV_Zone_Ranking!$F$29)/(PV_Zone_Ranking!$G$29-PV_Zone_Ranking!$F$29)))</f>
        <v>0</v>
      </c>
      <c r="BS83">
        <f ca="1">IF(PV_Zone_Ranking!$G$30=0,0,1-(INDEX($D83:$BY83, 1, MATCH(BS$11,$D$15:$BY$15,0))-PV_Zone_Ranking!$F$30)/(PV_Zone_Ranking!$G$30-PV_Zone_Ranking!$F$30))</f>
        <v>1.0774207710083805</v>
      </c>
      <c r="BT83">
        <f ca="1">IF(PV_Zone_Ranking!$G$28=0,0,1-(INDEX($D83:$BY83, 1, MATCH(BT$11,$D$15:$BY$15,0))-PV_Zone_Ranking!$F$28)/(PV_Zone_Ranking!$G$28-PV_Zone_Ranking!$F$28))</f>
        <v>16.799370740204573</v>
      </c>
      <c r="BU83">
        <f ca="1">IF(PV_Zone_Ranking!$AK$18="SS",0,IF(PV_Zone_Ranking!$G$26=0,0,1-(INDEX($D83:$BY83, 1, MATCH(BU$11,$D$15:$BY$15,0))-PV_Zone_Ranking!$F$26)/(PV_Zone_Ranking!$G$26-PV_Zone_Ranking!$F$26)))</f>
        <v>19.138888658952798</v>
      </c>
      <c r="BV83">
        <f>IF(PV_Zone_Ranking!$AK$18="TX",0,IF(PV_Zone_Ranking!$G$26=0,0,1-(INDEX($D83:$BY83, 1, MATCH(BV$11,$D$15:$BY$15,0))-PV_Zone_Ranking!$F$26)/(PV_Zone_Ranking!$G$26-PV_Zone_Ranking!$F$26)))</f>
        <v>0</v>
      </c>
      <c r="BW83">
        <v>0</v>
      </c>
      <c r="BX83">
        <f t="shared" ca="1" si="42"/>
        <v>0</v>
      </c>
      <c r="BY83">
        <f t="shared" ca="1" si="42"/>
        <v>0</v>
      </c>
      <c r="BZ83">
        <f t="shared" ca="1" si="42"/>
        <v>0</v>
      </c>
      <c r="CA83">
        <f t="shared" ca="1" si="42"/>
        <v>0</v>
      </c>
      <c r="CB83">
        <f t="shared" ca="1" si="42"/>
        <v>0</v>
      </c>
      <c r="CC83">
        <f t="shared" ca="1" si="42"/>
        <v>0</v>
      </c>
      <c r="CD83">
        <f t="shared" ca="1" si="42"/>
        <v>0</v>
      </c>
      <c r="CE83">
        <f t="shared" ca="1" si="42"/>
        <v>0</v>
      </c>
      <c r="CF83">
        <f t="shared" ca="1" si="42"/>
        <v>0</v>
      </c>
      <c r="CG83">
        <f t="shared" ca="1" si="42"/>
        <v>0</v>
      </c>
      <c r="CH83" s="3">
        <f t="shared" ca="1" si="53"/>
        <v>0</v>
      </c>
      <c r="CI83" s="3">
        <f ca="1">IF($BN83=0,IF(PV_Zone_Ranking!$AK$18="SS",INDEX($D83:$BY83, 1, MATCH(CI$11,$D$15:$BY$15,0)),IF(PV_Zone_Ranking!$AK$18="TX",INDEX($D83:$BY83, 1, MATCH(CI$12,$D$15:$BY$15,0)),"Error")),0)</f>
        <v>0</v>
      </c>
      <c r="CJ83" s="4">
        <f t="shared" ca="1" si="50"/>
        <v>0</v>
      </c>
      <c r="CK83">
        <f t="shared" ca="1" si="54"/>
        <v>0</v>
      </c>
      <c r="CL83">
        <f t="shared" ca="1" si="55"/>
        <v>0</v>
      </c>
      <c r="CM83" s="4" t="str">
        <f ca="1">IF(D83=0,"",IF(CH83=0,"",COUNTIF($CH$16:$CH$197,"&gt;"&amp;CH83)+COUNTIF($CH83:$CH$197,CH83)))</f>
        <v/>
      </c>
      <c r="CN83" t="str">
        <f ca="1">IF(D83=0,"",IF(CH83=0,"",COUNTIFS($CI$16:$CI$197,"&lt;"&amp;CI83,$CI$16:$CI$197,"&lt;&gt;"&amp;0)+COUNTIF($CI83:$CI$197,CI83)))</f>
        <v/>
      </c>
      <c r="CQ83">
        <v>68</v>
      </c>
      <c r="CR83" t="e">
        <f t="shared" ca="1" si="43"/>
        <v>#N/A</v>
      </c>
      <c r="CS83" t="e">
        <f t="shared" ca="1" si="43"/>
        <v>#N/A</v>
      </c>
      <c r="CT83" s="3" t="e">
        <f t="shared" ca="1" si="43"/>
        <v>#N/A</v>
      </c>
      <c r="CU83" s="3" t="e">
        <f t="shared" ca="1" si="43"/>
        <v>#N/A</v>
      </c>
      <c r="CV83" s="4" t="e">
        <f t="shared" ca="1" si="43"/>
        <v>#N/A</v>
      </c>
      <c r="CW83" s="4" t="e">
        <f t="shared" ca="1" si="57"/>
        <v>#N/A</v>
      </c>
      <c r="CY83">
        <v>68</v>
      </c>
      <c r="CZ83" t="e">
        <f t="shared" ca="1" si="31"/>
        <v>#N/A</v>
      </c>
      <c r="DA83" t="e">
        <f t="shared" ca="1" si="31"/>
        <v>#N/A</v>
      </c>
      <c r="DB83" s="3" t="e">
        <f t="shared" ca="1" si="31"/>
        <v>#N/A</v>
      </c>
      <c r="DC83" s="3" t="e">
        <f t="shared" ca="1" si="31"/>
        <v>#N/A</v>
      </c>
      <c r="DD83" s="4" t="e">
        <f t="shared" ca="1" si="31"/>
        <v>#N/A</v>
      </c>
      <c r="DE83" s="4" t="e">
        <f t="shared" ca="1" si="58"/>
        <v>#N/A</v>
      </c>
      <c r="DF83" t="e">
        <f t="shared" ca="1" si="56"/>
        <v>#N/A</v>
      </c>
    </row>
    <row r="84" spans="4:110" x14ac:dyDescent="0.2">
      <c r="D84" s="135">
        <f t="shared" ca="1" si="49"/>
        <v>0</v>
      </c>
      <c r="E84" s="135">
        <f t="shared" ca="1" si="49"/>
        <v>0</v>
      </c>
      <c r="F84" s="135">
        <f t="shared" ca="1" si="49"/>
        <v>0</v>
      </c>
      <c r="G84" s="135">
        <f t="shared" ca="1" si="49"/>
        <v>0</v>
      </c>
      <c r="H84" s="135">
        <f t="shared" ca="1" si="49"/>
        <v>0</v>
      </c>
      <c r="I84" s="135">
        <f t="shared" ca="1" si="49"/>
        <v>0</v>
      </c>
      <c r="J84" s="2">
        <f t="shared" ca="1" si="49"/>
        <v>0</v>
      </c>
      <c r="K84" s="135">
        <f t="shared" ca="1" si="49"/>
        <v>0</v>
      </c>
      <c r="L84" s="135">
        <f t="shared" ca="1" si="49"/>
        <v>0</v>
      </c>
      <c r="M84" s="135">
        <f t="shared" ca="1" si="49"/>
        <v>0</v>
      </c>
      <c r="N84" s="135">
        <f t="shared" ca="1" si="49"/>
        <v>0</v>
      </c>
      <c r="O84" s="135">
        <f t="shared" ca="1" si="49"/>
        <v>0</v>
      </c>
      <c r="P84" s="135">
        <f t="shared" ca="1" si="49"/>
        <v>0</v>
      </c>
      <c r="Q84" s="135">
        <f t="shared" ca="1" si="49"/>
        <v>0</v>
      </c>
      <c r="R84" s="135">
        <f t="shared" ca="1" si="49"/>
        <v>0</v>
      </c>
      <c r="S84" s="135">
        <f t="shared" ca="1" si="47"/>
        <v>0</v>
      </c>
      <c r="T84" s="135">
        <f t="shared" ca="1" si="47"/>
        <v>0</v>
      </c>
      <c r="U84" s="135">
        <f t="shared" ca="1" si="47"/>
        <v>0</v>
      </c>
      <c r="V84" s="135">
        <f t="shared" ca="1" si="47"/>
        <v>0</v>
      </c>
      <c r="W84" s="135">
        <f t="shared" ca="1" si="47"/>
        <v>0</v>
      </c>
      <c r="X84" s="135">
        <f t="shared" ca="1" si="47"/>
        <v>0</v>
      </c>
      <c r="Y84" s="135">
        <f t="shared" ca="1" si="47"/>
        <v>0</v>
      </c>
      <c r="Z84" s="135">
        <f t="shared" ca="1" si="47"/>
        <v>0</v>
      </c>
      <c r="AA84" s="135">
        <f t="shared" ca="1" si="47"/>
        <v>0</v>
      </c>
      <c r="AB84" s="135">
        <f t="shared" ca="1" si="47"/>
        <v>0</v>
      </c>
      <c r="AC84" s="135">
        <f t="shared" ca="1" si="47"/>
        <v>0</v>
      </c>
      <c r="AD84" s="135">
        <f t="shared" ca="1" si="47"/>
        <v>0</v>
      </c>
      <c r="AE84" s="135">
        <f t="shared" ca="1" si="47"/>
        <v>0</v>
      </c>
      <c r="AF84" s="135">
        <f t="shared" ca="1" si="47"/>
        <v>0</v>
      </c>
      <c r="AG84" s="135">
        <f t="shared" ca="1" si="45"/>
        <v>0</v>
      </c>
      <c r="AH84" s="135">
        <f t="shared" ca="1" si="45"/>
        <v>0</v>
      </c>
      <c r="AI84" s="135">
        <f t="shared" ca="1" si="45"/>
        <v>0</v>
      </c>
      <c r="AJ84" s="135">
        <f t="shared" ca="1" si="48"/>
        <v>0</v>
      </c>
      <c r="AK84" s="135">
        <f t="shared" ca="1" si="48"/>
        <v>0</v>
      </c>
      <c r="AL84" s="135">
        <f t="shared" ca="1" si="48"/>
        <v>0</v>
      </c>
      <c r="AM84" s="135">
        <f t="shared" ca="1" si="48"/>
        <v>0</v>
      </c>
      <c r="AN84" s="135">
        <f t="shared" ca="1" si="48"/>
        <v>0</v>
      </c>
      <c r="AO84" s="135">
        <f t="shared" ca="1" si="48"/>
        <v>0</v>
      </c>
      <c r="AP84" s="135">
        <f t="shared" ca="1" si="48"/>
        <v>0</v>
      </c>
      <c r="AQ84" s="135">
        <f t="shared" ca="1" si="48"/>
        <v>0</v>
      </c>
      <c r="AR84" s="135">
        <f t="shared" ca="1" si="48"/>
        <v>0</v>
      </c>
      <c r="AS84" s="135">
        <f t="shared" ca="1" si="48"/>
        <v>0</v>
      </c>
      <c r="AT84" s="135">
        <f t="shared" ca="1" si="48"/>
        <v>0</v>
      </c>
      <c r="AU84" s="135">
        <f t="shared" ca="1" si="48"/>
        <v>0</v>
      </c>
      <c r="AV84" s="135">
        <f t="shared" ca="1" si="48"/>
        <v>0</v>
      </c>
      <c r="AW84" s="135">
        <f t="shared" ca="1" si="46"/>
        <v>0</v>
      </c>
      <c r="AX84" s="135">
        <f t="shared" ca="1" si="46"/>
        <v>0</v>
      </c>
      <c r="AY84" s="135">
        <f t="shared" ca="1" si="46"/>
        <v>0</v>
      </c>
      <c r="AZ84" s="135">
        <f t="shared" ca="1" si="46"/>
        <v>0</v>
      </c>
      <c r="BA84" s="135">
        <f t="shared" ca="1" si="46"/>
        <v>0</v>
      </c>
      <c r="BB84" s="135">
        <f t="shared" ca="1" si="46"/>
        <v>0</v>
      </c>
      <c r="BC84" s="135">
        <f t="shared" ca="1" si="46"/>
        <v>0</v>
      </c>
      <c r="BD84" s="135">
        <f t="shared" ca="1" si="46"/>
        <v>0</v>
      </c>
      <c r="BE84" s="135">
        <f t="shared" ca="1" si="46"/>
        <v>0</v>
      </c>
      <c r="BF84" s="135">
        <f t="shared" ca="1" si="46"/>
        <v>0</v>
      </c>
      <c r="BG84" s="135">
        <f t="shared" ca="1" si="46"/>
        <v>0</v>
      </c>
      <c r="BH84" s="135">
        <f t="shared" ca="1" si="46"/>
        <v>0</v>
      </c>
      <c r="BI84" s="135">
        <f t="shared" ca="1" si="46"/>
        <v>0</v>
      </c>
      <c r="BJ84" s="135">
        <f t="shared" ca="1" si="46"/>
        <v>0</v>
      </c>
      <c r="BK84" s="135">
        <f t="shared" ca="1" si="46"/>
        <v>0</v>
      </c>
      <c r="BL84" s="135"/>
      <c r="BM84" s="135">
        <f ca="1">IF(INDEX($D84:$BV84, 1, MATCH(BM$11,$D$15:$BV$15,0))&gt;=PV_Zone_Ranking!$C$45,0,1)</f>
        <v>0</v>
      </c>
      <c r="BN84" s="135">
        <f t="shared" ca="1" si="52"/>
        <v>0</v>
      </c>
      <c r="BQ84">
        <f ca="1">IF(PV_Zone_Ranking!$AK$18="SS",0,IF(PV_Zone_Ranking!$G$29=0,0,1-(INDEX($D84:$BY84, 1, MATCH(BQ$11,$D$15:$BY$15,0))-PV_Zone_Ranking!$F$29)/(PV_Zone_Ranking!$G$29-PV_Zone_Ranking!$F$29)))</f>
        <v>3.8575399157771662</v>
      </c>
      <c r="BR84">
        <f>IF(PV_Zone_Ranking!$AK$18="TX",0,IF(PV_Zone_Ranking!$G$29=0,0,1-(INDEX($D84:$BY84, 1, MATCH(BR$11,$D$15:$BY$15,0))-PV_Zone_Ranking!$F$29)/(PV_Zone_Ranking!$G$29-PV_Zone_Ranking!$F$29)))</f>
        <v>0</v>
      </c>
      <c r="BS84">
        <f ca="1">IF(PV_Zone_Ranking!$G$30=0,0,1-(INDEX($D84:$BY84, 1, MATCH(BS$11,$D$15:$BY$15,0))-PV_Zone_Ranking!$F$30)/(PV_Zone_Ranking!$G$30-PV_Zone_Ranking!$F$30))</f>
        <v>1.0774207710083805</v>
      </c>
      <c r="BT84">
        <f ca="1">IF(PV_Zone_Ranking!$G$28=0,0,1-(INDEX($D84:$BY84, 1, MATCH(BT$11,$D$15:$BY$15,0))-PV_Zone_Ranking!$F$28)/(PV_Zone_Ranking!$G$28-PV_Zone_Ranking!$F$28))</f>
        <v>16.799370740204573</v>
      </c>
      <c r="BU84">
        <f ca="1">IF(PV_Zone_Ranking!$AK$18="SS",0,IF(PV_Zone_Ranking!$G$26=0,0,1-(INDEX($D84:$BY84, 1, MATCH(BU$11,$D$15:$BY$15,0))-PV_Zone_Ranking!$F$26)/(PV_Zone_Ranking!$G$26-PV_Zone_Ranking!$F$26)))</f>
        <v>19.138888658952798</v>
      </c>
      <c r="BV84">
        <f>IF(PV_Zone_Ranking!$AK$18="TX",0,IF(PV_Zone_Ranking!$G$26=0,0,1-(INDEX($D84:$BY84, 1, MATCH(BV$11,$D$15:$BY$15,0))-PV_Zone_Ranking!$F$26)/(PV_Zone_Ranking!$G$26-PV_Zone_Ranking!$F$26)))</f>
        <v>0</v>
      </c>
      <c r="BW84">
        <v>0</v>
      </c>
      <c r="BX84">
        <f t="shared" ca="1" si="42"/>
        <v>0</v>
      </c>
      <c r="BY84">
        <f t="shared" ca="1" si="42"/>
        <v>0</v>
      </c>
      <c r="BZ84">
        <f t="shared" ca="1" si="42"/>
        <v>0</v>
      </c>
      <c r="CA84">
        <f t="shared" ca="1" si="42"/>
        <v>0</v>
      </c>
      <c r="CB84">
        <f t="shared" ca="1" si="42"/>
        <v>0</v>
      </c>
      <c r="CC84">
        <f t="shared" ca="1" si="42"/>
        <v>0</v>
      </c>
      <c r="CD84">
        <f t="shared" ca="1" si="42"/>
        <v>0</v>
      </c>
      <c r="CE84">
        <f t="shared" ca="1" si="42"/>
        <v>0</v>
      </c>
      <c r="CF84">
        <f t="shared" ca="1" si="42"/>
        <v>0</v>
      </c>
      <c r="CG84">
        <f t="shared" ca="1" si="42"/>
        <v>0</v>
      </c>
      <c r="CH84" s="3">
        <f t="shared" ca="1" si="53"/>
        <v>0</v>
      </c>
      <c r="CI84" s="3">
        <f ca="1">IF($BN84=0,IF(PV_Zone_Ranking!$AK$18="SS",INDEX($D84:$BY84, 1, MATCH(CI$11,$D$15:$BY$15,0)),IF(PV_Zone_Ranking!$AK$18="TX",INDEX($D84:$BY84, 1, MATCH(CI$12,$D$15:$BY$15,0)),"Error")),0)</f>
        <v>0</v>
      </c>
      <c r="CJ84" s="4">
        <f t="shared" ca="1" si="50"/>
        <v>0</v>
      </c>
      <c r="CK84">
        <f t="shared" ca="1" si="54"/>
        <v>0</v>
      </c>
      <c r="CL84">
        <f t="shared" ca="1" si="55"/>
        <v>0</v>
      </c>
      <c r="CM84" s="4" t="str">
        <f ca="1">IF(D84=0,"",IF(CH84=0,"",COUNTIF($CH$16:$CH$197,"&gt;"&amp;CH84)+COUNTIF($CH84:$CH$197,CH84)))</f>
        <v/>
      </c>
      <c r="CN84" t="str">
        <f ca="1">IF(D84=0,"",IF(CH84=0,"",COUNTIFS($CI$16:$CI$197,"&lt;"&amp;CI84,$CI$16:$CI$197,"&lt;&gt;"&amp;0)+COUNTIF($CI84:$CI$197,CI84)))</f>
        <v/>
      </c>
      <c r="CQ84">
        <v>69</v>
      </c>
      <c r="CR84" t="e">
        <f t="shared" ca="1" si="43"/>
        <v>#N/A</v>
      </c>
      <c r="CS84" t="e">
        <f t="shared" ca="1" si="43"/>
        <v>#N/A</v>
      </c>
      <c r="CT84" s="3" t="e">
        <f t="shared" ca="1" si="43"/>
        <v>#N/A</v>
      </c>
      <c r="CU84" s="3" t="e">
        <f t="shared" ca="1" si="43"/>
        <v>#N/A</v>
      </c>
      <c r="CV84" s="4" t="e">
        <f t="shared" ca="1" si="43"/>
        <v>#N/A</v>
      </c>
      <c r="CW84" s="4" t="e">
        <f t="shared" ca="1" si="57"/>
        <v>#N/A</v>
      </c>
      <c r="CY84">
        <v>69</v>
      </c>
      <c r="CZ84" t="e">
        <f t="shared" ca="1" si="31"/>
        <v>#N/A</v>
      </c>
      <c r="DA84" t="e">
        <f t="shared" ca="1" si="31"/>
        <v>#N/A</v>
      </c>
      <c r="DB84" s="3" t="e">
        <f t="shared" ca="1" si="31"/>
        <v>#N/A</v>
      </c>
      <c r="DC84" s="3" t="e">
        <f t="shared" ca="1" si="31"/>
        <v>#N/A</v>
      </c>
      <c r="DD84" s="4" t="e">
        <f t="shared" ca="1" si="31"/>
        <v>#N/A</v>
      </c>
      <c r="DE84" s="4" t="e">
        <f t="shared" ca="1" si="58"/>
        <v>#N/A</v>
      </c>
      <c r="DF84" t="e">
        <f t="shared" ca="1" si="56"/>
        <v>#N/A</v>
      </c>
    </row>
    <row r="85" spans="4:110" x14ac:dyDescent="0.2">
      <c r="D85" s="135">
        <f t="shared" ca="1" si="49"/>
        <v>0</v>
      </c>
      <c r="E85" s="135">
        <f t="shared" ca="1" si="49"/>
        <v>0</v>
      </c>
      <c r="F85" s="135">
        <f t="shared" ca="1" si="49"/>
        <v>0</v>
      </c>
      <c r="G85" s="135">
        <f t="shared" ca="1" si="49"/>
        <v>0</v>
      </c>
      <c r="H85" s="135">
        <f t="shared" ca="1" si="49"/>
        <v>0</v>
      </c>
      <c r="I85" s="135">
        <f t="shared" ca="1" si="49"/>
        <v>0</v>
      </c>
      <c r="J85" s="2">
        <f t="shared" ca="1" si="49"/>
        <v>0</v>
      </c>
      <c r="K85" s="135">
        <f t="shared" ca="1" si="49"/>
        <v>0</v>
      </c>
      <c r="L85" s="135">
        <f t="shared" ca="1" si="49"/>
        <v>0</v>
      </c>
      <c r="M85" s="135">
        <f t="shared" ca="1" si="49"/>
        <v>0</v>
      </c>
      <c r="N85" s="135">
        <f t="shared" ca="1" si="49"/>
        <v>0</v>
      </c>
      <c r="O85" s="135">
        <f t="shared" ca="1" si="49"/>
        <v>0</v>
      </c>
      <c r="P85" s="135">
        <f t="shared" ca="1" si="49"/>
        <v>0</v>
      </c>
      <c r="Q85" s="135">
        <f t="shared" ca="1" si="49"/>
        <v>0</v>
      </c>
      <c r="R85" s="135">
        <f t="shared" ca="1" si="49"/>
        <v>0</v>
      </c>
      <c r="S85" s="135">
        <f t="shared" ca="1" si="47"/>
        <v>0</v>
      </c>
      <c r="T85" s="135">
        <f t="shared" ca="1" si="47"/>
        <v>0</v>
      </c>
      <c r="U85" s="135">
        <f t="shared" ca="1" si="47"/>
        <v>0</v>
      </c>
      <c r="V85" s="135">
        <f t="shared" ca="1" si="47"/>
        <v>0</v>
      </c>
      <c r="W85" s="135">
        <f t="shared" ca="1" si="47"/>
        <v>0</v>
      </c>
      <c r="X85" s="135">
        <f t="shared" ca="1" si="47"/>
        <v>0</v>
      </c>
      <c r="Y85" s="135">
        <f t="shared" ca="1" si="47"/>
        <v>0</v>
      </c>
      <c r="Z85" s="135">
        <f t="shared" ca="1" si="47"/>
        <v>0</v>
      </c>
      <c r="AA85" s="135">
        <f t="shared" ca="1" si="47"/>
        <v>0</v>
      </c>
      <c r="AB85" s="135">
        <f t="shared" ca="1" si="47"/>
        <v>0</v>
      </c>
      <c r="AC85" s="135">
        <f t="shared" ca="1" si="47"/>
        <v>0</v>
      </c>
      <c r="AD85" s="135">
        <f t="shared" ca="1" si="47"/>
        <v>0</v>
      </c>
      <c r="AE85" s="135">
        <f t="shared" ca="1" si="47"/>
        <v>0</v>
      </c>
      <c r="AF85" s="135">
        <f t="shared" ca="1" si="47"/>
        <v>0</v>
      </c>
      <c r="AG85" s="135">
        <f t="shared" ca="1" si="45"/>
        <v>0</v>
      </c>
      <c r="AH85" s="135">
        <f t="shared" ca="1" si="45"/>
        <v>0</v>
      </c>
      <c r="AI85" s="135">
        <f t="shared" ca="1" si="45"/>
        <v>0</v>
      </c>
      <c r="AJ85" s="135">
        <f t="shared" ca="1" si="48"/>
        <v>0</v>
      </c>
      <c r="AK85" s="135">
        <f t="shared" ca="1" si="48"/>
        <v>0</v>
      </c>
      <c r="AL85" s="135">
        <f t="shared" ca="1" si="48"/>
        <v>0</v>
      </c>
      <c r="AM85" s="135">
        <f t="shared" ca="1" si="48"/>
        <v>0</v>
      </c>
      <c r="AN85" s="135">
        <f t="shared" ca="1" si="48"/>
        <v>0</v>
      </c>
      <c r="AO85" s="135">
        <f t="shared" ca="1" si="48"/>
        <v>0</v>
      </c>
      <c r="AP85" s="135">
        <f t="shared" ca="1" si="48"/>
        <v>0</v>
      </c>
      <c r="AQ85" s="135">
        <f t="shared" ca="1" si="48"/>
        <v>0</v>
      </c>
      <c r="AR85" s="135">
        <f t="shared" ca="1" si="48"/>
        <v>0</v>
      </c>
      <c r="AS85" s="135">
        <f t="shared" ca="1" si="48"/>
        <v>0</v>
      </c>
      <c r="AT85" s="135">
        <f t="shared" ca="1" si="48"/>
        <v>0</v>
      </c>
      <c r="AU85" s="135">
        <f t="shared" ca="1" si="48"/>
        <v>0</v>
      </c>
      <c r="AV85" s="135">
        <f t="shared" ca="1" si="48"/>
        <v>0</v>
      </c>
      <c r="AW85" s="135">
        <f t="shared" ca="1" si="46"/>
        <v>0</v>
      </c>
      <c r="AX85" s="135">
        <f t="shared" ca="1" si="46"/>
        <v>0</v>
      </c>
      <c r="AY85" s="135">
        <f t="shared" ca="1" si="46"/>
        <v>0</v>
      </c>
      <c r="AZ85" s="135">
        <f t="shared" ca="1" si="46"/>
        <v>0</v>
      </c>
      <c r="BA85" s="135">
        <f t="shared" ca="1" si="46"/>
        <v>0</v>
      </c>
      <c r="BB85" s="135">
        <f t="shared" ca="1" si="46"/>
        <v>0</v>
      </c>
      <c r="BC85" s="135">
        <f t="shared" ca="1" si="46"/>
        <v>0</v>
      </c>
      <c r="BD85" s="135">
        <f t="shared" ca="1" si="46"/>
        <v>0</v>
      </c>
      <c r="BE85" s="135">
        <f t="shared" ca="1" si="46"/>
        <v>0</v>
      </c>
      <c r="BF85" s="135">
        <f t="shared" ca="1" si="46"/>
        <v>0</v>
      </c>
      <c r="BG85" s="135">
        <f t="shared" ca="1" si="46"/>
        <v>0</v>
      </c>
      <c r="BH85" s="135">
        <f t="shared" ca="1" si="46"/>
        <v>0</v>
      </c>
      <c r="BI85" s="135">
        <f t="shared" ca="1" si="46"/>
        <v>0</v>
      </c>
      <c r="BJ85" s="135">
        <f t="shared" ca="1" si="46"/>
        <v>0</v>
      </c>
      <c r="BK85" s="135">
        <f t="shared" ca="1" si="46"/>
        <v>0</v>
      </c>
      <c r="BL85" s="135"/>
      <c r="BM85" s="135">
        <f ca="1">IF(INDEX($D85:$BV85, 1, MATCH(BM$11,$D$15:$BV$15,0))&gt;=PV_Zone_Ranking!$C$45,0,1)</f>
        <v>0</v>
      </c>
      <c r="BN85" s="135">
        <f t="shared" ca="1" si="52"/>
        <v>0</v>
      </c>
      <c r="BQ85">
        <f ca="1">IF(PV_Zone_Ranking!$AK$18="SS",0,IF(PV_Zone_Ranking!$G$29=0,0,1-(INDEX($D85:$BY85, 1, MATCH(BQ$11,$D$15:$BY$15,0))-PV_Zone_Ranking!$F$29)/(PV_Zone_Ranking!$G$29-PV_Zone_Ranking!$F$29)))</f>
        <v>3.8575399157771662</v>
      </c>
      <c r="BR85">
        <f>IF(PV_Zone_Ranking!$AK$18="TX",0,IF(PV_Zone_Ranking!$G$29=0,0,1-(INDEX($D85:$BY85, 1, MATCH(BR$11,$D$15:$BY$15,0))-PV_Zone_Ranking!$F$29)/(PV_Zone_Ranking!$G$29-PV_Zone_Ranking!$F$29)))</f>
        <v>0</v>
      </c>
      <c r="BS85">
        <f ca="1">IF(PV_Zone_Ranking!$G$30=0,0,1-(INDEX($D85:$BY85, 1, MATCH(BS$11,$D$15:$BY$15,0))-PV_Zone_Ranking!$F$30)/(PV_Zone_Ranking!$G$30-PV_Zone_Ranking!$F$30))</f>
        <v>1.0774207710083805</v>
      </c>
      <c r="BT85">
        <f ca="1">IF(PV_Zone_Ranking!$G$28=0,0,1-(INDEX($D85:$BY85, 1, MATCH(BT$11,$D$15:$BY$15,0))-PV_Zone_Ranking!$F$28)/(PV_Zone_Ranking!$G$28-PV_Zone_Ranking!$F$28))</f>
        <v>16.799370740204573</v>
      </c>
      <c r="BU85">
        <f ca="1">IF(PV_Zone_Ranking!$AK$18="SS",0,IF(PV_Zone_Ranking!$G$26=0,0,1-(INDEX($D85:$BY85, 1, MATCH(BU$11,$D$15:$BY$15,0))-PV_Zone_Ranking!$F$26)/(PV_Zone_Ranking!$G$26-PV_Zone_Ranking!$F$26)))</f>
        <v>19.138888658952798</v>
      </c>
      <c r="BV85">
        <f>IF(PV_Zone_Ranking!$AK$18="TX",0,IF(PV_Zone_Ranking!$G$26=0,0,1-(INDEX($D85:$BY85, 1, MATCH(BV$11,$D$15:$BY$15,0))-PV_Zone_Ranking!$F$26)/(PV_Zone_Ranking!$G$26-PV_Zone_Ranking!$F$26)))</f>
        <v>0</v>
      </c>
      <c r="BW85">
        <v>0</v>
      </c>
      <c r="BX85">
        <f t="shared" ca="1" si="42"/>
        <v>0</v>
      </c>
      <c r="BY85">
        <f t="shared" ca="1" si="42"/>
        <v>0</v>
      </c>
      <c r="BZ85">
        <f t="shared" ca="1" si="42"/>
        <v>0</v>
      </c>
      <c r="CA85">
        <f t="shared" ca="1" si="42"/>
        <v>0</v>
      </c>
      <c r="CB85">
        <f t="shared" ca="1" si="42"/>
        <v>0</v>
      </c>
      <c r="CC85">
        <f t="shared" ca="1" si="42"/>
        <v>0</v>
      </c>
      <c r="CD85">
        <f t="shared" ca="1" si="42"/>
        <v>0</v>
      </c>
      <c r="CE85">
        <f t="shared" ca="1" si="42"/>
        <v>0</v>
      </c>
      <c r="CF85">
        <f t="shared" ca="1" si="42"/>
        <v>0</v>
      </c>
      <c r="CG85">
        <f t="shared" ca="1" si="42"/>
        <v>0</v>
      </c>
      <c r="CH85" s="3">
        <f t="shared" ca="1" si="53"/>
        <v>0</v>
      </c>
      <c r="CI85" s="3">
        <f ca="1">IF($BN85=0,IF(PV_Zone_Ranking!$AK$18="SS",INDEX($D85:$BY85, 1, MATCH(CI$11,$D$15:$BY$15,0)),IF(PV_Zone_Ranking!$AK$18="TX",INDEX($D85:$BY85, 1, MATCH(CI$12,$D$15:$BY$15,0)),"Error")),0)</f>
        <v>0</v>
      </c>
      <c r="CJ85" s="4">
        <f t="shared" ca="1" si="50"/>
        <v>0</v>
      </c>
      <c r="CK85">
        <f t="shared" ca="1" si="54"/>
        <v>0</v>
      </c>
      <c r="CL85">
        <f t="shared" ca="1" si="55"/>
        <v>0</v>
      </c>
      <c r="CM85" s="4" t="str">
        <f ca="1">IF(D85=0,"",IF(CH85=0,"",COUNTIF($CH$16:$CH$197,"&gt;"&amp;CH85)+COUNTIF($CH85:$CH$197,CH85)))</f>
        <v/>
      </c>
      <c r="CN85" t="str">
        <f ca="1">IF(D85=0,"",IF(CH85=0,"",COUNTIFS($CI$16:$CI$197,"&lt;"&amp;CI85,$CI$16:$CI$197,"&lt;&gt;"&amp;0)+COUNTIF($CI85:$CI$197,CI85)))</f>
        <v/>
      </c>
      <c r="CQ85">
        <v>70</v>
      </c>
      <c r="CR85" t="e">
        <f t="shared" ca="1" si="43"/>
        <v>#N/A</v>
      </c>
      <c r="CS85" t="e">
        <f t="shared" ca="1" si="43"/>
        <v>#N/A</v>
      </c>
      <c r="CT85" s="3" t="e">
        <f t="shared" ca="1" si="43"/>
        <v>#N/A</v>
      </c>
      <c r="CU85" s="3" t="e">
        <f t="shared" ca="1" si="43"/>
        <v>#N/A</v>
      </c>
      <c r="CV85" s="4" t="e">
        <f t="shared" ca="1" si="43"/>
        <v>#N/A</v>
      </c>
      <c r="CW85" s="4" t="e">
        <f t="shared" ca="1" si="57"/>
        <v>#N/A</v>
      </c>
      <c r="CY85">
        <v>70</v>
      </c>
      <c r="CZ85" t="e">
        <f t="shared" ca="1" si="31"/>
        <v>#N/A</v>
      </c>
      <c r="DA85" t="e">
        <f t="shared" ca="1" si="31"/>
        <v>#N/A</v>
      </c>
      <c r="DB85" s="3" t="e">
        <f t="shared" ca="1" si="31"/>
        <v>#N/A</v>
      </c>
      <c r="DC85" s="3" t="e">
        <f t="shared" ca="1" si="31"/>
        <v>#N/A</v>
      </c>
      <c r="DD85" s="4" t="e">
        <f t="shared" ca="1" si="31"/>
        <v>#N/A</v>
      </c>
      <c r="DE85" s="4" t="e">
        <f t="shared" ca="1" si="58"/>
        <v>#N/A</v>
      </c>
      <c r="DF85" t="e">
        <f t="shared" ca="1" si="56"/>
        <v>#N/A</v>
      </c>
    </row>
    <row r="86" spans="4:110" x14ac:dyDescent="0.2">
      <c r="D86" s="135">
        <f t="shared" ca="1" si="49"/>
        <v>0</v>
      </c>
      <c r="E86" s="135">
        <f t="shared" ca="1" si="49"/>
        <v>0</v>
      </c>
      <c r="F86" s="135">
        <f t="shared" ca="1" si="49"/>
        <v>0</v>
      </c>
      <c r="G86" s="135">
        <f t="shared" ca="1" si="49"/>
        <v>0</v>
      </c>
      <c r="H86" s="135">
        <f t="shared" ca="1" si="49"/>
        <v>0</v>
      </c>
      <c r="I86" s="135">
        <f t="shared" ca="1" si="49"/>
        <v>0</v>
      </c>
      <c r="J86" s="2">
        <f t="shared" ca="1" si="49"/>
        <v>0</v>
      </c>
      <c r="K86" s="135">
        <f t="shared" ca="1" si="49"/>
        <v>0</v>
      </c>
      <c r="L86" s="135">
        <f t="shared" ca="1" si="49"/>
        <v>0</v>
      </c>
      <c r="M86" s="135">
        <f t="shared" ca="1" si="49"/>
        <v>0</v>
      </c>
      <c r="N86" s="135">
        <f t="shared" ca="1" si="49"/>
        <v>0</v>
      </c>
      <c r="O86" s="135">
        <f t="shared" ca="1" si="49"/>
        <v>0</v>
      </c>
      <c r="P86" s="135">
        <f t="shared" ca="1" si="49"/>
        <v>0</v>
      </c>
      <c r="Q86" s="135">
        <f t="shared" ca="1" si="49"/>
        <v>0</v>
      </c>
      <c r="R86" s="135">
        <f t="shared" ca="1" si="49"/>
        <v>0</v>
      </c>
      <c r="S86" s="135">
        <f t="shared" ca="1" si="47"/>
        <v>0</v>
      </c>
      <c r="T86" s="135">
        <f t="shared" ca="1" si="47"/>
        <v>0</v>
      </c>
      <c r="U86" s="135">
        <f t="shared" ca="1" si="47"/>
        <v>0</v>
      </c>
      <c r="V86" s="135">
        <f t="shared" ca="1" si="47"/>
        <v>0</v>
      </c>
      <c r="W86" s="135">
        <f t="shared" ca="1" si="47"/>
        <v>0</v>
      </c>
      <c r="X86" s="135">
        <f t="shared" ca="1" si="47"/>
        <v>0</v>
      </c>
      <c r="Y86" s="135">
        <f t="shared" ca="1" si="47"/>
        <v>0</v>
      </c>
      <c r="Z86" s="135">
        <f t="shared" ca="1" si="47"/>
        <v>0</v>
      </c>
      <c r="AA86" s="135">
        <f t="shared" ca="1" si="47"/>
        <v>0</v>
      </c>
      <c r="AB86" s="135">
        <f t="shared" ca="1" si="47"/>
        <v>0</v>
      </c>
      <c r="AC86" s="135">
        <f t="shared" ca="1" si="47"/>
        <v>0</v>
      </c>
      <c r="AD86" s="135">
        <f t="shared" ca="1" si="47"/>
        <v>0</v>
      </c>
      <c r="AE86" s="135">
        <f t="shared" ca="1" si="47"/>
        <v>0</v>
      </c>
      <c r="AF86" s="135">
        <f t="shared" ca="1" si="47"/>
        <v>0</v>
      </c>
      <c r="AG86" s="135">
        <f t="shared" ca="1" si="45"/>
        <v>0</v>
      </c>
      <c r="AH86" s="135">
        <f t="shared" ca="1" si="45"/>
        <v>0</v>
      </c>
      <c r="AI86" s="135">
        <f t="shared" ca="1" si="45"/>
        <v>0</v>
      </c>
      <c r="AJ86" s="135">
        <f t="shared" ca="1" si="48"/>
        <v>0</v>
      </c>
      <c r="AK86" s="135">
        <f t="shared" ca="1" si="48"/>
        <v>0</v>
      </c>
      <c r="AL86" s="135">
        <f t="shared" ca="1" si="48"/>
        <v>0</v>
      </c>
      <c r="AM86" s="135">
        <f t="shared" ca="1" si="48"/>
        <v>0</v>
      </c>
      <c r="AN86" s="135">
        <f t="shared" ca="1" si="48"/>
        <v>0</v>
      </c>
      <c r="AO86" s="135">
        <f t="shared" ca="1" si="48"/>
        <v>0</v>
      </c>
      <c r="AP86" s="135">
        <f t="shared" ca="1" si="48"/>
        <v>0</v>
      </c>
      <c r="AQ86" s="135">
        <f t="shared" ca="1" si="48"/>
        <v>0</v>
      </c>
      <c r="AR86" s="135">
        <f t="shared" ca="1" si="48"/>
        <v>0</v>
      </c>
      <c r="AS86" s="135">
        <f t="shared" ca="1" si="48"/>
        <v>0</v>
      </c>
      <c r="AT86" s="135">
        <f t="shared" ca="1" si="48"/>
        <v>0</v>
      </c>
      <c r="AU86" s="135">
        <f t="shared" ca="1" si="48"/>
        <v>0</v>
      </c>
      <c r="AV86" s="135">
        <f t="shared" ca="1" si="48"/>
        <v>0</v>
      </c>
      <c r="AW86" s="135">
        <f t="shared" ca="1" si="46"/>
        <v>0</v>
      </c>
      <c r="AX86" s="135">
        <f t="shared" ca="1" si="46"/>
        <v>0</v>
      </c>
      <c r="AY86" s="135">
        <f t="shared" ca="1" si="46"/>
        <v>0</v>
      </c>
      <c r="AZ86" s="135">
        <f t="shared" ca="1" si="46"/>
        <v>0</v>
      </c>
      <c r="BA86" s="135">
        <f t="shared" ca="1" si="46"/>
        <v>0</v>
      </c>
      <c r="BB86" s="135">
        <f t="shared" ca="1" si="46"/>
        <v>0</v>
      </c>
      <c r="BC86" s="135">
        <f t="shared" ca="1" si="46"/>
        <v>0</v>
      </c>
      <c r="BD86" s="135">
        <f t="shared" ca="1" si="46"/>
        <v>0</v>
      </c>
      <c r="BE86" s="135">
        <f t="shared" ca="1" si="46"/>
        <v>0</v>
      </c>
      <c r="BF86" s="135">
        <f t="shared" ca="1" si="46"/>
        <v>0</v>
      </c>
      <c r="BG86" s="135">
        <f t="shared" ca="1" si="46"/>
        <v>0</v>
      </c>
      <c r="BH86" s="135">
        <f t="shared" ca="1" si="46"/>
        <v>0</v>
      </c>
      <c r="BI86" s="135">
        <f t="shared" ca="1" si="46"/>
        <v>0</v>
      </c>
      <c r="BJ86" s="135">
        <f t="shared" ca="1" si="46"/>
        <v>0</v>
      </c>
      <c r="BK86" s="135">
        <f t="shared" ca="1" si="46"/>
        <v>0</v>
      </c>
      <c r="BL86" s="135"/>
      <c r="BM86" s="135">
        <f ca="1">IF(INDEX($D86:$BV86, 1, MATCH(BM$11,$D$15:$BV$15,0))&gt;=PV_Zone_Ranking!$C$45,0,1)</f>
        <v>0</v>
      </c>
      <c r="BN86" s="135">
        <f t="shared" ca="1" si="52"/>
        <v>0</v>
      </c>
      <c r="BQ86">
        <f ca="1">IF(PV_Zone_Ranking!$AK$18="SS",0,IF(PV_Zone_Ranking!$G$29=0,0,1-(INDEX($D86:$BY86, 1, MATCH(BQ$11,$D$15:$BY$15,0))-PV_Zone_Ranking!$F$29)/(PV_Zone_Ranking!$G$29-PV_Zone_Ranking!$F$29)))</f>
        <v>3.8575399157771662</v>
      </c>
      <c r="BR86">
        <f>IF(PV_Zone_Ranking!$AK$18="TX",0,IF(PV_Zone_Ranking!$G$29=0,0,1-(INDEX($D86:$BY86, 1, MATCH(BR$11,$D$15:$BY$15,0))-PV_Zone_Ranking!$F$29)/(PV_Zone_Ranking!$G$29-PV_Zone_Ranking!$F$29)))</f>
        <v>0</v>
      </c>
      <c r="BS86">
        <f ca="1">IF(PV_Zone_Ranking!$G$30=0,0,1-(INDEX($D86:$BY86, 1, MATCH(BS$11,$D$15:$BY$15,0))-PV_Zone_Ranking!$F$30)/(PV_Zone_Ranking!$G$30-PV_Zone_Ranking!$F$30))</f>
        <v>1.0774207710083805</v>
      </c>
      <c r="BT86">
        <f ca="1">IF(PV_Zone_Ranking!$G$28=0,0,1-(INDEX($D86:$BY86, 1, MATCH(BT$11,$D$15:$BY$15,0))-PV_Zone_Ranking!$F$28)/(PV_Zone_Ranking!$G$28-PV_Zone_Ranking!$F$28))</f>
        <v>16.799370740204573</v>
      </c>
      <c r="BU86">
        <f ca="1">IF(PV_Zone_Ranking!$AK$18="SS",0,IF(PV_Zone_Ranking!$G$26=0,0,1-(INDEX($D86:$BY86, 1, MATCH(BU$11,$D$15:$BY$15,0))-PV_Zone_Ranking!$F$26)/(PV_Zone_Ranking!$G$26-PV_Zone_Ranking!$F$26)))</f>
        <v>19.138888658952798</v>
      </c>
      <c r="BV86">
        <f>IF(PV_Zone_Ranking!$AK$18="TX",0,IF(PV_Zone_Ranking!$G$26=0,0,1-(INDEX($D86:$BY86, 1, MATCH(BV$11,$D$15:$BY$15,0))-PV_Zone_Ranking!$F$26)/(PV_Zone_Ranking!$G$26-PV_Zone_Ranking!$F$26)))</f>
        <v>0</v>
      </c>
      <c r="BW86">
        <v>0</v>
      </c>
      <c r="BX86">
        <f t="shared" ca="1" si="42"/>
        <v>0</v>
      </c>
      <c r="BY86">
        <f t="shared" ca="1" si="42"/>
        <v>0</v>
      </c>
      <c r="BZ86">
        <f t="shared" ca="1" si="42"/>
        <v>0</v>
      </c>
      <c r="CA86">
        <f t="shared" ca="1" si="42"/>
        <v>0</v>
      </c>
      <c r="CB86">
        <f t="shared" ca="1" si="42"/>
        <v>0</v>
      </c>
      <c r="CC86">
        <f t="shared" ca="1" si="42"/>
        <v>0</v>
      </c>
      <c r="CD86">
        <f t="shared" ca="1" si="42"/>
        <v>0</v>
      </c>
      <c r="CE86">
        <f t="shared" ca="1" si="42"/>
        <v>0</v>
      </c>
      <c r="CF86">
        <f t="shared" ca="1" si="42"/>
        <v>0</v>
      </c>
      <c r="CG86">
        <f t="shared" ca="1" si="42"/>
        <v>0</v>
      </c>
      <c r="CH86" s="3">
        <f t="shared" ca="1" si="53"/>
        <v>0</v>
      </c>
      <c r="CI86" s="3">
        <f ca="1">IF($BN86=0,IF(PV_Zone_Ranking!$AK$18="SS",INDEX($D86:$BY86, 1, MATCH(CI$11,$D$15:$BY$15,0)),IF(PV_Zone_Ranking!$AK$18="TX",INDEX($D86:$BY86, 1, MATCH(CI$12,$D$15:$BY$15,0)),"Error")),0)</f>
        <v>0</v>
      </c>
      <c r="CJ86" s="4">
        <f t="shared" ca="1" si="50"/>
        <v>0</v>
      </c>
      <c r="CK86">
        <f t="shared" ca="1" si="54"/>
        <v>0</v>
      </c>
      <c r="CL86">
        <f t="shared" ca="1" si="55"/>
        <v>0</v>
      </c>
      <c r="CM86" s="4" t="str">
        <f ca="1">IF(D86=0,"",IF(CH86=0,"",COUNTIF($CH$16:$CH$197,"&gt;"&amp;CH86)+COUNTIF($CH86:$CH$197,CH86)))</f>
        <v/>
      </c>
      <c r="CN86" t="str">
        <f ca="1">IF(D86=0,"",IF(CH86=0,"",COUNTIFS($CI$16:$CI$197,"&lt;"&amp;CI86,$CI$16:$CI$197,"&lt;&gt;"&amp;0)+COUNTIF($CI86:$CI$197,CI86)))</f>
        <v/>
      </c>
      <c r="CQ86">
        <v>71</v>
      </c>
      <c r="CR86" t="e">
        <f t="shared" ca="1" si="43"/>
        <v>#N/A</v>
      </c>
      <c r="CS86" t="e">
        <f t="shared" ca="1" si="43"/>
        <v>#N/A</v>
      </c>
      <c r="CT86" s="3" t="e">
        <f t="shared" ca="1" si="43"/>
        <v>#N/A</v>
      </c>
      <c r="CU86" s="3" t="e">
        <f t="shared" ca="1" si="43"/>
        <v>#N/A</v>
      </c>
      <c r="CV86" s="4" t="e">
        <f t="shared" ca="1" si="43"/>
        <v>#N/A</v>
      </c>
      <c r="CW86" s="4" t="e">
        <f t="shared" ca="1" si="57"/>
        <v>#N/A</v>
      </c>
      <c r="CY86">
        <v>71</v>
      </c>
      <c r="CZ86" t="e">
        <f t="shared" ca="1" si="31"/>
        <v>#N/A</v>
      </c>
      <c r="DA86" t="e">
        <f t="shared" ca="1" si="31"/>
        <v>#N/A</v>
      </c>
      <c r="DB86" s="3" t="e">
        <f t="shared" ca="1" si="31"/>
        <v>#N/A</v>
      </c>
      <c r="DC86" s="3" t="e">
        <f t="shared" ca="1" si="31"/>
        <v>#N/A</v>
      </c>
      <c r="DD86" s="4" t="e">
        <f t="shared" ca="1" si="31"/>
        <v>#N/A</v>
      </c>
      <c r="DE86" s="4" t="e">
        <f t="shared" ca="1" si="58"/>
        <v>#N/A</v>
      </c>
      <c r="DF86" t="e">
        <f t="shared" ca="1" si="56"/>
        <v>#N/A</v>
      </c>
    </row>
    <row r="87" spans="4:110" x14ac:dyDescent="0.2">
      <c r="D87" s="135">
        <f t="shared" ca="1" si="49"/>
        <v>0</v>
      </c>
      <c r="E87" s="135">
        <f t="shared" ca="1" si="49"/>
        <v>0</v>
      </c>
      <c r="F87" s="135">
        <f t="shared" ca="1" si="49"/>
        <v>0</v>
      </c>
      <c r="G87" s="135">
        <f t="shared" ca="1" si="49"/>
        <v>0</v>
      </c>
      <c r="H87" s="135">
        <f t="shared" ca="1" si="49"/>
        <v>0</v>
      </c>
      <c r="I87" s="135">
        <f t="shared" ca="1" si="49"/>
        <v>0</v>
      </c>
      <c r="J87" s="2">
        <f t="shared" ca="1" si="49"/>
        <v>0</v>
      </c>
      <c r="K87" s="135">
        <f t="shared" ca="1" si="49"/>
        <v>0</v>
      </c>
      <c r="L87" s="135">
        <f t="shared" ca="1" si="49"/>
        <v>0</v>
      </c>
      <c r="M87" s="135">
        <f t="shared" ca="1" si="49"/>
        <v>0</v>
      </c>
      <c r="N87" s="135">
        <f t="shared" ca="1" si="49"/>
        <v>0</v>
      </c>
      <c r="O87" s="135">
        <f t="shared" ca="1" si="49"/>
        <v>0</v>
      </c>
      <c r="P87" s="135">
        <f t="shared" ca="1" si="49"/>
        <v>0</v>
      </c>
      <c r="Q87" s="135">
        <f t="shared" ca="1" si="49"/>
        <v>0</v>
      </c>
      <c r="R87" s="135">
        <f t="shared" ca="1" si="49"/>
        <v>0</v>
      </c>
      <c r="S87" s="135">
        <f t="shared" ca="1" si="47"/>
        <v>0</v>
      </c>
      <c r="T87" s="135">
        <f t="shared" ca="1" si="47"/>
        <v>0</v>
      </c>
      <c r="U87" s="135">
        <f t="shared" ca="1" si="47"/>
        <v>0</v>
      </c>
      <c r="V87" s="135">
        <f t="shared" ca="1" si="47"/>
        <v>0</v>
      </c>
      <c r="W87" s="135">
        <f t="shared" ca="1" si="47"/>
        <v>0</v>
      </c>
      <c r="X87" s="135">
        <f t="shared" ca="1" si="47"/>
        <v>0</v>
      </c>
      <c r="Y87" s="135">
        <f t="shared" ca="1" si="47"/>
        <v>0</v>
      </c>
      <c r="Z87" s="135">
        <f t="shared" ca="1" si="47"/>
        <v>0</v>
      </c>
      <c r="AA87" s="135">
        <f t="shared" ca="1" si="47"/>
        <v>0</v>
      </c>
      <c r="AB87" s="135">
        <f t="shared" ca="1" si="47"/>
        <v>0</v>
      </c>
      <c r="AC87" s="135">
        <f t="shared" ca="1" si="47"/>
        <v>0</v>
      </c>
      <c r="AD87" s="135">
        <f t="shared" ca="1" si="47"/>
        <v>0</v>
      </c>
      <c r="AE87" s="135">
        <f t="shared" ca="1" si="47"/>
        <v>0</v>
      </c>
      <c r="AF87" s="135">
        <f t="shared" ca="1" si="47"/>
        <v>0</v>
      </c>
      <c r="AG87" s="135">
        <f t="shared" ca="1" si="45"/>
        <v>0</v>
      </c>
      <c r="AH87" s="135">
        <f t="shared" ca="1" si="45"/>
        <v>0</v>
      </c>
      <c r="AI87" s="135">
        <f t="shared" ca="1" si="45"/>
        <v>0</v>
      </c>
      <c r="AJ87" s="135">
        <f t="shared" ca="1" si="48"/>
        <v>0</v>
      </c>
      <c r="AK87" s="135">
        <f t="shared" ca="1" si="48"/>
        <v>0</v>
      </c>
      <c r="AL87" s="135">
        <f t="shared" ca="1" si="48"/>
        <v>0</v>
      </c>
      <c r="AM87" s="135">
        <f t="shared" ca="1" si="48"/>
        <v>0</v>
      </c>
      <c r="AN87" s="135">
        <f t="shared" ca="1" si="48"/>
        <v>0</v>
      </c>
      <c r="AO87" s="135">
        <f t="shared" ca="1" si="48"/>
        <v>0</v>
      </c>
      <c r="AP87" s="135">
        <f t="shared" ca="1" si="48"/>
        <v>0</v>
      </c>
      <c r="AQ87" s="135">
        <f t="shared" ca="1" si="48"/>
        <v>0</v>
      </c>
      <c r="AR87" s="135">
        <f t="shared" ca="1" si="48"/>
        <v>0</v>
      </c>
      <c r="AS87" s="135">
        <f t="shared" ca="1" si="48"/>
        <v>0</v>
      </c>
      <c r="AT87" s="135">
        <f t="shared" ca="1" si="48"/>
        <v>0</v>
      </c>
      <c r="AU87" s="135">
        <f t="shared" ca="1" si="48"/>
        <v>0</v>
      </c>
      <c r="AV87" s="135">
        <f t="shared" ca="1" si="48"/>
        <v>0</v>
      </c>
      <c r="AW87" s="135">
        <f t="shared" ca="1" si="46"/>
        <v>0</v>
      </c>
      <c r="AX87" s="135">
        <f t="shared" ca="1" si="46"/>
        <v>0</v>
      </c>
      <c r="AY87" s="135">
        <f t="shared" ca="1" si="46"/>
        <v>0</v>
      </c>
      <c r="AZ87" s="135">
        <f t="shared" ca="1" si="46"/>
        <v>0</v>
      </c>
      <c r="BA87" s="135">
        <f t="shared" ca="1" si="46"/>
        <v>0</v>
      </c>
      <c r="BB87" s="135">
        <f t="shared" ca="1" si="46"/>
        <v>0</v>
      </c>
      <c r="BC87" s="135">
        <f t="shared" ca="1" si="46"/>
        <v>0</v>
      </c>
      <c r="BD87" s="135">
        <f t="shared" ca="1" si="46"/>
        <v>0</v>
      </c>
      <c r="BE87" s="135">
        <f t="shared" ca="1" si="46"/>
        <v>0</v>
      </c>
      <c r="BF87" s="135">
        <f t="shared" ca="1" si="46"/>
        <v>0</v>
      </c>
      <c r="BG87" s="135">
        <f t="shared" ca="1" si="46"/>
        <v>0</v>
      </c>
      <c r="BH87" s="135">
        <f t="shared" ca="1" si="46"/>
        <v>0</v>
      </c>
      <c r="BI87" s="135">
        <f t="shared" ca="1" si="46"/>
        <v>0</v>
      </c>
      <c r="BJ87" s="135">
        <f t="shared" ca="1" si="46"/>
        <v>0</v>
      </c>
      <c r="BK87" s="135">
        <f t="shared" ca="1" si="46"/>
        <v>0</v>
      </c>
      <c r="BL87" s="135"/>
      <c r="BM87" s="135">
        <f ca="1">IF(INDEX($D87:$BV87, 1, MATCH(BM$11,$D$15:$BV$15,0))&gt;=PV_Zone_Ranking!$C$45,0,1)</f>
        <v>0</v>
      </c>
      <c r="BN87" s="135">
        <f t="shared" ca="1" si="52"/>
        <v>0</v>
      </c>
      <c r="BQ87">
        <f ca="1">IF(PV_Zone_Ranking!$AK$18="SS",0,IF(PV_Zone_Ranking!$G$29=0,0,1-(INDEX($D87:$BY87, 1, MATCH(BQ$11,$D$15:$BY$15,0))-PV_Zone_Ranking!$F$29)/(PV_Zone_Ranking!$G$29-PV_Zone_Ranking!$F$29)))</f>
        <v>3.8575399157771662</v>
      </c>
      <c r="BR87">
        <f>IF(PV_Zone_Ranking!$AK$18="TX",0,IF(PV_Zone_Ranking!$G$29=0,0,1-(INDEX($D87:$BY87, 1, MATCH(BR$11,$D$15:$BY$15,0))-PV_Zone_Ranking!$F$29)/(PV_Zone_Ranking!$G$29-PV_Zone_Ranking!$F$29)))</f>
        <v>0</v>
      </c>
      <c r="BS87">
        <f ca="1">IF(PV_Zone_Ranking!$G$30=0,0,1-(INDEX($D87:$BY87, 1, MATCH(BS$11,$D$15:$BY$15,0))-PV_Zone_Ranking!$F$30)/(PV_Zone_Ranking!$G$30-PV_Zone_Ranking!$F$30))</f>
        <v>1.0774207710083805</v>
      </c>
      <c r="BT87">
        <f ca="1">IF(PV_Zone_Ranking!$G$28=0,0,1-(INDEX($D87:$BY87, 1, MATCH(BT$11,$D$15:$BY$15,0))-PV_Zone_Ranking!$F$28)/(PV_Zone_Ranking!$G$28-PV_Zone_Ranking!$F$28))</f>
        <v>16.799370740204573</v>
      </c>
      <c r="BU87">
        <f ca="1">IF(PV_Zone_Ranking!$AK$18="SS",0,IF(PV_Zone_Ranking!$G$26=0,0,1-(INDEX($D87:$BY87, 1, MATCH(BU$11,$D$15:$BY$15,0))-PV_Zone_Ranking!$F$26)/(PV_Zone_Ranking!$G$26-PV_Zone_Ranking!$F$26)))</f>
        <v>19.138888658952798</v>
      </c>
      <c r="BV87">
        <f>IF(PV_Zone_Ranking!$AK$18="TX",0,IF(PV_Zone_Ranking!$G$26=0,0,1-(INDEX($D87:$BY87, 1, MATCH(BV$11,$D$15:$BY$15,0))-PV_Zone_Ranking!$F$26)/(PV_Zone_Ranking!$G$26-PV_Zone_Ranking!$F$26)))</f>
        <v>0</v>
      </c>
      <c r="BW87">
        <v>0</v>
      </c>
      <c r="BX87">
        <f t="shared" ca="1" si="42"/>
        <v>0</v>
      </c>
      <c r="BY87">
        <f t="shared" ca="1" si="42"/>
        <v>0</v>
      </c>
      <c r="BZ87">
        <f t="shared" ca="1" si="42"/>
        <v>0</v>
      </c>
      <c r="CA87">
        <f t="shared" ca="1" si="42"/>
        <v>0</v>
      </c>
      <c r="CB87">
        <f t="shared" ca="1" si="42"/>
        <v>0</v>
      </c>
      <c r="CC87">
        <f t="shared" ca="1" si="42"/>
        <v>0</v>
      </c>
      <c r="CD87">
        <f t="shared" ca="1" si="42"/>
        <v>0</v>
      </c>
      <c r="CE87">
        <f t="shared" ca="1" si="42"/>
        <v>0</v>
      </c>
      <c r="CF87">
        <f t="shared" ca="1" si="42"/>
        <v>0</v>
      </c>
      <c r="CG87">
        <f t="shared" ca="1" si="42"/>
        <v>0</v>
      </c>
      <c r="CH87" s="3">
        <f t="shared" ca="1" si="53"/>
        <v>0</v>
      </c>
      <c r="CI87" s="3">
        <f ca="1">IF($BN87=0,IF(PV_Zone_Ranking!$AK$18="SS",INDEX($D87:$BY87, 1, MATCH(CI$11,$D$15:$BY$15,0)),IF(PV_Zone_Ranking!$AK$18="TX",INDEX($D87:$BY87, 1, MATCH(CI$12,$D$15:$BY$15,0)),"Error")),0)</f>
        <v>0</v>
      </c>
      <c r="CJ87" s="4">
        <f t="shared" ca="1" si="50"/>
        <v>0</v>
      </c>
      <c r="CK87">
        <f t="shared" ca="1" si="54"/>
        <v>0</v>
      </c>
      <c r="CL87">
        <f t="shared" ca="1" si="55"/>
        <v>0</v>
      </c>
      <c r="CM87" s="4" t="str">
        <f ca="1">IF(D87=0,"",IF(CH87=0,"",COUNTIF($CH$16:$CH$197,"&gt;"&amp;CH87)+COUNTIF($CH87:$CH$197,CH87)))</f>
        <v/>
      </c>
      <c r="CN87" t="str">
        <f ca="1">IF(D87=0,"",IF(CH87=0,"",COUNTIFS($CI$16:$CI$197,"&lt;"&amp;CI87,$CI$16:$CI$197,"&lt;&gt;"&amp;0)+COUNTIF($CI87:$CI$197,CI87)))</f>
        <v/>
      </c>
      <c r="CQ87">
        <v>72</v>
      </c>
      <c r="CR87" t="e">
        <f t="shared" ca="1" si="43"/>
        <v>#N/A</v>
      </c>
      <c r="CS87" t="e">
        <f t="shared" ca="1" si="43"/>
        <v>#N/A</v>
      </c>
      <c r="CT87" s="3" t="e">
        <f t="shared" ca="1" si="43"/>
        <v>#N/A</v>
      </c>
      <c r="CU87" s="3" t="e">
        <f t="shared" ca="1" si="43"/>
        <v>#N/A</v>
      </c>
      <c r="CV87" s="4" t="e">
        <f t="shared" ca="1" si="43"/>
        <v>#N/A</v>
      </c>
      <c r="CW87" s="4" t="e">
        <f t="shared" ca="1" si="57"/>
        <v>#N/A</v>
      </c>
      <c r="CY87">
        <v>72</v>
      </c>
      <c r="CZ87" t="e">
        <f t="shared" ca="1" si="31"/>
        <v>#N/A</v>
      </c>
      <c r="DA87" t="e">
        <f t="shared" ca="1" si="31"/>
        <v>#N/A</v>
      </c>
      <c r="DB87" s="3" t="e">
        <f t="shared" ca="1" si="31"/>
        <v>#N/A</v>
      </c>
      <c r="DC87" s="3" t="e">
        <f t="shared" ca="1" si="31"/>
        <v>#N/A</v>
      </c>
      <c r="DD87" s="4" t="e">
        <f t="shared" ca="1" si="31"/>
        <v>#N/A</v>
      </c>
      <c r="DE87" s="4" t="e">
        <f t="shared" ca="1" si="58"/>
        <v>#N/A</v>
      </c>
      <c r="DF87" t="e">
        <f t="shared" ca="1" si="56"/>
        <v>#N/A</v>
      </c>
    </row>
    <row r="88" spans="4:110" x14ac:dyDescent="0.2">
      <c r="D88" s="135">
        <f t="shared" ca="1" si="49"/>
        <v>0</v>
      </c>
      <c r="E88" s="135">
        <f t="shared" ca="1" si="49"/>
        <v>0</v>
      </c>
      <c r="F88" s="135">
        <f t="shared" ca="1" si="49"/>
        <v>0</v>
      </c>
      <c r="G88" s="135">
        <f t="shared" ca="1" si="49"/>
        <v>0</v>
      </c>
      <c r="H88" s="135">
        <f t="shared" ca="1" si="49"/>
        <v>0</v>
      </c>
      <c r="I88" s="135">
        <f t="shared" ca="1" si="49"/>
        <v>0</v>
      </c>
      <c r="J88" s="2">
        <f t="shared" ca="1" si="49"/>
        <v>0</v>
      </c>
      <c r="K88" s="135">
        <f t="shared" ca="1" si="49"/>
        <v>0</v>
      </c>
      <c r="L88" s="135">
        <f t="shared" ca="1" si="49"/>
        <v>0</v>
      </c>
      <c r="M88" s="135">
        <f t="shared" ca="1" si="49"/>
        <v>0</v>
      </c>
      <c r="N88" s="135">
        <f t="shared" ca="1" si="49"/>
        <v>0</v>
      </c>
      <c r="O88" s="135">
        <f t="shared" ca="1" si="49"/>
        <v>0</v>
      </c>
      <c r="P88" s="135">
        <f t="shared" ca="1" si="49"/>
        <v>0</v>
      </c>
      <c r="Q88" s="135">
        <f t="shared" ca="1" si="49"/>
        <v>0</v>
      </c>
      <c r="R88" s="135">
        <f t="shared" ca="1" si="49"/>
        <v>0</v>
      </c>
      <c r="S88" s="135">
        <f t="shared" ca="1" si="47"/>
        <v>0</v>
      </c>
      <c r="T88" s="135">
        <f t="shared" ca="1" si="47"/>
        <v>0</v>
      </c>
      <c r="U88" s="135">
        <f t="shared" ca="1" si="47"/>
        <v>0</v>
      </c>
      <c r="V88" s="135">
        <f t="shared" ca="1" si="47"/>
        <v>0</v>
      </c>
      <c r="W88" s="135">
        <f t="shared" ca="1" si="47"/>
        <v>0</v>
      </c>
      <c r="X88" s="135">
        <f t="shared" ca="1" si="47"/>
        <v>0</v>
      </c>
      <c r="Y88" s="135">
        <f t="shared" ca="1" si="47"/>
        <v>0</v>
      </c>
      <c r="Z88" s="135">
        <f t="shared" ca="1" si="47"/>
        <v>0</v>
      </c>
      <c r="AA88" s="135">
        <f t="shared" ca="1" si="47"/>
        <v>0</v>
      </c>
      <c r="AB88" s="135">
        <f t="shared" ca="1" si="47"/>
        <v>0</v>
      </c>
      <c r="AC88" s="135">
        <f t="shared" ca="1" si="47"/>
        <v>0</v>
      </c>
      <c r="AD88" s="135">
        <f t="shared" ca="1" si="47"/>
        <v>0</v>
      </c>
      <c r="AE88" s="135">
        <f t="shared" ca="1" si="47"/>
        <v>0</v>
      </c>
      <c r="AF88" s="135">
        <f t="shared" ca="1" si="47"/>
        <v>0</v>
      </c>
      <c r="AG88" s="135">
        <f t="shared" ca="1" si="45"/>
        <v>0</v>
      </c>
      <c r="AH88" s="135">
        <f t="shared" ca="1" si="45"/>
        <v>0</v>
      </c>
      <c r="AI88" s="135">
        <f t="shared" ca="1" si="45"/>
        <v>0</v>
      </c>
      <c r="AJ88" s="135">
        <f t="shared" ca="1" si="48"/>
        <v>0</v>
      </c>
      <c r="AK88" s="135">
        <f t="shared" ca="1" si="48"/>
        <v>0</v>
      </c>
      <c r="AL88" s="135">
        <f t="shared" ca="1" si="48"/>
        <v>0</v>
      </c>
      <c r="AM88" s="135">
        <f t="shared" ca="1" si="48"/>
        <v>0</v>
      </c>
      <c r="AN88" s="135">
        <f t="shared" ca="1" si="48"/>
        <v>0</v>
      </c>
      <c r="AO88" s="135">
        <f t="shared" ca="1" si="48"/>
        <v>0</v>
      </c>
      <c r="AP88" s="135">
        <f t="shared" ca="1" si="48"/>
        <v>0</v>
      </c>
      <c r="AQ88" s="135">
        <f t="shared" ca="1" si="48"/>
        <v>0</v>
      </c>
      <c r="AR88" s="135">
        <f t="shared" ca="1" si="48"/>
        <v>0</v>
      </c>
      <c r="AS88" s="135">
        <f t="shared" ca="1" si="48"/>
        <v>0</v>
      </c>
      <c r="AT88" s="135">
        <f t="shared" ca="1" si="48"/>
        <v>0</v>
      </c>
      <c r="AU88" s="135">
        <f t="shared" ca="1" si="48"/>
        <v>0</v>
      </c>
      <c r="AV88" s="135">
        <f t="shared" ca="1" si="48"/>
        <v>0</v>
      </c>
      <c r="AW88" s="135">
        <f t="shared" ca="1" si="46"/>
        <v>0</v>
      </c>
      <c r="AX88" s="135">
        <f t="shared" ca="1" si="46"/>
        <v>0</v>
      </c>
      <c r="AY88" s="135">
        <f t="shared" ca="1" si="46"/>
        <v>0</v>
      </c>
      <c r="AZ88" s="135">
        <f t="shared" ca="1" si="46"/>
        <v>0</v>
      </c>
      <c r="BA88" s="135">
        <f t="shared" ca="1" si="46"/>
        <v>0</v>
      </c>
      <c r="BB88" s="135">
        <f t="shared" ca="1" si="46"/>
        <v>0</v>
      </c>
      <c r="BC88" s="135">
        <f t="shared" ca="1" si="46"/>
        <v>0</v>
      </c>
      <c r="BD88" s="135">
        <f t="shared" ca="1" si="46"/>
        <v>0</v>
      </c>
      <c r="BE88" s="135">
        <f t="shared" ca="1" si="46"/>
        <v>0</v>
      </c>
      <c r="BF88" s="135">
        <f t="shared" ca="1" si="46"/>
        <v>0</v>
      </c>
      <c r="BG88" s="135">
        <f t="shared" ca="1" si="46"/>
        <v>0</v>
      </c>
      <c r="BH88" s="135">
        <f t="shared" ca="1" si="46"/>
        <v>0</v>
      </c>
      <c r="BI88" s="135">
        <f t="shared" ca="1" si="46"/>
        <v>0</v>
      </c>
      <c r="BJ88" s="135">
        <f t="shared" ca="1" si="46"/>
        <v>0</v>
      </c>
      <c r="BK88" s="135">
        <f t="shared" ca="1" si="46"/>
        <v>0</v>
      </c>
      <c r="BL88" s="135"/>
      <c r="BM88" s="135">
        <f ca="1">IF(INDEX($D88:$BV88, 1, MATCH(BM$11,$D$15:$BV$15,0))&gt;=PV_Zone_Ranking!$C$45,0,1)</f>
        <v>0</v>
      </c>
      <c r="BN88" s="135">
        <f t="shared" ca="1" si="52"/>
        <v>0</v>
      </c>
      <c r="BQ88">
        <f ca="1">IF(PV_Zone_Ranking!$AK$18="SS",0,IF(PV_Zone_Ranking!$G$29=0,0,1-(INDEX($D88:$BY88, 1, MATCH(BQ$11,$D$15:$BY$15,0))-PV_Zone_Ranking!$F$29)/(PV_Zone_Ranking!$G$29-PV_Zone_Ranking!$F$29)))</f>
        <v>3.8575399157771662</v>
      </c>
      <c r="BR88">
        <f>IF(PV_Zone_Ranking!$AK$18="TX",0,IF(PV_Zone_Ranking!$G$29=0,0,1-(INDEX($D88:$BY88, 1, MATCH(BR$11,$D$15:$BY$15,0))-PV_Zone_Ranking!$F$29)/(PV_Zone_Ranking!$G$29-PV_Zone_Ranking!$F$29)))</f>
        <v>0</v>
      </c>
      <c r="BS88">
        <f ca="1">IF(PV_Zone_Ranking!$G$30=0,0,1-(INDEX($D88:$BY88, 1, MATCH(BS$11,$D$15:$BY$15,0))-PV_Zone_Ranking!$F$30)/(PV_Zone_Ranking!$G$30-PV_Zone_Ranking!$F$30))</f>
        <v>1.0774207710083805</v>
      </c>
      <c r="BT88">
        <f ca="1">IF(PV_Zone_Ranking!$G$28=0,0,1-(INDEX($D88:$BY88, 1, MATCH(BT$11,$D$15:$BY$15,0))-PV_Zone_Ranking!$F$28)/(PV_Zone_Ranking!$G$28-PV_Zone_Ranking!$F$28))</f>
        <v>16.799370740204573</v>
      </c>
      <c r="BU88">
        <f ca="1">IF(PV_Zone_Ranking!$AK$18="SS",0,IF(PV_Zone_Ranking!$G$26=0,0,1-(INDEX($D88:$BY88, 1, MATCH(BU$11,$D$15:$BY$15,0))-PV_Zone_Ranking!$F$26)/(PV_Zone_Ranking!$G$26-PV_Zone_Ranking!$F$26)))</f>
        <v>19.138888658952798</v>
      </c>
      <c r="BV88">
        <f>IF(PV_Zone_Ranking!$AK$18="TX",0,IF(PV_Zone_Ranking!$G$26=0,0,1-(INDEX($D88:$BY88, 1, MATCH(BV$11,$D$15:$BY$15,0))-PV_Zone_Ranking!$F$26)/(PV_Zone_Ranking!$G$26-PV_Zone_Ranking!$F$26)))</f>
        <v>0</v>
      </c>
      <c r="BW88">
        <v>0</v>
      </c>
      <c r="BX88">
        <f t="shared" ca="1" si="42"/>
        <v>0</v>
      </c>
      <c r="BY88">
        <f t="shared" ca="1" si="42"/>
        <v>0</v>
      </c>
      <c r="BZ88">
        <f t="shared" ca="1" si="42"/>
        <v>0</v>
      </c>
      <c r="CA88">
        <f t="shared" ca="1" si="42"/>
        <v>0</v>
      </c>
      <c r="CB88">
        <f t="shared" ca="1" si="42"/>
        <v>0</v>
      </c>
      <c r="CC88">
        <f t="shared" ca="1" si="42"/>
        <v>0</v>
      </c>
      <c r="CD88">
        <f t="shared" ca="1" si="42"/>
        <v>0</v>
      </c>
      <c r="CE88">
        <f t="shared" ca="1" si="42"/>
        <v>0</v>
      </c>
      <c r="CF88">
        <f t="shared" ca="1" si="42"/>
        <v>0</v>
      </c>
      <c r="CG88">
        <f t="shared" ca="1" si="42"/>
        <v>0</v>
      </c>
      <c r="CH88" s="3">
        <f t="shared" ca="1" si="53"/>
        <v>0</v>
      </c>
      <c r="CI88" s="3">
        <f ca="1">IF($BN88=0,IF(PV_Zone_Ranking!$AK$18="SS",INDEX($D88:$BY88, 1, MATCH(CI$11,$D$15:$BY$15,0)),IF(PV_Zone_Ranking!$AK$18="TX",INDEX($D88:$BY88, 1, MATCH(CI$12,$D$15:$BY$15,0)),"Error")),0)</f>
        <v>0</v>
      </c>
      <c r="CJ88" s="4">
        <f t="shared" ca="1" si="50"/>
        <v>0</v>
      </c>
      <c r="CK88">
        <f t="shared" ca="1" si="54"/>
        <v>0</v>
      </c>
      <c r="CL88">
        <f t="shared" ca="1" si="55"/>
        <v>0</v>
      </c>
      <c r="CM88" s="4" t="str">
        <f ca="1">IF(D88=0,"",IF(CH88=0,"",COUNTIF($CH$16:$CH$197,"&gt;"&amp;CH88)+COUNTIF($CH88:$CH$197,CH88)))</f>
        <v/>
      </c>
      <c r="CN88" t="str">
        <f ca="1">IF(D88=0,"",IF(CH88=0,"",COUNTIFS($CI$16:$CI$197,"&lt;"&amp;CI88,$CI$16:$CI$197,"&lt;&gt;"&amp;0)+COUNTIF($CI88:$CI$197,CI88)))</f>
        <v/>
      </c>
      <c r="CQ88">
        <v>73</v>
      </c>
      <c r="CR88" t="e">
        <f t="shared" ca="1" si="43"/>
        <v>#N/A</v>
      </c>
      <c r="CS88" t="e">
        <f t="shared" ca="1" si="43"/>
        <v>#N/A</v>
      </c>
      <c r="CT88" s="3" t="e">
        <f t="shared" ca="1" si="43"/>
        <v>#N/A</v>
      </c>
      <c r="CU88" s="3" t="e">
        <f t="shared" ca="1" si="43"/>
        <v>#N/A</v>
      </c>
      <c r="CV88" s="4" t="e">
        <f t="shared" ca="1" si="43"/>
        <v>#N/A</v>
      </c>
      <c r="CW88" s="4" t="e">
        <f t="shared" ca="1" si="57"/>
        <v>#N/A</v>
      </c>
      <c r="CY88">
        <v>73</v>
      </c>
      <c r="CZ88" t="e">
        <f t="shared" ca="1" si="31"/>
        <v>#N/A</v>
      </c>
      <c r="DA88" t="e">
        <f t="shared" ca="1" si="31"/>
        <v>#N/A</v>
      </c>
      <c r="DB88" s="3" t="e">
        <f t="shared" ca="1" si="31"/>
        <v>#N/A</v>
      </c>
      <c r="DC88" s="3" t="e">
        <f t="shared" ca="1" si="31"/>
        <v>#N/A</v>
      </c>
      <c r="DD88" s="4" t="e">
        <f t="shared" ca="1" si="31"/>
        <v>#N/A</v>
      </c>
      <c r="DE88" s="4" t="e">
        <f t="shared" ca="1" si="58"/>
        <v>#N/A</v>
      </c>
      <c r="DF88" t="e">
        <f t="shared" ca="1" si="56"/>
        <v>#N/A</v>
      </c>
    </row>
    <row r="89" spans="4:110" x14ac:dyDescent="0.2">
      <c r="D89" s="135">
        <f t="shared" ca="1" si="49"/>
        <v>0</v>
      </c>
      <c r="E89" s="135">
        <f t="shared" ca="1" si="49"/>
        <v>0</v>
      </c>
      <c r="F89" s="135">
        <f t="shared" ca="1" si="49"/>
        <v>0</v>
      </c>
      <c r="G89" s="135">
        <f t="shared" ca="1" si="49"/>
        <v>0</v>
      </c>
      <c r="H89" s="135">
        <f t="shared" ca="1" si="49"/>
        <v>0</v>
      </c>
      <c r="I89" s="135">
        <f t="shared" ca="1" si="49"/>
        <v>0</v>
      </c>
      <c r="J89" s="2">
        <f t="shared" ca="1" si="49"/>
        <v>0</v>
      </c>
      <c r="K89" s="135">
        <f t="shared" ca="1" si="49"/>
        <v>0</v>
      </c>
      <c r="L89" s="135">
        <f t="shared" ca="1" si="49"/>
        <v>0</v>
      </c>
      <c r="M89" s="135">
        <f t="shared" ca="1" si="49"/>
        <v>0</v>
      </c>
      <c r="N89" s="135">
        <f t="shared" ca="1" si="49"/>
        <v>0</v>
      </c>
      <c r="O89" s="135">
        <f t="shared" ca="1" si="49"/>
        <v>0</v>
      </c>
      <c r="P89" s="135">
        <f t="shared" ca="1" si="49"/>
        <v>0</v>
      </c>
      <c r="Q89" s="135">
        <f t="shared" ca="1" si="49"/>
        <v>0</v>
      </c>
      <c r="R89" s="135">
        <f t="shared" ca="1" si="49"/>
        <v>0</v>
      </c>
      <c r="S89" s="135">
        <f t="shared" ca="1" si="47"/>
        <v>0</v>
      </c>
      <c r="T89" s="135">
        <f t="shared" ca="1" si="47"/>
        <v>0</v>
      </c>
      <c r="U89" s="135">
        <f t="shared" ca="1" si="47"/>
        <v>0</v>
      </c>
      <c r="V89" s="135">
        <f t="shared" ca="1" si="47"/>
        <v>0</v>
      </c>
      <c r="W89" s="135">
        <f t="shared" ca="1" si="47"/>
        <v>0</v>
      </c>
      <c r="X89" s="135">
        <f t="shared" ca="1" si="47"/>
        <v>0</v>
      </c>
      <c r="Y89" s="135">
        <f t="shared" ca="1" si="47"/>
        <v>0</v>
      </c>
      <c r="Z89" s="135">
        <f t="shared" ca="1" si="47"/>
        <v>0</v>
      </c>
      <c r="AA89" s="135">
        <f t="shared" ca="1" si="47"/>
        <v>0</v>
      </c>
      <c r="AB89" s="135">
        <f t="shared" ca="1" si="47"/>
        <v>0</v>
      </c>
      <c r="AC89" s="135">
        <f t="shared" ca="1" si="47"/>
        <v>0</v>
      </c>
      <c r="AD89" s="135">
        <f t="shared" ca="1" si="47"/>
        <v>0</v>
      </c>
      <c r="AE89" s="135">
        <f t="shared" ca="1" si="47"/>
        <v>0</v>
      </c>
      <c r="AF89" s="135">
        <f t="shared" ca="1" si="47"/>
        <v>0</v>
      </c>
      <c r="AG89" s="135">
        <f t="shared" ca="1" si="45"/>
        <v>0</v>
      </c>
      <c r="AH89" s="135">
        <f t="shared" ca="1" si="45"/>
        <v>0</v>
      </c>
      <c r="AI89" s="135">
        <f t="shared" ca="1" si="45"/>
        <v>0</v>
      </c>
      <c r="AJ89" s="135">
        <f t="shared" ca="1" si="48"/>
        <v>0</v>
      </c>
      <c r="AK89" s="135">
        <f t="shared" ca="1" si="48"/>
        <v>0</v>
      </c>
      <c r="AL89" s="135">
        <f t="shared" ca="1" si="48"/>
        <v>0</v>
      </c>
      <c r="AM89" s="135">
        <f t="shared" ca="1" si="48"/>
        <v>0</v>
      </c>
      <c r="AN89" s="135">
        <f t="shared" ca="1" si="48"/>
        <v>0</v>
      </c>
      <c r="AO89" s="135">
        <f t="shared" ca="1" si="48"/>
        <v>0</v>
      </c>
      <c r="AP89" s="135">
        <f t="shared" ca="1" si="48"/>
        <v>0</v>
      </c>
      <c r="AQ89" s="135">
        <f t="shared" ca="1" si="48"/>
        <v>0</v>
      </c>
      <c r="AR89" s="135">
        <f t="shared" ca="1" si="48"/>
        <v>0</v>
      </c>
      <c r="AS89" s="135">
        <f t="shared" ca="1" si="48"/>
        <v>0</v>
      </c>
      <c r="AT89" s="135">
        <f t="shared" ca="1" si="48"/>
        <v>0</v>
      </c>
      <c r="AU89" s="135">
        <f t="shared" ca="1" si="48"/>
        <v>0</v>
      </c>
      <c r="AV89" s="135">
        <f t="shared" ca="1" si="48"/>
        <v>0</v>
      </c>
      <c r="AW89" s="135">
        <f t="shared" ca="1" si="46"/>
        <v>0</v>
      </c>
      <c r="AX89" s="135">
        <f t="shared" ca="1" si="46"/>
        <v>0</v>
      </c>
      <c r="AY89" s="135">
        <f t="shared" ca="1" si="46"/>
        <v>0</v>
      </c>
      <c r="AZ89" s="135">
        <f t="shared" ca="1" si="46"/>
        <v>0</v>
      </c>
      <c r="BA89" s="135">
        <f t="shared" ca="1" si="46"/>
        <v>0</v>
      </c>
      <c r="BB89" s="135">
        <f t="shared" ca="1" si="46"/>
        <v>0</v>
      </c>
      <c r="BC89" s="135">
        <f t="shared" ca="1" si="46"/>
        <v>0</v>
      </c>
      <c r="BD89" s="135">
        <f t="shared" ca="1" si="46"/>
        <v>0</v>
      </c>
      <c r="BE89" s="135">
        <f t="shared" ca="1" si="46"/>
        <v>0</v>
      </c>
      <c r="BF89" s="135">
        <f t="shared" ca="1" si="46"/>
        <v>0</v>
      </c>
      <c r="BG89" s="135">
        <f t="shared" ca="1" si="46"/>
        <v>0</v>
      </c>
      <c r="BH89" s="135">
        <f t="shared" ca="1" si="46"/>
        <v>0</v>
      </c>
      <c r="BI89" s="135">
        <f t="shared" ca="1" si="46"/>
        <v>0</v>
      </c>
      <c r="BJ89" s="135">
        <f t="shared" ca="1" si="46"/>
        <v>0</v>
      </c>
      <c r="BK89" s="135">
        <f t="shared" ca="1" si="46"/>
        <v>0</v>
      </c>
      <c r="BL89" s="135"/>
      <c r="BM89" s="135">
        <f ca="1">IF(INDEX($D89:$BV89, 1, MATCH(BM$11,$D$15:$BV$15,0))&gt;=PV_Zone_Ranking!$C$45,0,1)</f>
        <v>0</v>
      </c>
      <c r="BN89" s="135">
        <f t="shared" ca="1" si="52"/>
        <v>0</v>
      </c>
      <c r="BQ89">
        <f ca="1">IF(PV_Zone_Ranking!$AK$18="SS",0,IF(PV_Zone_Ranking!$G$29=0,0,1-(INDEX($D89:$BY89, 1, MATCH(BQ$11,$D$15:$BY$15,0))-PV_Zone_Ranking!$F$29)/(PV_Zone_Ranking!$G$29-PV_Zone_Ranking!$F$29)))</f>
        <v>3.8575399157771662</v>
      </c>
      <c r="BR89">
        <f>IF(PV_Zone_Ranking!$AK$18="TX",0,IF(PV_Zone_Ranking!$G$29=0,0,1-(INDEX($D89:$BY89, 1, MATCH(BR$11,$D$15:$BY$15,0))-PV_Zone_Ranking!$F$29)/(PV_Zone_Ranking!$G$29-PV_Zone_Ranking!$F$29)))</f>
        <v>0</v>
      </c>
      <c r="BS89">
        <f ca="1">IF(PV_Zone_Ranking!$G$30=0,0,1-(INDEX($D89:$BY89, 1, MATCH(BS$11,$D$15:$BY$15,0))-PV_Zone_Ranking!$F$30)/(PV_Zone_Ranking!$G$30-PV_Zone_Ranking!$F$30))</f>
        <v>1.0774207710083805</v>
      </c>
      <c r="BT89">
        <f ca="1">IF(PV_Zone_Ranking!$G$28=0,0,1-(INDEX($D89:$BY89, 1, MATCH(BT$11,$D$15:$BY$15,0))-PV_Zone_Ranking!$F$28)/(PV_Zone_Ranking!$G$28-PV_Zone_Ranking!$F$28))</f>
        <v>16.799370740204573</v>
      </c>
      <c r="BU89">
        <f ca="1">IF(PV_Zone_Ranking!$AK$18="SS",0,IF(PV_Zone_Ranking!$G$26=0,0,1-(INDEX($D89:$BY89, 1, MATCH(BU$11,$D$15:$BY$15,0))-PV_Zone_Ranking!$F$26)/(PV_Zone_Ranking!$G$26-PV_Zone_Ranking!$F$26)))</f>
        <v>19.138888658952798</v>
      </c>
      <c r="BV89">
        <f>IF(PV_Zone_Ranking!$AK$18="TX",0,IF(PV_Zone_Ranking!$G$26=0,0,1-(INDEX($D89:$BY89, 1, MATCH(BV$11,$D$15:$BY$15,0))-PV_Zone_Ranking!$F$26)/(PV_Zone_Ranking!$G$26-PV_Zone_Ranking!$F$26)))</f>
        <v>0</v>
      </c>
      <c r="BW89">
        <v>0</v>
      </c>
      <c r="BX89">
        <f t="shared" ca="1" si="42"/>
        <v>0</v>
      </c>
      <c r="BY89">
        <f t="shared" ca="1" si="42"/>
        <v>0</v>
      </c>
      <c r="BZ89">
        <f t="shared" ca="1" si="42"/>
        <v>0</v>
      </c>
      <c r="CA89">
        <f t="shared" ca="1" si="42"/>
        <v>0</v>
      </c>
      <c r="CB89">
        <f t="shared" ca="1" si="42"/>
        <v>0</v>
      </c>
      <c r="CC89">
        <f t="shared" ca="1" si="42"/>
        <v>0</v>
      </c>
      <c r="CD89">
        <f t="shared" ca="1" si="42"/>
        <v>0</v>
      </c>
      <c r="CE89">
        <f t="shared" ca="1" si="42"/>
        <v>0</v>
      </c>
      <c r="CF89">
        <f t="shared" ca="1" si="42"/>
        <v>0</v>
      </c>
      <c r="CG89">
        <f t="shared" ca="1" si="42"/>
        <v>0</v>
      </c>
      <c r="CH89" s="3">
        <f t="shared" ca="1" si="53"/>
        <v>0</v>
      </c>
      <c r="CI89" s="3">
        <f ca="1">IF($BN89=0,IF(PV_Zone_Ranking!$AK$18="SS",INDEX($D89:$BY89, 1, MATCH(CI$11,$D$15:$BY$15,0)),IF(PV_Zone_Ranking!$AK$18="TX",INDEX($D89:$BY89, 1, MATCH(CI$12,$D$15:$BY$15,0)),"Error")),0)</f>
        <v>0</v>
      </c>
      <c r="CJ89" s="4">
        <f t="shared" ca="1" si="50"/>
        <v>0</v>
      </c>
      <c r="CK89">
        <f t="shared" ca="1" si="54"/>
        <v>0</v>
      </c>
      <c r="CL89">
        <f t="shared" ca="1" si="55"/>
        <v>0</v>
      </c>
      <c r="CM89" s="4" t="str">
        <f ca="1">IF(D89=0,"",IF(CH89=0,"",COUNTIF($CH$16:$CH$197,"&gt;"&amp;CH89)+COUNTIF($CH89:$CH$197,CH89)))</f>
        <v/>
      </c>
      <c r="CN89" t="str">
        <f ca="1">IF(D89=0,"",IF(CH89=0,"",COUNTIFS($CI$16:$CI$197,"&lt;"&amp;CI89,$CI$16:$CI$197,"&lt;&gt;"&amp;0)+COUNTIF($CI89:$CI$197,CI89)))</f>
        <v/>
      </c>
      <c r="CQ89">
        <v>74</v>
      </c>
      <c r="CR89" t="e">
        <f t="shared" ca="1" si="43"/>
        <v>#N/A</v>
      </c>
      <c r="CS89" t="e">
        <f t="shared" ca="1" si="43"/>
        <v>#N/A</v>
      </c>
      <c r="CT89" s="3" t="e">
        <f t="shared" ca="1" si="43"/>
        <v>#N/A</v>
      </c>
      <c r="CU89" s="3" t="e">
        <f t="shared" ca="1" si="43"/>
        <v>#N/A</v>
      </c>
      <c r="CV89" s="4" t="e">
        <f t="shared" ca="1" si="43"/>
        <v>#N/A</v>
      </c>
      <c r="CW89" s="4" t="e">
        <f t="shared" ca="1" si="57"/>
        <v>#N/A</v>
      </c>
      <c r="CY89">
        <v>74</v>
      </c>
      <c r="CZ89" t="e">
        <f t="shared" ca="1" si="31"/>
        <v>#N/A</v>
      </c>
      <c r="DA89" t="e">
        <f t="shared" ca="1" si="31"/>
        <v>#N/A</v>
      </c>
      <c r="DB89" s="3" t="e">
        <f t="shared" ca="1" si="31"/>
        <v>#N/A</v>
      </c>
      <c r="DC89" s="3" t="e">
        <f t="shared" ca="1" si="31"/>
        <v>#N/A</v>
      </c>
      <c r="DD89" s="4" t="e">
        <f t="shared" ca="1" si="31"/>
        <v>#N/A</v>
      </c>
      <c r="DE89" s="4" t="e">
        <f t="shared" ca="1" si="58"/>
        <v>#N/A</v>
      </c>
      <c r="DF89" t="e">
        <f t="shared" ca="1" si="56"/>
        <v>#N/A</v>
      </c>
    </row>
    <row r="90" spans="4:110" x14ac:dyDescent="0.2">
      <c r="D90" s="135">
        <f t="shared" ca="1" si="49"/>
        <v>0</v>
      </c>
      <c r="E90" s="135">
        <f t="shared" ca="1" si="49"/>
        <v>0</v>
      </c>
      <c r="F90" s="135">
        <f t="shared" ca="1" si="49"/>
        <v>0</v>
      </c>
      <c r="G90" s="135">
        <f t="shared" ca="1" si="49"/>
        <v>0</v>
      </c>
      <c r="H90" s="135">
        <f t="shared" ca="1" si="49"/>
        <v>0</v>
      </c>
      <c r="I90" s="135">
        <f t="shared" ca="1" si="49"/>
        <v>0</v>
      </c>
      <c r="J90" s="2">
        <f t="shared" ca="1" si="49"/>
        <v>0</v>
      </c>
      <c r="K90" s="135">
        <f t="shared" ca="1" si="49"/>
        <v>0</v>
      </c>
      <c r="L90" s="135">
        <f t="shared" ca="1" si="49"/>
        <v>0</v>
      </c>
      <c r="M90" s="135">
        <f t="shared" ca="1" si="49"/>
        <v>0</v>
      </c>
      <c r="N90" s="135">
        <f t="shared" ca="1" si="49"/>
        <v>0</v>
      </c>
      <c r="O90" s="135">
        <f t="shared" ca="1" si="49"/>
        <v>0</v>
      </c>
      <c r="P90" s="135">
        <f t="shared" ca="1" si="49"/>
        <v>0</v>
      </c>
      <c r="Q90" s="135">
        <f t="shared" ca="1" si="49"/>
        <v>0</v>
      </c>
      <c r="R90" s="135">
        <f t="shared" ca="1" si="49"/>
        <v>0</v>
      </c>
      <c r="S90" s="135">
        <f t="shared" ca="1" si="47"/>
        <v>0</v>
      </c>
      <c r="T90" s="135">
        <f t="shared" ca="1" si="47"/>
        <v>0</v>
      </c>
      <c r="U90" s="135">
        <f t="shared" ca="1" si="47"/>
        <v>0</v>
      </c>
      <c r="V90" s="135">
        <f t="shared" ca="1" si="47"/>
        <v>0</v>
      </c>
      <c r="W90" s="135">
        <f t="shared" ca="1" si="47"/>
        <v>0</v>
      </c>
      <c r="X90" s="135">
        <f t="shared" ca="1" si="47"/>
        <v>0</v>
      </c>
      <c r="Y90" s="135">
        <f t="shared" ca="1" si="47"/>
        <v>0</v>
      </c>
      <c r="Z90" s="135">
        <f t="shared" ca="1" si="47"/>
        <v>0</v>
      </c>
      <c r="AA90" s="135">
        <f t="shared" ca="1" si="47"/>
        <v>0</v>
      </c>
      <c r="AB90" s="135">
        <f t="shared" ca="1" si="47"/>
        <v>0</v>
      </c>
      <c r="AC90" s="135">
        <f t="shared" ca="1" si="47"/>
        <v>0</v>
      </c>
      <c r="AD90" s="135">
        <f t="shared" ca="1" si="47"/>
        <v>0</v>
      </c>
      <c r="AE90" s="135">
        <f t="shared" ca="1" si="47"/>
        <v>0</v>
      </c>
      <c r="AF90" s="135">
        <f t="shared" ca="1" si="47"/>
        <v>0</v>
      </c>
      <c r="AG90" s="135">
        <f t="shared" ca="1" si="45"/>
        <v>0</v>
      </c>
      <c r="AH90" s="135">
        <f t="shared" ca="1" si="45"/>
        <v>0</v>
      </c>
      <c r="AI90" s="135">
        <f t="shared" ca="1" si="45"/>
        <v>0</v>
      </c>
      <c r="AJ90" s="135">
        <f t="shared" ca="1" si="48"/>
        <v>0</v>
      </c>
      <c r="AK90" s="135">
        <f t="shared" ca="1" si="48"/>
        <v>0</v>
      </c>
      <c r="AL90" s="135">
        <f t="shared" ca="1" si="48"/>
        <v>0</v>
      </c>
      <c r="AM90" s="135">
        <f t="shared" ca="1" si="48"/>
        <v>0</v>
      </c>
      <c r="AN90" s="135">
        <f t="shared" ca="1" si="48"/>
        <v>0</v>
      </c>
      <c r="AO90" s="135">
        <f t="shared" ca="1" si="48"/>
        <v>0</v>
      </c>
      <c r="AP90" s="135">
        <f t="shared" ca="1" si="48"/>
        <v>0</v>
      </c>
      <c r="AQ90" s="135">
        <f t="shared" ca="1" si="48"/>
        <v>0</v>
      </c>
      <c r="AR90" s="135">
        <f t="shared" ca="1" si="48"/>
        <v>0</v>
      </c>
      <c r="AS90" s="135">
        <f t="shared" ca="1" si="48"/>
        <v>0</v>
      </c>
      <c r="AT90" s="135">
        <f t="shared" ca="1" si="48"/>
        <v>0</v>
      </c>
      <c r="AU90" s="135">
        <f t="shared" ca="1" si="48"/>
        <v>0</v>
      </c>
      <c r="AV90" s="135">
        <f t="shared" ca="1" si="48"/>
        <v>0</v>
      </c>
      <c r="AW90" s="135">
        <f t="shared" ca="1" si="46"/>
        <v>0</v>
      </c>
      <c r="AX90" s="135">
        <f t="shared" ca="1" si="46"/>
        <v>0</v>
      </c>
      <c r="AY90" s="135">
        <f t="shared" ca="1" si="46"/>
        <v>0</v>
      </c>
      <c r="AZ90" s="135">
        <f t="shared" ca="1" si="46"/>
        <v>0</v>
      </c>
      <c r="BA90" s="135">
        <f t="shared" ca="1" si="46"/>
        <v>0</v>
      </c>
      <c r="BB90" s="135">
        <f t="shared" ca="1" si="46"/>
        <v>0</v>
      </c>
      <c r="BC90" s="135">
        <f t="shared" ca="1" si="46"/>
        <v>0</v>
      </c>
      <c r="BD90" s="135">
        <f t="shared" ca="1" si="46"/>
        <v>0</v>
      </c>
      <c r="BE90" s="135">
        <f t="shared" ca="1" si="46"/>
        <v>0</v>
      </c>
      <c r="BF90" s="135">
        <f t="shared" ca="1" si="46"/>
        <v>0</v>
      </c>
      <c r="BG90" s="135">
        <f t="shared" ca="1" si="46"/>
        <v>0</v>
      </c>
      <c r="BH90" s="135">
        <f t="shared" ca="1" si="46"/>
        <v>0</v>
      </c>
      <c r="BI90" s="135">
        <f t="shared" ca="1" si="46"/>
        <v>0</v>
      </c>
      <c r="BJ90" s="135">
        <f t="shared" ca="1" si="46"/>
        <v>0</v>
      </c>
      <c r="BK90" s="135">
        <f t="shared" ca="1" si="46"/>
        <v>0</v>
      </c>
      <c r="BL90" s="135"/>
      <c r="BM90" s="135">
        <f ca="1">IF(INDEX($D90:$BV90, 1, MATCH(BM$11,$D$15:$BV$15,0))&gt;=PV_Zone_Ranking!$C$45,0,1)</f>
        <v>0</v>
      </c>
      <c r="BN90" s="135">
        <f t="shared" ca="1" si="52"/>
        <v>0</v>
      </c>
      <c r="BQ90">
        <f ca="1">IF(PV_Zone_Ranking!$AK$18="SS",0,IF(PV_Zone_Ranking!$G$29=0,0,1-(INDEX($D90:$BY90, 1, MATCH(BQ$11,$D$15:$BY$15,0))-PV_Zone_Ranking!$F$29)/(PV_Zone_Ranking!$G$29-PV_Zone_Ranking!$F$29)))</f>
        <v>3.8575399157771662</v>
      </c>
      <c r="BR90">
        <f>IF(PV_Zone_Ranking!$AK$18="TX",0,IF(PV_Zone_Ranking!$G$29=0,0,1-(INDEX($D90:$BY90, 1, MATCH(BR$11,$D$15:$BY$15,0))-PV_Zone_Ranking!$F$29)/(PV_Zone_Ranking!$G$29-PV_Zone_Ranking!$F$29)))</f>
        <v>0</v>
      </c>
      <c r="BS90">
        <f ca="1">IF(PV_Zone_Ranking!$G$30=0,0,1-(INDEX($D90:$BY90, 1, MATCH(BS$11,$D$15:$BY$15,0))-PV_Zone_Ranking!$F$30)/(PV_Zone_Ranking!$G$30-PV_Zone_Ranking!$F$30))</f>
        <v>1.0774207710083805</v>
      </c>
      <c r="BT90">
        <f ca="1">IF(PV_Zone_Ranking!$G$28=0,0,1-(INDEX($D90:$BY90, 1, MATCH(BT$11,$D$15:$BY$15,0))-PV_Zone_Ranking!$F$28)/(PV_Zone_Ranking!$G$28-PV_Zone_Ranking!$F$28))</f>
        <v>16.799370740204573</v>
      </c>
      <c r="BU90">
        <f ca="1">IF(PV_Zone_Ranking!$AK$18="SS",0,IF(PV_Zone_Ranking!$G$26=0,0,1-(INDEX($D90:$BY90, 1, MATCH(BU$11,$D$15:$BY$15,0))-PV_Zone_Ranking!$F$26)/(PV_Zone_Ranking!$G$26-PV_Zone_Ranking!$F$26)))</f>
        <v>19.138888658952798</v>
      </c>
      <c r="BV90">
        <f>IF(PV_Zone_Ranking!$AK$18="TX",0,IF(PV_Zone_Ranking!$G$26=0,0,1-(INDEX($D90:$BY90, 1, MATCH(BV$11,$D$15:$BY$15,0))-PV_Zone_Ranking!$F$26)/(PV_Zone_Ranking!$G$26-PV_Zone_Ranking!$F$26)))</f>
        <v>0</v>
      </c>
      <c r="BW90">
        <v>0</v>
      </c>
      <c r="BX90">
        <f t="shared" ca="1" si="42"/>
        <v>0</v>
      </c>
      <c r="BY90">
        <f t="shared" ca="1" si="42"/>
        <v>0</v>
      </c>
      <c r="BZ90">
        <f t="shared" ca="1" si="42"/>
        <v>0</v>
      </c>
      <c r="CA90">
        <f t="shared" ca="1" si="42"/>
        <v>0</v>
      </c>
      <c r="CB90">
        <f t="shared" ca="1" si="42"/>
        <v>0</v>
      </c>
      <c r="CC90">
        <f t="shared" ca="1" si="42"/>
        <v>0</v>
      </c>
      <c r="CD90">
        <f t="shared" ca="1" si="42"/>
        <v>0</v>
      </c>
      <c r="CE90">
        <f t="shared" ca="1" si="42"/>
        <v>0</v>
      </c>
      <c r="CF90">
        <f t="shared" ca="1" si="42"/>
        <v>0</v>
      </c>
      <c r="CG90">
        <f t="shared" ca="1" si="42"/>
        <v>0</v>
      </c>
      <c r="CH90" s="3">
        <f t="shared" ca="1" si="53"/>
        <v>0</v>
      </c>
      <c r="CI90" s="3">
        <f ca="1">IF($BN90=0,IF(PV_Zone_Ranking!$AK$18="SS",INDEX($D90:$BY90, 1, MATCH(CI$11,$D$15:$BY$15,0)),IF(PV_Zone_Ranking!$AK$18="TX",INDEX($D90:$BY90, 1, MATCH(CI$12,$D$15:$BY$15,0)),"Error")),0)</f>
        <v>0</v>
      </c>
      <c r="CJ90" s="4">
        <f t="shared" ca="1" si="50"/>
        <v>0</v>
      </c>
      <c r="CK90">
        <f t="shared" ca="1" si="54"/>
        <v>0</v>
      </c>
      <c r="CL90">
        <f t="shared" ca="1" si="55"/>
        <v>0</v>
      </c>
      <c r="CM90" s="4" t="str">
        <f ca="1">IF(D90=0,"",IF(CH90=0,"",COUNTIF($CH$16:$CH$197,"&gt;"&amp;CH90)+COUNTIF($CH90:$CH$197,CH90)))</f>
        <v/>
      </c>
      <c r="CN90" t="str">
        <f ca="1">IF(D90=0,"",IF(CH90=0,"",COUNTIFS($CI$16:$CI$197,"&lt;"&amp;CI90,$CI$16:$CI$197,"&lt;&gt;"&amp;0)+COUNTIF($CI90:$CI$197,CI90)))</f>
        <v/>
      </c>
      <c r="CQ90">
        <v>75</v>
      </c>
      <c r="CR90" t="e">
        <f t="shared" ca="1" si="43"/>
        <v>#N/A</v>
      </c>
      <c r="CS90" t="e">
        <f t="shared" ca="1" si="43"/>
        <v>#N/A</v>
      </c>
      <c r="CT90" s="3" t="e">
        <f t="shared" ca="1" si="43"/>
        <v>#N/A</v>
      </c>
      <c r="CU90" s="3" t="e">
        <f t="shared" ca="1" si="43"/>
        <v>#N/A</v>
      </c>
      <c r="CV90" s="4" t="e">
        <f t="shared" ca="1" si="43"/>
        <v>#N/A</v>
      </c>
      <c r="CW90" s="4" t="e">
        <f t="shared" ca="1" si="57"/>
        <v>#N/A</v>
      </c>
      <c r="CY90">
        <v>75</v>
      </c>
      <c r="CZ90" t="e">
        <f t="shared" ca="1" si="31"/>
        <v>#N/A</v>
      </c>
      <c r="DA90" t="e">
        <f t="shared" ca="1" si="31"/>
        <v>#N/A</v>
      </c>
      <c r="DB90" s="3" t="e">
        <f t="shared" ca="1" si="31"/>
        <v>#N/A</v>
      </c>
      <c r="DC90" s="3" t="e">
        <f t="shared" ca="1" si="31"/>
        <v>#N/A</v>
      </c>
      <c r="DD90" s="4" t="e">
        <f t="shared" ca="1" si="31"/>
        <v>#N/A</v>
      </c>
      <c r="DE90" s="4" t="e">
        <f t="shared" ca="1" si="58"/>
        <v>#N/A</v>
      </c>
      <c r="DF90" t="e">
        <f t="shared" ca="1" si="56"/>
        <v>#N/A</v>
      </c>
    </row>
    <row r="91" spans="4:110" x14ac:dyDescent="0.2">
      <c r="D91" s="135">
        <f t="shared" ca="1" si="49"/>
        <v>0</v>
      </c>
      <c r="E91" s="135">
        <f t="shared" ca="1" si="49"/>
        <v>0</v>
      </c>
      <c r="F91" s="135">
        <f t="shared" ca="1" si="49"/>
        <v>0</v>
      </c>
      <c r="G91" s="135">
        <f t="shared" ca="1" si="49"/>
        <v>0</v>
      </c>
      <c r="H91" s="135">
        <f t="shared" ca="1" si="49"/>
        <v>0</v>
      </c>
      <c r="I91" s="135">
        <f t="shared" ca="1" si="49"/>
        <v>0</v>
      </c>
      <c r="J91" s="2">
        <f t="shared" ca="1" si="49"/>
        <v>0</v>
      </c>
      <c r="K91" s="135">
        <f t="shared" ca="1" si="49"/>
        <v>0</v>
      </c>
      <c r="L91" s="135">
        <f t="shared" ca="1" si="49"/>
        <v>0</v>
      </c>
      <c r="M91" s="135">
        <f t="shared" ca="1" si="49"/>
        <v>0</v>
      </c>
      <c r="N91" s="135">
        <f t="shared" ca="1" si="49"/>
        <v>0</v>
      </c>
      <c r="O91" s="135">
        <f t="shared" ca="1" si="49"/>
        <v>0</v>
      </c>
      <c r="P91" s="135">
        <f t="shared" ca="1" si="49"/>
        <v>0</v>
      </c>
      <c r="Q91" s="135">
        <f t="shared" ca="1" si="49"/>
        <v>0</v>
      </c>
      <c r="R91" s="135">
        <f t="shared" ca="1" si="49"/>
        <v>0</v>
      </c>
      <c r="S91" s="135">
        <f t="shared" ca="1" si="47"/>
        <v>0</v>
      </c>
      <c r="T91" s="135">
        <f t="shared" ca="1" si="47"/>
        <v>0</v>
      </c>
      <c r="U91" s="135">
        <f t="shared" ca="1" si="47"/>
        <v>0</v>
      </c>
      <c r="V91" s="135">
        <f t="shared" ca="1" si="47"/>
        <v>0</v>
      </c>
      <c r="W91" s="135">
        <f t="shared" ca="1" si="47"/>
        <v>0</v>
      </c>
      <c r="X91" s="135">
        <f t="shared" ca="1" si="47"/>
        <v>0</v>
      </c>
      <c r="Y91" s="135">
        <f t="shared" ca="1" si="47"/>
        <v>0</v>
      </c>
      <c r="Z91" s="135">
        <f t="shared" ca="1" si="47"/>
        <v>0</v>
      </c>
      <c r="AA91" s="135">
        <f t="shared" ca="1" si="47"/>
        <v>0</v>
      </c>
      <c r="AB91" s="135">
        <f t="shared" ca="1" si="47"/>
        <v>0</v>
      </c>
      <c r="AC91" s="135">
        <f t="shared" ca="1" si="47"/>
        <v>0</v>
      </c>
      <c r="AD91" s="135">
        <f t="shared" ca="1" si="47"/>
        <v>0</v>
      </c>
      <c r="AE91" s="135">
        <f t="shared" ca="1" si="47"/>
        <v>0</v>
      </c>
      <c r="AF91" s="135">
        <f t="shared" ca="1" si="47"/>
        <v>0</v>
      </c>
      <c r="AG91" s="135">
        <f t="shared" ca="1" si="45"/>
        <v>0</v>
      </c>
      <c r="AH91" s="135">
        <f t="shared" ca="1" si="45"/>
        <v>0</v>
      </c>
      <c r="AI91" s="135">
        <f t="shared" ca="1" si="45"/>
        <v>0</v>
      </c>
      <c r="AJ91" s="135">
        <f t="shared" ca="1" si="48"/>
        <v>0</v>
      </c>
      <c r="AK91" s="135">
        <f t="shared" ca="1" si="48"/>
        <v>0</v>
      </c>
      <c r="AL91" s="135">
        <f t="shared" ca="1" si="48"/>
        <v>0</v>
      </c>
      <c r="AM91" s="135">
        <f t="shared" ca="1" si="48"/>
        <v>0</v>
      </c>
      <c r="AN91" s="135">
        <f t="shared" ca="1" si="48"/>
        <v>0</v>
      </c>
      <c r="AO91" s="135">
        <f t="shared" ca="1" si="48"/>
        <v>0</v>
      </c>
      <c r="AP91" s="135">
        <f t="shared" ca="1" si="48"/>
        <v>0</v>
      </c>
      <c r="AQ91" s="135">
        <f t="shared" ca="1" si="48"/>
        <v>0</v>
      </c>
      <c r="AR91" s="135">
        <f t="shared" ca="1" si="48"/>
        <v>0</v>
      </c>
      <c r="AS91" s="135">
        <f t="shared" ca="1" si="48"/>
        <v>0</v>
      </c>
      <c r="AT91" s="135">
        <f t="shared" ca="1" si="48"/>
        <v>0</v>
      </c>
      <c r="AU91" s="135">
        <f t="shared" ca="1" si="48"/>
        <v>0</v>
      </c>
      <c r="AV91" s="135">
        <f t="shared" ca="1" si="48"/>
        <v>0</v>
      </c>
      <c r="AW91" s="135">
        <f t="shared" ca="1" si="46"/>
        <v>0</v>
      </c>
      <c r="AX91" s="135">
        <f t="shared" ca="1" si="46"/>
        <v>0</v>
      </c>
      <c r="AY91" s="135">
        <f t="shared" ca="1" si="46"/>
        <v>0</v>
      </c>
      <c r="AZ91" s="135">
        <f t="shared" ca="1" si="46"/>
        <v>0</v>
      </c>
      <c r="BA91" s="135">
        <f t="shared" ca="1" si="46"/>
        <v>0</v>
      </c>
      <c r="BB91" s="135">
        <f t="shared" ca="1" si="46"/>
        <v>0</v>
      </c>
      <c r="BC91" s="135">
        <f t="shared" ca="1" si="46"/>
        <v>0</v>
      </c>
      <c r="BD91" s="135">
        <f t="shared" ca="1" si="46"/>
        <v>0</v>
      </c>
      <c r="BE91" s="135">
        <f t="shared" ca="1" si="46"/>
        <v>0</v>
      </c>
      <c r="BF91" s="135">
        <f t="shared" ca="1" si="46"/>
        <v>0</v>
      </c>
      <c r="BG91" s="135">
        <f t="shared" ca="1" si="46"/>
        <v>0</v>
      </c>
      <c r="BH91" s="135">
        <f t="shared" ca="1" si="46"/>
        <v>0</v>
      </c>
      <c r="BI91" s="135">
        <f t="shared" ca="1" si="46"/>
        <v>0</v>
      </c>
      <c r="BJ91" s="135">
        <f t="shared" ca="1" si="46"/>
        <v>0</v>
      </c>
      <c r="BK91" s="135">
        <f t="shared" ca="1" si="46"/>
        <v>0</v>
      </c>
      <c r="BL91" s="135"/>
      <c r="BM91" s="135">
        <f ca="1">IF(INDEX($D91:$BV91, 1, MATCH(BM$11,$D$15:$BV$15,0))&gt;=PV_Zone_Ranking!$C$45,0,1)</f>
        <v>0</v>
      </c>
      <c r="BN91" s="135">
        <f t="shared" ca="1" si="52"/>
        <v>0</v>
      </c>
      <c r="BQ91">
        <f ca="1">IF(PV_Zone_Ranking!$AK$18="SS",0,IF(PV_Zone_Ranking!$G$29=0,0,1-(INDEX($D91:$BY91, 1, MATCH(BQ$11,$D$15:$BY$15,0))-PV_Zone_Ranking!$F$29)/(PV_Zone_Ranking!$G$29-PV_Zone_Ranking!$F$29)))</f>
        <v>3.8575399157771662</v>
      </c>
      <c r="BR91">
        <f>IF(PV_Zone_Ranking!$AK$18="TX",0,IF(PV_Zone_Ranking!$G$29=0,0,1-(INDEX($D91:$BY91, 1, MATCH(BR$11,$D$15:$BY$15,0))-PV_Zone_Ranking!$F$29)/(PV_Zone_Ranking!$G$29-PV_Zone_Ranking!$F$29)))</f>
        <v>0</v>
      </c>
      <c r="BS91">
        <f ca="1">IF(PV_Zone_Ranking!$G$30=0,0,1-(INDEX($D91:$BY91, 1, MATCH(BS$11,$D$15:$BY$15,0))-PV_Zone_Ranking!$F$30)/(PV_Zone_Ranking!$G$30-PV_Zone_Ranking!$F$30))</f>
        <v>1.0774207710083805</v>
      </c>
      <c r="BT91">
        <f ca="1">IF(PV_Zone_Ranking!$G$28=0,0,1-(INDEX($D91:$BY91, 1, MATCH(BT$11,$D$15:$BY$15,0))-PV_Zone_Ranking!$F$28)/(PV_Zone_Ranking!$G$28-PV_Zone_Ranking!$F$28))</f>
        <v>16.799370740204573</v>
      </c>
      <c r="BU91">
        <f ca="1">IF(PV_Zone_Ranking!$AK$18="SS",0,IF(PV_Zone_Ranking!$G$26=0,0,1-(INDEX($D91:$BY91, 1, MATCH(BU$11,$D$15:$BY$15,0))-PV_Zone_Ranking!$F$26)/(PV_Zone_Ranking!$G$26-PV_Zone_Ranking!$F$26)))</f>
        <v>19.138888658952798</v>
      </c>
      <c r="BV91">
        <f>IF(PV_Zone_Ranking!$AK$18="TX",0,IF(PV_Zone_Ranking!$G$26=0,0,1-(INDEX($D91:$BY91, 1, MATCH(BV$11,$D$15:$BY$15,0))-PV_Zone_Ranking!$F$26)/(PV_Zone_Ranking!$G$26-PV_Zone_Ranking!$F$26)))</f>
        <v>0</v>
      </c>
      <c r="BW91">
        <v>0</v>
      </c>
      <c r="BX91">
        <f t="shared" ca="1" si="42"/>
        <v>0</v>
      </c>
      <c r="BY91">
        <f t="shared" ca="1" si="42"/>
        <v>0</v>
      </c>
      <c r="BZ91">
        <f t="shared" ca="1" si="42"/>
        <v>0</v>
      </c>
      <c r="CA91">
        <f t="shared" ca="1" si="42"/>
        <v>0</v>
      </c>
      <c r="CB91">
        <f t="shared" ca="1" si="42"/>
        <v>0</v>
      </c>
      <c r="CC91">
        <f t="shared" ref="BY91:CG106" ca="1" si="59">INDEX($D91:$BV91, 1, MATCH(CC$15,$D$15:$BV$15,0))</f>
        <v>0</v>
      </c>
      <c r="CD91">
        <f t="shared" ca="1" si="59"/>
        <v>0</v>
      </c>
      <c r="CE91">
        <f t="shared" ca="1" si="59"/>
        <v>0</v>
      </c>
      <c r="CF91">
        <f t="shared" ca="1" si="59"/>
        <v>0</v>
      </c>
      <c r="CG91">
        <f t="shared" ca="1" si="59"/>
        <v>0</v>
      </c>
      <c r="CH91" s="3">
        <f t="shared" ca="1" si="53"/>
        <v>0</v>
      </c>
      <c r="CI91" s="3">
        <f ca="1">IF($BN91=0,IF(PV_Zone_Ranking!$AK$18="SS",INDEX($D91:$BY91, 1, MATCH(CI$11,$D$15:$BY$15,0)),IF(PV_Zone_Ranking!$AK$18="TX",INDEX($D91:$BY91, 1, MATCH(CI$12,$D$15:$BY$15,0)),"Error")),0)</f>
        <v>0</v>
      </c>
      <c r="CJ91" s="4">
        <f t="shared" ca="1" si="50"/>
        <v>0</v>
      </c>
      <c r="CK91">
        <f t="shared" ca="1" si="54"/>
        <v>0</v>
      </c>
      <c r="CL91">
        <f t="shared" ca="1" si="55"/>
        <v>0</v>
      </c>
      <c r="CM91" s="4" t="str">
        <f ca="1">IF(D91=0,"",IF(CH91=0,"",COUNTIF($CH$16:$CH$197,"&gt;"&amp;CH91)+COUNTIF($CH91:$CH$197,CH91)))</f>
        <v/>
      </c>
      <c r="CN91" t="str">
        <f ca="1">IF(D91=0,"",IF(CH91=0,"",COUNTIFS($CI$16:$CI$197,"&lt;"&amp;CI91,$CI$16:$CI$197,"&lt;&gt;"&amp;0)+COUNTIF($CI91:$CI$197,CI91)))</f>
        <v/>
      </c>
      <c r="CQ91">
        <v>76</v>
      </c>
      <c r="CR91" t="e">
        <f t="shared" ca="1" si="43"/>
        <v>#N/A</v>
      </c>
      <c r="CS91" t="e">
        <f t="shared" ca="1" si="43"/>
        <v>#N/A</v>
      </c>
      <c r="CT91" s="3" t="e">
        <f t="shared" ca="1" si="43"/>
        <v>#N/A</v>
      </c>
      <c r="CU91" s="3" t="e">
        <f t="shared" ca="1" si="43"/>
        <v>#N/A</v>
      </c>
      <c r="CV91" s="4" t="e">
        <f t="shared" ca="1" si="43"/>
        <v>#N/A</v>
      </c>
      <c r="CW91" s="4" t="e">
        <f t="shared" ca="1" si="57"/>
        <v>#N/A</v>
      </c>
      <c r="CY91">
        <v>76</v>
      </c>
      <c r="CZ91" t="e">
        <f t="shared" ref="CZ91:DD141" ca="1" si="60">INDEX($CH$16:$CN$197,MATCH($CY91,$CN$16:$CN$197,0),MATCH(CZ$15,$CH$15:$CN$15,0))</f>
        <v>#N/A</v>
      </c>
      <c r="DA91" t="e">
        <f t="shared" ca="1" si="60"/>
        <v>#N/A</v>
      </c>
      <c r="DB91" s="3" t="e">
        <f t="shared" ca="1" si="60"/>
        <v>#N/A</v>
      </c>
      <c r="DC91" s="3" t="e">
        <f t="shared" ca="1" si="60"/>
        <v>#N/A</v>
      </c>
      <c r="DD91" s="4" t="e">
        <f t="shared" ca="1" si="60"/>
        <v>#N/A</v>
      </c>
      <c r="DE91" s="4" t="e">
        <f t="shared" ca="1" si="58"/>
        <v>#N/A</v>
      </c>
      <c r="DF91" t="e">
        <f t="shared" ca="1" si="56"/>
        <v>#N/A</v>
      </c>
    </row>
    <row r="92" spans="4:110" x14ac:dyDescent="0.2">
      <c r="D92" s="135">
        <f t="shared" ca="1" si="49"/>
        <v>0</v>
      </c>
      <c r="E92" s="135">
        <f t="shared" ca="1" si="49"/>
        <v>0</v>
      </c>
      <c r="F92" s="135">
        <f t="shared" ca="1" si="49"/>
        <v>0</v>
      </c>
      <c r="G92" s="135">
        <f t="shared" ca="1" si="49"/>
        <v>0</v>
      </c>
      <c r="H92" s="135">
        <f t="shared" ca="1" si="49"/>
        <v>0</v>
      </c>
      <c r="I92" s="135">
        <f t="shared" ca="1" si="49"/>
        <v>0</v>
      </c>
      <c r="J92" s="2">
        <f t="shared" ca="1" si="49"/>
        <v>0</v>
      </c>
      <c r="K92" s="135">
        <f t="shared" ca="1" si="49"/>
        <v>0</v>
      </c>
      <c r="L92" s="135">
        <f t="shared" ca="1" si="49"/>
        <v>0</v>
      </c>
      <c r="M92" s="135">
        <f t="shared" ca="1" si="49"/>
        <v>0</v>
      </c>
      <c r="N92" s="135">
        <f t="shared" ca="1" si="49"/>
        <v>0</v>
      </c>
      <c r="O92" s="135">
        <f t="shared" ca="1" si="49"/>
        <v>0</v>
      </c>
      <c r="P92" s="135">
        <f t="shared" ca="1" si="49"/>
        <v>0</v>
      </c>
      <c r="Q92" s="135">
        <f t="shared" ca="1" si="49"/>
        <v>0</v>
      </c>
      <c r="R92" s="135">
        <f t="shared" ca="1" si="49"/>
        <v>0</v>
      </c>
      <c r="S92" s="135">
        <f t="shared" ca="1" si="47"/>
        <v>0</v>
      </c>
      <c r="T92" s="135">
        <f t="shared" ca="1" si="47"/>
        <v>0</v>
      </c>
      <c r="U92" s="135">
        <f t="shared" ca="1" si="47"/>
        <v>0</v>
      </c>
      <c r="V92" s="135">
        <f t="shared" ca="1" si="47"/>
        <v>0</v>
      </c>
      <c r="W92" s="135">
        <f t="shared" ca="1" si="47"/>
        <v>0</v>
      </c>
      <c r="X92" s="135">
        <f t="shared" ca="1" si="47"/>
        <v>0</v>
      </c>
      <c r="Y92" s="135">
        <f t="shared" ca="1" si="47"/>
        <v>0</v>
      </c>
      <c r="Z92" s="135">
        <f t="shared" ca="1" si="47"/>
        <v>0</v>
      </c>
      <c r="AA92" s="135">
        <f t="shared" ca="1" si="47"/>
        <v>0</v>
      </c>
      <c r="AB92" s="135">
        <f t="shared" ca="1" si="47"/>
        <v>0</v>
      </c>
      <c r="AC92" s="135">
        <f t="shared" ca="1" si="47"/>
        <v>0</v>
      </c>
      <c r="AD92" s="135">
        <f t="shared" ca="1" si="47"/>
        <v>0</v>
      </c>
      <c r="AE92" s="135">
        <f t="shared" ca="1" si="47"/>
        <v>0</v>
      </c>
      <c r="AF92" s="135">
        <f t="shared" ca="1" si="47"/>
        <v>0</v>
      </c>
      <c r="AG92" s="135">
        <f t="shared" ca="1" si="45"/>
        <v>0</v>
      </c>
      <c r="AH92" s="135">
        <f t="shared" ca="1" si="45"/>
        <v>0</v>
      </c>
      <c r="AI92" s="135">
        <f t="shared" ca="1" si="45"/>
        <v>0</v>
      </c>
      <c r="AJ92" s="135">
        <f t="shared" ca="1" si="48"/>
        <v>0</v>
      </c>
      <c r="AK92" s="135">
        <f t="shared" ca="1" si="48"/>
        <v>0</v>
      </c>
      <c r="AL92" s="135">
        <f t="shared" ca="1" si="48"/>
        <v>0</v>
      </c>
      <c r="AM92" s="135">
        <f t="shared" ca="1" si="48"/>
        <v>0</v>
      </c>
      <c r="AN92" s="135">
        <f t="shared" ca="1" si="48"/>
        <v>0</v>
      </c>
      <c r="AO92" s="135">
        <f t="shared" ca="1" si="48"/>
        <v>0</v>
      </c>
      <c r="AP92" s="135">
        <f t="shared" ca="1" si="48"/>
        <v>0</v>
      </c>
      <c r="AQ92" s="135">
        <f t="shared" ca="1" si="48"/>
        <v>0</v>
      </c>
      <c r="AR92" s="135">
        <f t="shared" ca="1" si="48"/>
        <v>0</v>
      </c>
      <c r="AS92" s="135">
        <f t="shared" ca="1" si="48"/>
        <v>0</v>
      </c>
      <c r="AT92" s="135">
        <f t="shared" ca="1" si="48"/>
        <v>0</v>
      </c>
      <c r="AU92" s="135">
        <f t="shared" ca="1" si="48"/>
        <v>0</v>
      </c>
      <c r="AV92" s="135">
        <f t="shared" ca="1" si="48"/>
        <v>0</v>
      </c>
      <c r="AW92" s="135">
        <f t="shared" ca="1" si="46"/>
        <v>0</v>
      </c>
      <c r="AX92" s="135">
        <f t="shared" ca="1" si="46"/>
        <v>0</v>
      </c>
      <c r="AY92" s="135">
        <f t="shared" ca="1" si="46"/>
        <v>0</v>
      </c>
      <c r="AZ92" s="135">
        <f t="shared" ca="1" si="46"/>
        <v>0</v>
      </c>
      <c r="BA92" s="135">
        <f t="shared" ca="1" si="46"/>
        <v>0</v>
      </c>
      <c r="BB92" s="135">
        <f t="shared" ca="1" si="46"/>
        <v>0</v>
      </c>
      <c r="BC92" s="135">
        <f t="shared" ca="1" si="46"/>
        <v>0</v>
      </c>
      <c r="BD92" s="135">
        <f t="shared" ca="1" si="46"/>
        <v>0</v>
      </c>
      <c r="BE92" s="135">
        <f t="shared" ca="1" si="46"/>
        <v>0</v>
      </c>
      <c r="BF92" s="135">
        <f t="shared" ca="1" si="46"/>
        <v>0</v>
      </c>
      <c r="BG92" s="135">
        <f t="shared" ca="1" si="46"/>
        <v>0</v>
      </c>
      <c r="BH92" s="135">
        <f t="shared" ca="1" si="46"/>
        <v>0</v>
      </c>
      <c r="BI92" s="135">
        <f t="shared" ca="1" si="46"/>
        <v>0</v>
      </c>
      <c r="BJ92" s="135">
        <f t="shared" ca="1" si="46"/>
        <v>0</v>
      </c>
      <c r="BK92" s="135">
        <f t="shared" ca="1" si="46"/>
        <v>0</v>
      </c>
      <c r="BL92" s="135"/>
      <c r="BM92" s="135">
        <f ca="1">IF(INDEX($D92:$BV92, 1, MATCH(BM$11,$D$15:$BV$15,0))&gt;=PV_Zone_Ranking!$C$45,0,1)</f>
        <v>0</v>
      </c>
      <c r="BN92" s="135">
        <f t="shared" ca="1" si="52"/>
        <v>0</v>
      </c>
      <c r="BQ92">
        <f ca="1">IF(PV_Zone_Ranking!$AK$18="SS",0,IF(PV_Zone_Ranking!$G$29=0,0,1-(INDEX($D92:$BY92, 1, MATCH(BQ$11,$D$15:$BY$15,0))-PV_Zone_Ranking!$F$29)/(PV_Zone_Ranking!$G$29-PV_Zone_Ranking!$F$29)))</f>
        <v>3.8575399157771662</v>
      </c>
      <c r="BR92">
        <f>IF(PV_Zone_Ranking!$AK$18="TX",0,IF(PV_Zone_Ranking!$G$29=0,0,1-(INDEX($D92:$BY92, 1, MATCH(BR$11,$D$15:$BY$15,0))-PV_Zone_Ranking!$F$29)/(PV_Zone_Ranking!$G$29-PV_Zone_Ranking!$F$29)))</f>
        <v>0</v>
      </c>
      <c r="BS92">
        <f ca="1">IF(PV_Zone_Ranking!$G$30=0,0,1-(INDEX($D92:$BY92, 1, MATCH(BS$11,$D$15:$BY$15,0))-PV_Zone_Ranking!$F$30)/(PV_Zone_Ranking!$G$30-PV_Zone_Ranking!$F$30))</f>
        <v>1.0774207710083805</v>
      </c>
      <c r="BT92">
        <f ca="1">IF(PV_Zone_Ranking!$G$28=0,0,1-(INDEX($D92:$BY92, 1, MATCH(BT$11,$D$15:$BY$15,0))-PV_Zone_Ranking!$F$28)/(PV_Zone_Ranking!$G$28-PV_Zone_Ranking!$F$28))</f>
        <v>16.799370740204573</v>
      </c>
      <c r="BU92">
        <f ca="1">IF(PV_Zone_Ranking!$AK$18="SS",0,IF(PV_Zone_Ranking!$G$26=0,0,1-(INDEX($D92:$BY92, 1, MATCH(BU$11,$D$15:$BY$15,0))-PV_Zone_Ranking!$F$26)/(PV_Zone_Ranking!$G$26-PV_Zone_Ranking!$F$26)))</f>
        <v>19.138888658952798</v>
      </c>
      <c r="BV92">
        <f>IF(PV_Zone_Ranking!$AK$18="TX",0,IF(PV_Zone_Ranking!$G$26=0,0,1-(INDEX($D92:$BY92, 1, MATCH(BV$11,$D$15:$BY$15,0))-PV_Zone_Ranking!$F$26)/(PV_Zone_Ranking!$G$26-PV_Zone_Ranking!$F$26)))</f>
        <v>0</v>
      </c>
      <c r="BW92">
        <v>0</v>
      </c>
      <c r="BX92">
        <f t="shared" ref="BX92:CG123" ca="1" si="61">INDEX($D92:$BV92, 1, MATCH(BX$15,$D$15:$BV$15,0))</f>
        <v>0</v>
      </c>
      <c r="BY92">
        <f t="shared" ca="1" si="59"/>
        <v>0</v>
      </c>
      <c r="BZ92">
        <f t="shared" ca="1" si="59"/>
        <v>0</v>
      </c>
      <c r="CA92">
        <f t="shared" ca="1" si="59"/>
        <v>0</v>
      </c>
      <c r="CB92">
        <f t="shared" ca="1" si="59"/>
        <v>0</v>
      </c>
      <c r="CC92">
        <f t="shared" ca="1" si="59"/>
        <v>0</v>
      </c>
      <c r="CD92">
        <f t="shared" ca="1" si="59"/>
        <v>0</v>
      </c>
      <c r="CE92">
        <f t="shared" ca="1" si="59"/>
        <v>0</v>
      </c>
      <c r="CF92">
        <f t="shared" ca="1" si="59"/>
        <v>0</v>
      </c>
      <c r="CG92">
        <f t="shared" ca="1" si="59"/>
        <v>0</v>
      </c>
      <c r="CH92" s="3">
        <f t="shared" ca="1" si="53"/>
        <v>0</v>
      </c>
      <c r="CI92" s="3">
        <f ca="1">IF($BN92=0,IF(PV_Zone_Ranking!$AK$18="SS",INDEX($D92:$BY92, 1, MATCH(CI$11,$D$15:$BY$15,0)),IF(PV_Zone_Ranking!$AK$18="TX",INDEX($D92:$BY92, 1, MATCH(CI$12,$D$15:$BY$15,0)),"Error")),0)</f>
        <v>0</v>
      </c>
      <c r="CJ92" s="4">
        <f t="shared" ca="1" si="50"/>
        <v>0</v>
      </c>
      <c r="CK92">
        <f t="shared" ca="1" si="54"/>
        <v>0</v>
      </c>
      <c r="CL92">
        <f t="shared" ca="1" si="55"/>
        <v>0</v>
      </c>
      <c r="CM92" s="4" t="str">
        <f ca="1">IF(D92=0,"",IF(CH92=0,"",COUNTIF($CH$16:$CH$197,"&gt;"&amp;CH92)+COUNTIF($CH92:$CH$197,CH92)))</f>
        <v/>
      </c>
      <c r="CN92" t="str">
        <f ca="1">IF(D92=0,"",IF(CH92=0,"",COUNTIFS($CI$16:$CI$197,"&lt;"&amp;CI92,$CI$16:$CI$197,"&lt;&gt;"&amp;0)+COUNTIF($CI92:$CI$197,CI92)))</f>
        <v/>
      </c>
      <c r="CQ92">
        <v>77</v>
      </c>
      <c r="CR92" t="e">
        <f t="shared" ca="1" si="43"/>
        <v>#N/A</v>
      </c>
      <c r="CS92" t="e">
        <f t="shared" ca="1" si="43"/>
        <v>#N/A</v>
      </c>
      <c r="CT92" s="3" t="e">
        <f t="shared" ca="1" si="43"/>
        <v>#N/A</v>
      </c>
      <c r="CU92" s="3" t="e">
        <f t="shared" ca="1" si="43"/>
        <v>#N/A</v>
      </c>
      <c r="CV92" s="4" t="e">
        <f t="shared" ca="1" si="43"/>
        <v>#N/A</v>
      </c>
      <c r="CW92" s="4" t="e">
        <f t="shared" ca="1" si="57"/>
        <v>#N/A</v>
      </c>
      <c r="CY92">
        <v>77</v>
      </c>
      <c r="CZ92" t="e">
        <f t="shared" ca="1" si="60"/>
        <v>#N/A</v>
      </c>
      <c r="DA92" t="e">
        <f t="shared" ca="1" si="60"/>
        <v>#N/A</v>
      </c>
      <c r="DB92" s="3" t="e">
        <f t="shared" ca="1" si="60"/>
        <v>#N/A</v>
      </c>
      <c r="DC92" s="3" t="e">
        <f t="shared" ca="1" si="60"/>
        <v>#N/A</v>
      </c>
      <c r="DD92" s="4" t="e">
        <f t="shared" ca="1" si="60"/>
        <v>#N/A</v>
      </c>
      <c r="DE92" s="4" t="e">
        <f t="shared" ca="1" si="58"/>
        <v>#N/A</v>
      </c>
      <c r="DF92" t="e">
        <f t="shared" ca="1" si="56"/>
        <v>#N/A</v>
      </c>
    </row>
    <row r="93" spans="4:110" x14ac:dyDescent="0.2">
      <c r="D93" s="135">
        <f t="shared" ca="1" si="49"/>
        <v>0</v>
      </c>
      <c r="E93" s="135">
        <f t="shared" ca="1" si="49"/>
        <v>0</v>
      </c>
      <c r="F93" s="135">
        <f t="shared" ca="1" si="49"/>
        <v>0</v>
      </c>
      <c r="G93" s="135">
        <f t="shared" ca="1" si="49"/>
        <v>0</v>
      </c>
      <c r="H93" s="135">
        <f t="shared" ca="1" si="49"/>
        <v>0</v>
      </c>
      <c r="I93" s="135">
        <f t="shared" ca="1" si="49"/>
        <v>0</v>
      </c>
      <c r="J93" s="2">
        <f t="shared" ca="1" si="49"/>
        <v>0</v>
      </c>
      <c r="K93" s="135">
        <f t="shared" ca="1" si="49"/>
        <v>0</v>
      </c>
      <c r="L93" s="135">
        <f t="shared" ca="1" si="49"/>
        <v>0</v>
      </c>
      <c r="M93" s="135">
        <f t="shared" ca="1" si="49"/>
        <v>0</v>
      </c>
      <c r="N93" s="135">
        <f t="shared" ca="1" si="49"/>
        <v>0</v>
      </c>
      <c r="O93" s="135">
        <f t="shared" ca="1" si="49"/>
        <v>0</v>
      </c>
      <c r="P93" s="135">
        <f t="shared" ca="1" si="49"/>
        <v>0</v>
      </c>
      <c r="Q93" s="135">
        <f t="shared" ca="1" si="49"/>
        <v>0</v>
      </c>
      <c r="R93" s="135">
        <f t="shared" ca="1" si="49"/>
        <v>0</v>
      </c>
      <c r="S93" s="135">
        <f t="shared" ca="1" si="47"/>
        <v>0</v>
      </c>
      <c r="T93" s="135">
        <f t="shared" ca="1" si="47"/>
        <v>0</v>
      </c>
      <c r="U93" s="135">
        <f t="shared" ca="1" si="47"/>
        <v>0</v>
      </c>
      <c r="V93" s="135">
        <f t="shared" ca="1" si="47"/>
        <v>0</v>
      </c>
      <c r="W93" s="135">
        <f t="shared" ca="1" si="47"/>
        <v>0</v>
      </c>
      <c r="X93" s="135">
        <f t="shared" ca="1" si="47"/>
        <v>0</v>
      </c>
      <c r="Y93" s="135">
        <f t="shared" ca="1" si="47"/>
        <v>0</v>
      </c>
      <c r="Z93" s="135">
        <f t="shared" ca="1" si="47"/>
        <v>0</v>
      </c>
      <c r="AA93" s="135">
        <f t="shared" ca="1" si="47"/>
        <v>0</v>
      </c>
      <c r="AB93" s="135">
        <f t="shared" ca="1" si="47"/>
        <v>0</v>
      </c>
      <c r="AC93" s="135">
        <f t="shared" ca="1" si="47"/>
        <v>0</v>
      </c>
      <c r="AD93" s="135">
        <f t="shared" ca="1" si="47"/>
        <v>0</v>
      </c>
      <c r="AE93" s="135">
        <f t="shared" ca="1" si="47"/>
        <v>0</v>
      </c>
      <c r="AF93" s="135">
        <f t="shared" ca="1" si="47"/>
        <v>0</v>
      </c>
      <c r="AG93" s="135">
        <f t="shared" ca="1" si="45"/>
        <v>0</v>
      </c>
      <c r="AH93" s="135">
        <f t="shared" ca="1" si="45"/>
        <v>0</v>
      </c>
      <c r="AI93" s="135">
        <f t="shared" ca="1" si="45"/>
        <v>0</v>
      </c>
      <c r="AJ93" s="135">
        <f t="shared" ca="1" si="48"/>
        <v>0</v>
      </c>
      <c r="AK93" s="135">
        <f t="shared" ca="1" si="48"/>
        <v>0</v>
      </c>
      <c r="AL93" s="135">
        <f t="shared" ca="1" si="48"/>
        <v>0</v>
      </c>
      <c r="AM93" s="135">
        <f t="shared" ca="1" si="48"/>
        <v>0</v>
      </c>
      <c r="AN93" s="135">
        <f t="shared" ca="1" si="48"/>
        <v>0</v>
      </c>
      <c r="AO93" s="135">
        <f t="shared" ca="1" si="48"/>
        <v>0</v>
      </c>
      <c r="AP93" s="135">
        <f t="shared" ca="1" si="48"/>
        <v>0</v>
      </c>
      <c r="AQ93" s="135">
        <f t="shared" ca="1" si="48"/>
        <v>0</v>
      </c>
      <c r="AR93" s="135">
        <f t="shared" ca="1" si="48"/>
        <v>0</v>
      </c>
      <c r="AS93" s="135">
        <f t="shared" ca="1" si="48"/>
        <v>0</v>
      </c>
      <c r="AT93" s="135">
        <f t="shared" ca="1" si="48"/>
        <v>0</v>
      </c>
      <c r="AU93" s="135">
        <f t="shared" ca="1" si="48"/>
        <v>0</v>
      </c>
      <c r="AV93" s="135">
        <f t="shared" ca="1" si="48"/>
        <v>0</v>
      </c>
      <c r="AW93" s="135">
        <f t="shared" ca="1" si="46"/>
        <v>0</v>
      </c>
      <c r="AX93" s="135">
        <f t="shared" ca="1" si="46"/>
        <v>0</v>
      </c>
      <c r="AY93" s="135">
        <f t="shared" ca="1" si="46"/>
        <v>0</v>
      </c>
      <c r="AZ93" s="135">
        <f t="shared" ca="1" si="46"/>
        <v>0</v>
      </c>
      <c r="BA93" s="135">
        <f t="shared" ca="1" si="46"/>
        <v>0</v>
      </c>
      <c r="BB93" s="135">
        <f t="shared" ca="1" si="46"/>
        <v>0</v>
      </c>
      <c r="BC93" s="135">
        <f t="shared" ca="1" si="46"/>
        <v>0</v>
      </c>
      <c r="BD93" s="135">
        <f t="shared" ca="1" si="46"/>
        <v>0</v>
      </c>
      <c r="BE93" s="135">
        <f t="shared" ca="1" si="46"/>
        <v>0</v>
      </c>
      <c r="BF93" s="135">
        <f t="shared" ca="1" si="46"/>
        <v>0</v>
      </c>
      <c r="BG93" s="135">
        <f t="shared" ca="1" si="46"/>
        <v>0</v>
      </c>
      <c r="BH93" s="135">
        <f t="shared" ca="1" si="46"/>
        <v>0</v>
      </c>
      <c r="BI93" s="135">
        <f t="shared" ca="1" si="46"/>
        <v>0</v>
      </c>
      <c r="BJ93" s="135">
        <f t="shared" ca="1" si="46"/>
        <v>0</v>
      </c>
      <c r="BK93" s="135">
        <f t="shared" ca="1" si="46"/>
        <v>0</v>
      </c>
      <c r="BL93" s="135"/>
      <c r="BM93" s="135">
        <f ca="1">IF(INDEX($D93:$BV93, 1, MATCH(BM$11,$D$15:$BV$15,0))&gt;=PV_Zone_Ranking!$C$45,0,1)</f>
        <v>0</v>
      </c>
      <c r="BN93" s="135">
        <f t="shared" ca="1" si="52"/>
        <v>0</v>
      </c>
      <c r="BQ93">
        <f ca="1">IF(PV_Zone_Ranking!$AK$18="SS",0,IF(PV_Zone_Ranking!$G$29=0,0,1-(INDEX($D93:$BY93, 1, MATCH(BQ$11,$D$15:$BY$15,0))-PV_Zone_Ranking!$F$29)/(PV_Zone_Ranking!$G$29-PV_Zone_Ranking!$F$29)))</f>
        <v>3.8575399157771662</v>
      </c>
      <c r="BR93">
        <f>IF(PV_Zone_Ranking!$AK$18="TX",0,IF(PV_Zone_Ranking!$G$29=0,0,1-(INDEX($D93:$BY93, 1, MATCH(BR$11,$D$15:$BY$15,0))-PV_Zone_Ranking!$F$29)/(PV_Zone_Ranking!$G$29-PV_Zone_Ranking!$F$29)))</f>
        <v>0</v>
      </c>
      <c r="BS93">
        <f ca="1">IF(PV_Zone_Ranking!$G$30=0,0,1-(INDEX($D93:$BY93, 1, MATCH(BS$11,$D$15:$BY$15,0))-PV_Zone_Ranking!$F$30)/(PV_Zone_Ranking!$G$30-PV_Zone_Ranking!$F$30))</f>
        <v>1.0774207710083805</v>
      </c>
      <c r="BT93">
        <f ca="1">IF(PV_Zone_Ranking!$G$28=0,0,1-(INDEX($D93:$BY93, 1, MATCH(BT$11,$D$15:$BY$15,0))-PV_Zone_Ranking!$F$28)/(PV_Zone_Ranking!$G$28-PV_Zone_Ranking!$F$28))</f>
        <v>16.799370740204573</v>
      </c>
      <c r="BU93">
        <f ca="1">IF(PV_Zone_Ranking!$AK$18="SS",0,IF(PV_Zone_Ranking!$G$26=0,0,1-(INDEX($D93:$BY93, 1, MATCH(BU$11,$D$15:$BY$15,0))-PV_Zone_Ranking!$F$26)/(PV_Zone_Ranking!$G$26-PV_Zone_Ranking!$F$26)))</f>
        <v>19.138888658952798</v>
      </c>
      <c r="BV93">
        <f>IF(PV_Zone_Ranking!$AK$18="TX",0,IF(PV_Zone_Ranking!$G$26=0,0,1-(INDEX($D93:$BY93, 1, MATCH(BV$11,$D$15:$BY$15,0))-PV_Zone_Ranking!$F$26)/(PV_Zone_Ranking!$G$26-PV_Zone_Ranking!$F$26)))</f>
        <v>0</v>
      </c>
      <c r="BW93">
        <v>0</v>
      </c>
      <c r="BX93">
        <f t="shared" ca="1" si="61"/>
        <v>0</v>
      </c>
      <c r="BY93">
        <f t="shared" ca="1" si="59"/>
        <v>0</v>
      </c>
      <c r="BZ93">
        <f t="shared" ca="1" si="59"/>
        <v>0</v>
      </c>
      <c r="CA93">
        <f t="shared" ca="1" si="59"/>
        <v>0</v>
      </c>
      <c r="CB93">
        <f t="shared" ca="1" si="59"/>
        <v>0</v>
      </c>
      <c r="CC93">
        <f t="shared" ca="1" si="59"/>
        <v>0</v>
      </c>
      <c r="CD93">
        <f t="shared" ca="1" si="59"/>
        <v>0</v>
      </c>
      <c r="CE93">
        <f t="shared" ca="1" si="59"/>
        <v>0</v>
      </c>
      <c r="CF93">
        <f t="shared" ca="1" si="59"/>
        <v>0</v>
      </c>
      <c r="CG93">
        <f t="shared" ca="1" si="59"/>
        <v>0</v>
      </c>
      <c r="CH93" s="3">
        <f t="shared" ca="1" si="53"/>
        <v>0</v>
      </c>
      <c r="CI93" s="3">
        <f ca="1">IF($BN93=0,IF(PV_Zone_Ranking!$AK$18="SS",INDEX($D93:$BY93, 1, MATCH(CI$11,$D$15:$BY$15,0)),IF(PV_Zone_Ranking!$AK$18="TX",INDEX($D93:$BY93, 1, MATCH(CI$12,$D$15:$BY$15,0)),"Error")),0)</f>
        <v>0</v>
      </c>
      <c r="CJ93" s="4">
        <f t="shared" ca="1" si="50"/>
        <v>0</v>
      </c>
      <c r="CK93">
        <f t="shared" ca="1" si="54"/>
        <v>0</v>
      </c>
      <c r="CL93">
        <f t="shared" ca="1" si="55"/>
        <v>0</v>
      </c>
      <c r="CM93" s="4" t="str">
        <f ca="1">IF(D93=0,"",IF(CH93=0,"",COUNTIF($CH$16:$CH$197,"&gt;"&amp;CH93)+COUNTIF($CH93:$CH$197,CH93)))</f>
        <v/>
      </c>
      <c r="CN93" t="str">
        <f ca="1">IF(D93=0,"",IF(CH93=0,"",COUNTIFS($CI$16:$CI$197,"&lt;"&amp;CI93,$CI$16:$CI$197,"&lt;&gt;"&amp;0)+COUNTIF($CI93:$CI$197,CI93)))</f>
        <v/>
      </c>
      <c r="CQ93">
        <v>78</v>
      </c>
      <c r="CR93" t="e">
        <f t="shared" ca="1" si="43"/>
        <v>#N/A</v>
      </c>
      <c r="CS93" t="e">
        <f t="shared" ca="1" si="43"/>
        <v>#N/A</v>
      </c>
      <c r="CT93" s="3" t="e">
        <f t="shared" ca="1" si="43"/>
        <v>#N/A</v>
      </c>
      <c r="CU93" s="3" t="e">
        <f t="shared" ca="1" si="43"/>
        <v>#N/A</v>
      </c>
      <c r="CV93" s="4" t="e">
        <f t="shared" ca="1" si="43"/>
        <v>#N/A</v>
      </c>
      <c r="CW93" s="4" t="e">
        <f t="shared" ca="1" si="57"/>
        <v>#N/A</v>
      </c>
      <c r="CY93">
        <v>78</v>
      </c>
      <c r="CZ93" t="e">
        <f t="shared" ca="1" si="60"/>
        <v>#N/A</v>
      </c>
      <c r="DA93" t="e">
        <f t="shared" ca="1" si="60"/>
        <v>#N/A</v>
      </c>
      <c r="DB93" s="3" t="e">
        <f t="shared" ca="1" si="60"/>
        <v>#N/A</v>
      </c>
      <c r="DC93" s="3" t="e">
        <f t="shared" ca="1" si="60"/>
        <v>#N/A</v>
      </c>
      <c r="DD93" s="4" t="e">
        <f t="shared" ca="1" si="60"/>
        <v>#N/A</v>
      </c>
      <c r="DE93" s="4" t="e">
        <f t="shared" ca="1" si="58"/>
        <v>#N/A</v>
      </c>
      <c r="DF93" t="e">
        <f t="shared" ca="1" si="56"/>
        <v>#N/A</v>
      </c>
    </row>
    <row r="94" spans="4:110" x14ac:dyDescent="0.2">
      <c r="D94" s="135">
        <f t="shared" ca="1" si="49"/>
        <v>0</v>
      </c>
      <c r="E94" s="135">
        <f t="shared" ca="1" si="49"/>
        <v>0</v>
      </c>
      <c r="F94" s="135">
        <f t="shared" ca="1" si="49"/>
        <v>0</v>
      </c>
      <c r="G94" s="135">
        <f t="shared" ca="1" si="49"/>
        <v>0</v>
      </c>
      <c r="H94" s="135">
        <f t="shared" ca="1" si="49"/>
        <v>0</v>
      </c>
      <c r="I94" s="135">
        <f t="shared" ca="1" si="49"/>
        <v>0</v>
      </c>
      <c r="J94" s="2">
        <f t="shared" ca="1" si="49"/>
        <v>0</v>
      </c>
      <c r="K94" s="135">
        <f t="shared" ca="1" si="49"/>
        <v>0</v>
      </c>
      <c r="L94" s="135">
        <f t="shared" ca="1" si="49"/>
        <v>0</v>
      </c>
      <c r="M94" s="135">
        <f t="shared" ca="1" si="49"/>
        <v>0</v>
      </c>
      <c r="N94" s="135">
        <f t="shared" ca="1" si="49"/>
        <v>0</v>
      </c>
      <c r="O94" s="135">
        <f t="shared" ca="1" si="49"/>
        <v>0</v>
      </c>
      <c r="P94" s="135">
        <f t="shared" ca="1" si="49"/>
        <v>0</v>
      </c>
      <c r="Q94" s="135">
        <f t="shared" ca="1" si="49"/>
        <v>0</v>
      </c>
      <c r="R94" s="135">
        <f t="shared" ca="1" si="49"/>
        <v>0</v>
      </c>
      <c r="S94" s="135">
        <f t="shared" ca="1" si="47"/>
        <v>0</v>
      </c>
      <c r="T94" s="135">
        <f t="shared" ca="1" si="47"/>
        <v>0</v>
      </c>
      <c r="U94" s="135">
        <f t="shared" ca="1" si="47"/>
        <v>0</v>
      </c>
      <c r="V94" s="135">
        <f t="shared" ca="1" si="47"/>
        <v>0</v>
      </c>
      <c r="W94" s="135">
        <f t="shared" ca="1" si="47"/>
        <v>0</v>
      </c>
      <c r="X94" s="135">
        <f t="shared" ca="1" si="47"/>
        <v>0</v>
      </c>
      <c r="Y94" s="135">
        <f t="shared" ca="1" si="47"/>
        <v>0</v>
      </c>
      <c r="Z94" s="135">
        <f t="shared" ca="1" si="47"/>
        <v>0</v>
      </c>
      <c r="AA94" s="135">
        <f t="shared" ca="1" si="47"/>
        <v>0</v>
      </c>
      <c r="AB94" s="135">
        <f t="shared" ca="1" si="47"/>
        <v>0</v>
      </c>
      <c r="AC94" s="135">
        <f t="shared" ca="1" si="47"/>
        <v>0</v>
      </c>
      <c r="AD94" s="135">
        <f t="shared" ca="1" si="47"/>
        <v>0</v>
      </c>
      <c r="AE94" s="135">
        <f t="shared" ca="1" si="47"/>
        <v>0</v>
      </c>
      <c r="AF94" s="135">
        <f t="shared" ca="1" si="47"/>
        <v>0</v>
      </c>
      <c r="AG94" s="135">
        <f t="shared" ca="1" si="45"/>
        <v>0</v>
      </c>
      <c r="AH94" s="135">
        <f t="shared" ca="1" si="45"/>
        <v>0</v>
      </c>
      <c r="AI94" s="135">
        <f t="shared" ca="1" si="45"/>
        <v>0</v>
      </c>
      <c r="AJ94" s="135">
        <f t="shared" ca="1" si="48"/>
        <v>0</v>
      </c>
      <c r="AK94" s="135">
        <f t="shared" ca="1" si="48"/>
        <v>0</v>
      </c>
      <c r="AL94" s="135">
        <f t="shared" ca="1" si="48"/>
        <v>0</v>
      </c>
      <c r="AM94" s="135">
        <f t="shared" ca="1" si="48"/>
        <v>0</v>
      </c>
      <c r="AN94" s="135">
        <f t="shared" ca="1" si="48"/>
        <v>0</v>
      </c>
      <c r="AO94" s="135">
        <f t="shared" ca="1" si="48"/>
        <v>0</v>
      </c>
      <c r="AP94" s="135">
        <f t="shared" ca="1" si="48"/>
        <v>0</v>
      </c>
      <c r="AQ94" s="135">
        <f t="shared" ca="1" si="48"/>
        <v>0</v>
      </c>
      <c r="AR94" s="135">
        <f t="shared" ca="1" si="48"/>
        <v>0</v>
      </c>
      <c r="AS94" s="135">
        <f t="shared" ca="1" si="48"/>
        <v>0</v>
      </c>
      <c r="AT94" s="135">
        <f t="shared" ca="1" si="48"/>
        <v>0</v>
      </c>
      <c r="AU94" s="135">
        <f t="shared" ca="1" si="48"/>
        <v>0</v>
      </c>
      <c r="AV94" s="135">
        <f t="shared" ca="1" si="48"/>
        <v>0</v>
      </c>
      <c r="AW94" s="135">
        <f t="shared" ca="1" si="46"/>
        <v>0</v>
      </c>
      <c r="AX94" s="135">
        <f t="shared" ca="1" si="46"/>
        <v>0</v>
      </c>
      <c r="AY94" s="135">
        <f t="shared" ca="1" si="46"/>
        <v>0</v>
      </c>
      <c r="AZ94" s="135">
        <f t="shared" ca="1" si="46"/>
        <v>0</v>
      </c>
      <c r="BA94" s="135">
        <f t="shared" ca="1" si="46"/>
        <v>0</v>
      </c>
      <c r="BB94" s="135">
        <f t="shared" ca="1" si="46"/>
        <v>0</v>
      </c>
      <c r="BC94" s="135">
        <f t="shared" ca="1" si="46"/>
        <v>0</v>
      </c>
      <c r="BD94" s="135">
        <f t="shared" ca="1" si="46"/>
        <v>0</v>
      </c>
      <c r="BE94" s="135">
        <f t="shared" ca="1" si="46"/>
        <v>0</v>
      </c>
      <c r="BF94" s="135">
        <f t="shared" ca="1" si="46"/>
        <v>0</v>
      </c>
      <c r="BG94" s="135">
        <f t="shared" ca="1" si="46"/>
        <v>0</v>
      </c>
      <c r="BH94" s="135">
        <f t="shared" ca="1" si="46"/>
        <v>0</v>
      </c>
      <c r="BI94" s="135">
        <f t="shared" ca="1" si="46"/>
        <v>0</v>
      </c>
      <c r="BJ94" s="135">
        <f t="shared" ca="1" si="46"/>
        <v>0</v>
      </c>
      <c r="BK94" s="135">
        <f t="shared" ca="1" si="46"/>
        <v>0</v>
      </c>
      <c r="BL94" s="135"/>
      <c r="BM94" s="135">
        <f ca="1">IF(INDEX($D94:$BV94, 1, MATCH(BM$11,$D$15:$BV$15,0))&gt;=PV_Zone_Ranking!$C$45,0,1)</f>
        <v>0</v>
      </c>
      <c r="BN94" s="135">
        <f t="shared" ca="1" si="52"/>
        <v>0</v>
      </c>
      <c r="BQ94">
        <f ca="1">IF(PV_Zone_Ranking!$AK$18="SS",0,IF(PV_Zone_Ranking!$G$29=0,0,1-(INDEX($D94:$BY94, 1, MATCH(BQ$11,$D$15:$BY$15,0))-PV_Zone_Ranking!$F$29)/(PV_Zone_Ranking!$G$29-PV_Zone_Ranking!$F$29)))</f>
        <v>3.8575399157771662</v>
      </c>
      <c r="BR94">
        <f>IF(PV_Zone_Ranking!$AK$18="TX",0,IF(PV_Zone_Ranking!$G$29=0,0,1-(INDEX($D94:$BY94, 1, MATCH(BR$11,$D$15:$BY$15,0))-PV_Zone_Ranking!$F$29)/(PV_Zone_Ranking!$G$29-PV_Zone_Ranking!$F$29)))</f>
        <v>0</v>
      </c>
      <c r="BS94">
        <f ca="1">IF(PV_Zone_Ranking!$G$30=0,0,1-(INDEX($D94:$BY94, 1, MATCH(BS$11,$D$15:$BY$15,0))-PV_Zone_Ranking!$F$30)/(PV_Zone_Ranking!$G$30-PV_Zone_Ranking!$F$30))</f>
        <v>1.0774207710083805</v>
      </c>
      <c r="BT94">
        <f ca="1">IF(PV_Zone_Ranking!$G$28=0,0,1-(INDEX($D94:$BY94, 1, MATCH(BT$11,$D$15:$BY$15,0))-PV_Zone_Ranking!$F$28)/(PV_Zone_Ranking!$G$28-PV_Zone_Ranking!$F$28))</f>
        <v>16.799370740204573</v>
      </c>
      <c r="BU94">
        <f ca="1">IF(PV_Zone_Ranking!$AK$18="SS",0,IF(PV_Zone_Ranking!$G$26=0,0,1-(INDEX($D94:$BY94, 1, MATCH(BU$11,$D$15:$BY$15,0))-PV_Zone_Ranking!$F$26)/(PV_Zone_Ranking!$G$26-PV_Zone_Ranking!$F$26)))</f>
        <v>19.138888658952798</v>
      </c>
      <c r="BV94">
        <f>IF(PV_Zone_Ranking!$AK$18="TX",0,IF(PV_Zone_Ranking!$G$26=0,0,1-(INDEX($D94:$BY94, 1, MATCH(BV$11,$D$15:$BY$15,0))-PV_Zone_Ranking!$F$26)/(PV_Zone_Ranking!$G$26-PV_Zone_Ranking!$F$26)))</f>
        <v>0</v>
      </c>
      <c r="BW94">
        <v>0</v>
      </c>
      <c r="BX94">
        <f t="shared" ca="1" si="61"/>
        <v>0</v>
      </c>
      <c r="BY94">
        <f t="shared" ca="1" si="59"/>
        <v>0</v>
      </c>
      <c r="BZ94">
        <f t="shared" ca="1" si="59"/>
        <v>0</v>
      </c>
      <c r="CA94">
        <f t="shared" ca="1" si="59"/>
        <v>0</v>
      </c>
      <c r="CB94">
        <f t="shared" ca="1" si="59"/>
        <v>0</v>
      </c>
      <c r="CC94">
        <f t="shared" ca="1" si="59"/>
        <v>0</v>
      </c>
      <c r="CD94">
        <f t="shared" ca="1" si="59"/>
        <v>0</v>
      </c>
      <c r="CE94">
        <f t="shared" ca="1" si="59"/>
        <v>0</v>
      </c>
      <c r="CF94">
        <f t="shared" ca="1" si="59"/>
        <v>0</v>
      </c>
      <c r="CG94">
        <f t="shared" ca="1" si="59"/>
        <v>0</v>
      </c>
      <c r="CH94" s="3">
        <f t="shared" ca="1" si="53"/>
        <v>0</v>
      </c>
      <c r="CI94" s="3">
        <f ca="1">IF($BN94=0,IF(PV_Zone_Ranking!$AK$18="SS",INDEX($D94:$BY94, 1, MATCH(CI$11,$D$15:$BY$15,0)),IF(PV_Zone_Ranking!$AK$18="TX",INDEX($D94:$BY94, 1, MATCH(CI$12,$D$15:$BY$15,0)),"Error")),0)</f>
        <v>0</v>
      </c>
      <c r="CJ94" s="4">
        <f t="shared" ca="1" si="50"/>
        <v>0</v>
      </c>
      <c r="CK94">
        <f t="shared" ca="1" si="54"/>
        <v>0</v>
      </c>
      <c r="CL94">
        <f t="shared" ca="1" si="55"/>
        <v>0</v>
      </c>
      <c r="CM94" s="4" t="str">
        <f ca="1">IF(D94=0,"",IF(CH94=0,"",COUNTIF($CH$16:$CH$197,"&gt;"&amp;CH94)+COUNTIF($CH94:$CH$197,CH94)))</f>
        <v/>
      </c>
      <c r="CN94" t="str">
        <f ca="1">IF(D94=0,"",IF(CH94=0,"",COUNTIFS($CI$16:$CI$197,"&lt;"&amp;CI94,$CI$16:$CI$197,"&lt;&gt;"&amp;0)+COUNTIF($CI94:$CI$197,CI94)))</f>
        <v/>
      </c>
      <c r="CQ94">
        <v>79</v>
      </c>
      <c r="CR94" t="e">
        <f t="shared" ca="1" si="43"/>
        <v>#N/A</v>
      </c>
      <c r="CS94" t="e">
        <f t="shared" ca="1" si="43"/>
        <v>#N/A</v>
      </c>
      <c r="CT94" s="3" t="e">
        <f t="shared" ca="1" si="43"/>
        <v>#N/A</v>
      </c>
      <c r="CU94" s="3" t="e">
        <f t="shared" ca="1" si="43"/>
        <v>#N/A</v>
      </c>
      <c r="CV94" s="4" t="e">
        <f t="shared" ca="1" si="43"/>
        <v>#N/A</v>
      </c>
      <c r="CW94" s="4" t="e">
        <f t="shared" ca="1" si="57"/>
        <v>#N/A</v>
      </c>
      <c r="CY94">
        <v>79</v>
      </c>
      <c r="CZ94" t="e">
        <f t="shared" ca="1" si="60"/>
        <v>#N/A</v>
      </c>
      <c r="DA94" t="e">
        <f t="shared" ca="1" si="60"/>
        <v>#N/A</v>
      </c>
      <c r="DB94" s="3" t="e">
        <f t="shared" ca="1" si="60"/>
        <v>#N/A</v>
      </c>
      <c r="DC94" s="3" t="e">
        <f t="shared" ca="1" si="60"/>
        <v>#N/A</v>
      </c>
      <c r="DD94" s="4" t="e">
        <f t="shared" ca="1" si="60"/>
        <v>#N/A</v>
      </c>
      <c r="DE94" s="4" t="e">
        <f t="shared" ca="1" si="58"/>
        <v>#N/A</v>
      </c>
      <c r="DF94" t="e">
        <f t="shared" ca="1" si="56"/>
        <v>#N/A</v>
      </c>
    </row>
    <row r="95" spans="4:110" x14ac:dyDescent="0.2">
      <c r="D95" s="135">
        <f t="shared" ca="1" si="49"/>
        <v>0</v>
      </c>
      <c r="E95" s="135">
        <f t="shared" ca="1" si="49"/>
        <v>0</v>
      </c>
      <c r="F95" s="135">
        <f t="shared" ca="1" si="49"/>
        <v>0</v>
      </c>
      <c r="G95" s="135">
        <f t="shared" ca="1" si="49"/>
        <v>0</v>
      </c>
      <c r="H95" s="135">
        <f t="shared" ca="1" si="49"/>
        <v>0</v>
      </c>
      <c r="I95" s="135">
        <f t="shared" ca="1" si="49"/>
        <v>0</v>
      </c>
      <c r="J95" s="2">
        <f t="shared" ca="1" si="49"/>
        <v>0</v>
      </c>
      <c r="K95" s="135">
        <f t="shared" ca="1" si="49"/>
        <v>0</v>
      </c>
      <c r="L95" s="135">
        <f t="shared" ca="1" si="49"/>
        <v>0</v>
      </c>
      <c r="M95" s="135">
        <f t="shared" ca="1" si="49"/>
        <v>0</v>
      </c>
      <c r="N95" s="135">
        <f t="shared" ca="1" si="49"/>
        <v>0</v>
      </c>
      <c r="O95" s="135">
        <f t="shared" ca="1" si="49"/>
        <v>0</v>
      </c>
      <c r="P95" s="135">
        <f t="shared" ca="1" si="49"/>
        <v>0</v>
      </c>
      <c r="Q95" s="135">
        <f t="shared" ca="1" si="49"/>
        <v>0</v>
      </c>
      <c r="R95" s="135">
        <f t="shared" ca="1" si="49"/>
        <v>0</v>
      </c>
      <c r="S95" s="135">
        <f t="shared" ca="1" si="47"/>
        <v>0</v>
      </c>
      <c r="T95" s="135">
        <f t="shared" ca="1" si="47"/>
        <v>0</v>
      </c>
      <c r="U95" s="135">
        <f t="shared" ca="1" si="47"/>
        <v>0</v>
      </c>
      <c r="V95" s="135">
        <f t="shared" ca="1" si="47"/>
        <v>0</v>
      </c>
      <c r="W95" s="135">
        <f t="shared" ca="1" si="47"/>
        <v>0</v>
      </c>
      <c r="X95" s="135">
        <f t="shared" ca="1" si="47"/>
        <v>0</v>
      </c>
      <c r="Y95" s="135">
        <f t="shared" ca="1" si="47"/>
        <v>0</v>
      </c>
      <c r="Z95" s="135">
        <f t="shared" ca="1" si="47"/>
        <v>0</v>
      </c>
      <c r="AA95" s="135">
        <f t="shared" ca="1" si="47"/>
        <v>0</v>
      </c>
      <c r="AB95" s="135">
        <f t="shared" ca="1" si="47"/>
        <v>0</v>
      </c>
      <c r="AC95" s="135">
        <f t="shared" ca="1" si="47"/>
        <v>0</v>
      </c>
      <c r="AD95" s="135">
        <f t="shared" ca="1" si="47"/>
        <v>0</v>
      </c>
      <c r="AE95" s="135">
        <f t="shared" ca="1" si="47"/>
        <v>0</v>
      </c>
      <c r="AF95" s="135">
        <f t="shared" ca="1" si="47"/>
        <v>0</v>
      </c>
      <c r="AG95" s="135">
        <f t="shared" ca="1" si="47"/>
        <v>0</v>
      </c>
      <c r="AH95" s="135">
        <f t="shared" ref="AH95:AW112" ca="1" si="62">INDIRECT($B$3&amp;"!R"&amp;(ROW()-$D$14)&amp;"C"&amp;(COLUMN()-$C$15),FALSE)</f>
        <v>0</v>
      </c>
      <c r="AI95" s="135">
        <f t="shared" ca="1" si="62"/>
        <v>0</v>
      </c>
      <c r="AJ95" s="135">
        <f t="shared" ca="1" si="62"/>
        <v>0</v>
      </c>
      <c r="AK95" s="135">
        <f t="shared" ca="1" si="62"/>
        <v>0</v>
      </c>
      <c r="AL95" s="135">
        <f t="shared" ca="1" si="62"/>
        <v>0</v>
      </c>
      <c r="AM95" s="135">
        <f t="shared" ca="1" si="62"/>
        <v>0</v>
      </c>
      <c r="AN95" s="135">
        <f t="shared" ca="1" si="62"/>
        <v>0</v>
      </c>
      <c r="AO95" s="135">
        <f t="shared" ca="1" si="62"/>
        <v>0</v>
      </c>
      <c r="AP95" s="135">
        <f t="shared" ca="1" si="62"/>
        <v>0</v>
      </c>
      <c r="AQ95" s="135">
        <f t="shared" ca="1" si="62"/>
        <v>0</v>
      </c>
      <c r="AR95" s="135">
        <f t="shared" ca="1" si="62"/>
        <v>0</v>
      </c>
      <c r="AS95" s="135">
        <f t="shared" ca="1" si="62"/>
        <v>0</v>
      </c>
      <c r="AT95" s="135">
        <f t="shared" ca="1" si="48"/>
        <v>0</v>
      </c>
      <c r="AU95" s="135">
        <f t="shared" ca="1" si="48"/>
        <v>0</v>
      </c>
      <c r="AV95" s="135">
        <f t="shared" ca="1" si="48"/>
        <v>0</v>
      </c>
      <c r="AW95" s="135">
        <f t="shared" ca="1" si="46"/>
        <v>0</v>
      </c>
      <c r="AX95" s="135">
        <f t="shared" ca="1" si="46"/>
        <v>0</v>
      </c>
      <c r="AY95" s="135">
        <f t="shared" ca="1" si="46"/>
        <v>0</v>
      </c>
      <c r="AZ95" s="135">
        <f t="shared" ca="1" si="46"/>
        <v>0</v>
      </c>
      <c r="BA95" s="135">
        <f t="shared" ca="1" si="46"/>
        <v>0</v>
      </c>
      <c r="BB95" s="135">
        <f t="shared" ca="1" si="46"/>
        <v>0</v>
      </c>
      <c r="BC95" s="135">
        <f t="shared" ca="1" si="46"/>
        <v>0</v>
      </c>
      <c r="BD95" s="135">
        <f t="shared" ca="1" si="46"/>
        <v>0</v>
      </c>
      <c r="BE95" s="135">
        <f t="shared" ca="1" si="46"/>
        <v>0</v>
      </c>
      <c r="BF95" s="135">
        <f t="shared" ca="1" si="46"/>
        <v>0</v>
      </c>
      <c r="BG95" s="135">
        <f t="shared" ca="1" si="46"/>
        <v>0</v>
      </c>
      <c r="BH95" s="135">
        <f t="shared" ca="1" si="46"/>
        <v>0</v>
      </c>
      <c r="BI95" s="135">
        <f t="shared" ca="1" si="46"/>
        <v>0</v>
      </c>
      <c r="BJ95" s="135">
        <f t="shared" ca="1" si="46"/>
        <v>0</v>
      </c>
      <c r="BK95" s="135">
        <f t="shared" ca="1" si="46"/>
        <v>0</v>
      </c>
      <c r="BL95" s="135"/>
      <c r="BM95" s="135">
        <f ca="1">IF(INDEX($D95:$BV95, 1, MATCH(BM$11,$D$15:$BV$15,0))&gt;=PV_Zone_Ranking!$C$45,0,1)</f>
        <v>0</v>
      </c>
      <c r="BN95" s="135">
        <f t="shared" ca="1" si="52"/>
        <v>0</v>
      </c>
      <c r="BQ95">
        <f ca="1">IF(PV_Zone_Ranking!$AK$18="SS",0,IF(PV_Zone_Ranking!$G$29=0,0,1-(INDEX($D95:$BY95, 1, MATCH(BQ$11,$D$15:$BY$15,0))-PV_Zone_Ranking!$F$29)/(PV_Zone_Ranking!$G$29-PV_Zone_Ranking!$F$29)))</f>
        <v>3.8575399157771662</v>
      </c>
      <c r="BR95">
        <f>IF(PV_Zone_Ranking!$AK$18="TX",0,IF(PV_Zone_Ranking!$G$29=0,0,1-(INDEX($D95:$BY95, 1, MATCH(BR$11,$D$15:$BY$15,0))-PV_Zone_Ranking!$F$29)/(PV_Zone_Ranking!$G$29-PV_Zone_Ranking!$F$29)))</f>
        <v>0</v>
      </c>
      <c r="BS95">
        <f ca="1">IF(PV_Zone_Ranking!$G$30=0,0,1-(INDEX($D95:$BY95, 1, MATCH(BS$11,$D$15:$BY$15,0))-PV_Zone_Ranking!$F$30)/(PV_Zone_Ranking!$G$30-PV_Zone_Ranking!$F$30))</f>
        <v>1.0774207710083805</v>
      </c>
      <c r="BT95">
        <f ca="1">IF(PV_Zone_Ranking!$G$28=0,0,1-(INDEX($D95:$BY95, 1, MATCH(BT$11,$D$15:$BY$15,0))-PV_Zone_Ranking!$F$28)/(PV_Zone_Ranking!$G$28-PV_Zone_Ranking!$F$28))</f>
        <v>16.799370740204573</v>
      </c>
      <c r="BU95">
        <f ca="1">IF(PV_Zone_Ranking!$AK$18="SS",0,IF(PV_Zone_Ranking!$G$26=0,0,1-(INDEX($D95:$BY95, 1, MATCH(BU$11,$D$15:$BY$15,0))-PV_Zone_Ranking!$F$26)/(PV_Zone_Ranking!$G$26-PV_Zone_Ranking!$F$26)))</f>
        <v>19.138888658952798</v>
      </c>
      <c r="BV95">
        <f>IF(PV_Zone_Ranking!$AK$18="TX",0,IF(PV_Zone_Ranking!$G$26=0,0,1-(INDEX($D95:$BY95, 1, MATCH(BV$11,$D$15:$BY$15,0))-PV_Zone_Ranking!$F$26)/(PV_Zone_Ranking!$G$26-PV_Zone_Ranking!$F$26)))</f>
        <v>0</v>
      </c>
      <c r="BW95">
        <v>0</v>
      </c>
      <c r="BX95">
        <f t="shared" ca="1" si="61"/>
        <v>0</v>
      </c>
      <c r="BY95">
        <f t="shared" ca="1" si="59"/>
        <v>0</v>
      </c>
      <c r="BZ95">
        <f t="shared" ca="1" si="59"/>
        <v>0</v>
      </c>
      <c r="CA95">
        <f t="shared" ca="1" si="59"/>
        <v>0</v>
      </c>
      <c r="CB95">
        <f t="shared" ca="1" si="59"/>
        <v>0</v>
      </c>
      <c r="CC95">
        <f t="shared" ca="1" si="59"/>
        <v>0</v>
      </c>
      <c r="CD95">
        <f t="shared" ca="1" si="59"/>
        <v>0</v>
      </c>
      <c r="CE95">
        <f t="shared" ca="1" si="59"/>
        <v>0</v>
      </c>
      <c r="CF95">
        <f t="shared" ca="1" si="59"/>
        <v>0</v>
      </c>
      <c r="CG95">
        <f t="shared" ca="1" si="59"/>
        <v>0</v>
      </c>
      <c r="CH95" s="3">
        <f t="shared" ca="1" si="53"/>
        <v>0</v>
      </c>
      <c r="CI95" s="3">
        <f ca="1">IF($BN95=0,IF(PV_Zone_Ranking!$AK$18="SS",INDEX($D95:$BY95, 1, MATCH(CI$11,$D$15:$BY$15,0)),IF(PV_Zone_Ranking!$AK$18="TX",INDEX($D95:$BY95, 1, MATCH(CI$12,$D$15:$BY$15,0)),"Error")),0)</f>
        <v>0</v>
      </c>
      <c r="CJ95" s="4">
        <f t="shared" ca="1" si="50"/>
        <v>0</v>
      </c>
      <c r="CK95">
        <f t="shared" ca="1" si="54"/>
        <v>0</v>
      </c>
      <c r="CL95">
        <f t="shared" ca="1" si="55"/>
        <v>0</v>
      </c>
      <c r="CM95" s="4" t="str">
        <f ca="1">IF(D95=0,"",IF(CH95=0,"",COUNTIF($CH$16:$CH$197,"&gt;"&amp;CH95)+COUNTIF($CH95:$CH$197,CH95)))</f>
        <v/>
      </c>
      <c r="CN95" t="str">
        <f ca="1">IF(D95=0,"",IF(CH95=0,"",COUNTIFS($CI$16:$CI$197,"&lt;"&amp;CI95,$CI$16:$CI$197,"&lt;&gt;"&amp;0)+COUNTIF($CI95:$CI$197,CI95)))</f>
        <v/>
      </c>
      <c r="CQ95">
        <v>80</v>
      </c>
      <c r="CR95" t="e">
        <f t="shared" ca="1" si="43"/>
        <v>#N/A</v>
      </c>
      <c r="CS95" t="e">
        <f t="shared" ca="1" si="43"/>
        <v>#N/A</v>
      </c>
      <c r="CT95" s="3" t="e">
        <f t="shared" ca="1" si="43"/>
        <v>#N/A</v>
      </c>
      <c r="CU95" s="3" t="e">
        <f t="shared" ca="1" si="43"/>
        <v>#N/A</v>
      </c>
      <c r="CV95" s="4" t="e">
        <f t="shared" ca="1" si="43"/>
        <v>#N/A</v>
      </c>
      <c r="CW95" s="4" t="e">
        <f t="shared" ca="1" si="57"/>
        <v>#N/A</v>
      </c>
      <c r="CY95">
        <v>80</v>
      </c>
      <c r="CZ95" t="e">
        <f t="shared" ca="1" si="60"/>
        <v>#N/A</v>
      </c>
      <c r="DA95" t="e">
        <f t="shared" ca="1" si="60"/>
        <v>#N/A</v>
      </c>
      <c r="DB95" s="3" t="e">
        <f t="shared" ca="1" si="60"/>
        <v>#N/A</v>
      </c>
      <c r="DC95" s="3" t="e">
        <f t="shared" ca="1" si="60"/>
        <v>#N/A</v>
      </c>
      <c r="DD95" s="4" t="e">
        <f t="shared" ca="1" si="60"/>
        <v>#N/A</v>
      </c>
      <c r="DE95" s="4" t="e">
        <f t="shared" ca="1" si="58"/>
        <v>#N/A</v>
      </c>
      <c r="DF95" t="e">
        <f t="shared" ca="1" si="56"/>
        <v>#N/A</v>
      </c>
    </row>
    <row r="96" spans="4:110" x14ac:dyDescent="0.2">
      <c r="D96" s="135">
        <f t="shared" ca="1" si="49"/>
        <v>0</v>
      </c>
      <c r="E96" s="135">
        <f t="shared" ca="1" si="49"/>
        <v>0</v>
      </c>
      <c r="F96" s="135">
        <f t="shared" ca="1" si="49"/>
        <v>0</v>
      </c>
      <c r="G96" s="135">
        <f t="shared" ca="1" si="49"/>
        <v>0</v>
      </c>
      <c r="H96" s="135">
        <f t="shared" ca="1" si="49"/>
        <v>0</v>
      </c>
      <c r="I96" s="135">
        <f t="shared" ca="1" si="49"/>
        <v>0</v>
      </c>
      <c r="J96" s="2">
        <f t="shared" ca="1" si="49"/>
        <v>0</v>
      </c>
      <c r="K96" s="135">
        <f t="shared" ca="1" si="49"/>
        <v>0</v>
      </c>
      <c r="L96" s="135">
        <f t="shared" ca="1" si="49"/>
        <v>0</v>
      </c>
      <c r="M96" s="135">
        <f t="shared" ca="1" si="49"/>
        <v>0</v>
      </c>
      <c r="N96" s="135">
        <f t="shared" ca="1" si="49"/>
        <v>0</v>
      </c>
      <c r="O96" s="135">
        <f t="shared" ca="1" si="49"/>
        <v>0</v>
      </c>
      <c r="P96" s="135">
        <f t="shared" ca="1" si="49"/>
        <v>0</v>
      </c>
      <c r="Q96" s="135">
        <f t="shared" ca="1" si="49"/>
        <v>0</v>
      </c>
      <c r="R96" s="135">
        <f t="shared" ca="1" si="49"/>
        <v>0</v>
      </c>
      <c r="S96" s="135">
        <f t="shared" ref="S96:AH113" ca="1" si="63">INDIRECT($B$3&amp;"!R"&amp;(ROW()-$D$14)&amp;"C"&amp;(COLUMN()-$C$15),FALSE)</f>
        <v>0</v>
      </c>
      <c r="T96" s="135">
        <f t="shared" ca="1" si="63"/>
        <v>0</v>
      </c>
      <c r="U96" s="135">
        <f t="shared" ca="1" si="63"/>
        <v>0</v>
      </c>
      <c r="V96" s="135">
        <f t="shared" ca="1" si="63"/>
        <v>0</v>
      </c>
      <c r="W96" s="135">
        <f t="shared" ca="1" si="63"/>
        <v>0</v>
      </c>
      <c r="X96" s="135">
        <f t="shared" ca="1" si="63"/>
        <v>0</v>
      </c>
      <c r="Y96" s="135">
        <f t="shared" ca="1" si="63"/>
        <v>0</v>
      </c>
      <c r="Z96" s="135">
        <f t="shared" ca="1" si="63"/>
        <v>0</v>
      </c>
      <c r="AA96" s="135">
        <f t="shared" ca="1" si="63"/>
        <v>0</v>
      </c>
      <c r="AB96" s="135">
        <f t="shared" ca="1" si="63"/>
        <v>0</v>
      </c>
      <c r="AC96" s="135">
        <f t="shared" ca="1" si="63"/>
        <v>0</v>
      </c>
      <c r="AD96" s="135">
        <f t="shared" ca="1" si="63"/>
        <v>0</v>
      </c>
      <c r="AE96" s="135">
        <f t="shared" ca="1" si="63"/>
        <v>0</v>
      </c>
      <c r="AF96" s="135">
        <f t="shared" ca="1" si="63"/>
        <v>0</v>
      </c>
      <c r="AG96" s="135">
        <f t="shared" ca="1" si="63"/>
        <v>0</v>
      </c>
      <c r="AH96" s="135">
        <f t="shared" ca="1" si="62"/>
        <v>0</v>
      </c>
      <c r="AI96" s="135">
        <f t="shared" ca="1" si="62"/>
        <v>0</v>
      </c>
      <c r="AJ96" s="135">
        <f t="shared" ca="1" si="62"/>
        <v>0</v>
      </c>
      <c r="AK96" s="135">
        <f t="shared" ca="1" si="62"/>
        <v>0</v>
      </c>
      <c r="AL96" s="135">
        <f t="shared" ca="1" si="62"/>
        <v>0</v>
      </c>
      <c r="AM96" s="135">
        <f t="shared" ca="1" si="62"/>
        <v>0</v>
      </c>
      <c r="AN96" s="135">
        <f t="shared" ca="1" si="62"/>
        <v>0</v>
      </c>
      <c r="AO96" s="135">
        <f t="shared" ca="1" si="62"/>
        <v>0</v>
      </c>
      <c r="AP96" s="135">
        <f t="shared" ca="1" si="62"/>
        <v>0</v>
      </c>
      <c r="AQ96" s="135">
        <f t="shared" ca="1" si="62"/>
        <v>0</v>
      </c>
      <c r="AR96" s="135">
        <f t="shared" ca="1" si="62"/>
        <v>0</v>
      </c>
      <c r="AS96" s="135">
        <f t="shared" ca="1" si="62"/>
        <v>0</v>
      </c>
      <c r="AT96" s="135">
        <f t="shared" ca="1" si="62"/>
        <v>0</v>
      </c>
      <c r="AU96" s="135">
        <f t="shared" ca="1" si="62"/>
        <v>0</v>
      </c>
      <c r="AV96" s="135">
        <f t="shared" ca="1" si="62"/>
        <v>0</v>
      </c>
      <c r="AW96" s="135">
        <f t="shared" ca="1" si="46"/>
        <v>0</v>
      </c>
      <c r="AX96" s="135">
        <f t="shared" ca="1" si="46"/>
        <v>0</v>
      </c>
      <c r="AY96" s="135">
        <f t="shared" ca="1" si="46"/>
        <v>0</v>
      </c>
      <c r="AZ96" s="135">
        <f t="shared" ca="1" si="46"/>
        <v>0</v>
      </c>
      <c r="BA96" s="135">
        <f t="shared" ca="1" si="46"/>
        <v>0</v>
      </c>
      <c r="BB96" s="135">
        <f t="shared" ca="1" si="46"/>
        <v>0</v>
      </c>
      <c r="BC96" s="135">
        <f t="shared" ca="1" si="46"/>
        <v>0</v>
      </c>
      <c r="BD96" s="135">
        <f t="shared" ca="1" si="46"/>
        <v>0</v>
      </c>
      <c r="BE96" s="135">
        <f t="shared" ca="1" si="46"/>
        <v>0</v>
      </c>
      <c r="BF96" s="135">
        <f t="shared" ca="1" si="46"/>
        <v>0</v>
      </c>
      <c r="BG96" s="135">
        <f t="shared" ca="1" si="46"/>
        <v>0</v>
      </c>
      <c r="BH96" s="135">
        <f t="shared" ca="1" si="46"/>
        <v>0</v>
      </c>
      <c r="BI96" s="135">
        <f t="shared" ca="1" si="46"/>
        <v>0</v>
      </c>
      <c r="BJ96" s="135">
        <f t="shared" ca="1" si="46"/>
        <v>0</v>
      </c>
      <c r="BK96" s="135">
        <f t="shared" ca="1" si="46"/>
        <v>0</v>
      </c>
      <c r="BL96" s="135"/>
      <c r="BM96" s="135">
        <f ca="1">IF(INDEX($D96:$BV96, 1, MATCH(BM$11,$D$15:$BV$15,0))&gt;=PV_Zone_Ranking!$C$45,0,1)</f>
        <v>0</v>
      </c>
      <c r="BN96" s="135">
        <f t="shared" ca="1" si="52"/>
        <v>0</v>
      </c>
      <c r="BQ96">
        <f ca="1">IF(PV_Zone_Ranking!$AK$18="SS",0,IF(PV_Zone_Ranking!$G$29=0,0,1-(INDEX($D96:$BY96, 1, MATCH(BQ$11,$D$15:$BY$15,0))-PV_Zone_Ranking!$F$29)/(PV_Zone_Ranking!$G$29-PV_Zone_Ranking!$F$29)))</f>
        <v>3.8575399157771662</v>
      </c>
      <c r="BR96">
        <f>IF(PV_Zone_Ranking!$AK$18="TX",0,IF(PV_Zone_Ranking!$G$29=0,0,1-(INDEX($D96:$BY96, 1, MATCH(BR$11,$D$15:$BY$15,0))-PV_Zone_Ranking!$F$29)/(PV_Zone_Ranking!$G$29-PV_Zone_Ranking!$F$29)))</f>
        <v>0</v>
      </c>
      <c r="BS96">
        <f ca="1">IF(PV_Zone_Ranking!$G$30=0,0,1-(INDEX($D96:$BY96, 1, MATCH(BS$11,$D$15:$BY$15,0))-PV_Zone_Ranking!$F$30)/(PV_Zone_Ranking!$G$30-PV_Zone_Ranking!$F$30))</f>
        <v>1.0774207710083805</v>
      </c>
      <c r="BT96">
        <f ca="1">IF(PV_Zone_Ranking!$G$28=0,0,1-(INDEX($D96:$BY96, 1, MATCH(BT$11,$D$15:$BY$15,0))-PV_Zone_Ranking!$F$28)/(PV_Zone_Ranking!$G$28-PV_Zone_Ranking!$F$28))</f>
        <v>16.799370740204573</v>
      </c>
      <c r="BU96">
        <f ca="1">IF(PV_Zone_Ranking!$AK$18="SS",0,IF(PV_Zone_Ranking!$G$26=0,0,1-(INDEX($D96:$BY96, 1, MATCH(BU$11,$D$15:$BY$15,0))-PV_Zone_Ranking!$F$26)/(PV_Zone_Ranking!$G$26-PV_Zone_Ranking!$F$26)))</f>
        <v>19.138888658952798</v>
      </c>
      <c r="BV96">
        <f>IF(PV_Zone_Ranking!$AK$18="TX",0,IF(PV_Zone_Ranking!$G$26=0,0,1-(INDEX($D96:$BY96, 1, MATCH(BV$11,$D$15:$BY$15,0))-PV_Zone_Ranking!$F$26)/(PV_Zone_Ranking!$G$26-PV_Zone_Ranking!$F$26)))</f>
        <v>0</v>
      </c>
      <c r="BW96">
        <v>0</v>
      </c>
      <c r="BX96">
        <f t="shared" ca="1" si="61"/>
        <v>0</v>
      </c>
      <c r="BY96">
        <f t="shared" ca="1" si="59"/>
        <v>0</v>
      </c>
      <c r="BZ96">
        <f t="shared" ca="1" si="59"/>
        <v>0</v>
      </c>
      <c r="CA96">
        <f t="shared" ca="1" si="59"/>
        <v>0</v>
      </c>
      <c r="CB96">
        <f t="shared" ca="1" si="59"/>
        <v>0</v>
      </c>
      <c r="CC96">
        <f t="shared" ca="1" si="59"/>
        <v>0</v>
      </c>
      <c r="CD96">
        <f t="shared" ca="1" si="59"/>
        <v>0</v>
      </c>
      <c r="CE96">
        <f t="shared" ca="1" si="59"/>
        <v>0</v>
      </c>
      <c r="CF96">
        <f t="shared" ca="1" si="59"/>
        <v>0</v>
      </c>
      <c r="CG96">
        <f t="shared" ca="1" si="59"/>
        <v>0</v>
      </c>
      <c r="CH96" s="3">
        <f t="shared" ca="1" si="53"/>
        <v>0</v>
      </c>
      <c r="CI96" s="3">
        <f ca="1">IF($BN96=0,IF(PV_Zone_Ranking!$AK$18="SS",INDEX($D96:$BY96, 1, MATCH(CI$11,$D$15:$BY$15,0)),IF(PV_Zone_Ranking!$AK$18="TX",INDEX($D96:$BY96, 1, MATCH(CI$12,$D$15:$BY$15,0)),"Error")),0)</f>
        <v>0</v>
      </c>
      <c r="CJ96" s="4">
        <f t="shared" ca="1" si="50"/>
        <v>0</v>
      </c>
      <c r="CK96">
        <f t="shared" ca="1" si="54"/>
        <v>0</v>
      </c>
      <c r="CL96">
        <f t="shared" ca="1" si="55"/>
        <v>0</v>
      </c>
      <c r="CM96" s="4" t="str">
        <f ca="1">IF(D96=0,"",IF(CH96=0,"",COUNTIF($CH$16:$CH$197,"&gt;"&amp;CH96)+COUNTIF($CH96:$CH$197,CH96)))</f>
        <v/>
      </c>
      <c r="CN96" t="str">
        <f ca="1">IF(D96=0,"",IF(CH96=0,"",COUNTIFS($CI$16:$CI$197,"&lt;"&amp;CI96,$CI$16:$CI$197,"&lt;&gt;"&amp;0)+COUNTIF($CI96:$CI$197,CI96)))</f>
        <v/>
      </c>
      <c r="CQ96">
        <v>81</v>
      </c>
      <c r="CR96" t="e">
        <f t="shared" ca="1" si="43"/>
        <v>#N/A</v>
      </c>
      <c r="CS96" t="e">
        <f t="shared" ca="1" si="43"/>
        <v>#N/A</v>
      </c>
      <c r="CT96" s="3" t="e">
        <f t="shared" ca="1" si="43"/>
        <v>#N/A</v>
      </c>
      <c r="CU96" s="3" t="e">
        <f t="shared" ca="1" si="43"/>
        <v>#N/A</v>
      </c>
      <c r="CV96" s="4" t="e">
        <f t="shared" ca="1" si="43"/>
        <v>#N/A</v>
      </c>
      <c r="CW96" s="4" t="e">
        <f t="shared" ca="1" si="57"/>
        <v>#N/A</v>
      </c>
      <c r="CY96">
        <v>81</v>
      </c>
      <c r="CZ96" t="e">
        <f t="shared" ca="1" si="60"/>
        <v>#N/A</v>
      </c>
      <c r="DA96" t="e">
        <f t="shared" ca="1" si="60"/>
        <v>#N/A</v>
      </c>
      <c r="DB96" s="3" t="e">
        <f t="shared" ca="1" si="60"/>
        <v>#N/A</v>
      </c>
      <c r="DC96" s="3" t="e">
        <f t="shared" ca="1" si="60"/>
        <v>#N/A</v>
      </c>
      <c r="DD96" s="4" t="e">
        <f t="shared" ca="1" si="60"/>
        <v>#N/A</v>
      </c>
      <c r="DE96" s="4" t="e">
        <f t="shared" ca="1" si="58"/>
        <v>#N/A</v>
      </c>
      <c r="DF96" t="e">
        <f t="shared" ca="1" si="56"/>
        <v>#N/A</v>
      </c>
    </row>
    <row r="97" spans="4:110" x14ac:dyDescent="0.2">
      <c r="D97" s="135">
        <f t="shared" ref="D97:S112" ca="1" si="64">INDIRECT($B$3&amp;"!R"&amp;(ROW()-$D$14)&amp;"C"&amp;(COLUMN()-$C$15),FALSE)</f>
        <v>0</v>
      </c>
      <c r="E97" s="135">
        <f t="shared" ca="1" si="64"/>
        <v>0</v>
      </c>
      <c r="F97" s="135">
        <f t="shared" ca="1" si="64"/>
        <v>0</v>
      </c>
      <c r="G97" s="135">
        <f t="shared" ca="1" si="64"/>
        <v>0</v>
      </c>
      <c r="H97" s="135">
        <f t="shared" ca="1" si="64"/>
        <v>0</v>
      </c>
      <c r="I97" s="135">
        <f t="shared" ca="1" si="64"/>
        <v>0</v>
      </c>
      <c r="J97" s="2">
        <f t="shared" ca="1" si="64"/>
        <v>0</v>
      </c>
      <c r="K97" s="135">
        <f t="shared" ca="1" si="64"/>
        <v>0</v>
      </c>
      <c r="L97" s="135">
        <f t="shared" ca="1" si="64"/>
        <v>0</v>
      </c>
      <c r="M97" s="135">
        <f t="shared" ca="1" si="64"/>
        <v>0</v>
      </c>
      <c r="N97" s="135">
        <f t="shared" ca="1" si="64"/>
        <v>0</v>
      </c>
      <c r="O97" s="135">
        <f t="shared" ca="1" si="64"/>
        <v>0</v>
      </c>
      <c r="P97" s="135">
        <f t="shared" ca="1" si="64"/>
        <v>0</v>
      </c>
      <c r="Q97" s="135">
        <f t="shared" ca="1" si="64"/>
        <v>0</v>
      </c>
      <c r="R97" s="135">
        <f t="shared" ca="1" si="64"/>
        <v>0</v>
      </c>
      <c r="S97" s="135">
        <f t="shared" ca="1" si="64"/>
        <v>0</v>
      </c>
      <c r="T97" s="135">
        <f t="shared" ca="1" si="63"/>
        <v>0</v>
      </c>
      <c r="U97" s="135">
        <f t="shared" ca="1" si="63"/>
        <v>0</v>
      </c>
      <c r="V97" s="135">
        <f t="shared" ca="1" si="63"/>
        <v>0</v>
      </c>
      <c r="W97" s="135">
        <f t="shared" ca="1" si="63"/>
        <v>0</v>
      </c>
      <c r="X97" s="135">
        <f t="shared" ca="1" si="63"/>
        <v>0</v>
      </c>
      <c r="Y97" s="135">
        <f t="shared" ca="1" si="63"/>
        <v>0</v>
      </c>
      <c r="Z97" s="135">
        <f t="shared" ca="1" si="63"/>
        <v>0</v>
      </c>
      <c r="AA97" s="135">
        <f t="shared" ca="1" si="63"/>
        <v>0</v>
      </c>
      <c r="AB97" s="135">
        <f t="shared" ca="1" si="63"/>
        <v>0</v>
      </c>
      <c r="AC97" s="135">
        <f t="shared" ca="1" si="63"/>
        <v>0</v>
      </c>
      <c r="AD97" s="135">
        <f t="shared" ca="1" si="63"/>
        <v>0</v>
      </c>
      <c r="AE97" s="135">
        <f t="shared" ca="1" si="63"/>
        <v>0</v>
      </c>
      <c r="AF97" s="135">
        <f t="shared" ca="1" si="63"/>
        <v>0</v>
      </c>
      <c r="AG97" s="135">
        <f t="shared" ca="1" si="63"/>
        <v>0</v>
      </c>
      <c r="AH97" s="135">
        <f t="shared" ca="1" si="62"/>
        <v>0</v>
      </c>
      <c r="AI97" s="135">
        <f t="shared" ca="1" si="62"/>
        <v>0</v>
      </c>
      <c r="AJ97" s="135">
        <f t="shared" ca="1" si="62"/>
        <v>0</v>
      </c>
      <c r="AK97" s="135">
        <f t="shared" ca="1" si="62"/>
        <v>0</v>
      </c>
      <c r="AL97" s="135">
        <f t="shared" ca="1" si="62"/>
        <v>0</v>
      </c>
      <c r="AM97" s="135">
        <f t="shared" ca="1" si="62"/>
        <v>0</v>
      </c>
      <c r="AN97" s="135">
        <f t="shared" ca="1" si="62"/>
        <v>0</v>
      </c>
      <c r="AO97" s="135">
        <f t="shared" ca="1" si="62"/>
        <v>0</v>
      </c>
      <c r="AP97" s="135">
        <f t="shared" ca="1" si="62"/>
        <v>0</v>
      </c>
      <c r="AQ97" s="135">
        <f t="shared" ca="1" si="62"/>
        <v>0</v>
      </c>
      <c r="AR97" s="135">
        <f t="shared" ca="1" si="62"/>
        <v>0</v>
      </c>
      <c r="AS97" s="135">
        <f t="shared" ca="1" si="62"/>
        <v>0</v>
      </c>
      <c r="AT97" s="135">
        <f t="shared" ca="1" si="62"/>
        <v>0</v>
      </c>
      <c r="AU97" s="135">
        <f t="shared" ca="1" si="62"/>
        <v>0</v>
      </c>
      <c r="AV97" s="135">
        <f t="shared" ca="1" si="62"/>
        <v>0</v>
      </c>
      <c r="AW97" s="135">
        <f t="shared" ca="1" si="46"/>
        <v>0</v>
      </c>
      <c r="AX97" s="135">
        <f t="shared" ca="1" si="46"/>
        <v>0</v>
      </c>
      <c r="AY97" s="135">
        <f t="shared" ca="1" si="46"/>
        <v>0</v>
      </c>
      <c r="AZ97" s="135">
        <f t="shared" ca="1" si="46"/>
        <v>0</v>
      </c>
      <c r="BA97" s="135">
        <f t="shared" ca="1" si="46"/>
        <v>0</v>
      </c>
      <c r="BB97" s="135">
        <f t="shared" ca="1" si="46"/>
        <v>0</v>
      </c>
      <c r="BC97" s="135">
        <f t="shared" ca="1" si="46"/>
        <v>0</v>
      </c>
      <c r="BD97" s="135">
        <f t="shared" ca="1" si="46"/>
        <v>0</v>
      </c>
      <c r="BE97" s="135">
        <f t="shared" ca="1" si="46"/>
        <v>0</v>
      </c>
      <c r="BF97" s="135">
        <f t="shared" ca="1" si="46"/>
        <v>0</v>
      </c>
      <c r="BG97" s="135">
        <f t="shared" ca="1" si="46"/>
        <v>0</v>
      </c>
      <c r="BH97" s="135">
        <f t="shared" ca="1" si="46"/>
        <v>0</v>
      </c>
      <c r="BI97" s="135">
        <f t="shared" ca="1" si="46"/>
        <v>0</v>
      </c>
      <c r="BJ97" s="135">
        <f t="shared" ca="1" si="46"/>
        <v>0</v>
      </c>
      <c r="BK97" s="135">
        <f t="shared" ca="1" si="46"/>
        <v>0</v>
      </c>
      <c r="BL97" s="135"/>
      <c r="BM97" s="135">
        <f ca="1">IF(INDEX($D97:$BV97, 1, MATCH(BM$11,$D$15:$BV$15,0))&gt;=PV_Zone_Ranking!$C$45,0,1)</f>
        <v>0</v>
      </c>
      <c r="BN97" s="135">
        <f t="shared" ca="1" si="52"/>
        <v>0</v>
      </c>
      <c r="BQ97">
        <f ca="1">IF(PV_Zone_Ranking!$AK$18="SS",0,IF(PV_Zone_Ranking!$G$29=0,0,1-(INDEX($D97:$BY97, 1, MATCH(BQ$11,$D$15:$BY$15,0))-PV_Zone_Ranking!$F$29)/(PV_Zone_Ranking!$G$29-PV_Zone_Ranking!$F$29)))</f>
        <v>3.8575399157771662</v>
      </c>
      <c r="BR97">
        <f>IF(PV_Zone_Ranking!$AK$18="TX",0,IF(PV_Zone_Ranking!$G$29=0,0,1-(INDEX($D97:$BY97, 1, MATCH(BR$11,$D$15:$BY$15,0))-PV_Zone_Ranking!$F$29)/(PV_Zone_Ranking!$G$29-PV_Zone_Ranking!$F$29)))</f>
        <v>0</v>
      </c>
      <c r="BS97">
        <f ca="1">IF(PV_Zone_Ranking!$G$30=0,0,1-(INDEX($D97:$BY97, 1, MATCH(BS$11,$D$15:$BY$15,0))-PV_Zone_Ranking!$F$30)/(PV_Zone_Ranking!$G$30-PV_Zone_Ranking!$F$30))</f>
        <v>1.0774207710083805</v>
      </c>
      <c r="BT97">
        <f ca="1">IF(PV_Zone_Ranking!$G$28=0,0,1-(INDEX($D97:$BY97, 1, MATCH(BT$11,$D$15:$BY$15,0))-PV_Zone_Ranking!$F$28)/(PV_Zone_Ranking!$G$28-PV_Zone_Ranking!$F$28))</f>
        <v>16.799370740204573</v>
      </c>
      <c r="BU97">
        <f ca="1">IF(PV_Zone_Ranking!$AK$18="SS",0,IF(PV_Zone_Ranking!$G$26=0,0,1-(INDEX($D97:$BY97, 1, MATCH(BU$11,$D$15:$BY$15,0))-PV_Zone_Ranking!$F$26)/(PV_Zone_Ranking!$G$26-PV_Zone_Ranking!$F$26)))</f>
        <v>19.138888658952798</v>
      </c>
      <c r="BV97">
        <f>IF(PV_Zone_Ranking!$AK$18="TX",0,IF(PV_Zone_Ranking!$G$26=0,0,1-(INDEX($D97:$BY97, 1, MATCH(BV$11,$D$15:$BY$15,0))-PV_Zone_Ranking!$F$26)/(PV_Zone_Ranking!$G$26-PV_Zone_Ranking!$F$26)))</f>
        <v>0</v>
      </c>
      <c r="BW97">
        <v>0</v>
      </c>
      <c r="BX97">
        <f t="shared" ca="1" si="61"/>
        <v>0</v>
      </c>
      <c r="BY97">
        <f t="shared" ca="1" si="59"/>
        <v>0</v>
      </c>
      <c r="BZ97">
        <f t="shared" ca="1" si="59"/>
        <v>0</v>
      </c>
      <c r="CA97">
        <f t="shared" ca="1" si="59"/>
        <v>0</v>
      </c>
      <c r="CB97">
        <f t="shared" ca="1" si="59"/>
        <v>0</v>
      </c>
      <c r="CC97">
        <f t="shared" ca="1" si="59"/>
        <v>0</v>
      </c>
      <c r="CD97">
        <f t="shared" ca="1" si="59"/>
        <v>0</v>
      </c>
      <c r="CE97">
        <f t="shared" ca="1" si="59"/>
        <v>0</v>
      </c>
      <c r="CF97">
        <f t="shared" ca="1" si="59"/>
        <v>0</v>
      </c>
      <c r="CG97">
        <f t="shared" ca="1" si="59"/>
        <v>0</v>
      </c>
      <c r="CH97" s="3">
        <f t="shared" ca="1" si="53"/>
        <v>0</v>
      </c>
      <c r="CI97" s="3">
        <f ca="1">IF($BN97=0,IF(PV_Zone_Ranking!$AK$18="SS",INDEX($D97:$BY97, 1, MATCH(CI$11,$D$15:$BY$15,0)),IF(PV_Zone_Ranking!$AK$18="TX",INDEX($D97:$BY97, 1, MATCH(CI$12,$D$15:$BY$15,0)),"Error")),0)</f>
        <v>0</v>
      </c>
      <c r="CJ97" s="4">
        <f t="shared" ca="1" si="50"/>
        <v>0</v>
      </c>
      <c r="CK97">
        <f t="shared" ca="1" si="54"/>
        <v>0</v>
      </c>
      <c r="CL97">
        <f t="shared" ca="1" si="55"/>
        <v>0</v>
      </c>
      <c r="CM97" s="4" t="str">
        <f ca="1">IF(D97=0,"",IF(CH97=0,"",COUNTIF($CH$16:$CH$197,"&gt;"&amp;CH97)+COUNTIF($CH97:$CH$197,CH97)))</f>
        <v/>
      </c>
      <c r="CN97" t="str">
        <f ca="1">IF(D97=0,"",IF(CH97=0,"",COUNTIFS($CI$16:$CI$197,"&lt;"&amp;CI97,$CI$16:$CI$197,"&lt;&gt;"&amp;0)+COUNTIF($CI97:$CI$197,CI97)))</f>
        <v/>
      </c>
      <c r="CQ97">
        <v>82</v>
      </c>
      <c r="CR97" t="e">
        <f t="shared" ca="1" si="43"/>
        <v>#N/A</v>
      </c>
      <c r="CS97" t="e">
        <f t="shared" ca="1" si="43"/>
        <v>#N/A</v>
      </c>
      <c r="CT97" s="3" t="e">
        <f t="shared" ca="1" si="43"/>
        <v>#N/A</v>
      </c>
      <c r="CU97" s="3" t="e">
        <f t="shared" ca="1" si="43"/>
        <v>#N/A</v>
      </c>
      <c r="CV97" s="4" t="e">
        <f t="shared" ca="1" si="43"/>
        <v>#N/A</v>
      </c>
      <c r="CW97" s="4" t="e">
        <f t="shared" ca="1" si="57"/>
        <v>#N/A</v>
      </c>
      <c r="CY97">
        <v>82</v>
      </c>
      <c r="CZ97" t="e">
        <f t="shared" ca="1" si="60"/>
        <v>#N/A</v>
      </c>
      <c r="DA97" t="e">
        <f t="shared" ca="1" si="60"/>
        <v>#N/A</v>
      </c>
      <c r="DB97" s="3" t="e">
        <f t="shared" ca="1" si="60"/>
        <v>#N/A</v>
      </c>
      <c r="DC97" s="3" t="e">
        <f t="shared" ca="1" si="60"/>
        <v>#N/A</v>
      </c>
      <c r="DD97" s="4" t="e">
        <f t="shared" ca="1" si="60"/>
        <v>#N/A</v>
      </c>
      <c r="DE97" s="4" t="e">
        <f t="shared" ca="1" si="58"/>
        <v>#N/A</v>
      </c>
      <c r="DF97" t="e">
        <f t="shared" ca="1" si="56"/>
        <v>#N/A</v>
      </c>
    </row>
    <row r="98" spans="4:110" x14ac:dyDescent="0.2">
      <c r="D98" s="135">
        <f t="shared" ca="1" si="64"/>
        <v>0</v>
      </c>
      <c r="E98" s="135">
        <f t="shared" ca="1" si="64"/>
        <v>0</v>
      </c>
      <c r="F98" s="135">
        <f t="shared" ca="1" si="64"/>
        <v>0</v>
      </c>
      <c r="G98" s="135">
        <f t="shared" ca="1" si="64"/>
        <v>0</v>
      </c>
      <c r="H98" s="135">
        <f t="shared" ca="1" si="64"/>
        <v>0</v>
      </c>
      <c r="I98" s="135">
        <f t="shared" ca="1" si="64"/>
        <v>0</v>
      </c>
      <c r="J98" s="2">
        <f t="shared" ca="1" si="64"/>
        <v>0</v>
      </c>
      <c r="K98" s="135">
        <f t="shared" ca="1" si="64"/>
        <v>0</v>
      </c>
      <c r="L98" s="135">
        <f t="shared" ca="1" si="64"/>
        <v>0</v>
      </c>
      <c r="M98" s="135">
        <f t="shared" ca="1" si="64"/>
        <v>0</v>
      </c>
      <c r="N98" s="135">
        <f t="shared" ca="1" si="64"/>
        <v>0</v>
      </c>
      <c r="O98" s="135">
        <f t="shared" ca="1" si="64"/>
        <v>0</v>
      </c>
      <c r="P98" s="135">
        <f t="shared" ca="1" si="64"/>
        <v>0</v>
      </c>
      <c r="Q98" s="135">
        <f t="shared" ca="1" si="64"/>
        <v>0</v>
      </c>
      <c r="R98" s="135">
        <f t="shared" ca="1" si="64"/>
        <v>0</v>
      </c>
      <c r="S98" s="135">
        <f t="shared" ca="1" si="64"/>
        <v>0</v>
      </c>
      <c r="T98" s="135">
        <f t="shared" ca="1" si="63"/>
        <v>0</v>
      </c>
      <c r="U98" s="135">
        <f t="shared" ca="1" si="63"/>
        <v>0</v>
      </c>
      <c r="V98" s="135">
        <f t="shared" ca="1" si="63"/>
        <v>0</v>
      </c>
      <c r="W98" s="135">
        <f t="shared" ca="1" si="63"/>
        <v>0</v>
      </c>
      <c r="X98" s="135">
        <f t="shared" ca="1" si="63"/>
        <v>0</v>
      </c>
      <c r="Y98" s="135">
        <f t="shared" ca="1" si="63"/>
        <v>0</v>
      </c>
      <c r="Z98" s="135">
        <f t="shared" ca="1" si="63"/>
        <v>0</v>
      </c>
      <c r="AA98" s="135">
        <f t="shared" ca="1" si="63"/>
        <v>0</v>
      </c>
      <c r="AB98" s="135">
        <f t="shared" ca="1" si="63"/>
        <v>0</v>
      </c>
      <c r="AC98" s="135">
        <f t="shared" ca="1" si="63"/>
        <v>0</v>
      </c>
      <c r="AD98" s="135">
        <f t="shared" ca="1" si="63"/>
        <v>0</v>
      </c>
      <c r="AE98" s="135">
        <f t="shared" ca="1" si="63"/>
        <v>0</v>
      </c>
      <c r="AF98" s="135">
        <f t="shared" ca="1" si="63"/>
        <v>0</v>
      </c>
      <c r="AG98" s="135">
        <f t="shared" ca="1" si="63"/>
        <v>0</v>
      </c>
      <c r="AH98" s="135">
        <f t="shared" ca="1" si="62"/>
        <v>0</v>
      </c>
      <c r="AI98" s="135">
        <f t="shared" ca="1" si="62"/>
        <v>0</v>
      </c>
      <c r="AJ98" s="135">
        <f t="shared" ca="1" si="62"/>
        <v>0</v>
      </c>
      <c r="AK98" s="135">
        <f t="shared" ca="1" si="62"/>
        <v>0</v>
      </c>
      <c r="AL98" s="135">
        <f t="shared" ca="1" si="62"/>
        <v>0</v>
      </c>
      <c r="AM98" s="135">
        <f t="shared" ca="1" si="62"/>
        <v>0</v>
      </c>
      <c r="AN98" s="135">
        <f t="shared" ca="1" si="62"/>
        <v>0</v>
      </c>
      <c r="AO98" s="135">
        <f t="shared" ca="1" si="62"/>
        <v>0</v>
      </c>
      <c r="AP98" s="135">
        <f t="shared" ca="1" si="62"/>
        <v>0</v>
      </c>
      <c r="AQ98" s="135">
        <f t="shared" ca="1" si="62"/>
        <v>0</v>
      </c>
      <c r="AR98" s="135">
        <f t="shared" ca="1" si="62"/>
        <v>0</v>
      </c>
      <c r="AS98" s="135">
        <f t="shared" ca="1" si="62"/>
        <v>0</v>
      </c>
      <c r="AT98" s="135">
        <f t="shared" ca="1" si="62"/>
        <v>0</v>
      </c>
      <c r="AU98" s="135">
        <f t="shared" ca="1" si="62"/>
        <v>0</v>
      </c>
      <c r="AV98" s="135">
        <f t="shared" ca="1" si="62"/>
        <v>0</v>
      </c>
      <c r="AW98" s="135">
        <f t="shared" ca="1" si="46"/>
        <v>0</v>
      </c>
      <c r="AX98" s="135">
        <f t="shared" ca="1" si="46"/>
        <v>0</v>
      </c>
      <c r="AY98" s="135">
        <f t="shared" ca="1" si="46"/>
        <v>0</v>
      </c>
      <c r="AZ98" s="135">
        <f t="shared" ca="1" si="46"/>
        <v>0</v>
      </c>
      <c r="BA98" s="135">
        <f t="shared" ca="1" si="46"/>
        <v>0</v>
      </c>
      <c r="BB98" s="135">
        <f t="shared" ca="1" si="46"/>
        <v>0</v>
      </c>
      <c r="BC98" s="135">
        <f t="shared" ca="1" si="46"/>
        <v>0</v>
      </c>
      <c r="BD98" s="135">
        <f t="shared" ref="BA98:BK121" ca="1" si="65">INDIRECT($B$3&amp;"!R"&amp;(ROW()-$D$14)&amp;"C"&amp;(COLUMN()-$C$15),FALSE)</f>
        <v>0</v>
      </c>
      <c r="BE98" s="135">
        <f t="shared" ca="1" si="65"/>
        <v>0</v>
      </c>
      <c r="BF98" s="135">
        <f t="shared" ca="1" si="65"/>
        <v>0</v>
      </c>
      <c r="BG98" s="135">
        <f t="shared" ca="1" si="65"/>
        <v>0</v>
      </c>
      <c r="BH98" s="135">
        <f t="shared" ca="1" si="65"/>
        <v>0</v>
      </c>
      <c r="BI98" s="135">
        <f t="shared" ca="1" si="65"/>
        <v>0</v>
      </c>
      <c r="BJ98" s="135">
        <f t="shared" ca="1" si="65"/>
        <v>0</v>
      </c>
      <c r="BK98" s="135">
        <f t="shared" ca="1" si="65"/>
        <v>0</v>
      </c>
      <c r="BL98" s="135"/>
      <c r="BM98" s="135">
        <f ca="1">IF(INDEX($D98:$BV98, 1, MATCH(BM$11,$D$15:$BV$15,0))&gt;=PV_Zone_Ranking!$C$45,0,1)</f>
        <v>0</v>
      </c>
      <c r="BN98" s="135">
        <f t="shared" ca="1" si="52"/>
        <v>0</v>
      </c>
      <c r="BQ98">
        <f ca="1">IF(PV_Zone_Ranking!$AK$18="SS",0,IF(PV_Zone_Ranking!$G$29=0,0,1-(INDEX($D98:$BY98, 1, MATCH(BQ$11,$D$15:$BY$15,0))-PV_Zone_Ranking!$F$29)/(PV_Zone_Ranking!$G$29-PV_Zone_Ranking!$F$29)))</f>
        <v>3.8575399157771662</v>
      </c>
      <c r="BR98">
        <f>IF(PV_Zone_Ranking!$AK$18="TX",0,IF(PV_Zone_Ranking!$G$29=0,0,1-(INDEX($D98:$BY98, 1, MATCH(BR$11,$D$15:$BY$15,0))-PV_Zone_Ranking!$F$29)/(PV_Zone_Ranking!$G$29-PV_Zone_Ranking!$F$29)))</f>
        <v>0</v>
      </c>
      <c r="BS98">
        <f ca="1">IF(PV_Zone_Ranking!$G$30=0,0,1-(INDEX($D98:$BY98, 1, MATCH(BS$11,$D$15:$BY$15,0))-PV_Zone_Ranking!$F$30)/(PV_Zone_Ranking!$G$30-PV_Zone_Ranking!$F$30))</f>
        <v>1.0774207710083805</v>
      </c>
      <c r="BT98">
        <f ca="1">IF(PV_Zone_Ranking!$G$28=0,0,1-(INDEX($D98:$BY98, 1, MATCH(BT$11,$D$15:$BY$15,0))-PV_Zone_Ranking!$F$28)/(PV_Zone_Ranking!$G$28-PV_Zone_Ranking!$F$28))</f>
        <v>16.799370740204573</v>
      </c>
      <c r="BU98">
        <f ca="1">IF(PV_Zone_Ranking!$AK$18="SS",0,IF(PV_Zone_Ranking!$G$26=0,0,1-(INDEX($D98:$BY98, 1, MATCH(BU$11,$D$15:$BY$15,0))-PV_Zone_Ranking!$F$26)/(PV_Zone_Ranking!$G$26-PV_Zone_Ranking!$F$26)))</f>
        <v>19.138888658952798</v>
      </c>
      <c r="BV98">
        <f>IF(PV_Zone_Ranking!$AK$18="TX",0,IF(PV_Zone_Ranking!$G$26=0,0,1-(INDEX($D98:$BY98, 1, MATCH(BV$11,$D$15:$BY$15,0))-PV_Zone_Ranking!$F$26)/(PV_Zone_Ranking!$G$26-PV_Zone_Ranking!$F$26)))</f>
        <v>0</v>
      </c>
      <c r="BW98">
        <v>0</v>
      </c>
      <c r="BX98">
        <f t="shared" ca="1" si="61"/>
        <v>0</v>
      </c>
      <c r="BY98">
        <f t="shared" ca="1" si="59"/>
        <v>0</v>
      </c>
      <c r="BZ98">
        <f t="shared" ca="1" si="59"/>
        <v>0</v>
      </c>
      <c r="CA98">
        <f t="shared" ca="1" si="59"/>
        <v>0</v>
      </c>
      <c r="CB98">
        <f t="shared" ca="1" si="59"/>
        <v>0</v>
      </c>
      <c r="CC98">
        <f t="shared" ca="1" si="59"/>
        <v>0</v>
      </c>
      <c r="CD98">
        <f t="shared" ca="1" si="59"/>
        <v>0</v>
      </c>
      <c r="CE98">
        <f t="shared" ca="1" si="59"/>
        <v>0</v>
      </c>
      <c r="CF98">
        <f t="shared" ca="1" si="59"/>
        <v>0</v>
      </c>
      <c r="CG98">
        <f t="shared" ca="1" si="59"/>
        <v>0</v>
      </c>
      <c r="CH98" s="3">
        <f t="shared" ca="1" si="53"/>
        <v>0</v>
      </c>
      <c r="CI98" s="3">
        <f ca="1">IF($BN98=0,IF(PV_Zone_Ranking!$AK$18="SS",INDEX($D98:$BY98, 1, MATCH(CI$11,$D$15:$BY$15,0)),IF(PV_Zone_Ranking!$AK$18="TX",INDEX($D98:$BY98, 1, MATCH(CI$12,$D$15:$BY$15,0)),"Error")),0)</f>
        <v>0</v>
      </c>
      <c r="CJ98" s="4">
        <f t="shared" ca="1" si="50"/>
        <v>0</v>
      </c>
      <c r="CK98">
        <f t="shared" ca="1" si="54"/>
        <v>0</v>
      </c>
      <c r="CL98">
        <f t="shared" ca="1" si="55"/>
        <v>0</v>
      </c>
      <c r="CM98" s="4" t="str">
        <f ca="1">IF(D98=0,"",IF(CH98=0,"",COUNTIF($CH$16:$CH$197,"&gt;"&amp;CH98)+COUNTIF($CH98:$CH$197,CH98)))</f>
        <v/>
      </c>
      <c r="CN98" t="str">
        <f ca="1">IF(D98=0,"",IF(CH98=0,"",COUNTIFS($CI$16:$CI$197,"&lt;"&amp;CI98,$CI$16:$CI$197,"&lt;&gt;"&amp;0)+COUNTIF($CI98:$CI$197,CI98)))</f>
        <v/>
      </c>
      <c r="CQ98">
        <v>83</v>
      </c>
      <c r="CR98" t="e">
        <f t="shared" ca="1" si="43"/>
        <v>#N/A</v>
      </c>
      <c r="CS98" t="e">
        <f t="shared" ca="1" si="43"/>
        <v>#N/A</v>
      </c>
      <c r="CT98" s="3" t="e">
        <f t="shared" ca="1" si="43"/>
        <v>#N/A</v>
      </c>
      <c r="CU98" s="3" t="e">
        <f t="shared" ca="1" si="43"/>
        <v>#N/A</v>
      </c>
      <c r="CV98" s="4" t="e">
        <f t="shared" ca="1" si="43"/>
        <v>#N/A</v>
      </c>
      <c r="CW98" s="4" t="e">
        <f t="shared" ca="1" si="57"/>
        <v>#N/A</v>
      </c>
      <c r="CY98">
        <v>83</v>
      </c>
      <c r="CZ98" t="e">
        <f t="shared" ca="1" si="60"/>
        <v>#N/A</v>
      </c>
      <c r="DA98" t="e">
        <f t="shared" ca="1" si="60"/>
        <v>#N/A</v>
      </c>
      <c r="DB98" s="3" t="e">
        <f t="shared" ca="1" si="60"/>
        <v>#N/A</v>
      </c>
      <c r="DC98" s="3" t="e">
        <f t="shared" ca="1" si="60"/>
        <v>#N/A</v>
      </c>
      <c r="DD98" s="4" t="e">
        <f t="shared" ca="1" si="60"/>
        <v>#N/A</v>
      </c>
      <c r="DE98" s="4" t="e">
        <f t="shared" ca="1" si="58"/>
        <v>#N/A</v>
      </c>
      <c r="DF98" t="e">
        <f t="shared" ca="1" si="56"/>
        <v>#N/A</v>
      </c>
    </row>
    <row r="99" spans="4:110" x14ac:dyDescent="0.2">
      <c r="D99" s="135">
        <f t="shared" ca="1" si="64"/>
        <v>0</v>
      </c>
      <c r="E99" s="135">
        <f t="shared" ca="1" si="64"/>
        <v>0</v>
      </c>
      <c r="F99" s="135">
        <f t="shared" ca="1" si="64"/>
        <v>0</v>
      </c>
      <c r="G99" s="135">
        <f t="shared" ca="1" si="64"/>
        <v>0</v>
      </c>
      <c r="H99" s="135">
        <f t="shared" ca="1" si="64"/>
        <v>0</v>
      </c>
      <c r="I99" s="135">
        <f t="shared" ca="1" si="64"/>
        <v>0</v>
      </c>
      <c r="J99" s="2">
        <f t="shared" ca="1" si="64"/>
        <v>0</v>
      </c>
      <c r="K99" s="135">
        <f t="shared" ca="1" si="64"/>
        <v>0</v>
      </c>
      <c r="L99" s="135">
        <f t="shared" ca="1" si="64"/>
        <v>0</v>
      </c>
      <c r="M99" s="135">
        <f t="shared" ca="1" si="64"/>
        <v>0</v>
      </c>
      <c r="N99" s="135">
        <f t="shared" ca="1" si="64"/>
        <v>0</v>
      </c>
      <c r="O99" s="135">
        <f t="shared" ca="1" si="64"/>
        <v>0</v>
      </c>
      <c r="P99" s="135">
        <f t="shared" ca="1" si="64"/>
        <v>0</v>
      </c>
      <c r="Q99" s="135">
        <f t="shared" ca="1" si="64"/>
        <v>0</v>
      </c>
      <c r="R99" s="135">
        <f t="shared" ca="1" si="64"/>
        <v>0</v>
      </c>
      <c r="S99" s="135">
        <f t="shared" ca="1" si="64"/>
        <v>0</v>
      </c>
      <c r="T99" s="135">
        <f t="shared" ca="1" si="63"/>
        <v>0</v>
      </c>
      <c r="U99" s="135">
        <f t="shared" ca="1" si="63"/>
        <v>0</v>
      </c>
      <c r="V99" s="135">
        <f t="shared" ca="1" si="63"/>
        <v>0</v>
      </c>
      <c r="W99" s="135">
        <f t="shared" ca="1" si="63"/>
        <v>0</v>
      </c>
      <c r="X99" s="135">
        <f t="shared" ca="1" si="63"/>
        <v>0</v>
      </c>
      <c r="Y99" s="135">
        <f t="shared" ca="1" si="63"/>
        <v>0</v>
      </c>
      <c r="Z99" s="135">
        <f t="shared" ca="1" si="63"/>
        <v>0</v>
      </c>
      <c r="AA99" s="135">
        <f t="shared" ca="1" si="63"/>
        <v>0</v>
      </c>
      <c r="AB99" s="135">
        <f t="shared" ca="1" si="63"/>
        <v>0</v>
      </c>
      <c r="AC99" s="135">
        <f t="shared" ca="1" si="63"/>
        <v>0</v>
      </c>
      <c r="AD99" s="135">
        <f t="shared" ca="1" si="63"/>
        <v>0</v>
      </c>
      <c r="AE99" s="135">
        <f t="shared" ca="1" si="63"/>
        <v>0</v>
      </c>
      <c r="AF99" s="135">
        <f t="shared" ca="1" si="63"/>
        <v>0</v>
      </c>
      <c r="AG99" s="135">
        <f t="shared" ca="1" si="63"/>
        <v>0</v>
      </c>
      <c r="AH99" s="135">
        <f t="shared" ca="1" si="62"/>
        <v>0</v>
      </c>
      <c r="AI99" s="135">
        <f t="shared" ca="1" si="62"/>
        <v>0</v>
      </c>
      <c r="AJ99" s="135">
        <f t="shared" ca="1" si="62"/>
        <v>0</v>
      </c>
      <c r="AK99" s="135">
        <f t="shared" ca="1" si="62"/>
        <v>0</v>
      </c>
      <c r="AL99" s="135">
        <f t="shared" ca="1" si="62"/>
        <v>0</v>
      </c>
      <c r="AM99" s="135">
        <f t="shared" ca="1" si="62"/>
        <v>0</v>
      </c>
      <c r="AN99" s="135">
        <f t="shared" ca="1" si="62"/>
        <v>0</v>
      </c>
      <c r="AO99" s="135">
        <f t="shared" ca="1" si="62"/>
        <v>0</v>
      </c>
      <c r="AP99" s="135">
        <f t="shared" ca="1" si="62"/>
        <v>0</v>
      </c>
      <c r="AQ99" s="135">
        <f t="shared" ca="1" si="62"/>
        <v>0</v>
      </c>
      <c r="AR99" s="135">
        <f t="shared" ca="1" si="62"/>
        <v>0</v>
      </c>
      <c r="AS99" s="135">
        <f t="shared" ca="1" si="62"/>
        <v>0</v>
      </c>
      <c r="AT99" s="135">
        <f t="shared" ca="1" si="62"/>
        <v>0</v>
      </c>
      <c r="AU99" s="135">
        <f t="shared" ca="1" si="62"/>
        <v>0</v>
      </c>
      <c r="AV99" s="135">
        <f t="shared" ca="1" si="62"/>
        <v>0</v>
      </c>
      <c r="AW99" s="135">
        <f t="shared" ca="1" si="62"/>
        <v>0</v>
      </c>
      <c r="AX99" s="135">
        <f t="shared" ref="AK99:AZ130" ca="1" si="66">INDIRECT($B$3&amp;"!R"&amp;(ROW()-$D$14)&amp;"C"&amp;(COLUMN()-$C$15),FALSE)</f>
        <v>0</v>
      </c>
      <c r="AY99" s="135">
        <f t="shared" ca="1" si="66"/>
        <v>0</v>
      </c>
      <c r="AZ99" s="135">
        <f t="shared" ca="1" si="66"/>
        <v>0</v>
      </c>
      <c r="BA99" s="135">
        <f t="shared" ca="1" si="65"/>
        <v>0</v>
      </c>
      <c r="BB99" s="135">
        <f t="shared" ca="1" si="65"/>
        <v>0</v>
      </c>
      <c r="BC99" s="135">
        <f t="shared" ca="1" si="65"/>
        <v>0</v>
      </c>
      <c r="BD99" s="135">
        <f t="shared" ca="1" si="65"/>
        <v>0</v>
      </c>
      <c r="BE99" s="135">
        <f t="shared" ca="1" si="65"/>
        <v>0</v>
      </c>
      <c r="BF99" s="135">
        <f t="shared" ca="1" si="65"/>
        <v>0</v>
      </c>
      <c r="BG99" s="135">
        <f t="shared" ca="1" si="65"/>
        <v>0</v>
      </c>
      <c r="BH99" s="135">
        <f t="shared" ca="1" si="65"/>
        <v>0</v>
      </c>
      <c r="BI99" s="135">
        <f t="shared" ca="1" si="65"/>
        <v>0</v>
      </c>
      <c r="BJ99" s="135">
        <f t="shared" ca="1" si="65"/>
        <v>0</v>
      </c>
      <c r="BK99" s="135">
        <f t="shared" ca="1" si="65"/>
        <v>0</v>
      </c>
      <c r="BL99" s="135"/>
      <c r="BM99" s="135">
        <f ca="1">IF(INDEX($D99:$BV99, 1, MATCH(BM$11,$D$15:$BV$15,0))&gt;=PV_Zone_Ranking!$C$45,0,1)</f>
        <v>0</v>
      </c>
      <c r="BN99" s="135">
        <f t="shared" ca="1" si="52"/>
        <v>0</v>
      </c>
      <c r="BQ99">
        <f ca="1">IF(PV_Zone_Ranking!$AK$18="SS",0,IF(PV_Zone_Ranking!$G$29=0,0,1-(INDEX($D99:$BY99, 1, MATCH(BQ$11,$D$15:$BY$15,0))-PV_Zone_Ranking!$F$29)/(PV_Zone_Ranking!$G$29-PV_Zone_Ranking!$F$29)))</f>
        <v>3.8575399157771662</v>
      </c>
      <c r="BR99">
        <f>IF(PV_Zone_Ranking!$AK$18="TX",0,IF(PV_Zone_Ranking!$G$29=0,0,1-(INDEX($D99:$BY99, 1, MATCH(BR$11,$D$15:$BY$15,0))-PV_Zone_Ranking!$F$29)/(PV_Zone_Ranking!$G$29-PV_Zone_Ranking!$F$29)))</f>
        <v>0</v>
      </c>
      <c r="BS99">
        <f ca="1">IF(PV_Zone_Ranking!$G$30=0,0,1-(INDEX($D99:$BY99, 1, MATCH(BS$11,$D$15:$BY$15,0))-PV_Zone_Ranking!$F$30)/(PV_Zone_Ranking!$G$30-PV_Zone_Ranking!$F$30))</f>
        <v>1.0774207710083805</v>
      </c>
      <c r="BT99">
        <f ca="1">IF(PV_Zone_Ranking!$G$28=0,0,1-(INDEX($D99:$BY99, 1, MATCH(BT$11,$D$15:$BY$15,0))-PV_Zone_Ranking!$F$28)/(PV_Zone_Ranking!$G$28-PV_Zone_Ranking!$F$28))</f>
        <v>16.799370740204573</v>
      </c>
      <c r="BU99">
        <f ca="1">IF(PV_Zone_Ranking!$AK$18="SS",0,IF(PV_Zone_Ranking!$G$26=0,0,1-(INDEX($D99:$BY99, 1, MATCH(BU$11,$D$15:$BY$15,0))-PV_Zone_Ranking!$F$26)/(PV_Zone_Ranking!$G$26-PV_Zone_Ranking!$F$26)))</f>
        <v>19.138888658952798</v>
      </c>
      <c r="BV99">
        <f>IF(PV_Zone_Ranking!$AK$18="TX",0,IF(PV_Zone_Ranking!$G$26=0,0,1-(INDEX($D99:$BY99, 1, MATCH(BV$11,$D$15:$BY$15,0))-PV_Zone_Ranking!$F$26)/(PV_Zone_Ranking!$G$26-PV_Zone_Ranking!$F$26)))</f>
        <v>0</v>
      </c>
      <c r="BW99">
        <v>0</v>
      </c>
      <c r="BX99">
        <f t="shared" ca="1" si="61"/>
        <v>0</v>
      </c>
      <c r="BY99">
        <f t="shared" ca="1" si="59"/>
        <v>0</v>
      </c>
      <c r="BZ99">
        <f t="shared" ca="1" si="59"/>
        <v>0</v>
      </c>
      <c r="CA99">
        <f t="shared" ca="1" si="59"/>
        <v>0</v>
      </c>
      <c r="CB99">
        <f t="shared" ca="1" si="59"/>
        <v>0</v>
      </c>
      <c r="CC99">
        <f t="shared" ca="1" si="59"/>
        <v>0</v>
      </c>
      <c r="CD99">
        <f t="shared" ca="1" si="59"/>
        <v>0</v>
      </c>
      <c r="CE99">
        <f t="shared" ca="1" si="59"/>
        <v>0</v>
      </c>
      <c r="CF99">
        <f t="shared" ca="1" si="59"/>
        <v>0</v>
      </c>
      <c r="CG99">
        <f t="shared" ca="1" si="59"/>
        <v>0</v>
      </c>
      <c r="CH99" s="3">
        <f t="shared" ca="1" si="53"/>
        <v>0</v>
      </c>
      <c r="CI99" s="3">
        <f ca="1">IF($BN99=0,IF(PV_Zone_Ranking!$AK$18="SS",INDEX($D99:$BY99, 1, MATCH(CI$11,$D$15:$BY$15,0)),IF(PV_Zone_Ranking!$AK$18="TX",INDEX($D99:$BY99, 1, MATCH(CI$12,$D$15:$BY$15,0)),"Error")),0)</f>
        <v>0</v>
      </c>
      <c r="CJ99" s="4">
        <f t="shared" ca="1" si="50"/>
        <v>0</v>
      </c>
      <c r="CK99">
        <f t="shared" ca="1" si="54"/>
        <v>0</v>
      </c>
      <c r="CL99">
        <f t="shared" ca="1" si="55"/>
        <v>0</v>
      </c>
      <c r="CM99" s="4" t="str">
        <f ca="1">IF(D99=0,"",IF(CH99=0,"",COUNTIF($CH$16:$CH$197,"&gt;"&amp;CH99)+COUNTIF($CH99:$CH$197,CH99)))</f>
        <v/>
      </c>
      <c r="CN99" t="str">
        <f ca="1">IF(D99=0,"",IF(CH99=0,"",COUNTIFS($CI$16:$CI$197,"&lt;"&amp;CI99,$CI$16:$CI$197,"&lt;&gt;"&amp;0)+COUNTIF($CI99:$CI$197,CI99)))</f>
        <v/>
      </c>
      <c r="CQ99">
        <v>84</v>
      </c>
      <c r="CR99" t="e">
        <f t="shared" ca="1" si="43"/>
        <v>#N/A</v>
      </c>
      <c r="CS99" t="e">
        <f t="shared" ca="1" si="43"/>
        <v>#N/A</v>
      </c>
      <c r="CT99" s="3" t="e">
        <f t="shared" ca="1" si="43"/>
        <v>#N/A</v>
      </c>
      <c r="CU99" s="3" t="e">
        <f t="shared" ca="1" si="43"/>
        <v>#N/A</v>
      </c>
      <c r="CV99" s="4" t="e">
        <f t="shared" ca="1" si="43"/>
        <v>#N/A</v>
      </c>
      <c r="CW99" s="4" t="e">
        <f t="shared" ca="1" si="57"/>
        <v>#N/A</v>
      </c>
      <c r="CY99">
        <v>84</v>
      </c>
      <c r="CZ99" t="e">
        <f t="shared" ca="1" si="60"/>
        <v>#N/A</v>
      </c>
      <c r="DA99" t="e">
        <f t="shared" ca="1" si="60"/>
        <v>#N/A</v>
      </c>
      <c r="DB99" s="3" t="e">
        <f t="shared" ca="1" si="60"/>
        <v>#N/A</v>
      </c>
      <c r="DC99" s="3" t="e">
        <f t="shared" ca="1" si="60"/>
        <v>#N/A</v>
      </c>
      <c r="DD99" s="4" t="e">
        <f t="shared" ca="1" si="60"/>
        <v>#N/A</v>
      </c>
      <c r="DE99" s="4" t="e">
        <f t="shared" ca="1" si="58"/>
        <v>#N/A</v>
      </c>
      <c r="DF99" t="e">
        <f t="shared" ca="1" si="56"/>
        <v>#N/A</v>
      </c>
    </row>
    <row r="100" spans="4:110" x14ac:dyDescent="0.2">
      <c r="D100" s="135">
        <f t="shared" ca="1" si="64"/>
        <v>0</v>
      </c>
      <c r="E100" s="135">
        <f t="shared" ca="1" si="64"/>
        <v>0</v>
      </c>
      <c r="F100" s="135">
        <f t="shared" ca="1" si="64"/>
        <v>0</v>
      </c>
      <c r="G100" s="135">
        <f t="shared" ca="1" si="64"/>
        <v>0</v>
      </c>
      <c r="H100" s="135">
        <f t="shared" ca="1" si="64"/>
        <v>0</v>
      </c>
      <c r="I100" s="135">
        <f t="shared" ca="1" si="64"/>
        <v>0</v>
      </c>
      <c r="J100" s="2">
        <f t="shared" ca="1" si="64"/>
        <v>0</v>
      </c>
      <c r="K100" s="135">
        <f t="shared" ca="1" si="64"/>
        <v>0</v>
      </c>
      <c r="L100" s="135">
        <f t="shared" ca="1" si="64"/>
        <v>0</v>
      </c>
      <c r="M100" s="135">
        <f t="shared" ca="1" si="64"/>
        <v>0</v>
      </c>
      <c r="N100" s="135">
        <f t="shared" ca="1" si="64"/>
        <v>0</v>
      </c>
      <c r="O100" s="135">
        <f t="shared" ca="1" si="64"/>
        <v>0</v>
      </c>
      <c r="P100" s="135">
        <f t="shared" ca="1" si="64"/>
        <v>0</v>
      </c>
      <c r="Q100" s="135">
        <f t="shared" ca="1" si="64"/>
        <v>0</v>
      </c>
      <c r="R100" s="135">
        <f t="shared" ca="1" si="64"/>
        <v>0</v>
      </c>
      <c r="S100" s="135">
        <f t="shared" ca="1" si="64"/>
        <v>0</v>
      </c>
      <c r="T100" s="135">
        <f t="shared" ca="1" si="63"/>
        <v>0</v>
      </c>
      <c r="U100" s="135">
        <f t="shared" ca="1" si="63"/>
        <v>0</v>
      </c>
      <c r="V100" s="135">
        <f t="shared" ca="1" si="63"/>
        <v>0</v>
      </c>
      <c r="W100" s="135">
        <f t="shared" ca="1" si="63"/>
        <v>0</v>
      </c>
      <c r="X100" s="135">
        <f t="shared" ca="1" si="63"/>
        <v>0</v>
      </c>
      <c r="Y100" s="135">
        <f t="shared" ca="1" si="63"/>
        <v>0</v>
      </c>
      <c r="Z100" s="135">
        <f t="shared" ca="1" si="63"/>
        <v>0</v>
      </c>
      <c r="AA100" s="135">
        <f t="shared" ca="1" si="63"/>
        <v>0</v>
      </c>
      <c r="AB100" s="135">
        <f t="shared" ca="1" si="63"/>
        <v>0</v>
      </c>
      <c r="AC100" s="135">
        <f t="shared" ca="1" si="63"/>
        <v>0</v>
      </c>
      <c r="AD100" s="135">
        <f t="shared" ca="1" si="63"/>
        <v>0</v>
      </c>
      <c r="AE100" s="135">
        <f t="shared" ca="1" si="63"/>
        <v>0</v>
      </c>
      <c r="AF100" s="135">
        <f t="shared" ca="1" si="63"/>
        <v>0</v>
      </c>
      <c r="AG100" s="135">
        <f t="shared" ca="1" si="63"/>
        <v>0</v>
      </c>
      <c r="AH100" s="135">
        <f t="shared" ca="1" si="62"/>
        <v>0</v>
      </c>
      <c r="AI100" s="135">
        <f t="shared" ca="1" si="62"/>
        <v>0</v>
      </c>
      <c r="AJ100" s="135">
        <f t="shared" ca="1" si="62"/>
        <v>0</v>
      </c>
      <c r="AK100" s="135">
        <f t="shared" ca="1" si="62"/>
        <v>0</v>
      </c>
      <c r="AL100" s="135">
        <f t="shared" ca="1" si="62"/>
        <v>0</v>
      </c>
      <c r="AM100" s="135">
        <f t="shared" ca="1" si="62"/>
        <v>0</v>
      </c>
      <c r="AN100" s="135">
        <f t="shared" ca="1" si="62"/>
        <v>0</v>
      </c>
      <c r="AO100" s="135">
        <f t="shared" ca="1" si="62"/>
        <v>0</v>
      </c>
      <c r="AP100" s="135">
        <f t="shared" ca="1" si="62"/>
        <v>0</v>
      </c>
      <c r="AQ100" s="135">
        <f t="shared" ca="1" si="62"/>
        <v>0</v>
      </c>
      <c r="AR100" s="135">
        <f t="shared" ca="1" si="62"/>
        <v>0</v>
      </c>
      <c r="AS100" s="135">
        <f t="shared" ca="1" si="62"/>
        <v>0</v>
      </c>
      <c r="AT100" s="135">
        <f t="shared" ca="1" si="62"/>
        <v>0</v>
      </c>
      <c r="AU100" s="135">
        <f t="shared" ca="1" si="62"/>
        <v>0</v>
      </c>
      <c r="AV100" s="135">
        <f t="shared" ca="1" si="62"/>
        <v>0</v>
      </c>
      <c r="AW100" s="135">
        <f t="shared" ca="1" si="66"/>
        <v>0</v>
      </c>
      <c r="AX100" s="135">
        <f t="shared" ca="1" si="66"/>
        <v>0</v>
      </c>
      <c r="AY100" s="135">
        <f t="shared" ca="1" si="66"/>
        <v>0</v>
      </c>
      <c r="AZ100" s="135">
        <f t="shared" ca="1" si="66"/>
        <v>0</v>
      </c>
      <c r="BA100" s="135">
        <f t="shared" ca="1" si="65"/>
        <v>0</v>
      </c>
      <c r="BB100" s="135">
        <f t="shared" ca="1" si="65"/>
        <v>0</v>
      </c>
      <c r="BC100" s="135">
        <f t="shared" ca="1" si="65"/>
        <v>0</v>
      </c>
      <c r="BD100" s="135">
        <f t="shared" ca="1" si="65"/>
        <v>0</v>
      </c>
      <c r="BE100" s="135">
        <f t="shared" ca="1" si="65"/>
        <v>0</v>
      </c>
      <c r="BF100" s="135">
        <f t="shared" ca="1" si="65"/>
        <v>0</v>
      </c>
      <c r="BG100" s="135">
        <f t="shared" ca="1" si="65"/>
        <v>0</v>
      </c>
      <c r="BH100" s="135">
        <f t="shared" ca="1" si="65"/>
        <v>0</v>
      </c>
      <c r="BI100" s="135">
        <f t="shared" ca="1" si="65"/>
        <v>0</v>
      </c>
      <c r="BJ100" s="135">
        <f t="shared" ca="1" si="65"/>
        <v>0</v>
      </c>
      <c r="BK100" s="135">
        <f t="shared" ca="1" si="65"/>
        <v>0</v>
      </c>
      <c r="BL100" s="135"/>
      <c r="BM100" s="135">
        <f ca="1">IF(INDEX($D100:$BV100, 1, MATCH(BM$11,$D$15:$BV$15,0))&gt;=PV_Zone_Ranking!$C$45,0,1)</f>
        <v>0</v>
      </c>
      <c r="BN100" s="135">
        <f t="shared" ca="1" si="52"/>
        <v>0</v>
      </c>
      <c r="BQ100">
        <f ca="1">IF(PV_Zone_Ranking!$AK$18="SS",0,IF(PV_Zone_Ranking!$G$29=0,0,1-(INDEX($D100:$BY100, 1, MATCH(BQ$11,$D$15:$BY$15,0))-PV_Zone_Ranking!$F$29)/(PV_Zone_Ranking!$G$29-PV_Zone_Ranking!$F$29)))</f>
        <v>3.8575399157771662</v>
      </c>
      <c r="BR100">
        <f>IF(PV_Zone_Ranking!$AK$18="TX",0,IF(PV_Zone_Ranking!$G$29=0,0,1-(INDEX($D100:$BY100, 1, MATCH(BR$11,$D$15:$BY$15,0))-PV_Zone_Ranking!$F$29)/(PV_Zone_Ranking!$G$29-PV_Zone_Ranking!$F$29)))</f>
        <v>0</v>
      </c>
      <c r="BS100">
        <f ca="1">IF(PV_Zone_Ranking!$G$30=0,0,1-(INDEX($D100:$BY100, 1, MATCH(BS$11,$D$15:$BY$15,0))-PV_Zone_Ranking!$F$30)/(PV_Zone_Ranking!$G$30-PV_Zone_Ranking!$F$30))</f>
        <v>1.0774207710083805</v>
      </c>
      <c r="BT100">
        <f ca="1">IF(PV_Zone_Ranking!$G$28=0,0,1-(INDEX($D100:$BY100, 1, MATCH(BT$11,$D$15:$BY$15,0))-PV_Zone_Ranking!$F$28)/(PV_Zone_Ranking!$G$28-PV_Zone_Ranking!$F$28))</f>
        <v>16.799370740204573</v>
      </c>
      <c r="BU100">
        <f ca="1">IF(PV_Zone_Ranking!$AK$18="SS",0,IF(PV_Zone_Ranking!$G$26=0,0,1-(INDEX($D100:$BY100, 1, MATCH(BU$11,$D$15:$BY$15,0))-PV_Zone_Ranking!$F$26)/(PV_Zone_Ranking!$G$26-PV_Zone_Ranking!$F$26)))</f>
        <v>19.138888658952798</v>
      </c>
      <c r="BV100">
        <f>IF(PV_Zone_Ranking!$AK$18="TX",0,IF(PV_Zone_Ranking!$G$26=0,0,1-(INDEX($D100:$BY100, 1, MATCH(BV$11,$D$15:$BY$15,0))-PV_Zone_Ranking!$F$26)/(PV_Zone_Ranking!$G$26-PV_Zone_Ranking!$F$26)))</f>
        <v>0</v>
      </c>
      <c r="BW100">
        <v>0</v>
      </c>
      <c r="BX100">
        <f t="shared" ca="1" si="61"/>
        <v>0</v>
      </c>
      <c r="BY100">
        <f t="shared" ca="1" si="59"/>
        <v>0</v>
      </c>
      <c r="BZ100">
        <f t="shared" ca="1" si="59"/>
        <v>0</v>
      </c>
      <c r="CA100">
        <f t="shared" ca="1" si="59"/>
        <v>0</v>
      </c>
      <c r="CB100">
        <f t="shared" ca="1" si="59"/>
        <v>0</v>
      </c>
      <c r="CC100">
        <f t="shared" ca="1" si="59"/>
        <v>0</v>
      </c>
      <c r="CD100">
        <f t="shared" ca="1" si="59"/>
        <v>0</v>
      </c>
      <c r="CE100">
        <f t="shared" ca="1" si="59"/>
        <v>0</v>
      </c>
      <c r="CF100">
        <f t="shared" ca="1" si="59"/>
        <v>0</v>
      </c>
      <c r="CG100">
        <f t="shared" ca="1" si="59"/>
        <v>0</v>
      </c>
      <c r="CH100" s="3">
        <f t="shared" ca="1" si="53"/>
        <v>0</v>
      </c>
      <c r="CI100" s="3">
        <f ca="1">IF($BN100=0,IF(PV_Zone_Ranking!$AK$18="SS",INDEX($D100:$BY100, 1, MATCH(CI$11,$D$15:$BY$15,0)),IF(PV_Zone_Ranking!$AK$18="TX",INDEX($D100:$BY100, 1, MATCH(CI$12,$D$15:$BY$15,0)),"Error")),0)</f>
        <v>0</v>
      </c>
      <c r="CJ100" s="4">
        <f t="shared" ca="1" si="50"/>
        <v>0</v>
      </c>
      <c r="CK100">
        <f t="shared" ca="1" si="54"/>
        <v>0</v>
      </c>
      <c r="CL100">
        <f t="shared" ca="1" si="55"/>
        <v>0</v>
      </c>
      <c r="CM100" s="4" t="str">
        <f ca="1">IF(D100=0,"",IF(CH100=0,"",COUNTIF($CH$16:$CH$197,"&gt;"&amp;CH100)+COUNTIF($CH100:$CH$197,CH100)))</f>
        <v/>
      </c>
      <c r="CN100" t="str">
        <f ca="1">IF(D100=0,"",IF(CH100=0,"",COUNTIFS($CI$16:$CI$197,"&lt;"&amp;CI100,$CI$16:$CI$197,"&lt;&gt;"&amp;0)+COUNTIF($CI100:$CI$197,CI100)))</f>
        <v/>
      </c>
      <c r="CQ100">
        <v>85</v>
      </c>
      <c r="CR100" t="e">
        <f t="shared" ca="1" si="43"/>
        <v>#N/A</v>
      </c>
      <c r="CS100" t="e">
        <f t="shared" ca="1" si="43"/>
        <v>#N/A</v>
      </c>
      <c r="CT100" s="3" t="e">
        <f t="shared" ca="1" si="43"/>
        <v>#N/A</v>
      </c>
      <c r="CU100" s="3" t="e">
        <f t="shared" ca="1" si="43"/>
        <v>#N/A</v>
      </c>
      <c r="CV100" s="4" t="e">
        <f t="shared" ca="1" si="43"/>
        <v>#N/A</v>
      </c>
      <c r="CW100" s="4" t="e">
        <f t="shared" ca="1" si="57"/>
        <v>#N/A</v>
      </c>
      <c r="CY100">
        <v>85</v>
      </c>
      <c r="CZ100" t="e">
        <f t="shared" ca="1" si="60"/>
        <v>#N/A</v>
      </c>
      <c r="DA100" t="e">
        <f t="shared" ca="1" si="60"/>
        <v>#N/A</v>
      </c>
      <c r="DB100" s="3" t="e">
        <f t="shared" ca="1" si="60"/>
        <v>#N/A</v>
      </c>
      <c r="DC100" s="3" t="e">
        <f t="shared" ca="1" si="60"/>
        <v>#N/A</v>
      </c>
      <c r="DD100" s="4" t="e">
        <f t="shared" ca="1" si="60"/>
        <v>#N/A</v>
      </c>
      <c r="DE100" s="4" t="e">
        <f t="shared" ca="1" si="58"/>
        <v>#N/A</v>
      </c>
      <c r="DF100" t="e">
        <f t="shared" ca="1" si="56"/>
        <v>#N/A</v>
      </c>
    </row>
    <row r="101" spans="4:110" x14ac:dyDescent="0.2">
      <c r="D101" s="135">
        <f t="shared" ca="1" si="64"/>
        <v>0</v>
      </c>
      <c r="E101" s="135">
        <f t="shared" ca="1" si="64"/>
        <v>0</v>
      </c>
      <c r="F101" s="135">
        <f t="shared" ca="1" si="64"/>
        <v>0</v>
      </c>
      <c r="G101" s="135">
        <f t="shared" ca="1" si="64"/>
        <v>0</v>
      </c>
      <c r="H101" s="135">
        <f t="shared" ca="1" si="64"/>
        <v>0</v>
      </c>
      <c r="I101" s="135">
        <f t="shared" ca="1" si="64"/>
        <v>0</v>
      </c>
      <c r="J101" s="2">
        <f t="shared" ca="1" si="64"/>
        <v>0</v>
      </c>
      <c r="K101" s="135">
        <f t="shared" ca="1" si="64"/>
        <v>0</v>
      </c>
      <c r="L101" s="135">
        <f t="shared" ca="1" si="64"/>
        <v>0</v>
      </c>
      <c r="M101" s="135">
        <f t="shared" ca="1" si="64"/>
        <v>0</v>
      </c>
      <c r="N101" s="135">
        <f t="shared" ca="1" si="64"/>
        <v>0</v>
      </c>
      <c r="O101" s="135">
        <f t="shared" ca="1" si="64"/>
        <v>0</v>
      </c>
      <c r="P101" s="135">
        <f t="shared" ca="1" si="64"/>
        <v>0</v>
      </c>
      <c r="Q101" s="135">
        <f t="shared" ca="1" si="64"/>
        <v>0</v>
      </c>
      <c r="R101" s="135">
        <f t="shared" ca="1" si="64"/>
        <v>0</v>
      </c>
      <c r="S101" s="135">
        <f t="shared" ca="1" si="64"/>
        <v>0</v>
      </c>
      <c r="T101" s="135">
        <f t="shared" ca="1" si="63"/>
        <v>0</v>
      </c>
      <c r="U101" s="135">
        <f t="shared" ca="1" si="63"/>
        <v>0</v>
      </c>
      <c r="V101" s="135">
        <f t="shared" ca="1" si="63"/>
        <v>0</v>
      </c>
      <c r="W101" s="135">
        <f t="shared" ca="1" si="63"/>
        <v>0</v>
      </c>
      <c r="X101" s="135">
        <f t="shared" ca="1" si="63"/>
        <v>0</v>
      </c>
      <c r="Y101" s="135">
        <f t="shared" ca="1" si="63"/>
        <v>0</v>
      </c>
      <c r="Z101" s="135">
        <f t="shared" ca="1" si="63"/>
        <v>0</v>
      </c>
      <c r="AA101" s="135">
        <f t="shared" ca="1" si="63"/>
        <v>0</v>
      </c>
      <c r="AB101" s="135">
        <f t="shared" ca="1" si="63"/>
        <v>0</v>
      </c>
      <c r="AC101" s="135">
        <f t="shared" ca="1" si="63"/>
        <v>0</v>
      </c>
      <c r="AD101" s="135">
        <f t="shared" ca="1" si="63"/>
        <v>0</v>
      </c>
      <c r="AE101" s="135">
        <f t="shared" ca="1" si="63"/>
        <v>0</v>
      </c>
      <c r="AF101" s="135">
        <f t="shared" ca="1" si="63"/>
        <v>0</v>
      </c>
      <c r="AG101" s="135">
        <f t="shared" ca="1" si="63"/>
        <v>0</v>
      </c>
      <c r="AH101" s="135">
        <f t="shared" ca="1" si="62"/>
        <v>0</v>
      </c>
      <c r="AI101" s="135">
        <f t="shared" ca="1" si="62"/>
        <v>0</v>
      </c>
      <c r="AJ101" s="135">
        <f t="shared" ca="1" si="62"/>
        <v>0</v>
      </c>
      <c r="AK101" s="135">
        <f t="shared" ca="1" si="62"/>
        <v>0</v>
      </c>
      <c r="AL101" s="135">
        <f t="shared" ca="1" si="62"/>
        <v>0</v>
      </c>
      <c r="AM101" s="135">
        <f t="shared" ca="1" si="62"/>
        <v>0</v>
      </c>
      <c r="AN101" s="135">
        <f t="shared" ca="1" si="62"/>
        <v>0</v>
      </c>
      <c r="AO101" s="135">
        <f t="shared" ca="1" si="62"/>
        <v>0</v>
      </c>
      <c r="AP101" s="135">
        <f t="shared" ca="1" si="62"/>
        <v>0</v>
      </c>
      <c r="AQ101" s="135">
        <f t="shared" ca="1" si="62"/>
        <v>0</v>
      </c>
      <c r="AR101" s="135">
        <f t="shared" ca="1" si="62"/>
        <v>0</v>
      </c>
      <c r="AS101" s="135">
        <f t="shared" ca="1" si="62"/>
        <v>0</v>
      </c>
      <c r="AT101" s="135">
        <f t="shared" ca="1" si="62"/>
        <v>0</v>
      </c>
      <c r="AU101" s="135">
        <f t="shared" ca="1" si="62"/>
        <v>0</v>
      </c>
      <c r="AV101" s="135">
        <f t="shared" ca="1" si="62"/>
        <v>0</v>
      </c>
      <c r="AW101" s="135">
        <f t="shared" ca="1" si="66"/>
        <v>0</v>
      </c>
      <c r="AX101" s="135">
        <f t="shared" ca="1" si="66"/>
        <v>0</v>
      </c>
      <c r="AY101" s="135">
        <f t="shared" ca="1" si="66"/>
        <v>0</v>
      </c>
      <c r="AZ101" s="135">
        <f t="shared" ca="1" si="66"/>
        <v>0</v>
      </c>
      <c r="BA101" s="135">
        <f t="shared" ca="1" si="65"/>
        <v>0</v>
      </c>
      <c r="BB101" s="135">
        <f t="shared" ca="1" si="65"/>
        <v>0</v>
      </c>
      <c r="BC101" s="135">
        <f t="shared" ca="1" si="65"/>
        <v>0</v>
      </c>
      <c r="BD101" s="135">
        <f t="shared" ca="1" si="65"/>
        <v>0</v>
      </c>
      <c r="BE101" s="135">
        <f t="shared" ca="1" si="65"/>
        <v>0</v>
      </c>
      <c r="BF101" s="135">
        <f t="shared" ca="1" si="65"/>
        <v>0</v>
      </c>
      <c r="BG101" s="135">
        <f t="shared" ca="1" si="65"/>
        <v>0</v>
      </c>
      <c r="BH101" s="135">
        <f t="shared" ca="1" si="65"/>
        <v>0</v>
      </c>
      <c r="BI101" s="135">
        <f t="shared" ca="1" si="65"/>
        <v>0</v>
      </c>
      <c r="BJ101" s="135">
        <f t="shared" ca="1" si="65"/>
        <v>0</v>
      </c>
      <c r="BK101" s="135">
        <f t="shared" ca="1" si="65"/>
        <v>0</v>
      </c>
      <c r="BL101" s="135"/>
      <c r="BM101" s="135">
        <f ca="1">IF(INDEX($D101:$BV101, 1, MATCH(BM$11,$D$15:$BV$15,0))&gt;=PV_Zone_Ranking!$C$45,0,1)</f>
        <v>0</v>
      </c>
      <c r="BN101" s="135">
        <f t="shared" ca="1" si="52"/>
        <v>0</v>
      </c>
      <c r="BQ101">
        <f ca="1">IF(PV_Zone_Ranking!$AK$18="SS",0,IF(PV_Zone_Ranking!$G$29=0,0,1-(INDEX($D101:$BY101, 1, MATCH(BQ$11,$D$15:$BY$15,0))-PV_Zone_Ranking!$F$29)/(PV_Zone_Ranking!$G$29-PV_Zone_Ranking!$F$29)))</f>
        <v>3.8575399157771662</v>
      </c>
      <c r="BR101">
        <f>IF(PV_Zone_Ranking!$AK$18="TX",0,IF(PV_Zone_Ranking!$G$29=0,0,1-(INDEX($D101:$BY101, 1, MATCH(BR$11,$D$15:$BY$15,0))-PV_Zone_Ranking!$F$29)/(PV_Zone_Ranking!$G$29-PV_Zone_Ranking!$F$29)))</f>
        <v>0</v>
      </c>
      <c r="BS101">
        <f ca="1">IF(PV_Zone_Ranking!$G$30=0,0,1-(INDEX($D101:$BY101, 1, MATCH(BS$11,$D$15:$BY$15,0))-PV_Zone_Ranking!$F$30)/(PV_Zone_Ranking!$G$30-PV_Zone_Ranking!$F$30))</f>
        <v>1.0774207710083805</v>
      </c>
      <c r="BT101">
        <f ca="1">IF(PV_Zone_Ranking!$G$28=0,0,1-(INDEX($D101:$BY101, 1, MATCH(BT$11,$D$15:$BY$15,0))-PV_Zone_Ranking!$F$28)/(PV_Zone_Ranking!$G$28-PV_Zone_Ranking!$F$28))</f>
        <v>16.799370740204573</v>
      </c>
      <c r="BU101">
        <f ca="1">IF(PV_Zone_Ranking!$AK$18="SS",0,IF(PV_Zone_Ranking!$G$26=0,0,1-(INDEX($D101:$BY101, 1, MATCH(BU$11,$D$15:$BY$15,0))-PV_Zone_Ranking!$F$26)/(PV_Zone_Ranking!$G$26-PV_Zone_Ranking!$F$26)))</f>
        <v>19.138888658952798</v>
      </c>
      <c r="BV101">
        <f>IF(PV_Zone_Ranking!$AK$18="TX",0,IF(PV_Zone_Ranking!$G$26=0,0,1-(INDEX($D101:$BY101, 1, MATCH(BV$11,$D$15:$BY$15,0))-PV_Zone_Ranking!$F$26)/(PV_Zone_Ranking!$G$26-PV_Zone_Ranking!$F$26)))</f>
        <v>0</v>
      </c>
      <c r="BW101">
        <v>0</v>
      </c>
      <c r="BX101">
        <f t="shared" ca="1" si="61"/>
        <v>0</v>
      </c>
      <c r="BY101">
        <f t="shared" ca="1" si="59"/>
        <v>0</v>
      </c>
      <c r="BZ101">
        <f t="shared" ca="1" si="59"/>
        <v>0</v>
      </c>
      <c r="CA101">
        <f t="shared" ca="1" si="59"/>
        <v>0</v>
      </c>
      <c r="CB101">
        <f t="shared" ca="1" si="59"/>
        <v>0</v>
      </c>
      <c r="CC101">
        <f t="shared" ca="1" si="59"/>
        <v>0</v>
      </c>
      <c r="CD101">
        <f t="shared" ca="1" si="59"/>
        <v>0</v>
      </c>
      <c r="CE101">
        <f t="shared" ca="1" si="59"/>
        <v>0</v>
      </c>
      <c r="CF101">
        <f t="shared" ca="1" si="59"/>
        <v>0</v>
      </c>
      <c r="CG101">
        <f t="shared" ca="1" si="59"/>
        <v>0</v>
      </c>
      <c r="CH101" s="3">
        <f t="shared" ca="1" si="53"/>
        <v>0</v>
      </c>
      <c r="CI101" s="3">
        <f ca="1">IF($BN101=0,IF(PV_Zone_Ranking!$AK$18="SS",INDEX($D101:$BY101, 1, MATCH(CI$11,$D$15:$BY$15,0)),IF(PV_Zone_Ranking!$AK$18="TX",INDEX($D101:$BY101, 1, MATCH(CI$12,$D$15:$BY$15,0)),"Error")),0)</f>
        <v>0</v>
      </c>
      <c r="CJ101" s="4">
        <f t="shared" ca="1" si="50"/>
        <v>0</v>
      </c>
      <c r="CK101">
        <f t="shared" ca="1" si="54"/>
        <v>0</v>
      </c>
      <c r="CL101">
        <f t="shared" ca="1" si="55"/>
        <v>0</v>
      </c>
      <c r="CM101" s="4" t="str">
        <f ca="1">IF(D101=0,"",IF(CH101=0,"",COUNTIF($CH$16:$CH$197,"&gt;"&amp;CH101)+COUNTIF($CH101:$CH$197,CH101)))</f>
        <v/>
      </c>
      <c r="CN101" t="str">
        <f ca="1">IF(D101=0,"",IF(CH101=0,"",COUNTIFS($CI$16:$CI$197,"&lt;"&amp;CI101,$CI$16:$CI$197,"&lt;&gt;"&amp;0)+COUNTIF($CI101:$CI$197,CI101)))</f>
        <v/>
      </c>
      <c r="CQ101">
        <v>86</v>
      </c>
      <c r="CR101" t="e">
        <f t="shared" ca="1" si="43"/>
        <v>#N/A</v>
      </c>
      <c r="CS101" t="e">
        <f t="shared" ca="1" si="43"/>
        <v>#N/A</v>
      </c>
      <c r="CT101" s="3" t="e">
        <f t="shared" ca="1" si="43"/>
        <v>#N/A</v>
      </c>
      <c r="CU101" s="3" t="e">
        <f t="shared" ca="1" si="43"/>
        <v>#N/A</v>
      </c>
      <c r="CV101" s="4" t="e">
        <f t="shared" ca="1" si="43"/>
        <v>#N/A</v>
      </c>
      <c r="CW101" s="4" t="e">
        <f t="shared" ca="1" si="57"/>
        <v>#N/A</v>
      </c>
      <c r="CY101">
        <v>86</v>
      </c>
      <c r="CZ101" t="e">
        <f t="shared" ca="1" si="60"/>
        <v>#N/A</v>
      </c>
      <c r="DA101" t="e">
        <f t="shared" ca="1" si="60"/>
        <v>#N/A</v>
      </c>
      <c r="DB101" s="3" t="e">
        <f t="shared" ca="1" si="60"/>
        <v>#N/A</v>
      </c>
      <c r="DC101" s="3" t="e">
        <f t="shared" ca="1" si="60"/>
        <v>#N/A</v>
      </c>
      <c r="DD101" s="4" t="e">
        <f t="shared" ca="1" si="60"/>
        <v>#N/A</v>
      </c>
      <c r="DE101" s="4" t="e">
        <f t="shared" ca="1" si="58"/>
        <v>#N/A</v>
      </c>
      <c r="DF101" t="e">
        <f t="shared" ca="1" si="56"/>
        <v>#N/A</v>
      </c>
    </row>
    <row r="102" spans="4:110" x14ac:dyDescent="0.2">
      <c r="D102" s="135">
        <f t="shared" ca="1" si="64"/>
        <v>0</v>
      </c>
      <c r="E102" s="135">
        <f t="shared" ca="1" si="64"/>
        <v>0</v>
      </c>
      <c r="F102" s="135">
        <f t="shared" ca="1" si="64"/>
        <v>0</v>
      </c>
      <c r="G102" s="135">
        <f t="shared" ca="1" si="64"/>
        <v>0</v>
      </c>
      <c r="H102" s="135">
        <f t="shared" ca="1" si="64"/>
        <v>0</v>
      </c>
      <c r="I102" s="135">
        <f t="shared" ca="1" si="64"/>
        <v>0</v>
      </c>
      <c r="J102" s="2">
        <f t="shared" ca="1" si="64"/>
        <v>0</v>
      </c>
      <c r="K102" s="135">
        <f t="shared" ca="1" si="64"/>
        <v>0</v>
      </c>
      <c r="L102" s="135">
        <f t="shared" ca="1" si="64"/>
        <v>0</v>
      </c>
      <c r="M102" s="135">
        <f t="shared" ca="1" si="64"/>
        <v>0</v>
      </c>
      <c r="N102" s="135">
        <f t="shared" ca="1" si="64"/>
        <v>0</v>
      </c>
      <c r="O102" s="135">
        <f t="shared" ca="1" si="64"/>
        <v>0</v>
      </c>
      <c r="P102" s="135">
        <f t="shared" ca="1" si="64"/>
        <v>0</v>
      </c>
      <c r="Q102" s="135">
        <f t="shared" ca="1" si="64"/>
        <v>0</v>
      </c>
      <c r="R102" s="135">
        <f t="shared" ca="1" si="64"/>
        <v>0</v>
      </c>
      <c r="S102" s="135">
        <f t="shared" ca="1" si="64"/>
        <v>0</v>
      </c>
      <c r="T102" s="135">
        <f t="shared" ca="1" si="63"/>
        <v>0</v>
      </c>
      <c r="U102" s="135">
        <f t="shared" ca="1" si="63"/>
        <v>0</v>
      </c>
      <c r="V102" s="135">
        <f t="shared" ca="1" si="63"/>
        <v>0</v>
      </c>
      <c r="W102" s="135">
        <f t="shared" ca="1" si="63"/>
        <v>0</v>
      </c>
      <c r="X102" s="135">
        <f t="shared" ca="1" si="63"/>
        <v>0</v>
      </c>
      <c r="Y102" s="135">
        <f t="shared" ca="1" si="63"/>
        <v>0</v>
      </c>
      <c r="Z102" s="135">
        <f t="shared" ca="1" si="63"/>
        <v>0</v>
      </c>
      <c r="AA102" s="135">
        <f t="shared" ca="1" si="63"/>
        <v>0</v>
      </c>
      <c r="AB102" s="135">
        <f t="shared" ca="1" si="63"/>
        <v>0</v>
      </c>
      <c r="AC102" s="135">
        <f t="shared" ca="1" si="63"/>
        <v>0</v>
      </c>
      <c r="AD102" s="135">
        <f t="shared" ca="1" si="63"/>
        <v>0</v>
      </c>
      <c r="AE102" s="135">
        <f t="shared" ca="1" si="63"/>
        <v>0</v>
      </c>
      <c r="AF102" s="135">
        <f t="shared" ca="1" si="63"/>
        <v>0</v>
      </c>
      <c r="AG102" s="135">
        <f t="shared" ca="1" si="63"/>
        <v>0</v>
      </c>
      <c r="AH102" s="135">
        <f t="shared" ca="1" si="62"/>
        <v>0</v>
      </c>
      <c r="AI102" s="135">
        <f t="shared" ca="1" si="62"/>
        <v>0</v>
      </c>
      <c r="AJ102" s="135">
        <f t="shared" ca="1" si="62"/>
        <v>0</v>
      </c>
      <c r="AK102" s="135">
        <f t="shared" ca="1" si="62"/>
        <v>0</v>
      </c>
      <c r="AL102" s="135">
        <f t="shared" ca="1" si="62"/>
        <v>0</v>
      </c>
      <c r="AM102" s="135">
        <f t="shared" ca="1" si="62"/>
        <v>0</v>
      </c>
      <c r="AN102" s="135">
        <f t="shared" ca="1" si="62"/>
        <v>0</v>
      </c>
      <c r="AO102" s="135">
        <f t="shared" ca="1" si="62"/>
        <v>0</v>
      </c>
      <c r="AP102" s="135">
        <f t="shared" ca="1" si="62"/>
        <v>0</v>
      </c>
      <c r="AQ102" s="135">
        <f t="shared" ca="1" si="62"/>
        <v>0</v>
      </c>
      <c r="AR102" s="135">
        <f t="shared" ca="1" si="62"/>
        <v>0</v>
      </c>
      <c r="AS102" s="135">
        <f t="shared" ca="1" si="62"/>
        <v>0</v>
      </c>
      <c r="AT102" s="135">
        <f t="shared" ca="1" si="62"/>
        <v>0</v>
      </c>
      <c r="AU102" s="135">
        <f t="shared" ca="1" si="62"/>
        <v>0</v>
      </c>
      <c r="AV102" s="135">
        <f t="shared" ca="1" si="62"/>
        <v>0</v>
      </c>
      <c r="AW102" s="135">
        <f t="shared" ca="1" si="66"/>
        <v>0</v>
      </c>
      <c r="AX102" s="135">
        <f t="shared" ca="1" si="66"/>
        <v>0</v>
      </c>
      <c r="AY102" s="135">
        <f t="shared" ca="1" si="66"/>
        <v>0</v>
      </c>
      <c r="AZ102" s="135">
        <f t="shared" ca="1" si="66"/>
        <v>0</v>
      </c>
      <c r="BA102" s="135">
        <f t="shared" ca="1" si="65"/>
        <v>0</v>
      </c>
      <c r="BB102" s="135">
        <f t="shared" ca="1" si="65"/>
        <v>0</v>
      </c>
      <c r="BC102" s="135">
        <f t="shared" ca="1" si="65"/>
        <v>0</v>
      </c>
      <c r="BD102" s="135">
        <f t="shared" ca="1" si="65"/>
        <v>0</v>
      </c>
      <c r="BE102" s="135">
        <f t="shared" ca="1" si="65"/>
        <v>0</v>
      </c>
      <c r="BF102" s="135">
        <f t="shared" ca="1" si="65"/>
        <v>0</v>
      </c>
      <c r="BG102" s="135">
        <f t="shared" ca="1" si="65"/>
        <v>0</v>
      </c>
      <c r="BH102" s="135">
        <f t="shared" ca="1" si="65"/>
        <v>0</v>
      </c>
      <c r="BI102" s="135">
        <f t="shared" ca="1" si="65"/>
        <v>0</v>
      </c>
      <c r="BJ102" s="135">
        <f t="shared" ca="1" si="65"/>
        <v>0</v>
      </c>
      <c r="BK102" s="135">
        <f t="shared" ca="1" si="65"/>
        <v>0</v>
      </c>
      <c r="BL102" s="135"/>
      <c r="BM102" s="135">
        <f ca="1">IF(INDEX($D102:$BV102, 1, MATCH(BM$11,$D$15:$BV$15,0))&gt;=PV_Zone_Ranking!$C$45,0,1)</f>
        <v>0</v>
      </c>
      <c r="BN102" s="135">
        <f t="shared" ca="1" si="52"/>
        <v>0</v>
      </c>
      <c r="BQ102">
        <f ca="1">IF(PV_Zone_Ranking!$AK$18="SS",0,IF(PV_Zone_Ranking!$G$29=0,0,1-(INDEX($D102:$BY102, 1, MATCH(BQ$11,$D$15:$BY$15,0))-PV_Zone_Ranking!$F$29)/(PV_Zone_Ranking!$G$29-PV_Zone_Ranking!$F$29)))</f>
        <v>3.8575399157771662</v>
      </c>
      <c r="BR102">
        <f>IF(PV_Zone_Ranking!$AK$18="TX",0,IF(PV_Zone_Ranking!$G$29=0,0,1-(INDEX($D102:$BY102, 1, MATCH(BR$11,$D$15:$BY$15,0))-PV_Zone_Ranking!$F$29)/(PV_Zone_Ranking!$G$29-PV_Zone_Ranking!$F$29)))</f>
        <v>0</v>
      </c>
      <c r="BS102">
        <f ca="1">IF(PV_Zone_Ranking!$G$30=0,0,1-(INDEX($D102:$BY102, 1, MATCH(BS$11,$D$15:$BY$15,0))-PV_Zone_Ranking!$F$30)/(PV_Zone_Ranking!$G$30-PV_Zone_Ranking!$F$30))</f>
        <v>1.0774207710083805</v>
      </c>
      <c r="BT102">
        <f ca="1">IF(PV_Zone_Ranking!$G$28=0,0,1-(INDEX($D102:$BY102, 1, MATCH(BT$11,$D$15:$BY$15,0))-PV_Zone_Ranking!$F$28)/(PV_Zone_Ranking!$G$28-PV_Zone_Ranking!$F$28))</f>
        <v>16.799370740204573</v>
      </c>
      <c r="BU102">
        <f ca="1">IF(PV_Zone_Ranking!$AK$18="SS",0,IF(PV_Zone_Ranking!$G$26=0,0,1-(INDEX($D102:$BY102, 1, MATCH(BU$11,$D$15:$BY$15,0))-PV_Zone_Ranking!$F$26)/(PV_Zone_Ranking!$G$26-PV_Zone_Ranking!$F$26)))</f>
        <v>19.138888658952798</v>
      </c>
      <c r="BV102">
        <f>IF(PV_Zone_Ranking!$AK$18="TX",0,IF(PV_Zone_Ranking!$G$26=0,0,1-(INDEX($D102:$BY102, 1, MATCH(BV$11,$D$15:$BY$15,0))-PV_Zone_Ranking!$F$26)/(PV_Zone_Ranking!$G$26-PV_Zone_Ranking!$F$26)))</f>
        <v>0</v>
      </c>
      <c r="BW102">
        <v>0</v>
      </c>
      <c r="BX102">
        <f t="shared" ca="1" si="61"/>
        <v>0</v>
      </c>
      <c r="BY102">
        <f t="shared" ca="1" si="59"/>
        <v>0</v>
      </c>
      <c r="BZ102">
        <f t="shared" ca="1" si="59"/>
        <v>0</v>
      </c>
      <c r="CA102">
        <f t="shared" ca="1" si="59"/>
        <v>0</v>
      </c>
      <c r="CB102">
        <f t="shared" ca="1" si="59"/>
        <v>0</v>
      </c>
      <c r="CC102">
        <f t="shared" ca="1" si="59"/>
        <v>0</v>
      </c>
      <c r="CD102">
        <f t="shared" ca="1" si="59"/>
        <v>0</v>
      </c>
      <c r="CE102">
        <f t="shared" ca="1" si="59"/>
        <v>0</v>
      </c>
      <c r="CF102">
        <f t="shared" ca="1" si="59"/>
        <v>0</v>
      </c>
      <c r="CG102">
        <f t="shared" ca="1" si="59"/>
        <v>0</v>
      </c>
      <c r="CH102" s="3">
        <f t="shared" ca="1" si="53"/>
        <v>0</v>
      </c>
      <c r="CI102" s="3">
        <f ca="1">IF($BN102=0,IF(PV_Zone_Ranking!$AK$18="SS",INDEX($D102:$BY102, 1, MATCH(CI$11,$D$15:$BY$15,0)),IF(PV_Zone_Ranking!$AK$18="TX",INDEX($D102:$BY102, 1, MATCH(CI$12,$D$15:$BY$15,0)),"Error")),0)</f>
        <v>0</v>
      </c>
      <c r="CJ102" s="4">
        <f t="shared" ca="1" si="50"/>
        <v>0</v>
      </c>
      <c r="CK102">
        <f t="shared" ca="1" si="54"/>
        <v>0</v>
      </c>
      <c r="CL102">
        <f t="shared" ca="1" si="55"/>
        <v>0</v>
      </c>
      <c r="CM102" s="4" t="str">
        <f ca="1">IF(D102=0,"",IF(CH102=0,"",COUNTIF($CH$16:$CH$197,"&gt;"&amp;CH102)+COUNTIF($CH102:$CH$197,CH102)))</f>
        <v/>
      </c>
      <c r="CN102" t="str">
        <f ca="1">IF(D102=0,"",IF(CH102=0,"",COUNTIFS($CI$16:$CI$197,"&lt;"&amp;CI102,$CI$16:$CI$197,"&lt;&gt;"&amp;0)+COUNTIF($CI102:$CI$197,CI102)))</f>
        <v/>
      </c>
      <c r="CQ102">
        <v>87</v>
      </c>
      <c r="CR102" t="e">
        <f t="shared" ca="1" si="43"/>
        <v>#N/A</v>
      </c>
      <c r="CS102" t="e">
        <f t="shared" ca="1" si="43"/>
        <v>#N/A</v>
      </c>
      <c r="CT102" s="3" t="e">
        <f t="shared" ca="1" si="43"/>
        <v>#N/A</v>
      </c>
      <c r="CU102" s="3" t="e">
        <f t="shared" ca="1" si="43"/>
        <v>#N/A</v>
      </c>
      <c r="CV102" s="4" t="e">
        <f t="shared" ca="1" si="43"/>
        <v>#N/A</v>
      </c>
      <c r="CW102" s="4" t="e">
        <f t="shared" ca="1" si="57"/>
        <v>#N/A</v>
      </c>
      <c r="CY102">
        <v>87</v>
      </c>
      <c r="CZ102" t="e">
        <f t="shared" ca="1" si="60"/>
        <v>#N/A</v>
      </c>
      <c r="DA102" t="e">
        <f t="shared" ca="1" si="60"/>
        <v>#N/A</v>
      </c>
      <c r="DB102" s="3" t="e">
        <f t="shared" ca="1" si="60"/>
        <v>#N/A</v>
      </c>
      <c r="DC102" s="3" t="e">
        <f t="shared" ca="1" si="60"/>
        <v>#N/A</v>
      </c>
      <c r="DD102" s="4" t="e">
        <f t="shared" ca="1" si="60"/>
        <v>#N/A</v>
      </c>
      <c r="DE102" s="4" t="e">
        <f t="shared" ca="1" si="58"/>
        <v>#N/A</v>
      </c>
      <c r="DF102" t="e">
        <f t="shared" ca="1" si="56"/>
        <v>#N/A</v>
      </c>
    </row>
    <row r="103" spans="4:110" x14ac:dyDescent="0.2">
      <c r="D103" s="135">
        <f t="shared" ca="1" si="64"/>
        <v>0</v>
      </c>
      <c r="E103" s="135">
        <f t="shared" ca="1" si="64"/>
        <v>0</v>
      </c>
      <c r="F103" s="135">
        <f t="shared" ca="1" si="64"/>
        <v>0</v>
      </c>
      <c r="G103" s="135">
        <f t="shared" ca="1" si="64"/>
        <v>0</v>
      </c>
      <c r="H103" s="135">
        <f t="shared" ca="1" si="64"/>
        <v>0</v>
      </c>
      <c r="I103" s="135">
        <f t="shared" ca="1" si="64"/>
        <v>0</v>
      </c>
      <c r="J103" s="2">
        <f t="shared" ca="1" si="64"/>
        <v>0</v>
      </c>
      <c r="K103" s="135">
        <f t="shared" ca="1" si="64"/>
        <v>0</v>
      </c>
      <c r="L103" s="135">
        <f t="shared" ca="1" si="64"/>
        <v>0</v>
      </c>
      <c r="M103" s="135">
        <f t="shared" ca="1" si="64"/>
        <v>0</v>
      </c>
      <c r="N103" s="135">
        <f t="shared" ca="1" si="64"/>
        <v>0</v>
      </c>
      <c r="O103" s="135">
        <f t="shared" ca="1" si="64"/>
        <v>0</v>
      </c>
      <c r="P103" s="135">
        <f t="shared" ca="1" si="64"/>
        <v>0</v>
      </c>
      <c r="Q103" s="135">
        <f t="shared" ca="1" si="64"/>
        <v>0</v>
      </c>
      <c r="R103" s="135">
        <f t="shared" ca="1" si="64"/>
        <v>0</v>
      </c>
      <c r="S103" s="135">
        <f t="shared" ca="1" si="64"/>
        <v>0</v>
      </c>
      <c r="T103" s="135">
        <f t="shared" ca="1" si="63"/>
        <v>0</v>
      </c>
      <c r="U103" s="135">
        <f t="shared" ca="1" si="63"/>
        <v>0</v>
      </c>
      <c r="V103" s="135">
        <f t="shared" ca="1" si="63"/>
        <v>0</v>
      </c>
      <c r="W103" s="135">
        <f t="shared" ca="1" si="63"/>
        <v>0</v>
      </c>
      <c r="X103" s="135">
        <f t="shared" ca="1" si="63"/>
        <v>0</v>
      </c>
      <c r="Y103" s="135">
        <f t="shared" ca="1" si="63"/>
        <v>0</v>
      </c>
      <c r="Z103" s="135">
        <f t="shared" ca="1" si="63"/>
        <v>0</v>
      </c>
      <c r="AA103" s="135">
        <f t="shared" ca="1" si="63"/>
        <v>0</v>
      </c>
      <c r="AB103" s="135">
        <f t="shared" ca="1" si="63"/>
        <v>0</v>
      </c>
      <c r="AC103" s="135">
        <f t="shared" ca="1" si="63"/>
        <v>0</v>
      </c>
      <c r="AD103" s="135">
        <f t="shared" ca="1" si="63"/>
        <v>0</v>
      </c>
      <c r="AE103" s="135">
        <f t="shared" ca="1" si="63"/>
        <v>0</v>
      </c>
      <c r="AF103" s="135">
        <f t="shared" ca="1" si="63"/>
        <v>0</v>
      </c>
      <c r="AG103" s="135">
        <f t="shared" ca="1" si="63"/>
        <v>0</v>
      </c>
      <c r="AH103" s="135">
        <f t="shared" ca="1" si="62"/>
        <v>0</v>
      </c>
      <c r="AI103" s="135">
        <f t="shared" ca="1" si="62"/>
        <v>0</v>
      </c>
      <c r="AJ103" s="135">
        <f t="shared" ca="1" si="62"/>
        <v>0</v>
      </c>
      <c r="AK103" s="135">
        <f t="shared" ca="1" si="62"/>
        <v>0</v>
      </c>
      <c r="AL103" s="135">
        <f t="shared" ca="1" si="62"/>
        <v>0</v>
      </c>
      <c r="AM103" s="135">
        <f t="shared" ca="1" si="62"/>
        <v>0</v>
      </c>
      <c r="AN103" s="135">
        <f t="shared" ca="1" si="62"/>
        <v>0</v>
      </c>
      <c r="AO103" s="135">
        <f t="shared" ca="1" si="62"/>
        <v>0</v>
      </c>
      <c r="AP103" s="135">
        <f t="shared" ca="1" si="62"/>
        <v>0</v>
      </c>
      <c r="AQ103" s="135">
        <f t="shared" ca="1" si="62"/>
        <v>0</v>
      </c>
      <c r="AR103" s="135">
        <f t="shared" ca="1" si="62"/>
        <v>0</v>
      </c>
      <c r="AS103" s="135">
        <f t="shared" ca="1" si="62"/>
        <v>0</v>
      </c>
      <c r="AT103" s="135">
        <f t="shared" ca="1" si="62"/>
        <v>0</v>
      </c>
      <c r="AU103" s="135">
        <f t="shared" ca="1" si="62"/>
        <v>0</v>
      </c>
      <c r="AV103" s="135">
        <f t="shared" ca="1" si="62"/>
        <v>0</v>
      </c>
      <c r="AW103" s="135">
        <f t="shared" ca="1" si="66"/>
        <v>0</v>
      </c>
      <c r="AX103" s="135">
        <f t="shared" ca="1" si="66"/>
        <v>0</v>
      </c>
      <c r="AY103" s="135">
        <f t="shared" ca="1" si="66"/>
        <v>0</v>
      </c>
      <c r="AZ103" s="135">
        <f t="shared" ca="1" si="66"/>
        <v>0</v>
      </c>
      <c r="BA103" s="135">
        <f t="shared" ca="1" si="65"/>
        <v>0</v>
      </c>
      <c r="BB103" s="135">
        <f t="shared" ca="1" si="65"/>
        <v>0</v>
      </c>
      <c r="BC103" s="135">
        <f t="shared" ca="1" si="65"/>
        <v>0</v>
      </c>
      <c r="BD103" s="135">
        <f t="shared" ca="1" si="65"/>
        <v>0</v>
      </c>
      <c r="BE103" s="135">
        <f t="shared" ca="1" si="65"/>
        <v>0</v>
      </c>
      <c r="BF103" s="135">
        <f t="shared" ca="1" si="65"/>
        <v>0</v>
      </c>
      <c r="BG103" s="135">
        <f t="shared" ca="1" si="65"/>
        <v>0</v>
      </c>
      <c r="BH103" s="135">
        <f t="shared" ca="1" si="65"/>
        <v>0</v>
      </c>
      <c r="BI103" s="135">
        <f t="shared" ca="1" si="65"/>
        <v>0</v>
      </c>
      <c r="BJ103" s="135">
        <f t="shared" ca="1" si="65"/>
        <v>0</v>
      </c>
      <c r="BK103" s="135">
        <f t="shared" ca="1" si="65"/>
        <v>0</v>
      </c>
      <c r="BL103" s="135"/>
      <c r="BM103" s="135">
        <f ca="1">IF(INDEX($D103:$BV103, 1, MATCH(BM$11,$D$15:$BV$15,0))&gt;=PV_Zone_Ranking!$C$45,0,1)</f>
        <v>0</v>
      </c>
      <c r="BN103" s="135">
        <f t="shared" ca="1" si="52"/>
        <v>0</v>
      </c>
      <c r="BQ103">
        <f ca="1">IF(PV_Zone_Ranking!$AK$18="SS",0,IF(PV_Zone_Ranking!$G$29=0,0,1-(INDEX($D103:$BY103, 1, MATCH(BQ$11,$D$15:$BY$15,0))-PV_Zone_Ranking!$F$29)/(PV_Zone_Ranking!$G$29-PV_Zone_Ranking!$F$29)))</f>
        <v>3.8575399157771662</v>
      </c>
      <c r="BR103">
        <f>IF(PV_Zone_Ranking!$AK$18="TX",0,IF(PV_Zone_Ranking!$G$29=0,0,1-(INDEX($D103:$BY103, 1, MATCH(BR$11,$D$15:$BY$15,0))-PV_Zone_Ranking!$F$29)/(PV_Zone_Ranking!$G$29-PV_Zone_Ranking!$F$29)))</f>
        <v>0</v>
      </c>
      <c r="BS103">
        <f ca="1">IF(PV_Zone_Ranking!$G$30=0,0,1-(INDEX($D103:$BY103, 1, MATCH(BS$11,$D$15:$BY$15,0))-PV_Zone_Ranking!$F$30)/(PV_Zone_Ranking!$G$30-PV_Zone_Ranking!$F$30))</f>
        <v>1.0774207710083805</v>
      </c>
      <c r="BT103">
        <f ca="1">IF(PV_Zone_Ranking!$G$28=0,0,1-(INDEX($D103:$BY103, 1, MATCH(BT$11,$D$15:$BY$15,0))-PV_Zone_Ranking!$F$28)/(PV_Zone_Ranking!$G$28-PV_Zone_Ranking!$F$28))</f>
        <v>16.799370740204573</v>
      </c>
      <c r="BU103">
        <f ca="1">IF(PV_Zone_Ranking!$AK$18="SS",0,IF(PV_Zone_Ranking!$G$26=0,0,1-(INDEX($D103:$BY103, 1, MATCH(BU$11,$D$15:$BY$15,0))-PV_Zone_Ranking!$F$26)/(PV_Zone_Ranking!$G$26-PV_Zone_Ranking!$F$26)))</f>
        <v>19.138888658952798</v>
      </c>
      <c r="BV103">
        <f>IF(PV_Zone_Ranking!$AK$18="TX",0,IF(PV_Zone_Ranking!$G$26=0,0,1-(INDEX($D103:$BY103, 1, MATCH(BV$11,$D$15:$BY$15,0))-PV_Zone_Ranking!$F$26)/(PV_Zone_Ranking!$G$26-PV_Zone_Ranking!$F$26)))</f>
        <v>0</v>
      </c>
      <c r="BW103">
        <v>0</v>
      </c>
      <c r="BX103">
        <f t="shared" ca="1" si="61"/>
        <v>0</v>
      </c>
      <c r="BY103">
        <f t="shared" ca="1" si="59"/>
        <v>0</v>
      </c>
      <c r="BZ103">
        <f t="shared" ca="1" si="59"/>
        <v>0</v>
      </c>
      <c r="CA103">
        <f t="shared" ca="1" si="59"/>
        <v>0</v>
      </c>
      <c r="CB103">
        <f t="shared" ca="1" si="59"/>
        <v>0</v>
      </c>
      <c r="CC103">
        <f t="shared" ca="1" si="59"/>
        <v>0</v>
      </c>
      <c r="CD103">
        <f t="shared" ca="1" si="59"/>
        <v>0</v>
      </c>
      <c r="CE103">
        <f t="shared" ca="1" si="59"/>
        <v>0</v>
      </c>
      <c r="CF103">
        <f t="shared" ca="1" si="59"/>
        <v>0</v>
      </c>
      <c r="CG103">
        <f t="shared" ca="1" si="59"/>
        <v>0</v>
      </c>
      <c r="CH103" s="3">
        <f t="shared" ca="1" si="53"/>
        <v>0</v>
      </c>
      <c r="CI103" s="3">
        <f ca="1">IF($BN103=0,IF(PV_Zone_Ranking!$AK$18="SS",INDEX($D103:$BY103, 1, MATCH(CI$11,$D$15:$BY$15,0)),IF(PV_Zone_Ranking!$AK$18="TX",INDEX($D103:$BY103, 1, MATCH(CI$12,$D$15:$BY$15,0)),"Error")),0)</f>
        <v>0</v>
      </c>
      <c r="CJ103" s="4">
        <f t="shared" ca="1" si="50"/>
        <v>0</v>
      </c>
      <c r="CK103">
        <f t="shared" ca="1" si="54"/>
        <v>0</v>
      </c>
      <c r="CL103">
        <f t="shared" ca="1" si="55"/>
        <v>0</v>
      </c>
      <c r="CM103" s="4" t="str">
        <f ca="1">IF(D103=0,"",IF(CH103=0,"",COUNTIF($CH$16:$CH$197,"&gt;"&amp;CH103)+COUNTIF($CH103:$CH$197,CH103)))</f>
        <v/>
      </c>
      <c r="CN103" t="str">
        <f ca="1">IF(D103=0,"",IF(CH103=0,"",COUNTIFS($CI$16:$CI$197,"&lt;"&amp;CI103,$CI$16:$CI$197,"&lt;&gt;"&amp;0)+COUNTIF($CI103:$CI$197,CI103)))</f>
        <v/>
      </c>
      <c r="CQ103">
        <v>88</v>
      </c>
      <c r="CR103" t="e">
        <f t="shared" ca="1" si="43"/>
        <v>#N/A</v>
      </c>
      <c r="CS103" t="e">
        <f t="shared" ca="1" si="43"/>
        <v>#N/A</v>
      </c>
      <c r="CT103" s="3" t="e">
        <f t="shared" ca="1" si="43"/>
        <v>#N/A</v>
      </c>
      <c r="CU103" s="3" t="e">
        <f t="shared" ca="1" si="43"/>
        <v>#N/A</v>
      </c>
      <c r="CV103" s="4" t="e">
        <f t="shared" ca="1" si="43"/>
        <v>#N/A</v>
      </c>
      <c r="CW103" s="4" t="e">
        <f t="shared" ca="1" si="57"/>
        <v>#N/A</v>
      </c>
      <c r="CY103">
        <v>88</v>
      </c>
      <c r="CZ103" t="e">
        <f t="shared" ca="1" si="60"/>
        <v>#N/A</v>
      </c>
      <c r="DA103" t="e">
        <f t="shared" ca="1" si="60"/>
        <v>#N/A</v>
      </c>
      <c r="DB103" s="3" t="e">
        <f t="shared" ca="1" si="60"/>
        <v>#N/A</v>
      </c>
      <c r="DC103" s="3" t="e">
        <f t="shared" ca="1" si="60"/>
        <v>#N/A</v>
      </c>
      <c r="DD103" s="4" t="e">
        <f t="shared" ca="1" si="60"/>
        <v>#N/A</v>
      </c>
      <c r="DE103" s="4" t="e">
        <f t="shared" ca="1" si="58"/>
        <v>#N/A</v>
      </c>
      <c r="DF103" t="e">
        <f t="shared" ca="1" si="56"/>
        <v>#N/A</v>
      </c>
    </row>
    <row r="104" spans="4:110" x14ac:dyDescent="0.2">
      <c r="D104" s="135">
        <f t="shared" ca="1" si="64"/>
        <v>0</v>
      </c>
      <c r="E104" s="135">
        <f t="shared" ca="1" si="64"/>
        <v>0</v>
      </c>
      <c r="F104" s="135">
        <f t="shared" ca="1" si="64"/>
        <v>0</v>
      </c>
      <c r="G104" s="135">
        <f t="shared" ca="1" si="64"/>
        <v>0</v>
      </c>
      <c r="H104" s="135">
        <f t="shared" ca="1" si="64"/>
        <v>0</v>
      </c>
      <c r="I104" s="135">
        <f t="shared" ca="1" si="64"/>
        <v>0</v>
      </c>
      <c r="J104" s="2">
        <f t="shared" ca="1" si="64"/>
        <v>0</v>
      </c>
      <c r="K104" s="135">
        <f t="shared" ca="1" si="64"/>
        <v>0</v>
      </c>
      <c r="L104" s="135">
        <f t="shared" ca="1" si="64"/>
        <v>0</v>
      </c>
      <c r="M104" s="135">
        <f t="shared" ca="1" si="64"/>
        <v>0</v>
      </c>
      <c r="N104" s="135">
        <f t="shared" ca="1" si="64"/>
        <v>0</v>
      </c>
      <c r="O104" s="135">
        <f t="shared" ca="1" si="64"/>
        <v>0</v>
      </c>
      <c r="P104" s="135">
        <f t="shared" ca="1" si="64"/>
        <v>0</v>
      </c>
      <c r="Q104" s="135">
        <f t="shared" ca="1" si="64"/>
        <v>0</v>
      </c>
      <c r="R104" s="135">
        <f t="shared" ca="1" si="64"/>
        <v>0</v>
      </c>
      <c r="S104" s="135">
        <f t="shared" ca="1" si="64"/>
        <v>0</v>
      </c>
      <c r="T104" s="135">
        <f t="shared" ca="1" si="63"/>
        <v>0</v>
      </c>
      <c r="U104" s="135">
        <f t="shared" ca="1" si="63"/>
        <v>0</v>
      </c>
      <c r="V104" s="135">
        <f t="shared" ca="1" si="63"/>
        <v>0</v>
      </c>
      <c r="W104" s="135">
        <f t="shared" ca="1" si="63"/>
        <v>0</v>
      </c>
      <c r="X104" s="135">
        <f t="shared" ca="1" si="63"/>
        <v>0</v>
      </c>
      <c r="Y104" s="135">
        <f t="shared" ca="1" si="63"/>
        <v>0</v>
      </c>
      <c r="Z104" s="135">
        <f t="shared" ca="1" si="63"/>
        <v>0</v>
      </c>
      <c r="AA104" s="135">
        <f t="shared" ca="1" si="63"/>
        <v>0</v>
      </c>
      <c r="AB104" s="135">
        <f t="shared" ca="1" si="63"/>
        <v>0</v>
      </c>
      <c r="AC104" s="135">
        <f t="shared" ca="1" si="63"/>
        <v>0</v>
      </c>
      <c r="AD104" s="135">
        <f t="shared" ca="1" si="63"/>
        <v>0</v>
      </c>
      <c r="AE104" s="135">
        <f t="shared" ca="1" si="63"/>
        <v>0</v>
      </c>
      <c r="AF104" s="135">
        <f t="shared" ca="1" si="63"/>
        <v>0</v>
      </c>
      <c r="AG104" s="135">
        <f t="shared" ca="1" si="63"/>
        <v>0</v>
      </c>
      <c r="AH104" s="135">
        <f t="shared" ca="1" si="62"/>
        <v>0</v>
      </c>
      <c r="AI104" s="135">
        <f t="shared" ca="1" si="62"/>
        <v>0</v>
      </c>
      <c r="AJ104" s="135">
        <f t="shared" ca="1" si="62"/>
        <v>0</v>
      </c>
      <c r="AK104" s="135">
        <f t="shared" ca="1" si="62"/>
        <v>0</v>
      </c>
      <c r="AL104" s="135">
        <f t="shared" ca="1" si="62"/>
        <v>0</v>
      </c>
      <c r="AM104" s="135">
        <f t="shared" ca="1" si="62"/>
        <v>0</v>
      </c>
      <c r="AN104" s="135">
        <f t="shared" ca="1" si="62"/>
        <v>0</v>
      </c>
      <c r="AO104" s="135">
        <f t="shared" ca="1" si="62"/>
        <v>0</v>
      </c>
      <c r="AP104" s="135">
        <f t="shared" ca="1" si="62"/>
        <v>0</v>
      </c>
      <c r="AQ104" s="135">
        <f t="shared" ca="1" si="62"/>
        <v>0</v>
      </c>
      <c r="AR104" s="135">
        <f t="shared" ca="1" si="62"/>
        <v>0</v>
      </c>
      <c r="AS104" s="135">
        <f t="shared" ca="1" si="62"/>
        <v>0</v>
      </c>
      <c r="AT104" s="135">
        <f t="shared" ca="1" si="62"/>
        <v>0</v>
      </c>
      <c r="AU104" s="135">
        <f t="shared" ca="1" si="62"/>
        <v>0</v>
      </c>
      <c r="AV104" s="135">
        <f t="shared" ca="1" si="62"/>
        <v>0</v>
      </c>
      <c r="AW104" s="135">
        <f t="shared" ca="1" si="66"/>
        <v>0</v>
      </c>
      <c r="AX104" s="135">
        <f t="shared" ca="1" si="66"/>
        <v>0</v>
      </c>
      <c r="AY104" s="135">
        <f t="shared" ca="1" si="66"/>
        <v>0</v>
      </c>
      <c r="AZ104" s="135">
        <f t="shared" ca="1" si="66"/>
        <v>0</v>
      </c>
      <c r="BA104" s="135">
        <f t="shared" ca="1" si="65"/>
        <v>0</v>
      </c>
      <c r="BB104" s="135">
        <f t="shared" ca="1" si="65"/>
        <v>0</v>
      </c>
      <c r="BC104" s="135">
        <f t="shared" ca="1" si="65"/>
        <v>0</v>
      </c>
      <c r="BD104" s="135">
        <f t="shared" ca="1" si="65"/>
        <v>0</v>
      </c>
      <c r="BE104" s="135">
        <f t="shared" ca="1" si="65"/>
        <v>0</v>
      </c>
      <c r="BF104" s="135">
        <f t="shared" ca="1" si="65"/>
        <v>0</v>
      </c>
      <c r="BG104" s="135">
        <f t="shared" ca="1" si="65"/>
        <v>0</v>
      </c>
      <c r="BH104" s="135">
        <f t="shared" ca="1" si="65"/>
        <v>0</v>
      </c>
      <c r="BI104" s="135">
        <f t="shared" ca="1" si="65"/>
        <v>0</v>
      </c>
      <c r="BJ104" s="135">
        <f t="shared" ca="1" si="65"/>
        <v>0</v>
      </c>
      <c r="BK104" s="135">
        <f t="shared" ca="1" si="65"/>
        <v>0</v>
      </c>
      <c r="BL104" s="135"/>
      <c r="BM104" s="135">
        <f ca="1">IF(INDEX($D104:$BV104, 1, MATCH(BM$11,$D$15:$BV$15,0))&gt;=PV_Zone_Ranking!$C$45,0,1)</f>
        <v>0</v>
      </c>
      <c r="BN104" s="135">
        <f t="shared" ca="1" si="52"/>
        <v>0</v>
      </c>
      <c r="BQ104">
        <f ca="1">IF(PV_Zone_Ranking!$AK$18="SS",0,IF(PV_Zone_Ranking!$G$29=0,0,1-(INDEX($D104:$BY104, 1, MATCH(BQ$11,$D$15:$BY$15,0))-PV_Zone_Ranking!$F$29)/(PV_Zone_Ranking!$G$29-PV_Zone_Ranking!$F$29)))</f>
        <v>3.8575399157771662</v>
      </c>
      <c r="BR104">
        <f>IF(PV_Zone_Ranking!$AK$18="TX",0,IF(PV_Zone_Ranking!$G$29=0,0,1-(INDEX($D104:$BY104, 1, MATCH(BR$11,$D$15:$BY$15,0))-PV_Zone_Ranking!$F$29)/(PV_Zone_Ranking!$G$29-PV_Zone_Ranking!$F$29)))</f>
        <v>0</v>
      </c>
      <c r="BS104">
        <f ca="1">IF(PV_Zone_Ranking!$G$30=0,0,1-(INDEX($D104:$BY104, 1, MATCH(BS$11,$D$15:$BY$15,0))-PV_Zone_Ranking!$F$30)/(PV_Zone_Ranking!$G$30-PV_Zone_Ranking!$F$30))</f>
        <v>1.0774207710083805</v>
      </c>
      <c r="BT104">
        <f ca="1">IF(PV_Zone_Ranking!$G$28=0,0,1-(INDEX($D104:$BY104, 1, MATCH(BT$11,$D$15:$BY$15,0))-PV_Zone_Ranking!$F$28)/(PV_Zone_Ranking!$G$28-PV_Zone_Ranking!$F$28))</f>
        <v>16.799370740204573</v>
      </c>
      <c r="BU104">
        <f ca="1">IF(PV_Zone_Ranking!$AK$18="SS",0,IF(PV_Zone_Ranking!$G$26=0,0,1-(INDEX($D104:$BY104, 1, MATCH(BU$11,$D$15:$BY$15,0))-PV_Zone_Ranking!$F$26)/(PV_Zone_Ranking!$G$26-PV_Zone_Ranking!$F$26)))</f>
        <v>19.138888658952798</v>
      </c>
      <c r="BV104">
        <f>IF(PV_Zone_Ranking!$AK$18="TX",0,IF(PV_Zone_Ranking!$G$26=0,0,1-(INDEX($D104:$BY104, 1, MATCH(BV$11,$D$15:$BY$15,0))-PV_Zone_Ranking!$F$26)/(PV_Zone_Ranking!$G$26-PV_Zone_Ranking!$F$26)))</f>
        <v>0</v>
      </c>
      <c r="BW104">
        <v>0</v>
      </c>
      <c r="BX104">
        <f t="shared" ca="1" si="61"/>
        <v>0</v>
      </c>
      <c r="BY104">
        <f t="shared" ca="1" si="59"/>
        <v>0</v>
      </c>
      <c r="BZ104">
        <f t="shared" ca="1" si="59"/>
        <v>0</v>
      </c>
      <c r="CA104">
        <f t="shared" ca="1" si="59"/>
        <v>0</v>
      </c>
      <c r="CB104">
        <f t="shared" ca="1" si="59"/>
        <v>0</v>
      </c>
      <c r="CC104">
        <f t="shared" ca="1" si="59"/>
        <v>0</v>
      </c>
      <c r="CD104">
        <f t="shared" ca="1" si="59"/>
        <v>0</v>
      </c>
      <c r="CE104">
        <f t="shared" ca="1" si="59"/>
        <v>0</v>
      </c>
      <c r="CF104">
        <f t="shared" ca="1" si="59"/>
        <v>0</v>
      </c>
      <c r="CG104">
        <f t="shared" ca="1" si="59"/>
        <v>0</v>
      </c>
      <c r="CH104" s="3">
        <f t="shared" ca="1" si="53"/>
        <v>0</v>
      </c>
      <c r="CI104" s="3">
        <f ca="1">IF($BN104=0,IF(PV_Zone_Ranking!$AK$18="SS",INDEX($D104:$BY104, 1, MATCH(CI$11,$D$15:$BY$15,0)),IF(PV_Zone_Ranking!$AK$18="TX",INDEX($D104:$BY104, 1, MATCH(CI$12,$D$15:$BY$15,0)),"Error")),0)</f>
        <v>0</v>
      </c>
      <c r="CJ104" s="4">
        <f t="shared" ca="1" si="50"/>
        <v>0</v>
      </c>
      <c r="CK104">
        <f t="shared" ca="1" si="54"/>
        <v>0</v>
      </c>
      <c r="CL104">
        <f t="shared" ca="1" si="55"/>
        <v>0</v>
      </c>
      <c r="CM104" s="4" t="str">
        <f ca="1">IF(D104=0,"",IF(CH104=0,"",COUNTIF($CH$16:$CH$197,"&gt;"&amp;CH104)+COUNTIF($CH104:$CH$197,CH104)))</f>
        <v/>
      </c>
      <c r="CN104" t="str">
        <f ca="1">IF(D104=0,"",IF(CH104=0,"",COUNTIFS($CI$16:$CI$197,"&lt;"&amp;CI104,$CI$16:$CI$197,"&lt;&gt;"&amp;0)+COUNTIF($CI104:$CI$197,CI104)))</f>
        <v/>
      </c>
      <c r="CQ104">
        <v>89</v>
      </c>
      <c r="CR104" t="e">
        <f t="shared" ca="1" si="43"/>
        <v>#N/A</v>
      </c>
      <c r="CS104" t="e">
        <f t="shared" ca="1" si="43"/>
        <v>#N/A</v>
      </c>
      <c r="CT104" s="3" t="e">
        <f t="shared" ca="1" si="43"/>
        <v>#N/A</v>
      </c>
      <c r="CU104" s="3" t="e">
        <f t="shared" ca="1" si="43"/>
        <v>#N/A</v>
      </c>
      <c r="CV104" s="4" t="e">
        <f t="shared" ca="1" si="43"/>
        <v>#N/A</v>
      </c>
      <c r="CW104" s="4" t="e">
        <f t="shared" ca="1" si="57"/>
        <v>#N/A</v>
      </c>
      <c r="CY104">
        <v>89</v>
      </c>
      <c r="CZ104" t="e">
        <f t="shared" ca="1" si="60"/>
        <v>#N/A</v>
      </c>
      <c r="DA104" t="e">
        <f t="shared" ca="1" si="60"/>
        <v>#N/A</v>
      </c>
      <c r="DB104" s="3" t="e">
        <f t="shared" ca="1" si="60"/>
        <v>#N/A</v>
      </c>
      <c r="DC104" s="3" t="e">
        <f t="shared" ca="1" si="60"/>
        <v>#N/A</v>
      </c>
      <c r="DD104" s="4" t="e">
        <f t="shared" ca="1" si="60"/>
        <v>#N/A</v>
      </c>
      <c r="DE104" s="4" t="e">
        <f t="shared" ca="1" si="58"/>
        <v>#N/A</v>
      </c>
      <c r="DF104" t="e">
        <f t="shared" ca="1" si="56"/>
        <v>#N/A</v>
      </c>
    </row>
    <row r="105" spans="4:110" x14ac:dyDescent="0.2">
      <c r="D105" s="135">
        <f t="shared" ca="1" si="64"/>
        <v>0</v>
      </c>
      <c r="E105" s="135">
        <f t="shared" ca="1" si="64"/>
        <v>0</v>
      </c>
      <c r="F105" s="135">
        <f t="shared" ca="1" si="64"/>
        <v>0</v>
      </c>
      <c r="G105" s="135">
        <f t="shared" ca="1" si="64"/>
        <v>0</v>
      </c>
      <c r="H105" s="135">
        <f t="shared" ca="1" si="64"/>
        <v>0</v>
      </c>
      <c r="I105" s="135">
        <f t="shared" ca="1" si="64"/>
        <v>0</v>
      </c>
      <c r="J105" s="2">
        <f t="shared" ca="1" si="64"/>
        <v>0</v>
      </c>
      <c r="K105" s="135">
        <f t="shared" ca="1" si="64"/>
        <v>0</v>
      </c>
      <c r="L105" s="135">
        <f t="shared" ca="1" si="64"/>
        <v>0</v>
      </c>
      <c r="M105" s="135">
        <f t="shared" ca="1" si="64"/>
        <v>0</v>
      </c>
      <c r="N105" s="135">
        <f t="shared" ca="1" si="64"/>
        <v>0</v>
      </c>
      <c r="O105" s="135">
        <f t="shared" ca="1" si="64"/>
        <v>0</v>
      </c>
      <c r="P105" s="135">
        <f t="shared" ca="1" si="64"/>
        <v>0</v>
      </c>
      <c r="Q105" s="135">
        <f t="shared" ca="1" si="64"/>
        <v>0</v>
      </c>
      <c r="R105" s="135">
        <f t="shared" ca="1" si="64"/>
        <v>0</v>
      </c>
      <c r="S105" s="135">
        <f t="shared" ca="1" si="64"/>
        <v>0</v>
      </c>
      <c r="T105" s="135">
        <f t="shared" ca="1" si="63"/>
        <v>0</v>
      </c>
      <c r="U105" s="135">
        <f t="shared" ca="1" si="63"/>
        <v>0</v>
      </c>
      <c r="V105" s="135">
        <f t="shared" ca="1" si="63"/>
        <v>0</v>
      </c>
      <c r="W105" s="135">
        <f t="shared" ca="1" si="63"/>
        <v>0</v>
      </c>
      <c r="X105" s="135">
        <f t="shared" ca="1" si="63"/>
        <v>0</v>
      </c>
      <c r="Y105" s="135">
        <f t="shared" ca="1" si="63"/>
        <v>0</v>
      </c>
      <c r="Z105" s="135">
        <f t="shared" ca="1" si="63"/>
        <v>0</v>
      </c>
      <c r="AA105" s="135">
        <f t="shared" ca="1" si="63"/>
        <v>0</v>
      </c>
      <c r="AB105" s="135">
        <f t="shared" ca="1" si="63"/>
        <v>0</v>
      </c>
      <c r="AC105" s="135">
        <f t="shared" ca="1" si="63"/>
        <v>0</v>
      </c>
      <c r="AD105" s="135">
        <f t="shared" ca="1" si="63"/>
        <v>0</v>
      </c>
      <c r="AE105" s="135">
        <f t="shared" ca="1" si="63"/>
        <v>0</v>
      </c>
      <c r="AF105" s="135">
        <f t="shared" ca="1" si="63"/>
        <v>0</v>
      </c>
      <c r="AG105" s="135">
        <f t="shared" ca="1" si="63"/>
        <v>0</v>
      </c>
      <c r="AH105" s="135">
        <f t="shared" ca="1" si="62"/>
        <v>0</v>
      </c>
      <c r="AI105" s="135">
        <f t="shared" ca="1" si="62"/>
        <v>0</v>
      </c>
      <c r="AJ105" s="135">
        <f t="shared" ca="1" si="62"/>
        <v>0</v>
      </c>
      <c r="AK105" s="135">
        <f t="shared" ca="1" si="62"/>
        <v>0</v>
      </c>
      <c r="AL105" s="135">
        <f t="shared" ca="1" si="62"/>
        <v>0</v>
      </c>
      <c r="AM105" s="135">
        <f t="shared" ca="1" si="62"/>
        <v>0</v>
      </c>
      <c r="AN105" s="135">
        <f t="shared" ca="1" si="62"/>
        <v>0</v>
      </c>
      <c r="AO105" s="135">
        <f t="shared" ca="1" si="62"/>
        <v>0</v>
      </c>
      <c r="AP105" s="135">
        <f t="shared" ca="1" si="62"/>
        <v>0</v>
      </c>
      <c r="AQ105" s="135">
        <f t="shared" ca="1" si="62"/>
        <v>0</v>
      </c>
      <c r="AR105" s="135">
        <f t="shared" ca="1" si="62"/>
        <v>0</v>
      </c>
      <c r="AS105" s="135">
        <f t="shared" ca="1" si="62"/>
        <v>0</v>
      </c>
      <c r="AT105" s="135">
        <f t="shared" ca="1" si="62"/>
        <v>0</v>
      </c>
      <c r="AU105" s="135">
        <f t="shared" ca="1" si="62"/>
        <v>0</v>
      </c>
      <c r="AV105" s="135">
        <f t="shared" ca="1" si="62"/>
        <v>0</v>
      </c>
      <c r="AW105" s="135">
        <f t="shared" ca="1" si="66"/>
        <v>0</v>
      </c>
      <c r="AX105" s="135">
        <f t="shared" ca="1" si="66"/>
        <v>0</v>
      </c>
      <c r="AY105" s="135">
        <f t="shared" ca="1" si="66"/>
        <v>0</v>
      </c>
      <c r="AZ105" s="135">
        <f t="shared" ca="1" si="66"/>
        <v>0</v>
      </c>
      <c r="BA105" s="135">
        <f t="shared" ca="1" si="65"/>
        <v>0</v>
      </c>
      <c r="BB105" s="135">
        <f t="shared" ca="1" si="65"/>
        <v>0</v>
      </c>
      <c r="BC105" s="135">
        <f t="shared" ca="1" si="65"/>
        <v>0</v>
      </c>
      <c r="BD105" s="135">
        <f t="shared" ca="1" si="65"/>
        <v>0</v>
      </c>
      <c r="BE105" s="135">
        <f t="shared" ca="1" si="65"/>
        <v>0</v>
      </c>
      <c r="BF105" s="135">
        <f t="shared" ca="1" si="65"/>
        <v>0</v>
      </c>
      <c r="BG105" s="135">
        <f t="shared" ca="1" si="65"/>
        <v>0</v>
      </c>
      <c r="BH105" s="135">
        <f t="shared" ca="1" si="65"/>
        <v>0</v>
      </c>
      <c r="BI105" s="135">
        <f t="shared" ca="1" si="65"/>
        <v>0</v>
      </c>
      <c r="BJ105" s="135">
        <f t="shared" ca="1" si="65"/>
        <v>0</v>
      </c>
      <c r="BK105" s="135">
        <f t="shared" ca="1" si="65"/>
        <v>0</v>
      </c>
      <c r="BL105" s="135"/>
      <c r="BM105" s="135">
        <f ca="1">IF(INDEX($D105:$BV105, 1, MATCH(BM$11,$D$15:$BV$15,0))&gt;=PV_Zone_Ranking!$C$45,0,1)</f>
        <v>0</v>
      </c>
      <c r="BN105" s="135">
        <f t="shared" ca="1" si="52"/>
        <v>0</v>
      </c>
      <c r="BQ105">
        <f ca="1">IF(PV_Zone_Ranking!$AK$18="SS",0,IF(PV_Zone_Ranking!$G$29=0,0,1-(INDEX($D105:$BY105, 1, MATCH(BQ$11,$D$15:$BY$15,0))-PV_Zone_Ranking!$F$29)/(PV_Zone_Ranking!$G$29-PV_Zone_Ranking!$F$29)))</f>
        <v>3.8575399157771662</v>
      </c>
      <c r="BR105">
        <f>IF(PV_Zone_Ranking!$AK$18="TX",0,IF(PV_Zone_Ranking!$G$29=0,0,1-(INDEX($D105:$BY105, 1, MATCH(BR$11,$D$15:$BY$15,0))-PV_Zone_Ranking!$F$29)/(PV_Zone_Ranking!$G$29-PV_Zone_Ranking!$F$29)))</f>
        <v>0</v>
      </c>
      <c r="BS105">
        <f ca="1">IF(PV_Zone_Ranking!$G$30=0,0,1-(INDEX($D105:$BY105, 1, MATCH(BS$11,$D$15:$BY$15,0))-PV_Zone_Ranking!$F$30)/(PV_Zone_Ranking!$G$30-PV_Zone_Ranking!$F$30))</f>
        <v>1.0774207710083805</v>
      </c>
      <c r="BT105">
        <f ca="1">IF(PV_Zone_Ranking!$G$28=0,0,1-(INDEX($D105:$BY105, 1, MATCH(BT$11,$D$15:$BY$15,0))-PV_Zone_Ranking!$F$28)/(PV_Zone_Ranking!$G$28-PV_Zone_Ranking!$F$28))</f>
        <v>16.799370740204573</v>
      </c>
      <c r="BU105">
        <f ca="1">IF(PV_Zone_Ranking!$AK$18="SS",0,IF(PV_Zone_Ranking!$G$26=0,0,1-(INDEX($D105:$BY105, 1, MATCH(BU$11,$D$15:$BY$15,0))-PV_Zone_Ranking!$F$26)/(PV_Zone_Ranking!$G$26-PV_Zone_Ranking!$F$26)))</f>
        <v>19.138888658952798</v>
      </c>
      <c r="BV105">
        <f>IF(PV_Zone_Ranking!$AK$18="TX",0,IF(PV_Zone_Ranking!$G$26=0,0,1-(INDEX($D105:$BY105, 1, MATCH(BV$11,$D$15:$BY$15,0))-PV_Zone_Ranking!$F$26)/(PV_Zone_Ranking!$G$26-PV_Zone_Ranking!$F$26)))</f>
        <v>0</v>
      </c>
      <c r="BW105">
        <v>0</v>
      </c>
      <c r="BX105">
        <f t="shared" ca="1" si="61"/>
        <v>0</v>
      </c>
      <c r="BY105">
        <f t="shared" ca="1" si="59"/>
        <v>0</v>
      </c>
      <c r="BZ105">
        <f t="shared" ca="1" si="59"/>
        <v>0</v>
      </c>
      <c r="CA105">
        <f t="shared" ca="1" si="59"/>
        <v>0</v>
      </c>
      <c r="CB105">
        <f t="shared" ca="1" si="59"/>
        <v>0</v>
      </c>
      <c r="CC105">
        <f t="shared" ca="1" si="59"/>
        <v>0</v>
      </c>
      <c r="CD105">
        <f t="shared" ca="1" si="59"/>
        <v>0</v>
      </c>
      <c r="CE105">
        <f t="shared" ca="1" si="59"/>
        <v>0</v>
      </c>
      <c r="CF105">
        <f t="shared" ca="1" si="59"/>
        <v>0</v>
      </c>
      <c r="CG105">
        <f t="shared" ca="1" si="59"/>
        <v>0</v>
      </c>
      <c r="CH105" s="3">
        <f t="shared" ca="1" si="53"/>
        <v>0</v>
      </c>
      <c r="CI105" s="3">
        <f ca="1">IF($BN105=0,IF(PV_Zone_Ranking!$AK$18="SS",INDEX($D105:$BY105, 1, MATCH(CI$11,$D$15:$BY$15,0)),IF(PV_Zone_Ranking!$AK$18="TX",INDEX($D105:$BY105, 1, MATCH(CI$12,$D$15:$BY$15,0)),"Error")),0)</f>
        <v>0</v>
      </c>
      <c r="CJ105" s="4">
        <f t="shared" ca="1" si="50"/>
        <v>0</v>
      </c>
      <c r="CK105">
        <f t="shared" ca="1" si="54"/>
        <v>0</v>
      </c>
      <c r="CL105">
        <f t="shared" ca="1" si="55"/>
        <v>0</v>
      </c>
      <c r="CM105" s="4" t="str">
        <f ca="1">IF(D105=0,"",IF(CH105=0,"",COUNTIF($CH$16:$CH$197,"&gt;"&amp;CH105)+COUNTIF($CH105:$CH$197,CH105)))</f>
        <v/>
      </c>
      <c r="CN105" t="str">
        <f ca="1">IF(D105=0,"",IF(CH105=0,"",COUNTIFS($CI$16:$CI$197,"&lt;"&amp;CI105,$CI$16:$CI$197,"&lt;&gt;"&amp;0)+COUNTIF($CI105:$CI$197,CI105)))</f>
        <v/>
      </c>
      <c r="CQ105">
        <v>90</v>
      </c>
      <c r="CR105" t="e">
        <f t="shared" ca="1" si="43"/>
        <v>#N/A</v>
      </c>
      <c r="CS105" t="e">
        <f t="shared" ca="1" si="43"/>
        <v>#N/A</v>
      </c>
      <c r="CT105" s="3" t="e">
        <f t="shared" ca="1" si="43"/>
        <v>#N/A</v>
      </c>
      <c r="CU105" s="3" t="e">
        <f t="shared" ca="1" si="43"/>
        <v>#N/A</v>
      </c>
      <c r="CV105" s="4" t="e">
        <f t="shared" ca="1" si="43"/>
        <v>#N/A</v>
      </c>
      <c r="CW105" s="4" t="e">
        <f t="shared" ca="1" si="57"/>
        <v>#N/A</v>
      </c>
      <c r="CY105">
        <v>90</v>
      </c>
      <c r="CZ105" t="e">
        <f t="shared" ca="1" si="60"/>
        <v>#N/A</v>
      </c>
      <c r="DA105" t="e">
        <f t="shared" ca="1" si="60"/>
        <v>#N/A</v>
      </c>
      <c r="DB105" s="3" t="e">
        <f t="shared" ca="1" si="60"/>
        <v>#N/A</v>
      </c>
      <c r="DC105" s="3" t="e">
        <f t="shared" ca="1" si="60"/>
        <v>#N/A</v>
      </c>
      <c r="DD105" s="4" t="e">
        <f t="shared" ca="1" si="60"/>
        <v>#N/A</v>
      </c>
      <c r="DE105" s="4" t="e">
        <f t="shared" ca="1" si="58"/>
        <v>#N/A</v>
      </c>
      <c r="DF105" t="e">
        <f t="shared" ca="1" si="56"/>
        <v>#N/A</v>
      </c>
    </row>
    <row r="106" spans="4:110" x14ac:dyDescent="0.2">
      <c r="D106" s="135">
        <f t="shared" ca="1" si="64"/>
        <v>0</v>
      </c>
      <c r="E106" s="135">
        <f t="shared" ca="1" si="64"/>
        <v>0</v>
      </c>
      <c r="F106" s="135">
        <f t="shared" ca="1" si="64"/>
        <v>0</v>
      </c>
      <c r="G106" s="135">
        <f t="shared" ca="1" si="64"/>
        <v>0</v>
      </c>
      <c r="H106" s="135">
        <f t="shared" ca="1" si="64"/>
        <v>0</v>
      </c>
      <c r="I106" s="135">
        <f t="shared" ca="1" si="64"/>
        <v>0</v>
      </c>
      <c r="J106" s="2">
        <f t="shared" ca="1" si="64"/>
        <v>0</v>
      </c>
      <c r="K106" s="135">
        <f t="shared" ca="1" si="64"/>
        <v>0</v>
      </c>
      <c r="L106" s="135">
        <f t="shared" ca="1" si="64"/>
        <v>0</v>
      </c>
      <c r="M106" s="135">
        <f t="shared" ca="1" si="64"/>
        <v>0</v>
      </c>
      <c r="N106" s="135">
        <f t="shared" ca="1" si="64"/>
        <v>0</v>
      </c>
      <c r="O106" s="135">
        <f t="shared" ca="1" si="64"/>
        <v>0</v>
      </c>
      <c r="P106" s="135">
        <f t="shared" ca="1" si="64"/>
        <v>0</v>
      </c>
      <c r="Q106" s="135">
        <f t="shared" ca="1" si="64"/>
        <v>0</v>
      </c>
      <c r="R106" s="135">
        <f t="shared" ca="1" si="64"/>
        <v>0</v>
      </c>
      <c r="S106" s="135">
        <f t="shared" ca="1" si="64"/>
        <v>0</v>
      </c>
      <c r="T106" s="135">
        <f t="shared" ca="1" si="63"/>
        <v>0</v>
      </c>
      <c r="U106" s="135">
        <f t="shared" ca="1" si="63"/>
        <v>0</v>
      </c>
      <c r="V106" s="135">
        <f t="shared" ca="1" si="63"/>
        <v>0</v>
      </c>
      <c r="W106" s="135">
        <f t="shared" ca="1" si="63"/>
        <v>0</v>
      </c>
      <c r="X106" s="135">
        <f t="shared" ca="1" si="63"/>
        <v>0</v>
      </c>
      <c r="Y106" s="135">
        <f t="shared" ca="1" si="63"/>
        <v>0</v>
      </c>
      <c r="Z106" s="135">
        <f t="shared" ca="1" si="63"/>
        <v>0</v>
      </c>
      <c r="AA106" s="135">
        <f t="shared" ca="1" si="63"/>
        <v>0</v>
      </c>
      <c r="AB106" s="135">
        <f t="shared" ca="1" si="63"/>
        <v>0</v>
      </c>
      <c r="AC106" s="135">
        <f t="shared" ca="1" si="63"/>
        <v>0</v>
      </c>
      <c r="AD106" s="135">
        <f t="shared" ca="1" si="63"/>
        <v>0</v>
      </c>
      <c r="AE106" s="135">
        <f t="shared" ca="1" si="63"/>
        <v>0</v>
      </c>
      <c r="AF106" s="135">
        <f t="shared" ca="1" si="63"/>
        <v>0</v>
      </c>
      <c r="AG106" s="135">
        <f t="shared" ca="1" si="63"/>
        <v>0</v>
      </c>
      <c r="AH106" s="135">
        <f t="shared" ca="1" si="62"/>
        <v>0</v>
      </c>
      <c r="AI106" s="135">
        <f t="shared" ca="1" si="62"/>
        <v>0</v>
      </c>
      <c r="AJ106" s="135">
        <f t="shared" ca="1" si="62"/>
        <v>0</v>
      </c>
      <c r="AK106" s="135">
        <f t="shared" ca="1" si="62"/>
        <v>0</v>
      </c>
      <c r="AL106" s="135">
        <f t="shared" ca="1" si="62"/>
        <v>0</v>
      </c>
      <c r="AM106" s="135">
        <f t="shared" ca="1" si="62"/>
        <v>0</v>
      </c>
      <c r="AN106" s="135">
        <f t="shared" ca="1" si="62"/>
        <v>0</v>
      </c>
      <c r="AO106" s="135">
        <f t="shared" ca="1" si="62"/>
        <v>0</v>
      </c>
      <c r="AP106" s="135">
        <f t="shared" ca="1" si="62"/>
        <v>0</v>
      </c>
      <c r="AQ106" s="135">
        <f t="shared" ca="1" si="62"/>
        <v>0</v>
      </c>
      <c r="AR106" s="135">
        <f t="shared" ca="1" si="62"/>
        <v>0</v>
      </c>
      <c r="AS106" s="135">
        <f t="shared" ca="1" si="62"/>
        <v>0</v>
      </c>
      <c r="AT106" s="135">
        <f t="shared" ca="1" si="62"/>
        <v>0</v>
      </c>
      <c r="AU106" s="135">
        <f t="shared" ca="1" si="62"/>
        <v>0</v>
      </c>
      <c r="AV106" s="135">
        <f t="shared" ca="1" si="62"/>
        <v>0</v>
      </c>
      <c r="AW106" s="135">
        <f t="shared" ca="1" si="66"/>
        <v>0</v>
      </c>
      <c r="AX106" s="135">
        <f t="shared" ca="1" si="66"/>
        <v>0</v>
      </c>
      <c r="AY106" s="135">
        <f t="shared" ca="1" si="66"/>
        <v>0</v>
      </c>
      <c r="AZ106" s="135">
        <f t="shared" ca="1" si="66"/>
        <v>0</v>
      </c>
      <c r="BA106" s="135">
        <f t="shared" ca="1" si="65"/>
        <v>0</v>
      </c>
      <c r="BB106" s="135">
        <f t="shared" ca="1" si="65"/>
        <v>0</v>
      </c>
      <c r="BC106" s="135">
        <f t="shared" ca="1" si="65"/>
        <v>0</v>
      </c>
      <c r="BD106" s="135">
        <f t="shared" ca="1" si="65"/>
        <v>0</v>
      </c>
      <c r="BE106" s="135">
        <f t="shared" ca="1" si="65"/>
        <v>0</v>
      </c>
      <c r="BF106" s="135">
        <f t="shared" ca="1" si="65"/>
        <v>0</v>
      </c>
      <c r="BG106" s="135">
        <f t="shared" ca="1" si="65"/>
        <v>0</v>
      </c>
      <c r="BH106" s="135">
        <f t="shared" ca="1" si="65"/>
        <v>0</v>
      </c>
      <c r="BI106" s="135">
        <f t="shared" ca="1" si="65"/>
        <v>0</v>
      </c>
      <c r="BJ106" s="135">
        <f t="shared" ca="1" si="65"/>
        <v>0</v>
      </c>
      <c r="BK106" s="135">
        <f t="shared" ca="1" si="65"/>
        <v>0</v>
      </c>
      <c r="BL106" s="135"/>
      <c r="BM106" s="135">
        <f ca="1">IF(INDEX($D106:$BV106, 1, MATCH(BM$11,$D$15:$BV$15,0))&gt;=PV_Zone_Ranking!$C$45,0,1)</f>
        <v>0</v>
      </c>
      <c r="BN106" s="135">
        <f t="shared" ca="1" si="52"/>
        <v>0</v>
      </c>
      <c r="BQ106">
        <f ca="1">IF(PV_Zone_Ranking!$AK$18="SS",0,IF(PV_Zone_Ranking!$G$29=0,0,1-(INDEX($D106:$BY106, 1, MATCH(BQ$11,$D$15:$BY$15,0))-PV_Zone_Ranking!$F$29)/(PV_Zone_Ranking!$G$29-PV_Zone_Ranking!$F$29)))</f>
        <v>3.8575399157771662</v>
      </c>
      <c r="BR106">
        <f>IF(PV_Zone_Ranking!$AK$18="TX",0,IF(PV_Zone_Ranking!$G$29=0,0,1-(INDEX($D106:$BY106, 1, MATCH(BR$11,$D$15:$BY$15,0))-PV_Zone_Ranking!$F$29)/(PV_Zone_Ranking!$G$29-PV_Zone_Ranking!$F$29)))</f>
        <v>0</v>
      </c>
      <c r="BS106">
        <f ca="1">IF(PV_Zone_Ranking!$G$30=0,0,1-(INDEX($D106:$BY106, 1, MATCH(BS$11,$D$15:$BY$15,0))-PV_Zone_Ranking!$F$30)/(PV_Zone_Ranking!$G$30-PV_Zone_Ranking!$F$30))</f>
        <v>1.0774207710083805</v>
      </c>
      <c r="BT106">
        <f ca="1">IF(PV_Zone_Ranking!$G$28=0,0,1-(INDEX($D106:$BY106, 1, MATCH(BT$11,$D$15:$BY$15,0))-PV_Zone_Ranking!$F$28)/(PV_Zone_Ranking!$G$28-PV_Zone_Ranking!$F$28))</f>
        <v>16.799370740204573</v>
      </c>
      <c r="BU106">
        <f ca="1">IF(PV_Zone_Ranking!$AK$18="SS",0,IF(PV_Zone_Ranking!$G$26=0,0,1-(INDEX($D106:$BY106, 1, MATCH(BU$11,$D$15:$BY$15,0))-PV_Zone_Ranking!$F$26)/(PV_Zone_Ranking!$G$26-PV_Zone_Ranking!$F$26)))</f>
        <v>19.138888658952798</v>
      </c>
      <c r="BV106">
        <f>IF(PV_Zone_Ranking!$AK$18="TX",0,IF(PV_Zone_Ranking!$G$26=0,0,1-(INDEX($D106:$BY106, 1, MATCH(BV$11,$D$15:$BY$15,0))-PV_Zone_Ranking!$F$26)/(PV_Zone_Ranking!$G$26-PV_Zone_Ranking!$F$26)))</f>
        <v>0</v>
      </c>
      <c r="BW106">
        <v>0</v>
      </c>
      <c r="BX106">
        <f t="shared" ca="1" si="61"/>
        <v>0</v>
      </c>
      <c r="BY106">
        <f t="shared" ca="1" si="59"/>
        <v>0</v>
      </c>
      <c r="BZ106">
        <f t="shared" ca="1" si="59"/>
        <v>0</v>
      </c>
      <c r="CA106">
        <f t="shared" ca="1" si="59"/>
        <v>0</v>
      </c>
      <c r="CB106">
        <f t="shared" ca="1" si="59"/>
        <v>0</v>
      </c>
      <c r="CC106">
        <f t="shared" ca="1" si="59"/>
        <v>0</v>
      </c>
      <c r="CD106">
        <f t="shared" ca="1" si="59"/>
        <v>0</v>
      </c>
      <c r="CE106">
        <f t="shared" ca="1" si="59"/>
        <v>0</v>
      </c>
      <c r="CF106">
        <f t="shared" ca="1" si="59"/>
        <v>0</v>
      </c>
      <c r="CG106">
        <f t="shared" ca="1" si="59"/>
        <v>0</v>
      </c>
      <c r="CH106" s="3">
        <f t="shared" ca="1" si="53"/>
        <v>0</v>
      </c>
      <c r="CI106" s="3">
        <f ca="1">IF($BN106=0,IF(PV_Zone_Ranking!$AK$18="SS",INDEX($D106:$BY106, 1, MATCH(CI$11,$D$15:$BY$15,0)),IF(PV_Zone_Ranking!$AK$18="TX",INDEX($D106:$BY106, 1, MATCH(CI$12,$D$15:$BY$15,0)),"Error")),0)</f>
        <v>0</v>
      </c>
      <c r="CJ106" s="4">
        <f t="shared" ca="1" si="50"/>
        <v>0</v>
      </c>
      <c r="CK106">
        <f t="shared" ca="1" si="54"/>
        <v>0</v>
      </c>
      <c r="CL106">
        <f t="shared" ca="1" si="55"/>
        <v>0</v>
      </c>
      <c r="CM106" s="4" t="str">
        <f ca="1">IF(D106=0,"",IF(CH106=0,"",COUNTIF($CH$16:$CH$197,"&gt;"&amp;CH106)+COUNTIF($CH106:$CH$197,CH106)))</f>
        <v/>
      </c>
      <c r="CN106" t="str">
        <f ca="1">IF(D106=0,"",IF(CH106=0,"",COUNTIFS($CI$16:$CI$197,"&lt;"&amp;CI106,$CI$16:$CI$197,"&lt;&gt;"&amp;0)+COUNTIF($CI106:$CI$197,CI106)))</f>
        <v/>
      </c>
      <c r="CQ106">
        <v>91</v>
      </c>
      <c r="CR106" t="e">
        <f t="shared" ca="1" si="43"/>
        <v>#N/A</v>
      </c>
      <c r="CS106" t="e">
        <f t="shared" ca="1" si="43"/>
        <v>#N/A</v>
      </c>
      <c r="CT106" s="3" t="e">
        <f t="shared" ca="1" si="43"/>
        <v>#N/A</v>
      </c>
      <c r="CU106" s="3" t="e">
        <f t="shared" ca="1" si="43"/>
        <v>#N/A</v>
      </c>
      <c r="CV106" s="4" t="e">
        <f t="shared" ca="1" si="43"/>
        <v>#N/A</v>
      </c>
      <c r="CW106" s="4" t="e">
        <f t="shared" ca="1" si="57"/>
        <v>#N/A</v>
      </c>
      <c r="CY106">
        <v>91</v>
      </c>
      <c r="CZ106" t="e">
        <f t="shared" ca="1" si="60"/>
        <v>#N/A</v>
      </c>
      <c r="DA106" t="e">
        <f t="shared" ca="1" si="60"/>
        <v>#N/A</v>
      </c>
      <c r="DB106" s="3" t="e">
        <f t="shared" ca="1" si="60"/>
        <v>#N/A</v>
      </c>
      <c r="DC106" s="3" t="e">
        <f t="shared" ca="1" si="60"/>
        <v>#N/A</v>
      </c>
      <c r="DD106" s="4" t="e">
        <f t="shared" ca="1" si="60"/>
        <v>#N/A</v>
      </c>
      <c r="DE106" s="4" t="e">
        <f t="shared" ca="1" si="58"/>
        <v>#N/A</v>
      </c>
      <c r="DF106" t="e">
        <f t="shared" ca="1" si="56"/>
        <v>#N/A</v>
      </c>
    </row>
    <row r="107" spans="4:110" x14ac:dyDescent="0.2">
      <c r="D107" s="135">
        <f t="shared" ca="1" si="64"/>
        <v>0</v>
      </c>
      <c r="E107" s="135">
        <f t="shared" ca="1" si="64"/>
        <v>0</v>
      </c>
      <c r="F107" s="135">
        <f t="shared" ca="1" si="64"/>
        <v>0</v>
      </c>
      <c r="G107" s="135">
        <f t="shared" ca="1" si="64"/>
        <v>0</v>
      </c>
      <c r="H107" s="135">
        <f t="shared" ca="1" si="64"/>
        <v>0</v>
      </c>
      <c r="I107" s="135">
        <f t="shared" ca="1" si="64"/>
        <v>0</v>
      </c>
      <c r="J107" s="2">
        <f t="shared" ca="1" si="64"/>
        <v>0</v>
      </c>
      <c r="K107" s="135">
        <f t="shared" ca="1" si="64"/>
        <v>0</v>
      </c>
      <c r="L107" s="135">
        <f t="shared" ca="1" si="64"/>
        <v>0</v>
      </c>
      <c r="M107" s="135">
        <f t="shared" ca="1" si="64"/>
        <v>0</v>
      </c>
      <c r="N107" s="135">
        <f t="shared" ca="1" si="64"/>
        <v>0</v>
      </c>
      <c r="O107" s="135">
        <f t="shared" ca="1" si="64"/>
        <v>0</v>
      </c>
      <c r="P107" s="135">
        <f t="shared" ca="1" si="64"/>
        <v>0</v>
      </c>
      <c r="Q107" s="135">
        <f t="shared" ca="1" si="64"/>
        <v>0</v>
      </c>
      <c r="R107" s="135">
        <f t="shared" ca="1" si="64"/>
        <v>0</v>
      </c>
      <c r="S107" s="135">
        <f t="shared" ca="1" si="64"/>
        <v>0</v>
      </c>
      <c r="T107" s="135">
        <f t="shared" ca="1" si="63"/>
        <v>0</v>
      </c>
      <c r="U107" s="135">
        <f t="shared" ca="1" si="63"/>
        <v>0</v>
      </c>
      <c r="V107" s="135">
        <f t="shared" ca="1" si="63"/>
        <v>0</v>
      </c>
      <c r="W107" s="135">
        <f t="shared" ca="1" si="63"/>
        <v>0</v>
      </c>
      <c r="X107" s="135">
        <f t="shared" ca="1" si="63"/>
        <v>0</v>
      </c>
      <c r="Y107" s="135">
        <f t="shared" ca="1" si="63"/>
        <v>0</v>
      </c>
      <c r="Z107" s="135">
        <f t="shared" ca="1" si="63"/>
        <v>0</v>
      </c>
      <c r="AA107" s="135">
        <f t="shared" ca="1" si="63"/>
        <v>0</v>
      </c>
      <c r="AB107" s="135">
        <f t="shared" ca="1" si="63"/>
        <v>0</v>
      </c>
      <c r="AC107" s="135">
        <f t="shared" ca="1" si="63"/>
        <v>0</v>
      </c>
      <c r="AD107" s="135">
        <f t="shared" ca="1" si="63"/>
        <v>0</v>
      </c>
      <c r="AE107" s="135">
        <f t="shared" ca="1" si="63"/>
        <v>0</v>
      </c>
      <c r="AF107" s="135">
        <f t="shared" ca="1" si="63"/>
        <v>0</v>
      </c>
      <c r="AG107" s="135">
        <f t="shared" ca="1" si="63"/>
        <v>0</v>
      </c>
      <c r="AH107" s="135">
        <f t="shared" ca="1" si="62"/>
        <v>0</v>
      </c>
      <c r="AI107" s="135">
        <f t="shared" ca="1" si="62"/>
        <v>0</v>
      </c>
      <c r="AJ107" s="135">
        <f t="shared" ca="1" si="62"/>
        <v>0</v>
      </c>
      <c r="AK107" s="135">
        <f t="shared" ca="1" si="62"/>
        <v>0</v>
      </c>
      <c r="AL107" s="135">
        <f t="shared" ca="1" si="62"/>
        <v>0</v>
      </c>
      <c r="AM107" s="135">
        <f t="shared" ca="1" si="62"/>
        <v>0</v>
      </c>
      <c r="AN107" s="135">
        <f t="shared" ca="1" si="62"/>
        <v>0</v>
      </c>
      <c r="AO107" s="135">
        <f t="shared" ca="1" si="62"/>
        <v>0</v>
      </c>
      <c r="AP107" s="135">
        <f t="shared" ca="1" si="62"/>
        <v>0</v>
      </c>
      <c r="AQ107" s="135">
        <f t="shared" ca="1" si="62"/>
        <v>0</v>
      </c>
      <c r="AR107" s="135">
        <f t="shared" ca="1" si="62"/>
        <v>0</v>
      </c>
      <c r="AS107" s="135">
        <f t="shared" ca="1" si="62"/>
        <v>0</v>
      </c>
      <c r="AT107" s="135">
        <f t="shared" ca="1" si="62"/>
        <v>0</v>
      </c>
      <c r="AU107" s="135">
        <f t="shared" ca="1" si="62"/>
        <v>0</v>
      </c>
      <c r="AV107" s="135">
        <f t="shared" ca="1" si="62"/>
        <v>0</v>
      </c>
      <c r="AW107" s="135">
        <f t="shared" ca="1" si="66"/>
        <v>0</v>
      </c>
      <c r="AX107" s="135">
        <f t="shared" ca="1" si="66"/>
        <v>0</v>
      </c>
      <c r="AY107" s="135">
        <f t="shared" ca="1" si="66"/>
        <v>0</v>
      </c>
      <c r="AZ107" s="135">
        <f t="shared" ca="1" si="66"/>
        <v>0</v>
      </c>
      <c r="BA107" s="135">
        <f t="shared" ca="1" si="65"/>
        <v>0</v>
      </c>
      <c r="BB107" s="135">
        <f t="shared" ca="1" si="65"/>
        <v>0</v>
      </c>
      <c r="BC107" s="135">
        <f t="shared" ca="1" si="65"/>
        <v>0</v>
      </c>
      <c r="BD107" s="135">
        <f t="shared" ca="1" si="65"/>
        <v>0</v>
      </c>
      <c r="BE107" s="135">
        <f t="shared" ca="1" si="65"/>
        <v>0</v>
      </c>
      <c r="BF107" s="135">
        <f t="shared" ca="1" si="65"/>
        <v>0</v>
      </c>
      <c r="BG107" s="135">
        <f t="shared" ca="1" si="65"/>
        <v>0</v>
      </c>
      <c r="BH107" s="135">
        <f t="shared" ca="1" si="65"/>
        <v>0</v>
      </c>
      <c r="BI107" s="135">
        <f t="shared" ca="1" si="65"/>
        <v>0</v>
      </c>
      <c r="BJ107" s="135">
        <f t="shared" ca="1" si="65"/>
        <v>0</v>
      </c>
      <c r="BK107" s="135">
        <f t="shared" ca="1" si="65"/>
        <v>0</v>
      </c>
      <c r="BL107" s="135"/>
      <c r="BM107" s="135">
        <f ca="1">IF(INDEX($D107:$BV107, 1, MATCH(BM$11,$D$15:$BV$15,0))&gt;=PV_Zone_Ranking!$C$45,0,1)</f>
        <v>0</v>
      </c>
      <c r="BN107" s="135">
        <f t="shared" ca="1" si="52"/>
        <v>0</v>
      </c>
      <c r="BQ107">
        <f ca="1">IF(PV_Zone_Ranking!$AK$18="SS",0,IF(PV_Zone_Ranking!$G$29=0,0,1-(INDEX($D107:$BY107, 1, MATCH(BQ$11,$D$15:$BY$15,0))-PV_Zone_Ranking!$F$29)/(PV_Zone_Ranking!$G$29-PV_Zone_Ranking!$F$29)))</f>
        <v>3.8575399157771662</v>
      </c>
      <c r="BR107">
        <f>IF(PV_Zone_Ranking!$AK$18="TX",0,IF(PV_Zone_Ranking!$G$29=0,0,1-(INDEX($D107:$BY107, 1, MATCH(BR$11,$D$15:$BY$15,0))-PV_Zone_Ranking!$F$29)/(PV_Zone_Ranking!$G$29-PV_Zone_Ranking!$F$29)))</f>
        <v>0</v>
      </c>
      <c r="BS107">
        <f ca="1">IF(PV_Zone_Ranking!$G$30=0,0,1-(INDEX($D107:$BY107, 1, MATCH(BS$11,$D$15:$BY$15,0))-PV_Zone_Ranking!$F$30)/(PV_Zone_Ranking!$G$30-PV_Zone_Ranking!$F$30))</f>
        <v>1.0774207710083805</v>
      </c>
      <c r="BT107">
        <f ca="1">IF(PV_Zone_Ranking!$G$28=0,0,1-(INDEX($D107:$BY107, 1, MATCH(BT$11,$D$15:$BY$15,0))-PV_Zone_Ranking!$F$28)/(PV_Zone_Ranking!$G$28-PV_Zone_Ranking!$F$28))</f>
        <v>16.799370740204573</v>
      </c>
      <c r="BU107">
        <f ca="1">IF(PV_Zone_Ranking!$AK$18="SS",0,IF(PV_Zone_Ranking!$G$26=0,0,1-(INDEX($D107:$BY107, 1, MATCH(BU$11,$D$15:$BY$15,0))-PV_Zone_Ranking!$F$26)/(PV_Zone_Ranking!$G$26-PV_Zone_Ranking!$F$26)))</f>
        <v>19.138888658952798</v>
      </c>
      <c r="BV107">
        <f>IF(PV_Zone_Ranking!$AK$18="TX",0,IF(PV_Zone_Ranking!$G$26=0,0,1-(INDEX($D107:$BY107, 1, MATCH(BV$11,$D$15:$BY$15,0))-PV_Zone_Ranking!$F$26)/(PV_Zone_Ranking!$G$26-PV_Zone_Ranking!$F$26)))</f>
        <v>0</v>
      </c>
      <c r="BW107">
        <v>0</v>
      </c>
      <c r="BX107">
        <f t="shared" ca="1" si="61"/>
        <v>0</v>
      </c>
      <c r="BY107">
        <f t="shared" ca="1" si="61"/>
        <v>0</v>
      </c>
      <c r="BZ107">
        <f t="shared" ca="1" si="61"/>
        <v>0</v>
      </c>
      <c r="CA107">
        <f t="shared" ca="1" si="61"/>
        <v>0</v>
      </c>
      <c r="CB107">
        <f t="shared" ca="1" si="61"/>
        <v>0</v>
      </c>
      <c r="CC107">
        <f t="shared" ca="1" si="61"/>
        <v>0</v>
      </c>
      <c r="CD107">
        <f t="shared" ca="1" si="61"/>
        <v>0</v>
      </c>
      <c r="CE107">
        <f t="shared" ca="1" si="61"/>
        <v>0</v>
      </c>
      <c r="CF107">
        <f t="shared" ca="1" si="61"/>
        <v>0</v>
      </c>
      <c r="CG107">
        <f t="shared" ca="1" si="61"/>
        <v>0</v>
      </c>
      <c r="CH107" s="3">
        <f t="shared" ca="1" si="53"/>
        <v>0</v>
      </c>
      <c r="CI107" s="3">
        <f ca="1">IF($BN107=0,IF(PV_Zone_Ranking!$AK$18="SS",INDEX($D107:$BY107, 1, MATCH(CI$11,$D$15:$BY$15,0)),IF(PV_Zone_Ranking!$AK$18="TX",INDEX($D107:$BY107, 1, MATCH(CI$12,$D$15:$BY$15,0)),"Error")),0)</f>
        <v>0</v>
      </c>
      <c r="CJ107" s="4">
        <f t="shared" ca="1" si="50"/>
        <v>0</v>
      </c>
      <c r="CK107">
        <f t="shared" ca="1" si="54"/>
        <v>0</v>
      </c>
      <c r="CL107">
        <f t="shared" ca="1" si="55"/>
        <v>0</v>
      </c>
      <c r="CM107" s="4" t="str">
        <f ca="1">IF(D107=0,"",IF(CH107=0,"",COUNTIF($CH$16:$CH$197,"&gt;"&amp;CH107)+COUNTIF($CH107:$CH$197,CH107)))</f>
        <v/>
      </c>
      <c r="CN107" t="str">
        <f ca="1">IF(D107=0,"",IF(CH107=0,"",COUNTIFS($CI$16:$CI$197,"&lt;"&amp;CI107,$CI$16:$CI$197,"&lt;&gt;"&amp;0)+COUNTIF($CI107:$CI$197,CI107)))</f>
        <v/>
      </c>
      <c r="CQ107">
        <v>92</v>
      </c>
      <c r="CR107" t="e">
        <f t="shared" ca="1" si="43"/>
        <v>#N/A</v>
      </c>
      <c r="CS107" t="e">
        <f t="shared" ca="1" si="43"/>
        <v>#N/A</v>
      </c>
      <c r="CT107" s="3" t="e">
        <f t="shared" ca="1" si="43"/>
        <v>#N/A</v>
      </c>
      <c r="CU107" s="3" t="e">
        <f t="shared" ca="1" si="43"/>
        <v>#N/A</v>
      </c>
      <c r="CV107" s="4" t="e">
        <f t="shared" ca="1" si="43"/>
        <v>#N/A</v>
      </c>
      <c r="CW107" s="4" t="e">
        <f t="shared" ca="1" si="57"/>
        <v>#N/A</v>
      </c>
      <c r="CY107">
        <v>92</v>
      </c>
      <c r="CZ107" t="e">
        <f t="shared" ca="1" si="60"/>
        <v>#N/A</v>
      </c>
      <c r="DA107" t="e">
        <f t="shared" ca="1" si="60"/>
        <v>#N/A</v>
      </c>
      <c r="DB107" s="3" t="e">
        <f t="shared" ca="1" si="60"/>
        <v>#N/A</v>
      </c>
      <c r="DC107" s="3" t="e">
        <f t="shared" ca="1" si="60"/>
        <v>#N/A</v>
      </c>
      <c r="DD107" s="4" t="e">
        <f t="shared" ca="1" si="60"/>
        <v>#N/A</v>
      </c>
      <c r="DE107" s="4" t="e">
        <f t="shared" ca="1" si="58"/>
        <v>#N/A</v>
      </c>
      <c r="DF107" t="e">
        <f t="shared" ca="1" si="56"/>
        <v>#N/A</v>
      </c>
    </row>
    <row r="108" spans="4:110" x14ac:dyDescent="0.2">
      <c r="D108" s="135">
        <f t="shared" ca="1" si="64"/>
        <v>0</v>
      </c>
      <c r="E108" s="135">
        <f t="shared" ca="1" si="64"/>
        <v>0</v>
      </c>
      <c r="F108" s="135">
        <f t="shared" ca="1" si="64"/>
        <v>0</v>
      </c>
      <c r="G108" s="135">
        <f t="shared" ca="1" si="64"/>
        <v>0</v>
      </c>
      <c r="H108" s="135">
        <f t="shared" ca="1" si="64"/>
        <v>0</v>
      </c>
      <c r="I108" s="135">
        <f t="shared" ca="1" si="64"/>
        <v>0</v>
      </c>
      <c r="J108" s="2">
        <f t="shared" ca="1" si="64"/>
        <v>0</v>
      </c>
      <c r="K108" s="135">
        <f t="shared" ca="1" si="64"/>
        <v>0</v>
      </c>
      <c r="L108" s="135">
        <f t="shared" ca="1" si="64"/>
        <v>0</v>
      </c>
      <c r="M108" s="135">
        <f t="shared" ca="1" si="64"/>
        <v>0</v>
      </c>
      <c r="N108" s="135">
        <f t="shared" ca="1" si="64"/>
        <v>0</v>
      </c>
      <c r="O108" s="135">
        <f t="shared" ca="1" si="64"/>
        <v>0</v>
      </c>
      <c r="P108" s="135">
        <f t="shared" ca="1" si="64"/>
        <v>0</v>
      </c>
      <c r="Q108" s="135">
        <f t="shared" ca="1" si="64"/>
        <v>0</v>
      </c>
      <c r="R108" s="135">
        <f t="shared" ca="1" si="64"/>
        <v>0</v>
      </c>
      <c r="S108" s="135">
        <f t="shared" ca="1" si="64"/>
        <v>0</v>
      </c>
      <c r="T108" s="135">
        <f t="shared" ca="1" si="63"/>
        <v>0</v>
      </c>
      <c r="U108" s="135">
        <f t="shared" ca="1" si="63"/>
        <v>0</v>
      </c>
      <c r="V108" s="135">
        <f t="shared" ca="1" si="63"/>
        <v>0</v>
      </c>
      <c r="W108" s="135">
        <f t="shared" ca="1" si="63"/>
        <v>0</v>
      </c>
      <c r="X108" s="135">
        <f t="shared" ca="1" si="63"/>
        <v>0</v>
      </c>
      <c r="Y108" s="135">
        <f t="shared" ca="1" si="63"/>
        <v>0</v>
      </c>
      <c r="Z108" s="135">
        <f t="shared" ca="1" si="63"/>
        <v>0</v>
      </c>
      <c r="AA108" s="135">
        <f t="shared" ca="1" si="63"/>
        <v>0</v>
      </c>
      <c r="AB108" s="135">
        <f t="shared" ca="1" si="63"/>
        <v>0</v>
      </c>
      <c r="AC108" s="135">
        <f t="shared" ca="1" si="63"/>
        <v>0</v>
      </c>
      <c r="AD108" s="135">
        <f t="shared" ca="1" si="63"/>
        <v>0</v>
      </c>
      <c r="AE108" s="135">
        <f t="shared" ca="1" si="63"/>
        <v>0</v>
      </c>
      <c r="AF108" s="135">
        <f t="shared" ca="1" si="63"/>
        <v>0</v>
      </c>
      <c r="AG108" s="135">
        <f t="shared" ca="1" si="63"/>
        <v>0</v>
      </c>
      <c r="AH108" s="135">
        <f t="shared" ca="1" si="62"/>
        <v>0</v>
      </c>
      <c r="AI108" s="135">
        <f t="shared" ca="1" si="62"/>
        <v>0</v>
      </c>
      <c r="AJ108" s="135">
        <f t="shared" ca="1" si="62"/>
        <v>0</v>
      </c>
      <c r="AK108" s="135">
        <f t="shared" ca="1" si="62"/>
        <v>0</v>
      </c>
      <c r="AL108" s="135">
        <f t="shared" ca="1" si="62"/>
        <v>0</v>
      </c>
      <c r="AM108" s="135">
        <f t="shared" ca="1" si="62"/>
        <v>0</v>
      </c>
      <c r="AN108" s="135">
        <f t="shared" ca="1" si="62"/>
        <v>0</v>
      </c>
      <c r="AO108" s="135">
        <f t="shared" ca="1" si="62"/>
        <v>0</v>
      </c>
      <c r="AP108" s="135">
        <f t="shared" ca="1" si="62"/>
        <v>0</v>
      </c>
      <c r="AQ108" s="135">
        <f t="shared" ca="1" si="62"/>
        <v>0</v>
      </c>
      <c r="AR108" s="135">
        <f t="shared" ca="1" si="62"/>
        <v>0</v>
      </c>
      <c r="AS108" s="135">
        <f t="shared" ca="1" si="62"/>
        <v>0</v>
      </c>
      <c r="AT108" s="135">
        <f t="shared" ca="1" si="62"/>
        <v>0</v>
      </c>
      <c r="AU108" s="135">
        <f t="shared" ca="1" si="62"/>
        <v>0</v>
      </c>
      <c r="AV108" s="135">
        <f t="shared" ca="1" si="62"/>
        <v>0</v>
      </c>
      <c r="AW108" s="135">
        <f t="shared" ca="1" si="66"/>
        <v>0</v>
      </c>
      <c r="AX108" s="135">
        <f t="shared" ca="1" si="66"/>
        <v>0</v>
      </c>
      <c r="AY108" s="135">
        <f t="shared" ca="1" si="66"/>
        <v>0</v>
      </c>
      <c r="AZ108" s="135">
        <f t="shared" ca="1" si="66"/>
        <v>0</v>
      </c>
      <c r="BA108" s="135">
        <f t="shared" ca="1" si="65"/>
        <v>0</v>
      </c>
      <c r="BB108" s="135">
        <f t="shared" ca="1" si="65"/>
        <v>0</v>
      </c>
      <c r="BC108" s="135">
        <f t="shared" ca="1" si="65"/>
        <v>0</v>
      </c>
      <c r="BD108" s="135">
        <f t="shared" ca="1" si="65"/>
        <v>0</v>
      </c>
      <c r="BE108" s="135">
        <f t="shared" ca="1" si="65"/>
        <v>0</v>
      </c>
      <c r="BF108" s="135">
        <f t="shared" ca="1" si="65"/>
        <v>0</v>
      </c>
      <c r="BG108" s="135">
        <f t="shared" ca="1" si="65"/>
        <v>0</v>
      </c>
      <c r="BH108" s="135">
        <f t="shared" ca="1" si="65"/>
        <v>0</v>
      </c>
      <c r="BI108" s="135">
        <f t="shared" ca="1" si="65"/>
        <v>0</v>
      </c>
      <c r="BJ108" s="135">
        <f t="shared" ca="1" si="65"/>
        <v>0</v>
      </c>
      <c r="BK108" s="135">
        <f t="shared" ca="1" si="65"/>
        <v>0</v>
      </c>
      <c r="BL108" s="135"/>
      <c r="BM108" s="135">
        <f ca="1">IF(INDEX($D108:$BV108, 1, MATCH(BM$11,$D$15:$BV$15,0))&gt;=PV_Zone_Ranking!$C$45,0,1)</f>
        <v>0</v>
      </c>
      <c r="BN108" s="135">
        <f t="shared" ca="1" si="52"/>
        <v>0</v>
      </c>
      <c r="BQ108">
        <f ca="1">IF(PV_Zone_Ranking!$AK$18="SS",0,IF(PV_Zone_Ranking!$G$29=0,0,1-(INDEX($D108:$BY108, 1, MATCH(BQ$11,$D$15:$BY$15,0))-PV_Zone_Ranking!$F$29)/(PV_Zone_Ranking!$G$29-PV_Zone_Ranking!$F$29)))</f>
        <v>3.8575399157771662</v>
      </c>
      <c r="BR108">
        <f>IF(PV_Zone_Ranking!$AK$18="TX",0,IF(PV_Zone_Ranking!$G$29=0,0,1-(INDEX($D108:$BY108, 1, MATCH(BR$11,$D$15:$BY$15,0))-PV_Zone_Ranking!$F$29)/(PV_Zone_Ranking!$G$29-PV_Zone_Ranking!$F$29)))</f>
        <v>0</v>
      </c>
      <c r="BS108">
        <f ca="1">IF(PV_Zone_Ranking!$G$30=0,0,1-(INDEX($D108:$BY108, 1, MATCH(BS$11,$D$15:$BY$15,0))-PV_Zone_Ranking!$F$30)/(PV_Zone_Ranking!$G$30-PV_Zone_Ranking!$F$30))</f>
        <v>1.0774207710083805</v>
      </c>
      <c r="BT108">
        <f ca="1">IF(PV_Zone_Ranking!$G$28=0,0,1-(INDEX($D108:$BY108, 1, MATCH(BT$11,$D$15:$BY$15,0))-PV_Zone_Ranking!$F$28)/(PV_Zone_Ranking!$G$28-PV_Zone_Ranking!$F$28))</f>
        <v>16.799370740204573</v>
      </c>
      <c r="BU108">
        <f ca="1">IF(PV_Zone_Ranking!$AK$18="SS",0,IF(PV_Zone_Ranking!$G$26=0,0,1-(INDEX($D108:$BY108, 1, MATCH(BU$11,$D$15:$BY$15,0))-PV_Zone_Ranking!$F$26)/(PV_Zone_Ranking!$G$26-PV_Zone_Ranking!$F$26)))</f>
        <v>19.138888658952798</v>
      </c>
      <c r="BV108">
        <f>IF(PV_Zone_Ranking!$AK$18="TX",0,IF(PV_Zone_Ranking!$G$26=0,0,1-(INDEX($D108:$BY108, 1, MATCH(BV$11,$D$15:$BY$15,0))-PV_Zone_Ranking!$F$26)/(PV_Zone_Ranking!$G$26-PV_Zone_Ranking!$F$26)))</f>
        <v>0</v>
      </c>
      <c r="BW108">
        <v>0</v>
      </c>
      <c r="BX108">
        <f t="shared" ca="1" si="61"/>
        <v>0</v>
      </c>
      <c r="BY108">
        <f t="shared" ca="1" si="61"/>
        <v>0</v>
      </c>
      <c r="BZ108">
        <f t="shared" ca="1" si="61"/>
        <v>0</v>
      </c>
      <c r="CA108">
        <f t="shared" ca="1" si="61"/>
        <v>0</v>
      </c>
      <c r="CB108">
        <f t="shared" ca="1" si="61"/>
        <v>0</v>
      </c>
      <c r="CC108">
        <f t="shared" ca="1" si="61"/>
        <v>0</v>
      </c>
      <c r="CD108">
        <f t="shared" ca="1" si="61"/>
        <v>0</v>
      </c>
      <c r="CE108">
        <f t="shared" ca="1" si="61"/>
        <v>0</v>
      </c>
      <c r="CF108">
        <f t="shared" ca="1" si="61"/>
        <v>0</v>
      </c>
      <c r="CG108">
        <f t="shared" ca="1" si="61"/>
        <v>0</v>
      </c>
      <c r="CH108" s="3">
        <f t="shared" ca="1" si="53"/>
        <v>0</v>
      </c>
      <c r="CI108" s="3">
        <f ca="1">IF($BN108=0,IF(PV_Zone_Ranking!$AK$18="SS",INDEX($D108:$BY108, 1, MATCH(CI$11,$D$15:$BY$15,0)),IF(PV_Zone_Ranking!$AK$18="TX",INDEX($D108:$BY108, 1, MATCH(CI$12,$D$15:$BY$15,0)),"Error")),0)</f>
        <v>0</v>
      </c>
      <c r="CJ108" s="4">
        <f t="shared" ca="1" si="50"/>
        <v>0</v>
      </c>
      <c r="CK108">
        <f t="shared" ca="1" si="54"/>
        <v>0</v>
      </c>
      <c r="CL108">
        <f t="shared" ca="1" si="55"/>
        <v>0</v>
      </c>
      <c r="CM108" s="4" t="str">
        <f ca="1">IF(D108=0,"",IF(CH108=0,"",COUNTIF($CH$16:$CH$197,"&gt;"&amp;CH108)+COUNTIF($CH108:$CH$197,CH108)))</f>
        <v/>
      </c>
      <c r="CN108" t="str">
        <f ca="1">IF(D108=0,"",IF(CH108=0,"",COUNTIFS($CI$16:$CI$197,"&lt;"&amp;CI108,$CI$16:$CI$197,"&lt;&gt;"&amp;0)+COUNTIF($CI108:$CI$197,CI108)))</f>
        <v/>
      </c>
      <c r="CQ108">
        <v>93</v>
      </c>
      <c r="CR108" t="e">
        <f t="shared" ca="1" si="43"/>
        <v>#N/A</v>
      </c>
      <c r="CS108" t="e">
        <f t="shared" ca="1" si="43"/>
        <v>#N/A</v>
      </c>
      <c r="CT108" s="3" t="e">
        <f t="shared" ca="1" si="43"/>
        <v>#N/A</v>
      </c>
      <c r="CU108" s="3" t="e">
        <f t="shared" ca="1" si="43"/>
        <v>#N/A</v>
      </c>
      <c r="CV108" s="4" t="e">
        <f t="shared" ca="1" si="43"/>
        <v>#N/A</v>
      </c>
      <c r="CW108" s="4" t="e">
        <f t="shared" ca="1" si="57"/>
        <v>#N/A</v>
      </c>
      <c r="CY108">
        <v>93</v>
      </c>
      <c r="CZ108" t="e">
        <f t="shared" ca="1" si="60"/>
        <v>#N/A</v>
      </c>
      <c r="DA108" t="e">
        <f t="shared" ca="1" si="60"/>
        <v>#N/A</v>
      </c>
      <c r="DB108" s="3" t="e">
        <f t="shared" ca="1" si="60"/>
        <v>#N/A</v>
      </c>
      <c r="DC108" s="3" t="e">
        <f t="shared" ca="1" si="60"/>
        <v>#N/A</v>
      </c>
      <c r="DD108" s="4" t="e">
        <f t="shared" ca="1" si="60"/>
        <v>#N/A</v>
      </c>
      <c r="DE108" s="4" t="e">
        <f t="shared" ca="1" si="58"/>
        <v>#N/A</v>
      </c>
      <c r="DF108" t="e">
        <f t="shared" ca="1" si="56"/>
        <v>#N/A</v>
      </c>
    </row>
    <row r="109" spans="4:110" x14ac:dyDescent="0.2">
      <c r="D109" s="135">
        <f t="shared" ca="1" si="64"/>
        <v>0</v>
      </c>
      <c r="E109" s="135">
        <f t="shared" ca="1" si="64"/>
        <v>0</v>
      </c>
      <c r="F109" s="135">
        <f t="shared" ca="1" si="64"/>
        <v>0</v>
      </c>
      <c r="G109" s="135">
        <f t="shared" ca="1" si="64"/>
        <v>0</v>
      </c>
      <c r="H109" s="135">
        <f t="shared" ca="1" si="64"/>
        <v>0</v>
      </c>
      <c r="I109" s="135">
        <f t="shared" ca="1" si="64"/>
        <v>0</v>
      </c>
      <c r="J109" s="2">
        <f t="shared" ca="1" si="64"/>
        <v>0</v>
      </c>
      <c r="K109" s="135">
        <f t="shared" ca="1" si="64"/>
        <v>0</v>
      </c>
      <c r="L109" s="135">
        <f t="shared" ca="1" si="64"/>
        <v>0</v>
      </c>
      <c r="M109" s="135">
        <f t="shared" ca="1" si="64"/>
        <v>0</v>
      </c>
      <c r="N109" s="135">
        <f t="shared" ca="1" si="64"/>
        <v>0</v>
      </c>
      <c r="O109" s="135">
        <f t="shared" ca="1" si="64"/>
        <v>0</v>
      </c>
      <c r="P109" s="135">
        <f t="shared" ca="1" si="64"/>
        <v>0</v>
      </c>
      <c r="Q109" s="135">
        <f t="shared" ca="1" si="64"/>
        <v>0</v>
      </c>
      <c r="R109" s="135">
        <f t="shared" ca="1" si="64"/>
        <v>0</v>
      </c>
      <c r="S109" s="135">
        <f t="shared" ca="1" si="64"/>
        <v>0</v>
      </c>
      <c r="T109" s="135">
        <f t="shared" ca="1" si="63"/>
        <v>0</v>
      </c>
      <c r="U109" s="135">
        <f t="shared" ca="1" si="63"/>
        <v>0</v>
      </c>
      <c r="V109" s="135">
        <f t="shared" ca="1" si="63"/>
        <v>0</v>
      </c>
      <c r="W109" s="135">
        <f t="shared" ca="1" si="63"/>
        <v>0</v>
      </c>
      <c r="X109" s="135">
        <f t="shared" ca="1" si="63"/>
        <v>0</v>
      </c>
      <c r="Y109" s="135">
        <f t="shared" ca="1" si="63"/>
        <v>0</v>
      </c>
      <c r="Z109" s="135">
        <f t="shared" ca="1" si="63"/>
        <v>0</v>
      </c>
      <c r="AA109" s="135">
        <f t="shared" ca="1" si="63"/>
        <v>0</v>
      </c>
      <c r="AB109" s="135">
        <f t="shared" ca="1" si="63"/>
        <v>0</v>
      </c>
      <c r="AC109" s="135">
        <f t="shared" ca="1" si="63"/>
        <v>0</v>
      </c>
      <c r="AD109" s="135">
        <f t="shared" ca="1" si="63"/>
        <v>0</v>
      </c>
      <c r="AE109" s="135">
        <f t="shared" ca="1" si="63"/>
        <v>0</v>
      </c>
      <c r="AF109" s="135">
        <f t="shared" ca="1" si="63"/>
        <v>0</v>
      </c>
      <c r="AG109" s="135">
        <f t="shared" ca="1" si="63"/>
        <v>0</v>
      </c>
      <c r="AH109" s="135">
        <f t="shared" ca="1" si="62"/>
        <v>0</v>
      </c>
      <c r="AI109" s="135">
        <f t="shared" ca="1" si="62"/>
        <v>0</v>
      </c>
      <c r="AJ109" s="135">
        <f t="shared" ca="1" si="62"/>
        <v>0</v>
      </c>
      <c r="AK109" s="135">
        <f t="shared" ca="1" si="62"/>
        <v>0</v>
      </c>
      <c r="AL109" s="135">
        <f t="shared" ca="1" si="62"/>
        <v>0</v>
      </c>
      <c r="AM109" s="135">
        <f t="shared" ca="1" si="62"/>
        <v>0</v>
      </c>
      <c r="AN109" s="135">
        <f t="shared" ca="1" si="62"/>
        <v>0</v>
      </c>
      <c r="AO109" s="135">
        <f t="shared" ca="1" si="62"/>
        <v>0</v>
      </c>
      <c r="AP109" s="135">
        <f t="shared" ca="1" si="62"/>
        <v>0</v>
      </c>
      <c r="AQ109" s="135">
        <f t="shared" ca="1" si="62"/>
        <v>0</v>
      </c>
      <c r="AR109" s="135">
        <f t="shared" ca="1" si="62"/>
        <v>0</v>
      </c>
      <c r="AS109" s="135">
        <f t="shared" ca="1" si="62"/>
        <v>0</v>
      </c>
      <c r="AT109" s="135">
        <f t="shared" ca="1" si="62"/>
        <v>0</v>
      </c>
      <c r="AU109" s="135">
        <f t="shared" ca="1" si="62"/>
        <v>0</v>
      </c>
      <c r="AV109" s="135">
        <f t="shared" ca="1" si="62"/>
        <v>0</v>
      </c>
      <c r="AW109" s="135">
        <f t="shared" ca="1" si="66"/>
        <v>0</v>
      </c>
      <c r="AX109" s="135">
        <f t="shared" ca="1" si="66"/>
        <v>0</v>
      </c>
      <c r="AY109" s="135">
        <f t="shared" ca="1" si="66"/>
        <v>0</v>
      </c>
      <c r="AZ109" s="135">
        <f t="shared" ca="1" si="66"/>
        <v>0</v>
      </c>
      <c r="BA109" s="135">
        <f t="shared" ca="1" si="65"/>
        <v>0</v>
      </c>
      <c r="BB109" s="135">
        <f t="shared" ca="1" si="65"/>
        <v>0</v>
      </c>
      <c r="BC109" s="135">
        <f t="shared" ca="1" si="65"/>
        <v>0</v>
      </c>
      <c r="BD109" s="135">
        <f t="shared" ca="1" si="65"/>
        <v>0</v>
      </c>
      <c r="BE109" s="135">
        <f t="shared" ca="1" si="65"/>
        <v>0</v>
      </c>
      <c r="BF109" s="135">
        <f t="shared" ca="1" si="65"/>
        <v>0</v>
      </c>
      <c r="BG109" s="135">
        <f t="shared" ca="1" si="65"/>
        <v>0</v>
      </c>
      <c r="BH109" s="135">
        <f t="shared" ca="1" si="65"/>
        <v>0</v>
      </c>
      <c r="BI109" s="135">
        <f t="shared" ca="1" si="65"/>
        <v>0</v>
      </c>
      <c r="BJ109" s="135">
        <f t="shared" ca="1" si="65"/>
        <v>0</v>
      </c>
      <c r="BK109" s="135">
        <f t="shared" ca="1" si="65"/>
        <v>0</v>
      </c>
      <c r="BL109" s="135"/>
      <c r="BM109" s="135">
        <f ca="1">IF(INDEX($D109:$BV109, 1, MATCH(BM$11,$D$15:$BV$15,0))&gt;=PV_Zone_Ranking!$C$45,0,1)</f>
        <v>0</v>
      </c>
      <c r="BN109" s="135">
        <f t="shared" ca="1" si="52"/>
        <v>0</v>
      </c>
      <c r="BQ109">
        <f ca="1">IF(PV_Zone_Ranking!$AK$18="SS",0,IF(PV_Zone_Ranking!$G$29=0,0,1-(INDEX($D109:$BY109, 1, MATCH(BQ$11,$D$15:$BY$15,0))-PV_Zone_Ranking!$F$29)/(PV_Zone_Ranking!$G$29-PV_Zone_Ranking!$F$29)))</f>
        <v>3.8575399157771662</v>
      </c>
      <c r="BR109">
        <f>IF(PV_Zone_Ranking!$AK$18="TX",0,IF(PV_Zone_Ranking!$G$29=0,0,1-(INDEX($D109:$BY109, 1, MATCH(BR$11,$D$15:$BY$15,0))-PV_Zone_Ranking!$F$29)/(PV_Zone_Ranking!$G$29-PV_Zone_Ranking!$F$29)))</f>
        <v>0</v>
      </c>
      <c r="BS109">
        <f ca="1">IF(PV_Zone_Ranking!$G$30=0,0,1-(INDEX($D109:$BY109, 1, MATCH(BS$11,$D$15:$BY$15,0))-PV_Zone_Ranking!$F$30)/(PV_Zone_Ranking!$G$30-PV_Zone_Ranking!$F$30))</f>
        <v>1.0774207710083805</v>
      </c>
      <c r="BT109">
        <f ca="1">IF(PV_Zone_Ranking!$G$28=0,0,1-(INDEX($D109:$BY109, 1, MATCH(BT$11,$D$15:$BY$15,0))-PV_Zone_Ranking!$F$28)/(PV_Zone_Ranking!$G$28-PV_Zone_Ranking!$F$28))</f>
        <v>16.799370740204573</v>
      </c>
      <c r="BU109">
        <f ca="1">IF(PV_Zone_Ranking!$AK$18="SS",0,IF(PV_Zone_Ranking!$G$26=0,0,1-(INDEX($D109:$BY109, 1, MATCH(BU$11,$D$15:$BY$15,0))-PV_Zone_Ranking!$F$26)/(PV_Zone_Ranking!$G$26-PV_Zone_Ranking!$F$26)))</f>
        <v>19.138888658952798</v>
      </c>
      <c r="BV109">
        <f>IF(PV_Zone_Ranking!$AK$18="TX",0,IF(PV_Zone_Ranking!$G$26=0,0,1-(INDEX($D109:$BY109, 1, MATCH(BV$11,$D$15:$BY$15,0))-PV_Zone_Ranking!$F$26)/(PV_Zone_Ranking!$G$26-PV_Zone_Ranking!$F$26)))</f>
        <v>0</v>
      </c>
      <c r="BW109">
        <v>0</v>
      </c>
      <c r="BX109">
        <f t="shared" ca="1" si="61"/>
        <v>0</v>
      </c>
      <c r="BY109">
        <f t="shared" ca="1" si="61"/>
        <v>0</v>
      </c>
      <c r="BZ109">
        <f t="shared" ca="1" si="61"/>
        <v>0</v>
      </c>
      <c r="CA109">
        <f t="shared" ca="1" si="61"/>
        <v>0</v>
      </c>
      <c r="CB109">
        <f t="shared" ca="1" si="61"/>
        <v>0</v>
      </c>
      <c r="CC109">
        <f t="shared" ca="1" si="61"/>
        <v>0</v>
      </c>
      <c r="CD109">
        <f t="shared" ca="1" si="61"/>
        <v>0</v>
      </c>
      <c r="CE109">
        <f t="shared" ca="1" si="61"/>
        <v>0</v>
      </c>
      <c r="CF109">
        <f t="shared" ca="1" si="61"/>
        <v>0</v>
      </c>
      <c r="CG109">
        <f t="shared" ca="1" si="61"/>
        <v>0</v>
      </c>
      <c r="CH109" s="3">
        <f t="shared" ca="1" si="53"/>
        <v>0</v>
      </c>
      <c r="CI109" s="3">
        <f ca="1">IF($BN109=0,IF(PV_Zone_Ranking!$AK$18="SS",INDEX($D109:$BY109, 1, MATCH(CI$11,$D$15:$BY$15,0)),IF(PV_Zone_Ranking!$AK$18="TX",INDEX($D109:$BY109, 1, MATCH(CI$12,$D$15:$BY$15,0)),"Error")),0)</f>
        <v>0</v>
      </c>
      <c r="CJ109" s="4">
        <f t="shared" ca="1" si="50"/>
        <v>0</v>
      </c>
      <c r="CK109">
        <f t="shared" ca="1" si="54"/>
        <v>0</v>
      </c>
      <c r="CL109">
        <f t="shared" ca="1" si="55"/>
        <v>0</v>
      </c>
      <c r="CM109" s="4" t="str">
        <f ca="1">IF(D109=0,"",IF(CH109=0,"",COUNTIF($CH$16:$CH$197,"&gt;"&amp;CH109)+COUNTIF($CH109:$CH$197,CH109)))</f>
        <v/>
      </c>
      <c r="CN109" t="str">
        <f ca="1">IF(D109=0,"",IF(CH109=0,"",COUNTIFS($CI$16:$CI$197,"&lt;"&amp;CI109,$CI$16:$CI$197,"&lt;&gt;"&amp;0)+COUNTIF($CI109:$CI$197,CI109)))</f>
        <v/>
      </c>
      <c r="CQ109">
        <v>94</v>
      </c>
      <c r="CR109" t="e">
        <f t="shared" ca="1" si="43"/>
        <v>#N/A</v>
      </c>
      <c r="CS109" t="e">
        <f t="shared" ca="1" si="43"/>
        <v>#N/A</v>
      </c>
      <c r="CT109" s="3" t="e">
        <f t="shared" ca="1" si="43"/>
        <v>#N/A</v>
      </c>
      <c r="CU109" s="3" t="e">
        <f t="shared" ca="1" si="43"/>
        <v>#N/A</v>
      </c>
      <c r="CV109" s="4" t="e">
        <f t="shared" ca="1" si="43"/>
        <v>#N/A</v>
      </c>
      <c r="CW109" s="4" t="e">
        <f t="shared" ca="1" si="57"/>
        <v>#N/A</v>
      </c>
      <c r="CY109">
        <v>94</v>
      </c>
      <c r="CZ109" t="e">
        <f t="shared" ca="1" si="60"/>
        <v>#N/A</v>
      </c>
      <c r="DA109" t="e">
        <f t="shared" ca="1" si="60"/>
        <v>#N/A</v>
      </c>
      <c r="DB109" s="3" t="e">
        <f t="shared" ca="1" si="60"/>
        <v>#N/A</v>
      </c>
      <c r="DC109" s="3" t="e">
        <f t="shared" ca="1" si="60"/>
        <v>#N/A</v>
      </c>
      <c r="DD109" s="4" t="e">
        <f t="shared" ca="1" si="60"/>
        <v>#N/A</v>
      </c>
      <c r="DE109" s="4" t="e">
        <f t="shared" ca="1" si="58"/>
        <v>#N/A</v>
      </c>
      <c r="DF109" t="e">
        <f t="shared" ca="1" si="56"/>
        <v>#N/A</v>
      </c>
    </row>
    <row r="110" spans="4:110" x14ac:dyDescent="0.2">
      <c r="D110" s="135">
        <f t="shared" ca="1" si="64"/>
        <v>0</v>
      </c>
      <c r="E110" s="135">
        <f t="shared" ca="1" si="64"/>
        <v>0</v>
      </c>
      <c r="F110" s="135">
        <f t="shared" ca="1" si="64"/>
        <v>0</v>
      </c>
      <c r="G110" s="135">
        <f t="shared" ca="1" si="64"/>
        <v>0</v>
      </c>
      <c r="H110" s="135">
        <f t="shared" ca="1" si="64"/>
        <v>0</v>
      </c>
      <c r="I110" s="135">
        <f t="shared" ca="1" si="64"/>
        <v>0</v>
      </c>
      <c r="J110" s="2">
        <f t="shared" ca="1" si="64"/>
        <v>0</v>
      </c>
      <c r="K110" s="135">
        <f t="shared" ca="1" si="64"/>
        <v>0</v>
      </c>
      <c r="L110" s="135">
        <f t="shared" ca="1" si="64"/>
        <v>0</v>
      </c>
      <c r="M110" s="135">
        <f t="shared" ca="1" si="64"/>
        <v>0</v>
      </c>
      <c r="N110" s="135">
        <f t="shared" ca="1" si="64"/>
        <v>0</v>
      </c>
      <c r="O110" s="135">
        <f t="shared" ca="1" si="64"/>
        <v>0</v>
      </c>
      <c r="P110" s="135">
        <f t="shared" ca="1" si="64"/>
        <v>0</v>
      </c>
      <c r="Q110" s="135">
        <f t="shared" ca="1" si="64"/>
        <v>0</v>
      </c>
      <c r="R110" s="135">
        <f t="shared" ca="1" si="64"/>
        <v>0</v>
      </c>
      <c r="S110" s="135">
        <f t="shared" ca="1" si="64"/>
        <v>0</v>
      </c>
      <c r="T110" s="135">
        <f t="shared" ca="1" si="63"/>
        <v>0</v>
      </c>
      <c r="U110" s="135">
        <f t="shared" ca="1" si="63"/>
        <v>0</v>
      </c>
      <c r="V110" s="135">
        <f t="shared" ca="1" si="63"/>
        <v>0</v>
      </c>
      <c r="W110" s="135">
        <f t="shared" ca="1" si="63"/>
        <v>0</v>
      </c>
      <c r="X110" s="135">
        <f t="shared" ca="1" si="63"/>
        <v>0</v>
      </c>
      <c r="Y110" s="135">
        <f t="shared" ca="1" si="63"/>
        <v>0</v>
      </c>
      <c r="Z110" s="135">
        <f t="shared" ca="1" si="63"/>
        <v>0</v>
      </c>
      <c r="AA110" s="135">
        <f t="shared" ca="1" si="63"/>
        <v>0</v>
      </c>
      <c r="AB110" s="135">
        <f t="shared" ca="1" si="63"/>
        <v>0</v>
      </c>
      <c r="AC110" s="135">
        <f t="shared" ca="1" si="63"/>
        <v>0</v>
      </c>
      <c r="AD110" s="135">
        <f t="shared" ca="1" si="63"/>
        <v>0</v>
      </c>
      <c r="AE110" s="135">
        <f t="shared" ca="1" si="63"/>
        <v>0</v>
      </c>
      <c r="AF110" s="135">
        <f t="shared" ca="1" si="63"/>
        <v>0</v>
      </c>
      <c r="AG110" s="135">
        <f t="shared" ca="1" si="63"/>
        <v>0</v>
      </c>
      <c r="AH110" s="135">
        <f t="shared" ca="1" si="62"/>
        <v>0</v>
      </c>
      <c r="AI110" s="135">
        <f t="shared" ca="1" si="62"/>
        <v>0</v>
      </c>
      <c r="AJ110" s="135">
        <f t="shared" ca="1" si="62"/>
        <v>0</v>
      </c>
      <c r="AK110" s="135">
        <f t="shared" ca="1" si="62"/>
        <v>0</v>
      </c>
      <c r="AL110" s="135">
        <f t="shared" ca="1" si="62"/>
        <v>0</v>
      </c>
      <c r="AM110" s="135">
        <f t="shared" ca="1" si="62"/>
        <v>0</v>
      </c>
      <c r="AN110" s="135">
        <f t="shared" ca="1" si="62"/>
        <v>0</v>
      </c>
      <c r="AO110" s="135">
        <f t="shared" ca="1" si="62"/>
        <v>0</v>
      </c>
      <c r="AP110" s="135">
        <f t="shared" ca="1" si="62"/>
        <v>0</v>
      </c>
      <c r="AQ110" s="135">
        <f t="shared" ca="1" si="62"/>
        <v>0</v>
      </c>
      <c r="AR110" s="135">
        <f t="shared" ca="1" si="62"/>
        <v>0</v>
      </c>
      <c r="AS110" s="135">
        <f t="shared" ca="1" si="62"/>
        <v>0</v>
      </c>
      <c r="AT110" s="135">
        <f t="shared" ca="1" si="62"/>
        <v>0</v>
      </c>
      <c r="AU110" s="135">
        <f t="shared" ca="1" si="62"/>
        <v>0</v>
      </c>
      <c r="AV110" s="135">
        <f t="shared" ca="1" si="62"/>
        <v>0</v>
      </c>
      <c r="AW110" s="135">
        <f t="shared" ca="1" si="62"/>
        <v>0</v>
      </c>
      <c r="AX110" s="135">
        <f t="shared" ca="1" si="66"/>
        <v>0</v>
      </c>
      <c r="AY110" s="135">
        <f t="shared" ca="1" si="66"/>
        <v>0</v>
      </c>
      <c r="AZ110" s="135">
        <f t="shared" ca="1" si="66"/>
        <v>0</v>
      </c>
      <c r="BA110" s="135">
        <f t="shared" ca="1" si="65"/>
        <v>0</v>
      </c>
      <c r="BB110" s="135">
        <f t="shared" ca="1" si="65"/>
        <v>0</v>
      </c>
      <c r="BC110" s="135">
        <f t="shared" ca="1" si="65"/>
        <v>0</v>
      </c>
      <c r="BD110" s="135">
        <f t="shared" ca="1" si="65"/>
        <v>0</v>
      </c>
      <c r="BE110" s="135">
        <f t="shared" ca="1" si="65"/>
        <v>0</v>
      </c>
      <c r="BF110" s="135">
        <f t="shared" ca="1" si="65"/>
        <v>0</v>
      </c>
      <c r="BG110" s="135">
        <f t="shared" ca="1" si="65"/>
        <v>0</v>
      </c>
      <c r="BH110" s="135">
        <f t="shared" ca="1" si="65"/>
        <v>0</v>
      </c>
      <c r="BI110" s="135">
        <f t="shared" ca="1" si="65"/>
        <v>0</v>
      </c>
      <c r="BJ110" s="135">
        <f t="shared" ca="1" si="65"/>
        <v>0</v>
      </c>
      <c r="BK110" s="135">
        <f t="shared" ca="1" si="65"/>
        <v>0</v>
      </c>
      <c r="BL110" s="135"/>
      <c r="BM110" s="135">
        <f ca="1">IF(INDEX($D110:$BV110, 1, MATCH(BM$11,$D$15:$BV$15,0))&gt;=PV_Zone_Ranking!$C$45,0,1)</f>
        <v>0</v>
      </c>
      <c r="BN110" s="135">
        <f t="shared" ca="1" si="52"/>
        <v>0</v>
      </c>
      <c r="BQ110">
        <f ca="1">IF(PV_Zone_Ranking!$AK$18="SS",0,IF(PV_Zone_Ranking!$G$29=0,0,1-(INDEX($D110:$BY110, 1, MATCH(BQ$11,$D$15:$BY$15,0))-PV_Zone_Ranking!$F$29)/(PV_Zone_Ranking!$G$29-PV_Zone_Ranking!$F$29)))</f>
        <v>3.8575399157771662</v>
      </c>
      <c r="BR110">
        <f>IF(PV_Zone_Ranking!$AK$18="TX",0,IF(PV_Zone_Ranking!$G$29=0,0,1-(INDEX($D110:$BY110, 1, MATCH(BR$11,$D$15:$BY$15,0))-PV_Zone_Ranking!$F$29)/(PV_Zone_Ranking!$G$29-PV_Zone_Ranking!$F$29)))</f>
        <v>0</v>
      </c>
      <c r="BS110">
        <f ca="1">IF(PV_Zone_Ranking!$G$30=0,0,1-(INDEX($D110:$BY110, 1, MATCH(BS$11,$D$15:$BY$15,0))-PV_Zone_Ranking!$F$30)/(PV_Zone_Ranking!$G$30-PV_Zone_Ranking!$F$30))</f>
        <v>1.0774207710083805</v>
      </c>
      <c r="BT110">
        <f ca="1">IF(PV_Zone_Ranking!$G$28=0,0,1-(INDEX($D110:$BY110, 1, MATCH(BT$11,$D$15:$BY$15,0))-PV_Zone_Ranking!$F$28)/(PV_Zone_Ranking!$G$28-PV_Zone_Ranking!$F$28))</f>
        <v>16.799370740204573</v>
      </c>
      <c r="BU110">
        <f ca="1">IF(PV_Zone_Ranking!$AK$18="SS",0,IF(PV_Zone_Ranking!$G$26=0,0,1-(INDEX($D110:$BY110, 1, MATCH(BU$11,$D$15:$BY$15,0))-PV_Zone_Ranking!$F$26)/(PV_Zone_Ranking!$G$26-PV_Zone_Ranking!$F$26)))</f>
        <v>19.138888658952798</v>
      </c>
      <c r="BV110">
        <f>IF(PV_Zone_Ranking!$AK$18="TX",0,IF(PV_Zone_Ranking!$G$26=0,0,1-(INDEX($D110:$BY110, 1, MATCH(BV$11,$D$15:$BY$15,0))-PV_Zone_Ranking!$F$26)/(PV_Zone_Ranking!$G$26-PV_Zone_Ranking!$F$26)))</f>
        <v>0</v>
      </c>
      <c r="BW110">
        <v>0</v>
      </c>
      <c r="BX110">
        <f t="shared" ca="1" si="61"/>
        <v>0</v>
      </c>
      <c r="BY110">
        <f t="shared" ca="1" si="61"/>
        <v>0</v>
      </c>
      <c r="BZ110">
        <f t="shared" ca="1" si="61"/>
        <v>0</v>
      </c>
      <c r="CA110">
        <f t="shared" ca="1" si="61"/>
        <v>0</v>
      </c>
      <c r="CB110">
        <f t="shared" ca="1" si="61"/>
        <v>0</v>
      </c>
      <c r="CC110">
        <f t="shared" ca="1" si="61"/>
        <v>0</v>
      </c>
      <c r="CD110">
        <f t="shared" ca="1" si="61"/>
        <v>0</v>
      </c>
      <c r="CE110">
        <f t="shared" ca="1" si="61"/>
        <v>0</v>
      </c>
      <c r="CF110">
        <f t="shared" ca="1" si="61"/>
        <v>0</v>
      </c>
      <c r="CG110">
        <f t="shared" ca="1" si="61"/>
        <v>0</v>
      </c>
      <c r="CH110" s="3">
        <f t="shared" ca="1" si="53"/>
        <v>0</v>
      </c>
      <c r="CI110" s="3">
        <f ca="1">IF($BN110=0,IF(PV_Zone_Ranking!$AK$18="SS",INDEX($D110:$BY110, 1, MATCH(CI$11,$D$15:$BY$15,0)),IF(PV_Zone_Ranking!$AK$18="TX",INDEX($D110:$BY110, 1, MATCH(CI$12,$D$15:$BY$15,0)),"Error")),0)</f>
        <v>0</v>
      </c>
      <c r="CJ110" s="4">
        <f t="shared" ca="1" si="50"/>
        <v>0</v>
      </c>
      <c r="CK110">
        <f t="shared" ca="1" si="54"/>
        <v>0</v>
      </c>
      <c r="CL110">
        <f t="shared" ca="1" si="55"/>
        <v>0</v>
      </c>
      <c r="CM110" s="4" t="str">
        <f ca="1">IF(D110=0,"",IF(CH110=0,"",COUNTIF($CH$16:$CH$197,"&gt;"&amp;CH110)+COUNTIF($CH110:$CH$197,CH110)))</f>
        <v/>
      </c>
      <c r="CN110" t="str">
        <f ca="1">IF(D110=0,"",IF(CH110=0,"",COUNTIFS($CI$16:$CI$197,"&lt;"&amp;CI110,$CI$16:$CI$197,"&lt;&gt;"&amp;0)+COUNTIF($CI110:$CI$197,CI110)))</f>
        <v/>
      </c>
      <c r="CQ110">
        <v>95</v>
      </c>
      <c r="CR110" t="e">
        <f t="shared" ca="1" si="43"/>
        <v>#N/A</v>
      </c>
      <c r="CS110" t="e">
        <f t="shared" ca="1" si="43"/>
        <v>#N/A</v>
      </c>
      <c r="CT110" s="3" t="e">
        <f t="shared" ca="1" si="43"/>
        <v>#N/A</v>
      </c>
      <c r="CU110" s="3" t="e">
        <f t="shared" ca="1" si="43"/>
        <v>#N/A</v>
      </c>
      <c r="CV110" s="4" t="e">
        <f t="shared" ca="1" si="43"/>
        <v>#N/A</v>
      </c>
      <c r="CW110" s="4" t="e">
        <f t="shared" ca="1" si="57"/>
        <v>#N/A</v>
      </c>
      <c r="CY110">
        <v>95</v>
      </c>
      <c r="CZ110" t="e">
        <f t="shared" ca="1" si="60"/>
        <v>#N/A</v>
      </c>
      <c r="DA110" t="e">
        <f t="shared" ca="1" si="60"/>
        <v>#N/A</v>
      </c>
      <c r="DB110" s="3" t="e">
        <f t="shared" ca="1" si="60"/>
        <v>#N/A</v>
      </c>
      <c r="DC110" s="3" t="e">
        <f t="shared" ca="1" si="60"/>
        <v>#N/A</v>
      </c>
      <c r="DD110" s="4" t="e">
        <f t="shared" ca="1" si="60"/>
        <v>#N/A</v>
      </c>
      <c r="DE110" s="4" t="e">
        <f t="shared" ca="1" si="58"/>
        <v>#N/A</v>
      </c>
      <c r="DF110" t="e">
        <f t="shared" ca="1" si="56"/>
        <v>#N/A</v>
      </c>
    </row>
    <row r="111" spans="4:110" x14ac:dyDescent="0.2">
      <c r="D111" s="135">
        <f t="shared" ca="1" si="64"/>
        <v>0</v>
      </c>
      <c r="E111" s="135">
        <f t="shared" ca="1" si="64"/>
        <v>0</v>
      </c>
      <c r="F111" s="135">
        <f t="shared" ca="1" si="64"/>
        <v>0</v>
      </c>
      <c r="G111" s="135">
        <f t="shared" ca="1" si="64"/>
        <v>0</v>
      </c>
      <c r="H111" s="135">
        <f t="shared" ca="1" si="64"/>
        <v>0</v>
      </c>
      <c r="I111" s="135">
        <f t="shared" ca="1" si="64"/>
        <v>0</v>
      </c>
      <c r="J111" s="2">
        <f t="shared" ca="1" si="64"/>
        <v>0</v>
      </c>
      <c r="K111" s="135">
        <f t="shared" ca="1" si="64"/>
        <v>0</v>
      </c>
      <c r="L111" s="135">
        <f t="shared" ca="1" si="64"/>
        <v>0</v>
      </c>
      <c r="M111" s="135">
        <f t="shared" ca="1" si="64"/>
        <v>0</v>
      </c>
      <c r="N111" s="135">
        <f t="shared" ca="1" si="64"/>
        <v>0</v>
      </c>
      <c r="O111" s="135">
        <f t="shared" ca="1" si="64"/>
        <v>0</v>
      </c>
      <c r="P111" s="135">
        <f t="shared" ca="1" si="64"/>
        <v>0</v>
      </c>
      <c r="Q111" s="135">
        <f t="shared" ca="1" si="64"/>
        <v>0</v>
      </c>
      <c r="R111" s="135">
        <f t="shared" ca="1" si="64"/>
        <v>0</v>
      </c>
      <c r="S111" s="135">
        <f t="shared" ca="1" si="64"/>
        <v>0</v>
      </c>
      <c r="T111" s="135">
        <f t="shared" ca="1" si="63"/>
        <v>0</v>
      </c>
      <c r="U111" s="135">
        <f t="shared" ca="1" si="63"/>
        <v>0</v>
      </c>
      <c r="V111" s="135">
        <f t="shared" ca="1" si="63"/>
        <v>0</v>
      </c>
      <c r="W111" s="135">
        <f t="shared" ca="1" si="63"/>
        <v>0</v>
      </c>
      <c r="X111" s="135">
        <f t="shared" ca="1" si="63"/>
        <v>0</v>
      </c>
      <c r="Y111" s="135">
        <f t="shared" ca="1" si="63"/>
        <v>0</v>
      </c>
      <c r="Z111" s="135">
        <f t="shared" ca="1" si="63"/>
        <v>0</v>
      </c>
      <c r="AA111" s="135">
        <f t="shared" ca="1" si="63"/>
        <v>0</v>
      </c>
      <c r="AB111" s="135">
        <f t="shared" ca="1" si="63"/>
        <v>0</v>
      </c>
      <c r="AC111" s="135">
        <f t="shared" ca="1" si="63"/>
        <v>0</v>
      </c>
      <c r="AD111" s="135">
        <f t="shared" ca="1" si="63"/>
        <v>0</v>
      </c>
      <c r="AE111" s="135">
        <f t="shared" ca="1" si="63"/>
        <v>0</v>
      </c>
      <c r="AF111" s="135">
        <f t="shared" ca="1" si="63"/>
        <v>0</v>
      </c>
      <c r="AG111" s="135">
        <f t="shared" ca="1" si="63"/>
        <v>0</v>
      </c>
      <c r="AH111" s="135">
        <f t="shared" ca="1" si="62"/>
        <v>0</v>
      </c>
      <c r="AI111" s="135">
        <f t="shared" ca="1" si="62"/>
        <v>0</v>
      </c>
      <c r="AJ111" s="135">
        <f t="shared" ca="1" si="62"/>
        <v>0</v>
      </c>
      <c r="AK111" s="135">
        <f t="shared" ca="1" si="62"/>
        <v>0</v>
      </c>
      <c r="AL111" s="135">
        <f t="shared" ca="1" si="62"/>
        <v>0</v>
      </c>
      <c r="AM111" s="135">
        <f t="shared" ca="1" si="62"/>
        <v>0</v>
      </c>
      <c r="AN111" s="135">
        <f t="shared" ca="1" si="62"/>
        <v>0</v>
      </c>
      <c r="AO111" s="135">
        <f t="shared" ca="1" si="62"/>
        <v>0</v>
      </c>
      <c r="AP111" s="135">
        <f t="shared" ca="1" si="62"/>
        <v>0</v>
      </c>
      <c r="AQ111" s="135">
        <f t="shared" ca="1" si="62"/>
        <v>0</v>
      </c>
      <c r="AR111" s="135">
        <f t="shared" ca="1" si="62"/>
        <v>0</v>
      </c>
      <c r="AS111" s="135">
        <f t="shared" ca="1" si="62"/>
        <v>0</v>
      </c>
      <c r="AT111" s="135">
        <f t="shared" ca="1" si="66"/>
        <v>0</v>
      </c>
      <c r="AU111" s="135">
        <f t="shared" ca="1" si="66"/>
        <v>0</v>
      </c>
      <c r="AV111" s="135">
        <f t="shared" ca="1" si="66"/>
        <v>0</v>
      </c>
      <c r="AW111" s="135">
        <f t="shared" ca="1" si="66"/>
        <v>0</v>
      </c>
      <c r="AX111" s="135">
        <f t="shared" ca="1" si="66"/>
        <v>0</v>
      </c>
      <c r="AY111" s="135">
        <f t="shared" ca="1" si="66"/>
        <v>0</v>
      </c>
      <c r="AZ111" s="135">
        <f t="shared" ca="1" si="66"/>
        <v>0</v>
      </c>
      <c r="BA111" s="135">
        <f t="shared" ca="1" si="65"/>
        <v>0</v>
      </c>
      <c r="BB111" s="135">
        <f t="shared" ca="1" si="65"/>
        <v>0</v>
      </c>
      <c r="BC111" s="135">
        <f t="shared" ca="1" si="65"/>
        <v>0</v>
      </c>
      <c r="BD111" s="135">
        <f t="shared" ca="1" si="65"/>
        <v>0</v>
      </c>
      <c r="BE111" s="135">
        <f t="shared" ca="1" si="65"/>
        <v>0</v>
      </c>
      <c r="BF111" s="135">
        <f t="shared" ca="1" si="65"/>
        <v>0</v>
      </c>
      <c r="BG111" s="135">
        <f t="shared" ca="1" si="65"/>
        <v>0</v>
      </c>
      <c r="BH111" s="135">
        <f t="shared" ca="1" si="65"/>
        <v>0</v>
      </c>
      <c r="BI111" s="135">
        <f t="shared" ca="1" si="65"/>
        <v>0</v>
      </c>
      <c r="BJ111" s="135">
        <f t="shared" ca="1" si="65"/>
        <v>0</v>
      </c>
      <c r="BK111" s="135">
        <f t="shared" ca="1" si="65"/>
        <v>0</v>
      </c>
      <c r="BL111" s="135"/>
      <c r="BM111" s="135">
        <f ca="1">IF(INDEX($D111:$BV111, 1, MATCH(BM$11,$D$15:$BV$15,0))&gt;=PV_Zone_Ranking!$C$45,0,1)</f>
        <v>0</v>
      </c>
      <c r="BN111" s="135">
        <f t="shared" ca="1" si="52"/>
        <v>0</v>
      </c>
      <c r="BQ111">
        <f ca="1">IF(PV_Zone_Ranking!$AK$18="SS",0,IF(PV_Zone_Ranking!$G$29=0,0,1-(INDEX($D111:$BY111, 1, MATCH(BQ$11,$D$15:$BY$15,0))-PV_Zone_Ranking!$F$29)/(PV_Zone_Ranking!$G$29-PV_Zone_Ranking!$F$29)))</f>
        <v>3.8575399157771662</v>
      </c>
      <c r="BR111">
        <f>IF(PV_Zone_Ranking!$AK$18="TX",0,IF(PV_Zone_Ranking!$G$29=0,0,1-(INDEX($D111:$BY111, 1, MATCH(BR$11,$D$15:$BY$15,0))-PV_Zone_Ranking!$F$29)/(PV_Zone_Ranking!$G$29-PV_Zone_Ranking!$F$29)))</f>
        <v>0</v>
      </c>
      <c r="BS111">
        <f ca="1">IF(PV_Zone_Ranking!$G$30=0,0,1-(INDEX($D111:$BY111, 1, MATCH(BS$11,$D$15:$BY$15,0))-PV_Zone_Ranking!$F$30)/(PV_Zone_Ranking!$G$30-PV_Zone_Ranking!$F$30))</f>
        <v>1.0774207710083805</v>
      </c>
      <c r="BT111">
        <f ca="1">IF(PV_Zone_Ranking!$G$28=0,0,1-(INDEX($D111:$BY111, 1, MATCH(BT$11,$D$15:$BY$15,0))-PV_Zone_Ranking!$F$28)/(PV_Zone_Ranking!$G$28-PV_Zone_Ranking!$F$28))</f>
        <v>16.799370740204573</v>
      </c>
      <c r="BU111">
        <f ca="1">IF(PV_Zone_Ranking!$AK$18="SS",0,IF(PV_Zone_Ranking!$G$26=0,0,1-(INDEX($D111:$BY111, 1, MATCH(BU$11,$D$15:$BY$15,0))-PV_Zone_Ranking!$F$26)/(PV_Zone_Ranking!$G$26-PV_Zone_Ranking!$F$26)))</f>
        <v>19.138888658952798</v>
      </c>
      <c r="BV111">
        <f>IF(PV_Zone_Ranking!$AK$18="TX",0,IF(PV_Zone_Ranking!$G$26=0,0,1-(INDEX($D111:$BY111, 1, MATCH(BV$11,$D$15:$BY$15,0))-PV_Zone_Ranking!$F$26)/(PV_Zone_Ranking!$G$26-PV_Zone_Ranking!$F$26)))</f>
        <v>0</v>
      </c>
      <c r="BW111">
        <v>0</v>
      </c>
      <c r="BX111">
        <f t="shared" ca="1" si="61"/>
        <v>0</v>
      </c>
      <c r="BY111">
        <f t="shared" ca="1" si="61"/>
        <v>0</v>
      </c>
      <c r="BZ111">
        <f t="shared" ca="1" si="61"/>
        <v>0</v>
      </c>
      <c r="CA111">
        <f t="shared" ca="1" si="61"/>
        <v>0</v>
      </c>
      <c r="CB111">
        <f t="shared" ca="1" si="61"/>
        <v>0</v>
      </c>
      <c r="CC111">
        <f t="shared" ca="1" si="61"/>
        <v>0</v>
      </c>
      <c r="CD111">
        <f t="shared" ca="1" si="61"/>
        <v>0</v>
      </c>
      <c r="CE111">
        <f t="shared" ca="1" si="61"/>
        <v>0</v>
      </c>
      <c r="CF111">
        <f t="shared" ca="1" si="61"/>
        <v>0</v>
      </c>
      <c r="CG111">
        <f t="shared" ca="1" si="61"/>
        <v>0</v>
      </c>
      <c r="CH111" s="3">
        <f t="shared" ca="1" si="53"/>
        <v>0</v>
      </c>
      <c r="CI111" s="3">
        <f ca="1">IF($BN111=0,IF(PV_Zone_Ranking!$AK$18="SS",INDEX($D111:$BY111, 1, MATCH(CI$11,$D$15:$BY$15,0)),IF(PV_Zone_Ranking!$AK$18="TX",INDEX($D111:$BY111, 1, MATCH(CI$12,$D$15:$BY$15,0)),"Error")),0)</f>
        <v>0</v>
      </c>
      <c r="CJ111" s="4">
        <f t="shared" ca="1" si="50"/>
        <v>0</v>
      </c>
      <c r="CK111">
        <f t="shared" ca="1" si="54"/>
        <v>0</v>
      </c>
      <c r="CL111">
        <f t="shared" ca="1" si="55"/>
        <v>0</v>
      </c>
      <c r="CM111" s="4" t="str">
        <f ca="1">IF(D111=0,"",IF(CH111=0,"",COUNTIF($CH$16:$CH$197,"&gt;"&amp;CH111)+COUNTIF($CH111:$CH$197,CH111)))</f>
        <v/>
      </c>
      <c r="CN111" t="str">
        <f ca="1">IF(D111=0,"",IF(CH111=0,"",COUNTIFS($CI$16:$CI$197,"&lt;"&amp;CI111,$CI$16:$CI$197,"&lt;&gt;"&amp;0)+COUNTIF($CI111:$CI$197,CI111)))</f>
        <v/>
      </c>
      <c r="CQ111">
        <v>96</v>
      </c>
      <c r="CR111" t="e">
        <f t="shared" ca="1" si="43"/>
        <v>#N/A</v>
      </c>
      <c r="CS111" t="e">
        <f t="shared" ca="1" si="43"/>
        <v>#N/A</v>
      </c>
      <c r="CT111" s="3" t="e">
        <f t="shared" ca="1" si="43"/>
        <v>#N/A</v>
      </c>
      <c r="CU111" s="3" t="e">
        <f t="shared" ca="1" si="43"/>
        <v>#N/A</v>
      </c>
      <c r="CV111" s="4" t="e">
        <f t="shared" ca="1" si="43"/>
        <v>#N/A</v>
      </c>
      <c r="CW111" s="4" t="e">
        <f t="shared" ca="1" si="57"/>
        <v>#N/A</v>
      </c>
      <c r="CY111">
        <v>96</v>
      </c>
      <c r="CZ111" t="e">
        <f t="shared" ca="1" si="60"/>
        <v>#N/A</v>
      </c>
      <c r="DA111" t="e">
        <f t="shared" ca="1" si="60"/>
        <v>#N/A</v>
      </c>
      <c r="DB111" s="3" t="e">
        <f t="shared" ca="1" si="60"/>
        <v>#N/A</v>
      </c>
      <c r="DC111" s="3" t="e">
        <f t="shared" ca="1" si="60"/>
        <v>#N/A</v>
      </c>
      <c r="DD111" s="4" t="e">
        <f t="shared" ca="1" si="60"/>
        <v>#N/A</v>
      </c>
      <c r="DE111" s="4" t="e">
        <f t="shared" ca="1" si="58"/>
        <v>#N/A</v>
      </c>
      <c r="DF111" t="e">
        <f t="shared" ca="1" si="56"/>
        <v>#N/A</v>
      </c>
    </row>
    <row r="112" spans="4:110" x14ac:dyDescent="0.2">
      <c r="D112" s="135">
        <f t="shared" ca="1" si="64"/>
        <v>0</v>
      </c>
      <c r="E112" s="135">
        <f t="shared" ca="1" si="64"/>
        <v>0</v>
      </c>
      <c r="F112" s="135">
        <f t="shared" ca="1" si="64"/>
        <v>0</v>
      </c>
      <c r="G112" s="135">
        <f t="shared" ca="1" si="64"/>
        <v>0</v>
      </c>
      <c r="H112" s="135">
        <f t="shared" ca="1" si="64"/>
        <v>0</v>
      </c>
      <c r="I112" s="135">
        <f t="shared" ca="1" si="64"/>
        <v>0</v>
      </c>
      <c r="J112" s="2">
        <f t="shared" ca="1" si="64"/>
        <v>0</v>
      </c>
      <c r="K112" s="135">
        <f t="shared" ca="1" si="64"/>
        <v>0</v>
      </c>
      <c r="L112" s="135">
        <f t="shared" ca="1" si="64"/>
        <v>0</v>
      </c>
      <c r="M112" s="135">
        <f t="shared" ca="1" si="64"/>
        <v>0</v>
      </c>
      <c r="N112" s="135">
        <f t="shared" ca="1" si="64"/>
        <v>0</v>
      </c>
      <c r="O112" s="135">
        <f t="shared" ca="1" si="64"/>
        <v>0</v>
      </c>
      <c r="P112" s="135">
        <f t="shared" ca="1" si="64"/>
        <v>0</v>
      </c>
      <c r="Q112" s="135">
        <f t="shared" ca="1" si="64"/>
        <v>0</v>
      </c>
      <c r="R112" s="135">
        <f t="shared" ca="1" si="64"/>
        <v>0</v>
      </c>
      <c r="S112" s="135">
        <f t="shared" ref="S112:AH130" ca="1" si="67">INDIRECT($B$3&amp;"!R"&amp;(ROW()-$D$14)&amp;"C"&amp;(COLUMN()-$C$15),FALSE)</f>
        <v>0</v>
      </c>
      <c r="T112" s="135">
        <f t="shared" ca="1" si="63"/>
        <v>0</v>
      </c>
      <c r="U112" s="135">
        <f t="shared" ca="1" si="63"/>
        <v>0</v>
      </c>
      <c r="V112" s="135">
        <f t="shared" ca="1" si="63"/>
        <v>0</v>
      </c>
      <c r="W112" s="135">
        <f t="shared" ca="1" si="63"/>
        <v>0</v>
      </c>
      <c r="X112" s="135">
        <f t="shared" ca="1" si="63"/>
        <v>0</v>
      </c>
      <c r="Y112" s="135">
        <f t="shared" ca="1" si="63"/>
        <v>0</v>
      </c>
      <c r="Z112" s="135">
        <f t="shared" ca="1" si="63"/>
        <v>0</v>
      </c>
      <c r="AA112" s="135">
        <f t="shared" ca="1" si="63"/>
        <v>0</v>
      </c>
      <c r="AB112" s="135">
        <f t="shared" ca="1" si="63"/>
        <v>0</v>
      </c>
      <c r="AC112" s="135">
        <f t="shared" ca="1" si="63"/>
        <v>0</v>
      </c>
      <c r="AD112" s="135">
        <f t="shared" ca="1" si="63"/>
        <v>0</v>
      </c>
      <c r="AE112" s="135">
        <f t="shared" ca="1" si="63"/>
        <v>0</v>
      </c>
      <c r="AF112" s="135">
        <f t="shared" ca="1" si="63"/>
        <v>0</v>
      </c>
      <c r="AG112" s="135">
        <f t="shared" ca="1" si="63"/>
        <v>0</v>
      </c>
      <c r="AH112" s="135">
        <f t="shared" ca="1" si="62"/>
        <v>0</v>
      </c>
      <c r="AI112" s="135">
        <f t="shared" ca="1" si="62"/>
        <v>0</v>
      </c>
      <c r="AJ112" s="135">
        <f t="shared" ca="1" si="62"/>
        <v>0</v>
      </c>
      <c r="AK112" s="135">
        <f t="shared" ca="1" si="62"/>
        <v>0</v>
      </c>
      <c r="AL112" s="135">
        <f t="shared" ref="AH112:AW129" ca="1" si="68">INDIRECT($B$3&amp;"!R"&amp;(ROW()-$D$14)&amp;"C"&amp;(COLUMN()-$C$15),FALSE)</f>
        <v>0</v>
      </c>
      <c r="AM112" s="135">
        <f t="shared" ca="1" si="68"/>
        <v>0</v>
      </c>
      <c r="AN112" s="135">
        <f t="shared" ca="1" si="68"/>
        <v>0</v>
      </c>
      <c r="AO112" s="135">
        <f t="shared" ca="1" si="68"/>
        <v>0</v>
      </c>
      <c r="AP112" s="135">
        <f t="shared" ca="1" si="68"/>
        <v>0</v>
      </c>
      <c r="AQ112" s="135">
        <f t="shared" ca="1" si="68"/>
        <v>0</v>
      </c>
      <c r="AR112" s="135">
        <f t="shared" ca="1" si="68"/>
        <v>0</v>
      </c>
      <c r="AS112" s="135">
        <f t="shared" ca="1" si="68"/>
        <v>0</v>
      </c>
      <c r="AT112" s="135">
        <f t="shared" ca="1" si="66"/>
        <v>0</v>
      </c>
      <c r="AU112" s="135">
        <f t="shared" ca="1" si="66"/>
        <v>0</v>
      </c>
      <c r="AV112" s="135">
        <f t="shared" ca="1" si="66"/>
        <v>0</v>
      </c>
      <c r="AW112" s="135">
        <f t="shared" ca="1" si="66"/>
        <v>0</v>
      </c>
      <c r="AX112" s="135">
        <f t="shared" ca="1" si="66"/>
        <v>0</v>
      </c>
      <c r="AY112" s="135">
        <f t="shared" ca="1" si="66"/>
        <v>0</v>
      </c>
      <c r="AZ112" s="135">
        <f t="shared" ca="1" si="66"/>
        <v>0</v>
      </c>
      <c r="BA112" s="135">
        <f t="shared" ca="1" si="65"/>
        <v>0</v>
      </c>
      <c r="BB112" s="135">
        <f t="shared" ca="1" si="65"/>
        <v>0</v>
      </c>
      <c r="BC112" s="135">
        <f t="shared" ca="1" si="65"/>
        <v>0</v>
      </c>
      <c r="BD112" s="135">
        <f t="shared" ca="1" si="65"/>
        <v>0</v>
      </c>
      <c r="BE112" s="135">
        <f t="shared" ca="1" si="65"/>
        <v>0</v>
      </c>
      <c r="BF112" s="135">
        <f t="shared" ca="1" si="65"/>
        <v>0</v>
      </c>
      <c r="BG112" s="135">
        <f t="shared" ca="1" si="65"/>
        <v>0</v>
      </c>
      <c r="BH112" s="135">
        <f t="shared" ca="1" si="65"/>
        <v>0</v>
      </c>
      <c r="BI112" s="135">
        <f t="shared" ca="1" si="65"/>
        <v>0</v>
      </c>
      <c r="BJ112" s="135">
        <f t="shared" ca="1" si="65"/>
        <v>0</v>
      </c>
      <c r="BK112" s="135">
        <f t="shared" ca="1" si="65"/>
        <v>0</v>
      </c>
      <c r="BL112" s="135"/>
      <c r="BM112" s="135">
        <f ca="1">IF(INDEX($D112:$BV112, 1, MATCH(BM$11,$D$15:$BV$15,0))&gt;=PV_Zone_Ranking!$C$45,0,1)</f>
        <v>0</v>
      </c>
      <c r="BN112" s="135">
        <f t="shared" ca="1" si="52"/>
        <v>0</v>
      </c>
      <c r="BQ112">
        <f ca="1">IF(PV_Zone_Ranking!$AK$18="SS",0,IF(PV_Zone_Ranking!$G$29=0,0,1-(INDEX($D112:$BY112, 1, MATCH(BQ$11,$D$15:$BY$15,0))-PV_Zone_Ranking!$F$29)/(PV_Zone_Ranking!$G$29-PV_Zone_Ranking!$F$29)))</f>
        <v>3.8575399157771662</v>
      </c>
      <c r="BR112">
        <f>IF(PV_Zone_Ranking!$AK$18="TX",0,IF(PV_Zone_Ranking!$G$29=0,0,1-(INDEX($D112:$BY112, 1, MATCH(BR$11,$D$15:$BY$15,0))-PV_Zone_Ranking!$F$29)/(PV_Zone_Ranking!$G$29-PV_Zone_Ranking!$F$29)))</f>
        <v>0</v>
      </c>
      <c r="BS112">
        <f ca="1">IF(PV_Zone_Ranking!$G$30=0,0,1-(INDEX($D112:$BY112, 1, MATCH(BS$11,$D$15:$BY$15,0))-PV_Zone_Ranking!$F$30)/(PV_Zone_Ranking!$G$30-PV_Zone_Ranking!$F$30))</f>
        <v>1.0774207710083805</v>
      </c>
      <c r="BT112">
        <f ca="1">IF(PV_Zone_Ranking!$G$28=0,0,1-(INDEX($D112:$BY112, 1, MATCH(BT$11,$D$15:$BY$15,0))-PV_Zone_Ranking!$F$28)/(PV_Zone_Ranking!$G$28-PV_Zone_Ranking!$F$28))</f>
        <v>16.799370740204573</v>
      </c>
      <c r="BU112">
        <f ca="1">IF(PV_Zone_Ranking!$AK$18="SS",0,IF(PV_Zone_Ranking!$G$26=0,0,1-(INDEX($D112:$BY112, 1, MATCH(BU$11,$D$15:$BY$15,0))-PV_Zone_Ranking!$F$26)/(PV_Zone_Ranking!$G$26-PV_Zone_Ranking!$F$26)))</f>
        <v>19.138888658952798</v>
      </c>
      <c r="BV112">
        <f>IF(PV_Zone_Ranking!$AK$18="TX",0,IF(PV_Zone_Ranking!$G$26=0,0,1-(INDEX($D112:$BY112, 1, MATCH(BV$11,$D$15:$BY$15,0))-PV_Zone_Ranking!$F$26)/(PV_Zone_Ranking!$G$26-PV_Zone_Ranking!$F$26)))</f>
        <v>0</v>
      </c>
      <c r="BW112">
        <v>0</v>
      </c>
      <c r="BX112">
        <f t="shared" ca="1" si="61"/>
        <v>0</v>
      </c>
      <c r="BY112">
        <f t="shared" ca="1" si="61"/>
        <v>0</v>
      </c>
      <c r="BZ112">
        <f t="shared" ca="1" si="61"/>
        <v>0</v>
      </c>
      <c r="CA112">
        <f t="shared" ca="1" si="61"/>
        <v>0</v>
      </c>
      <c r="CB112">
        <f t="shared" ca="1" si="61"/>
        <v>0</v>
      </c>
      <c r="CC112">
        <f t="shared" ca="1" si="61"/>
        <v>0</v>
      </c>
      <c r="CD112">
        <f t="shared" ca="1" si="61"/>
        <v>0</v>
      </c>
      <c r="CE112">
        <f t="shared" ca="1" si="61"/>
        <v>0</v>
      </c>
      <c r="CF112">
        <f t="shared" ca="1" si="61"/>
        <v>0</v>
      </c>
      <c r="CG112">
        <f t="shared" ca="1" si="61"/>
        <v>0</v>
      </c>
      <c r="CH112" s="3">
        <f t="shared" ca="1" si="53"/>
        <v>0</v>
      </c>
      <c r="CI112" s="3">
        <f ca="1">IF($BN112=0,IF(PV_Zone_Ranking!$AK$18="SS",INDEX($D112:$BY112, 1, MATCH(CI$11,$D$15:$BY$15,0)),IF(PV_Zone_Ranking!$AK$18="TX",INDEX($D112:$BY112, 1, MATCH(CI$12,$D$15:$BY$15,0)),"Error")),0)</f>
        <v>0</v>
      </c>
      <c r="CJ112" s="4">
        <f t="shared" ca="1" si="50"/>
        <v>0</v>
      </c>
      <c r="CK112">
        <f t="shared" ca="1" si="54"/>
        <v>0</v>
      </c>
      <c r="CL112">
        <f t="shared" ca="1" si="55"/>
        <v>0</v>
      </c>
      <c r="CM112" s="4" t="str">
        <f ca="1">IF(D112=0,"",IF(CH112=0,"",COUNTIF($CH$16:$CH$197,"&gt;"&amp;CH112)+COUNTIF($CH112:$CH$197,CH112)))</f>
        <v/>
      </c>
      <c r="CN112" t="str">
        <f ca="1">IF(D112=0,"",IF(CH112=0,"",COUNTIFS($CI$16:$CI$197,"&lt;"&amp;CI112,$CI$16:$CI$197,"&lt;&gt;"&amp;0)+COUNTIF($CI112:$CI$197,CI112)))</f>
        <v/>
      </c>
      <c r="CQ112">
        <v>97</v>
      </c>
      <c r="CR112" t="e">
        <f t="shared" ca="1" si="43"/>
        <v>#N/A</v>
      </c>
      <c r="CS112" t="e">
        <f t="shared" ca="1" si="43"/>
        <v>#N/A</v>
      </c>
      <c r="CT112" s="3" t="e">
        <f t="shared" ca="1" si="43"/>
        <v>#N/A</v>
      </c>
      <c r="CU112" s="3" t="e">
        <f t="shared" ca="1" si="43"/>
        <v>#N/A</v>
      </c>
      <c r="CV112" s="4" t="e">
        <f t="shared" ca="1" si="43"/>
        <v>#N/A</v>
      </c>
      <c r="CW112" s="4" t="e">
        <f t="shared" ca="1" si="57"/>
        <v>#N/A</v>
      </c>
      <c r="CY112">
        <v>97</v>
      </c>
      <c r="CZ112" t="e">
        <f t="shared" ca="1" si="60"/>
        <v>#N/A</v>
      </c>
      <c r="DA112" t="e">
        <f t="shared" ca="1" si="60"/>
        <v>#N/A</v>
      </c>
      <c r="DB112" s="3" t="e">
        <f t="shared" ca="1" si="60"/>
        <v>#N/A</v>
      </c>
      <c r="DC112" s="3" t="e">
        <f t="shared" ca="1" si="60"/>
        <v>#N/A</v>
      </c>
      <c r="DD112" s="4" t="e">
        <f t="shared" ca="1" si="60"/>
        <v>#N/A</v>
      </c>
      <c r="DE112" s="4" t="e">
        <f t="shared" ca="1" si="58"/>
        <v>#N/A</v>
      </c>
      <c r="DF112" t="e">
        <f t="shared" ca="1" si="56"/>
        <v>#N/A</v>
      </c>
    </row>
    <row r="113" spans="4:110" x14ac:dyDescent="0.2">
      <c r="D113" s="135">
        <f t="shared" ref="D113:R129" ca="1" si="69">INDIRECT($B$3&amp;"!R"&amp;(ROW()-$D$14)&amp;"C"&amp;(COLUMN()-$C$15),FALSE)</f>
        <v>0</v>
      </c>
      <c r="E113" s="135">
        <f t="shared" ca="1" si="69"/>
        <v>0</v>
      </c>
      <c r="F113" s="135">
        <f t="shared" ca="1" si="69"/>
        <v>0</v>
      </c>
      <c r="G113" s="135">
        <f t="shared" ca="1" si="69"/>
        <v>0</v>
      </c>
      <c r="H113" s="135">
        <f t="shared" ca="1" si="69"/>
        <v>0</v>
      </c>
      <c r="I113" s="135">
        <f t="shared" ca="1" si="69"/>
        <v>0</v>
      </c>
      <c r="J113" s="2">
        <f t="shared" ca="1" si="69"/>
        <v>0</v>
      </c>
      <c r="K113" s="135">
        <f t="shared" ca="1" si="69"/>
        <v>0</v>
      </c>
      <c r="L113" s="135">
        <f t="shared" ca="1" si="69"/>
        <v>0</v>
      </c>
      <c r="M113" s="135">
        <f t="shared" ca="1" si="69"/>
        <v>0</v>
      </c>
      <c r="N113" s="135">
        <f t="shared" ca="1" si="69"/>
        <v>0</v>
      </c>
      <c r="O113" s="135">
        <f t="shared" ca="1" si="69"/>
        <v>0</v>
      </c>
      <c r="P113" s="135">
        <f t="shared" ca="1" si="69"/>
        <v>0</v>
      </c>
      <c r="Q113" s="135">
        <f t="shared" ca="1" si="69"/>
        <v>0</v>
      </c>
      <c r="R113" s="135">
        <f t="shared" ca="1" si="69"/>
        <v>0</v>
      </c>
      <c r="S113" s="135">
        <f t="shared" ca="1" si="67"/>
        <v>0</v>
      </c>
      <c r="T113" s="135">
        <f t="shared" ca="1" si="63"/>
        <v>0</v>
      </c>
      <c r="U113" s="135">
        <f t="shared" ca="1" si="63"/>
        <v>0</v>
      </c>
      <c r="V113" s="135">
        <f t="shared" ca="1" si="63"/>
        <v>0</v>
      </c>
      <c r="W113" s="135">
        <f t="shared" ca="1" si="63"/>
        <v>0</v>
      </c>
      <c r="X113" s="135">
        <f t="shared" ca="1" si="63"/>
        <v>0</v>
      </c>
      <c r="Y113" s="135">
        <f t="shared" ca="1" si="63"/>
        <v>0</v>
      </c>
      <c r="Z113" s="135">
        <f t="shared" ca="1" si="63"/>
        <v>0</v>
      </c>
      <c r="AA113" s="135">
        <f t="shared" ca="1" si="63"/>
        <v>0</v>
      </c>
      <c r="AB113" s="135">
        <f t="shared" ca="1" si="63"/>
        <v>0</v>
      </c>
      <c r="AC113" s="135">
        <f t="shared" ca="1" si="63"/>
        <v>0</v>
      </c>
      <c r="AD113" s="135">
        <f t="shared" ca="1" si="63"/>
        <v>0</v>
      </c>
      <c r="AE113" s="135">
        <f t="shared" ca="1" si="63"/>
        <v>0</v>
      </c>
      <c r="AF113" s="135">
        <f t="shared" ca="1" si="63"/>
        <v>0</v>
      </c>
      <c r="AG113" s="135">
        <f t="shared" ca="1" si="63"/>
        <v>0</v>
      </c>
      <c r="AH113" s="135">
        <f t="shared" ca="1" si="63"/>
        <v>0</v>
      </c>
      <c r="AI113" s="135">
        <f t="shared" ca="1" si="68"/>
        <v>0</v>
      </c>
      <c r="AJ113" s="135">
        <f t="shared" ca="1" si="68"/>
        <v>0</v>
      </c>
      <c r="AK113" s="135">
        <f t="shared" ca="1" si="68"/>
        <v>0</v>
      </c>
      <c r="AL113" s="135">
        <f t="shared" ca="1" si="68"/>
        <v>0</v>
      </c>
      <c r="AM113" s="135">
        <f t="shared" ca="1" si="68"/>
        <v>0</v>
      </c>
      <c r="AN113" s="135">
        <f t="shared" ca="1" si="68"/>
        <v>0</v>
      </c>
      <c r="AO113" s="135">
        <f t="shared" ca="1" si="68"/>
        <v>0</v>
      </c>
      <c r="AP113" s="135">
        <f t="shared" ca="1" si="68"/>
        <v>0</v>
      </c>
      <c r="AQ113" s="135">
        <f t="shared" ca="1" si="68"/>
        <v>0</v>
      </c>
      <c r="AR113" s="135">
        <f t="shared" ca="1" si="68"/>
        <v>0</v>
      </c>
      <c r="AS113" s="135">
        <f t="shared" ca="1" si="68"/>
        <v>0</v>
      </c>
      <c r="AT113" s="135">
        <f t="shared" ca="1" si="66"/>
        <v>0</v>
      </c>
      <c r="AU113" s="135">
        <f t="shared" ca="1" si="66"/>
        <v>0</v>
      </c>
      <c r="AV113" s="135">
        <f t="shared" ca="1" si="66"/>
        <v>0</v>
      </c>
      <c r="AW113" s="135">
        <f t="shared" ca="1" si="66"/>
        <v>0</v>
      </c>
      <c r="AX113" s="135">
        <f t="shared" ca="1" si="66"/>
        <v>0</v>
      </c>
      <c r="AY113" s="135">
        <f t="shared" ca="1" si="66"/>
        <v>0</v>
      </c>
      <c r="AZ113" s="135">
        <f t="shared" ca="1" si="66"/>
        <v>0</v>
      </c>
      <c r="BA113" s="135">
        <f t="shared" ca="1" si="65"/>
        <v>0</v>
      </c>
      <c r="BB113" s="135">
        <f t="shared" ca="1" si="65"/>
        <v>0</v>
      </c>
      <c r="BC113" s="135">
        <f t="shared" ca="1" si="65"/>
        <v>0</v>
      </c>
      <c r="BD113" s="135">
        <f t="shared" ca="1" si="65"/>
        <v>0</v>
      </c>
      <c r="BE113" s="135">
        <f t="shared" ca="1" si="65"/>
        <v>0</v>
      </c>
      <c r="BF113" s="135">
        <f t="shared" ca="1" si="65"/>
        <v>0</v>
      </c>
      <c r="BG113" s="135">
        <f t="shared" ca="1" si="65"/>
        <v>0</v>
      </c>
      <c r="BH113" s="135">
        <f t="shared" ca="1" si="65"/>
        <v>0</v>
      </c>
      <c r="BI113" s="135">
        <f t="shared" ca="1" si="65"/>
        <v>0</v>
      </c>
      <c r="BJ113" s="135">
        <f t="shared" ca="1" si="65"/>
        <v>0</v>
      </c>
      <c r="BK113" s="135">
        <f t="shared" ca="1" si="65"/>
        <v>0</v>
      </c>
      <c r="BL113" s="135"/>
      <c r="BM113" s="135">
        <f ca="1">IF(INDEX($D113:$BV113, 1, MATCH(BM$11,$D$15:$BV$15,0))&gt;=PV_Zone_Ranking!$C$45,0,1)</f>
        <v>0</v>
      </c>
      <c r="BN113" s="135">
        <f t="shared" ca="1" si="52"/>
        <v>0</v>
      </c>
      <c r="BQ113">
        <f ca="1">IF(PV_Zone_Ranking!$AK$18="SS",0,IF(PV_Zone_Ranking!$G$29=0,0,1-(INDEX($D113:$BY113, 1, MATCH(BQ$11,$D$15:$BY$15,0))-PV_Zone_Ranking!$F$29)/(PV_Zone_Ranking!$G$29-PV_Zone_Ranking!$F$29)))</f>
        <v>3.8575399157771662</v>
      </c>
      <c r="BR113">
        <f>IF(PV_Zone_Ranking!$AK$18="TX",0,IF(PV_Zone_Ranking!$G$29=0,0,1-(INDEX($D113:$BY113, 1, MATCH(BR$11,$D$15:$BY$15,0))-PV_Zone_Ranking!$F$29)/(PV_Zone_Ranking!$G$29-PV_Zone_Ranking!$F$29)))</f>
        <v>0</v>
      </c>
      <c r="BS113">
        <f ca="1">IF(PV_Zone_Ranking!$G$30=0,0,1-(INDEX($D113:$BY113, 1, MATCH(BS$11,$D$15:$BY$15,0))-PV_Zone_Ranking!$F$30)/(PV_Zone_Ranking!$G$30-PV_Zone_Ranking!$F$30))</f>
        <v>1.0774207710083805</v>
      </c>
      <c r="BT113">
        <f ca="1">IF(PV_Zone_Ranking!$G$28=0,0,1-(INDEX($D113:$BY113, 1, MATCH(BT$11,$D$15:$BY$15,0))-PV_Zone_Ranking!$F$28)/(PV_Zone_Ranking!$G$28-PV_Zone_Ranking!$F$28))</f>
        <v>16.799370740204573</v>
      </c>
      <c r="BU113">
        <f ca="1">IF(PV_Zone_Ranking!$AK$18="SS",0,IF(PV_Zone_Ranking!$G$26=0,0,1-(INDEX($D113:$BY113, 1, MATCH(BU$11,$D$15:$BY$15,0))-PV_Zone_Ranking!$F$26)/(PV_Zone_Ranking!$G$26-PV_Zone_Ranking!$F$26)))</f>
        <v>19.138888658952798</v>
      </c>
      <c r="BV113">
        <f>IF(PV_Zone_Ranking!$AK$18="TX",0,IF(PV_Zone_Ranking!$G$26=0,0,1-(INDEX($D113:$BY113, 1, MATCH(BV$11,$D$15:$BY$15,0))-PV_Zone_Ranking!$F$26)/(PV_Zone_Ranking!$G$26-PV_Zone_Ranking!$F$26)))</f>
        <v>0</v>
      </c>
      <c r="BW113">
        <v>0</v>
      </c>
      <c r="BX113">
        <f t="shared" ca="1" si="61"/>
        <v>0</v>
      </c>
      <c r="BY113">
        <f t="shared" ca="1" si="61"/>
        <v>0</v>
      </c>
      <c r="BZ113">
        <f t="shared" ca="1" si="61"/>
        <v>0</v>
      </c>
      <c r="CA113">
        <f t="shared" ca="1" si="61"/>
        <v>0</v>
      </c>
      <c r="CB113">
        <f t="shared" ca="1" si="61"/>
        <v>0</v>
      </c>
      <c r="CC113">
        <f t="shared" ca="1" si="61"/>
        <v>0</v>
      </c>
      <c r="CD113">
        <f t="shared" ca="1" si="61"/>
        <v>0</v>
      </c>
      <c r="CE113">
        <f t="shared" ca="1" si="61"/>
        <v>0</v>
      </c>
      <c r="CF113">
        <f t="shared" ca="1" si="61"/>
        <v>0</v>
      </c>
      <c r="CG113">
        <f t="shared" ca="1" si="61"/>
        <v>0</v>
      </c>
      <c r="CH113" s="3">
        <f t="shared" ca="1" si="53"/>
        <v>0</v>
      </c>
      <c r="CI113" s="3">
        <f ca="1">IF($BN113=0,IF(PV_Zone_Ranking!$AK$18="SS",INDEX($D113:$BY113, 1, MATCH(CI$11,$D$15:$BY$15,0)),IF(PV_Zone_Ranking!$AK$18="TX",INDEX($D113:$BY113, 1, MATCH(CI$12,$D$15:$BY$15,0)),"Error")),0)</f>
        <v>0</v>
      </c>
      <c r="CJ113" s="4">
        <f t="shared" ca="1" si="50"/>
        <v>0</v>
      </c>
      <c r="CK113">
        <f t="shared" ca="1" si="54"/>
        <v>0</v>
      </c>
      <c r="CL113">
        <f t="shared" ca="1" si="55"/>
        <v>0</v>
      </c>
      <c r="CM113" s="4" t="str">
        <f ca="1">IF(D113=0,"",IF(CH113=0,"",COUNTIF($CH$16:$CH$197,"&gt;"&amp;CH113)+COUNTIF($CH113:$CH$197,CH113)))</f>
        <v/>
      </c>
      <c r="CN113" t="str">
        <f ca="1">IF(D113=0,"",IF(CH113=0,"",COUNTIFS($CI$16:$CI$197,"&lt;"&amp;CI113,$CI$16:$CI$197,"&lt;&gt;"&amp;0)+COUNTIF($CI113:$CI$197,CI113)))</f>
        <v/>
      </c>
      <c r="CQ113">
        <v>98</v>
      </c>
      <c r="CR113" t="e">
        <f t="shared" ca="1" si="43"/>
        <v>#N/A</v>
      </c>
      <c r="CS113" t="e">
        <f t="shared" ca="1" si="43"/>
        <v>#N/A</v>
      </c>
      <c r="CT113" s="3" t="e">
        <f t="shared" ca="1" si="43"/>
        <v>#N/A</v>
      </c>
      <c r="CU113" s="3" t="e">
        <f t="shared" ca="1" si="43"/>
        <v>#N/A</v>
      </c>
      <c r="CV113" s="4" t="e">
        <f t="shared" ca="1" si="43"/>
        <v>#N/A</v>
      </c>
      <c r="CW113" s="4" t="e">
        <f t="shared" ca="1" si="57"/>
        <v>#N/A</v>
      </c>
      <c r="CY113">
        <v>98</v>
      </c>
      <c r="CZ113" t="e">
        <f t="shared" ca="1" si="60"/>
        <v>#N/A</v>
      </c>
      <c r="DA113" t="e">
        <f t="shared" ca="1" si="60"/>
        <v>#N/A</v>
      </c>
      <c r="DB113" s="3" t="e">
        <f t="shared" ca="1" si="60"/>
        <v>#N/A</v>
      </c>
      <c r="DC113" s="3" t="e">
        <f t="shared" ca="1" si="60"/>
        <v>#N/A</v>
      </c>
      <c r="DD113" s="4" t="e">
        <f t="shared" ca="1" si="60"/>
        <v>#N/A</v>
      </c>
      <c r="DE113" s="4" t="e">
        <f t="shared" ca="1" si="58"/>
        <v>#N/A</v>
      </c>
      <c r="DF113" t="e">
        <f t="shared" ca="1" si="56"/>
        <v>#N/A</v>
      </c>
    </row>
    <row r="114" spans="4:110" x14ac:dyDescent="0.2">
      <c r="D114" s="135">
        <f t="shared" ca="1" si="69"/>
        <v>0</v>
      </c>
      <c r="E114" s="135">
        <f t="shared" ca="1" si="69"/>
        <v>0</v>
      </c>
      <c r="F114" s="135">
        <f t="shared" ca="1" si="69"/>
        <v>0</v>
      </c>
      <c r="G114" s="135">
        <f t="shared" ca="1" si="69"/>
        <v>0</v>
      </c>
      <c r="H114" s="135">
        <f t="shared" ca="1" si="69"/>
        <v>0</v>
      </c>
      <c r="I114" s="135">
        <f t="shared" ca="1" si="69"/>
        <v>0</v>
      </c>
      <c r="J114" s="2">
        <f t="shared" ca="1" si="69"/>
        <v>0</v>
      </c>
      <c r="K114" s="135">
        <f t="shared" ca="1" si="69"/>
        <v>0</v>
      </c>
      <c r="L114" s="135">
        <f t="shared" ca="1" si="69"/>
        <v>0</v>
      </c>
      <c r="M114" s="135">
        <f t="shared" ca="1" si="69"/>
        <v>0</v>
      </c>
      <c r="N114" s="135">
        <f t="shared" ca="1" si="69"/>
        <v>0</v>
      </c>
      <c r="O114" s="135">
        <f t="shared" ca="1" si="69"/>
        <v>0</v>
      </c>
      <c r="P114" s="135">
        <f t="shared" ca="1" si="69"/>
        <v>0</v>
      </c>
      <c r="Q114" s="135">
        <f t="shared" ca="1" si="69"/>
        <v>0</v>
      </c>
      <c r="R114" s="135">
        <f t="shared" ca="1" si="69"/>
        <v>0</v>
      </c>
      <c r="S114" s="135">
        <f t="shared" ca="1" si="67"/>
        <v>0</v>
      </c>
      <c r="T114" s="135">
        <f t="shared" ca="1" si="67"/>
        <v>0</v>
      </c>
      <c r="U114" s="135">
        <f t="shared" ca="1" si="67"/>
        <v>0</v>
      </c>
      <c r="V114" s="135">
        <f t="shared" ca="1" si="67"/>
        <v>0</v>
      </c>
      <c r="W114" s="135">
        <f t="shared" ca="1" si="67"/>
        <v>0</v>
      </c>
      <c r="X114" s="135">
        <f t="shared" ca="1" si="67"/>
        <v>0</v>
      </c>
      <c r="Y114" s="135">
        <f t="shared" ca="1" si="67"/>
        <v>0</v>
      </c>
      <c r="Z114" s="135">
        <f t="shared" ca="1" si="67"/>
        <v>0</v>
      </c>
      <c r="AA114" s="135">
        <f t="shared" ca="1" si="67"/>
        <v>0</v>
      </c>
      <c r="AB114" s="135">
        <f t="shared" ca="1" si="67"/>
        <v>0</v>
      </c>
      <c r="AC114" s="135">
        <f t="shared" ca="1" si="67"/>
        <v>0</v>
      </c>
      <c r="AD114" s="135">
        <f t="shared" ca="1" si="67"/>
        <v>0</v>
      </c>
      <c r="AE114" s="135">
        <f t="shared" ca="1" si="67"/>
        <v>0</v>
      </c>
      <c r="AF114" s="135">
        <f t="shared" ca="1" si="67"/>
        <v>0</v>
      </c>
      <c r="AG114" s="135">
        <f t="shared" ca="1" si="67"/>
        <v>0</v>
      </c>
      <c r="AH114" s="135">
        <f t="shared" ca="1" si="67"/>
        <v>0</v>
      </c>
      <c r="AI114" s="135">
        <f t="shared" ca="1" si="68"/>
        <v>0</v>
      </c>
      <c r="AJ114" s="135">
        <f t="shared" ca="1" si="68"/>
        <v>0</v>
      </c>
      <c r="AK114" s="135">
        <f t="shared" ca="1" si="68"/>
        <v>0</v>
      </c>
      <c r="AL114" s="135">
        <f t="shared" ca="1" si="68"/>
        <v>0</v>
      </c>
      <c r="AM114" s="135">
        <f t="shared" ca="1" si="68"/>
        <v>0</v>
      </c>
      <c r="AN114" s="135">
        <f t="shared" ca="1" si="68"/>
        <v>0</v>
      </c>
      <c r="AO114" s="135">
        <f t="shared" ca="1" si="68"/>
        <v>0</v>
      </c>
      <c r="AP114" s="135">
        <f t="shared" ca="1" si="68"/>
        <v>0</v>
      </c>
      <c r="AQ114" s="135">
        <f t="shared" ca="1" si="68"/>
        <v>0</v>
      </c>
      <c r="AR114" s="135">
        <f t="shared" ca="1" si="68"/>
        <v>0</v>
      </c>
      <c r="AS114" s="135">
        <f t="shared" ca="1" si="68"/>
        <v>0</v>
      </c>
      <c r="AT114" s="135">
        <f t="shared" ca="1" si="66"/>
        <v>0</v>
      </c>
      <c r="AU114" s="135">
        <f t="shared" ca="1" si="66"/>
        <v>0</v>
      </c>
      <c r="AV114" s="135">
        <f t="shared" ca="1" si="66"/>
        <v>0</v>
      </c>
      <c r="AW114" s="135">
        <f t="shared" ca="1" si="66"/>
        <v>0</v>
      </c>
      <c r="AX114" s="135">
        <f t="shared" ca="1" si="66"/>
        <v>0</v>
      </c>
      <c r="AY114" s="135">
        <f t="shared" ca="1" si="66"/>
        <v>0</v>
      </c>
      <c r="AZ114" s="135">
        <f t="shared" ca="1" si="66"/>
        <v>0</v>
      </c>
      <c r="BA114" s="135">
        <f t="shared" ca="1" si="65"/>
        <v>0</v>
      </c>
      <c r="BB114" s="135">
        <f t="shared" ca="1" si="65"/>
        <v>0</v>
      </c>
      <c r="BC114" s="135">
        <f t="shared" ca="1" si="65"/>
        <v>0</v>
      </c>
      <c r="BD114" s="135">
        <f t="shared" ca="1" si="65"/>
        <v>0</v>
      </c>
      <c r="BE114" s="135">
        <f t="shared" ca="1" si="65"/>
        <v>0</v>
      </c>
      <c r="BF114" s="135">
        <f t="shared" ca="1" si="65"/>
        <v>0</v>
      </c>
      <c r="BG114" s="135">
        <f t="shared" ca="1" si="65"/>
        <v>0</v>
      </c>
      <c r="BH114" s="135">
        <f t="shared" ca="1" si="65"/>
        <v>0</v>
      </c>
      <c r="BI114" s="135">
        <f t="shared" ca="1" si="65"/>
        <v>0</v>
      </c>
      <c r="BJ114" s="135">
        <f t="shared" ca="1" si="65"/>
        <v>0</v>
      </c>
      <c r="BK114" s="135">
        <f t="shared" ca="1" si="65"/>
        <v>0</v>
      </c>
      <c r="BL114" s="135"/>
      <c r="BM114" s="135">
        <f ca="1">IF(INDEX($D114:$BV114, 1, MATCH(BM$11,$D$15:$BV$15,0))&gt;=PV_Zone_Ranking!$C$45,0,1)</f>
        <v>0</v>
      </c>
      <c r="BN114" s="135">
        <f t="shared" ca="1" si="52"/>
        <v>0</v>
      </c>
      <c r="BQ114">
        <f ca="1">IF(PV_Zone_Ranking!$AK$18="SS",0,IF(PV_Zone_Ranking!$G$29=0,0,1-(INDEX($D114:$BY114, 1, MATCH(BQ$11,$D$15:$BY$15,0))-PV_Zone_Ranking!$F$29)/(PV_Zone_Ranking!$G$29-PV_Zone_Ranking!$F$29)))</f>
        <v>3.8575399157771662</v>
      </c>
      <c r="BR114">
        <f>IF(PV_Zone_Ranking!$AK$18="TX",0,IF(PV_Zone_Ranking!$G$29=0,0,1-(INDEX($D114:$BY114, 1, MATCH(BR$11,$D$15:$BY$15,0))-PV_Zone_Ranking!$F$29)/(PV_Zone_Ranking!$G$29-PV_Zone_Ranking!$F$29)))</f>
        <v>0</v>
      </c>
      <c r="BS114">
        <f ca="1">IF(PV_Zone_Ranking!$G$30=0,0,1-(INDEX($D114:$BY114, 1, MATCH(BS$11,$D$15:$BY$15,0))-PV_Zone_Ranking!$F$30)/(PV_Zone_Ranking!$G$30-PV_Zone_Ranking!$F$30))</f>
        <v>1.0774207710083805</v>
      </c>
      <c r="BT114">
        <f ca="1">IF(PV_Zone_Ranking!$G$28=0,0,1-(INDEX($D114:$BY114, 1, MATCH(BT$11,$D$15:$BY$15,0))-PV_Zone_Ranking!$F$28)/(PV_Zone_Ranking!$G$28-PV_Zone_Ranking!$F$28))</f>
        <v>16.799370740204573</v>
      </c>
      <c r="BU114">
        <f ca="1">IF(PV_Zone_Ranking!$AK$18="SS",0,IF(PV_Zone_Ranking!$G$26=0,0,1-(INDEX($D114:$BY114, 1, MATCH(BU$11,$D$15:$BY$15,0))-PV_Zone_Ranking!$F$26)/(PV_Zone_Ranking!$G$26-PV_Zone_Ranking!$F$26)))</f>
        <v>19.138888658952798</v>
      </c>
      <c r="BV114">
        <f>IF(PV_Zone_Ranking!$AK$18="TX",0,IF(PV_Zone_Ranking!$G$26=0,0,1-(INDEX($D114:$BY114, 1, MATCH(BV$11,$D$15:$BY$15,0))-PV_Zone_Ranking!$F$26)/(PV_Zone_Ranking!$G$26-PV_Zone_Ranking!$F$26)))</f>
        <v>0</v>
      </c>
      <c r="BW114">
        <v>0</v>
      </c>
      <c r="BX114">
        <f t="shared" ca="1" si="61"/>
        <v>0</v>
      </c>
      <c r="BY114">
        <f t="shared" ca="1" si="61"/>
        <v>0</v>
      </c>
      <c r="BZ114">
        <f t="shared" ca="1" si="61"/>
        <v>0</v>
      </c>
      <c r="CA114">
        <f t="shared" ca="1" si="61"/>
        <v>0</v>
      </c>
      <c r="CB114">
        <f t="shared" ca="1" si="61"/>
        <v>0</v>
      </c>
      <c r="CC114">
        <f t="shared" ca="1" si="61"/>
        <v>0</v>
      </c>
      <c r="CD114">
        <f t="shared" ca="1" si="61"/>
        <v>0</v>
      </c>
      <c r="CE114">
        <f t="shared" ca="1" si="61"/>
        <v>0</v>
      </c>
      <c r="CF114">
        <f t="shared" ca="1" si="61"/>
        <v>0</v>
      </c>
      <c r="CG114">
        <f t="shared" ca="1" si="61"/>
        <v>0</v>
      </c>
      <c r="CH114" s="3">
        <f t="shared" ca="1" si="53"/>
        <v>0</v>
      </c>
      <c r="CI114" s="3">
        <f ca="1">IF($BN114=0,IF(PV_Zone_Ranking!$AK$18="SS",INDEX($D114:$BY114, 1, MATCH(CI$11,$D$15:$BY$15,0)),IF(PV_Zone_Ranking!$AK$18="TX",INDEX($D114:$BY114, 1, MATCH(CI$12,$D$15:$BY$15,0)),"Error")),0)</f>
        <v>0</v>
      </c>
      <c r="CJ114" s="4">
        <f t="shared" ca="1" si="50"/>
        <v>0</v>
      </c>
      <c r="CK114">
        <f t="shared" ca="1" si="54"/>
        <v>0</v>
      </c>
      <c r="CL114">
        <f t="shared" ca="1" si="55"/>
        <v>0</v>
      </c>
      <c r="CM114" s="4" t="str">
        <f ca="1">IF(D114=0,"",IF(CH114=0,"",COUNTIF($CH$16:$CH$197,"&gt;"&amp;CH114)+COUNTIF($CH114:$CH$197,CH114)))</f>
        <v/>
      </c>
      <c r="CN114" t="str">
        <f ca="1">IF(D114=0,"",IF(CH114=0,"",COUNTIFS($CI$16:$CI$197,"&lt;"&amp;CI114,$CI$16:$CI$197,"&lt;&gt;"&amp;0)+COUNTIF($CI114:$CI$197,CI114)))</f>
        <v/>
      </c>
      <c r="CQ114">
        <v>99</v>
      </c>
      <c r="CR114" t="e">
        <f t="shared" ca="1" si="43"/>
        <v>#N/A</v>
      </c>
      <c r="CS114" t="e">
        <f t="shared" ca="1" si="43"/>
        <v>#N/A</v>
      </c>
      <c r="CT114" s="3" t="e">
        <f t="shared" ca="1" si="43"/>
        <v>#N/A</v>
      </c>
      <c r="CU114" s="3" t="e">
        <f t="shared" ca="1" si="43"/>
        <v>#N/A</v>
      </c>
      <c r="CV114" s="4" t="e">
        <f t="shared" ca="1" si="43"/>
        <v>#N/A</v>
      </c>
      <c r="CW114" s="4" t="e">
        <f t="shared" ca="1" si="57"/>
        <v>#N/A</v>
      </c>
      <c r="CY114">
        <v>99</v>
      </c>
      <c r="CZ114" t="e">
        <f t="shared" ca="1" si="60"/>
        <v>#N/A</v>
      </c>
      <c r="DA114" t="e">
        <f t="shared" ca="1" si="60"/>
        <v>#N/A</v>
      </c>
      <c r="DB114" s="3" t="e">
        <f t="shared" ca="1" si="60"/>
        <v>#N/A</v>
      </c>
      <c r="DC114" s="3" t="e">
        <f t="shared" ca="1" si="60"/>
        <v>#N/A</v>
      </c>
      <c r="DD114" s="4" t="e">
        <f t="shared" ca="1" si="60"/>
        <v>#N/A</v>
      </c>
      <c r="DE114" s="4" t="e">
        <f t="shared" ca="1" si="58"/>
        <v>#N/A</v>
      </c>
      <c r="DF114" t="e">
        <f t="shared" ca="1" si="56"/>
        <v>#N/A</v>
      </c>
    </row>
    <row r="115" spans="4:110" x14ac:dyDescent="0.2">
      <c r="D115" s="135">
        <f t="shared" ca="1" si="69"/>
        <v>0</v>
      </c>
      <c r="E115" s="135">
        <f t="shared" ca="1" si="69"/>
        <v>0</v>
      </c>
      <c r="F115" s="135">
        <f t="shared" ca="1" si="69"/>
        <v>0</v>
      </c>
      <c r="G115" s="135">
        <f t="shared" ca="1" si="69"/>
        <v>0</v>
      </c>
      <c r="H115" s="135">
        <f t="shared" ca="1" si="69"/>
        <v>0</v>
      </c>
      <c r="I115" s="135">
        <f t="shared" ca="1" si="69"/>
        <v>0</v>
      </c>
      <c r="J115" s="2">
        <f t="shared" ca="1" si="69"/>
        <v>0</v>
      </c>
      <c r="K115" s="135">
        <f t="shared" ca="1" si="69"/>
        <v>0</v>
      </c>
      <c r="L115" s="135">
        <f t="shared" ca="1" si="69"/>
        <v>0</v>
      </c>
      <c r="M115" s="135">
        <f t="shared" ca="1" si="69"/>
        <v>0</v>
      </c>
      <c r="N115" s="135">
        <f t="shared" ca="1" si="69"/>
        <v>0</v>
      </c>
      <c r="O115" s="135">
        <f t="shared" ca="1" si="69"/>
        <v>0</v>
      </c>
      <c r="P115" s="135">
        <f t="shared" ca="1" si="69"/>
        <v>0</v>
      </c>
      <c r="Q115" s="135">
        <f t="shared" ca="1" si="69"/>
        <v>0</v>
      </c>
      <c r="R115" s="135">
        <f t="shared" ca="1" si="69"/>
        <v>0</v>
      </c>
      <c r="S115" s="135">
        <f t="shared" ca="1" si="67"/>
        <v>0</v>
      </c>
      <c r="T115" s="135">
        <f t="shared" ca="1" si="67"/>
        <v>0</v>
      </c>
      <c r="U115" s="135">
        <f t="shared" ca="1" si="67"/>
        <v>0</v>
      </c>
      <c r="V115" s="135">
        <f t="shared" ca="1" si="67"/>
        <v>0</v>
      </c>
      <c r="W115" s="135">
        <f t="shared" ca="1" si="67"/>
        <v>0</v>
      </c>
      <c r="X115" s="135">
        <f t="shared" ca="1" si="67"/>
        <v>0</v>
      </c>
      <c r="Y115" s="135">
        <f t="shared" ca="1" si="67"/>
        <v>0</v>
      </c>
      <c r="Z115" s="135">
        <f t="shared" ca="1" si="67"/>
        <v>0</v>
      </c>
      <c r="AA115" s="135">
        <f t="shared" ca="1" si="67"/>
        <v>0</v>
      </c>
      <c r="AB115" s="135">
        <f t="shared" ca="1" si="67"/>
        <v>0</v>
      </c>
      <c r="AC115" s="135">
        <f t="shared" ca="1" si="67"/>
        <v>0</v>
      </c>
      <c r="AD115" s="135">
        <f t="shared" ca="1" si="67"/>
        <v>0</v>
      </c>
      <c r="AE115" s="135">
        <f t="shared" ca="1" si="67"/>
        <v>0</v>
      </c>
      <c r="AF115" s="135">
        <f t="shared" ca="1" si="67"/>
        <v>0</v>
      </c>
      <c r="AG115" s="135">
        <f t="shared" ca="1" si="67"/>
        <v>0</v>
      </c>
      <c r="AH115" s="135">
        <f t="shared" ca="1" si="67"/>
        <v>0</v>
      </c>
      <c r="AI115" s="135">
        <f t="shared" ca="1" si="68"/>
        <v>0</v>
      </c>
      <c r="AJ115" s="135">
        <f t="shared" ca="1" si="68"/>
        <v>0</v>
      </c>
      <c r="AK115" s="135">
        <f t="shared" ca="1" si="68"/>
        <v>0</v>
      </c>
      <c r="AL115" s="135">
        <f t="shared" ca="1" si="68"/>
        <v>0</v>
      </c>
      <c r="AM115" s="135">
        <f t="shared" ca="1" si="68"/>
        <v>0</v>
      </c>
      <c r="AN115" s="135">
        <f t="shared" ca="1" si="68"/>
        <v>0</v>
      </c>
      <c r="AO115" s="135">
        <f t="shared" ca="1" si="68"/>
        <v>0</v>
      </c>
      <c r="AP115" s="135">
        <f t="shared" ca="1" si="68"/>
        <v>0</v>
      </c>
      <c r="AQ115" s="135">
        <f t="shared" ca="1" si="68"/>
        <v>0</v>
      </c>
      <c r="AR115" s="135">
        <f t="shared" ca="1" si="68"/>
        <v>0</v>
      </c>
      <c r="AS115" s="135">
        <f t="shared" ca="1" si="68"/>
        <v>0</v>
      </c>
      <c r="AT115" s="135">
        <f t="shared" ca="1" si="66"/>
        <v>0</v>
      </c>
      <c r="AU115" s="135">
        <f t="shared" ca="1" si="66"/>
        <v>0</v>
      </c>
      <c r="AV115" s="135">
        <f t="shared" ca="1" si="66"/>
        <v>0</v>
      </c>
      <c r="AW115" s="135">
        <f t="shared" ca="1" si="66"/>
        <v>0</v>
      </c>
      <c r="AX115" s="135">
        <f t="shared" ca="1" si="66"/>
        <v>0</v>
      </c>
      <c r="AY115" s="135">
        <f t="shared" ca="1" si="66"/>
        <v>0</v>
      </c>
      <c r="AZ115" s="135">
        <f t="shared" ca="1" si="66"/>
        <v>0</v>
      </c>
      <c r="BA115" s="135">
        <f t="shared" ca="1" si="65"/>
        <v>0</v>
      </c>
      <c r="BB115" s="135">
        <f t="shared" ca="1" si="65"/>
        <v>0</v>
      </c>
      <c r="BC115" s="135">
        <f t="shared" ca="1" si="65"/>
        <v>0</v>
      </c>
      <c r="BD115" s="135">
        <f t="shared" ca="1" si="65"/>
        <v>0</v>
      </c>
      <c r="BE115" s="135">
        <f t="shared" ca="1" si="65"/>
        <v>0</v>
      </c>
      <c r="BF115" s="135">
        <f t="shared" ca="1" si="65"/>
        <v>0</v>
      </c>
      <c r="BG115" s="135">
        <f t="shared" ca="1" si="65"/>
        <v>0</v>
      </c>
      <c r="BH115" s="135">
        <f t="shared" ca="1" si="65"/>
        <v>0</v>
      </c>
      <c r="BI115" s="135">
        <f t="shared" ca="1" si="65"/>
        <v>0</v>
      </c>
      <c r="BJ115" s="135">
        <f t="shared" ca="1" si="65"/>
        <v>0</v>
      </c>
      <c r="BK115" s="135">
        <f t="shared" ca="1" si="65"/>
        <v>0</v>
      </c>
      <c r="BL115" s="135"/>
      <c r="BM115" s="135">
        <f ca="1">IF(INDEX($D115:$BV115, 1, MATCH(BM$11,$D$15:$BV$15,0))&gt;=PV_Zone_Ranking!$C$45,0,1)</f>
        <v>0</v>
      </c>
      <c r="BN115" s="135">
        <f t="shared" ca="1" si="52"/>
        <v>0</v>
      </c>
      <c r="BQ115">
        <f ca="1">IF(PV_Zone_Ranking!$AK$18="SS",0,IF(PV_Zone_Ranking!$G$29=0,0,1-(INDEX($D115:$BY115, 1, MATCH(BQ$11,$D$15:$BY$15,0))-PV_Zone_Ranking!$F$29)/(PV_Zone_Ranking!$G$29-PV_Zone_Ranking!$F$29)))</f>
        <v>3.8575399157771662</v>
      </c>
      <c r="BR115">
        <f>IF(PV_Zone_Ranking!$AK$18="TX",0,IF(PV_Zone_Ranking!$G$29=0,0,1-(INDEX($D115:$BY115, 1, MATCH(BR$11,$D$15:$BY$15,0))-PV_Zone_Ranking!$F$29)/(PV_Zone_Ranking!$G$29-PV_Zone_Ranking!$F$29)))</f>
        <v>0</v>
      </c>
      <c r="BS115">
        <f ca="1">IF(PV_Zone_Ranking!$G$30=0,0,1-(INDEX($D115:$BY115, 1, MATCH(BS$11,$D$15:$BY$15,0))-PV_Zone_Ranking!$F$30)/(PV_Zone_Ranking!$G$30-PV_Zone_Ranking!$F$30))</f>
        <v>1.0774207710083805</v>
      </c>
      <c r="BT115">
        <f ca="1">IF(PV_Zone_Ranking!$G$28=0,0,1-(INDEX($D115:$BY115, 1, MATCH(BT$11,$D$15:$BY$15,0))-PV_Zone_Ranking!$F$28)/(PV_Zone_Ranking!$G$28-PV_Zone_Ranking!$F$28))</f>
        <v>16.799370740204573</v>
      </c>
      <c r="BU115">
        <f ca="1">IF(PV_Zone_Ranking!$AK$18="SS",0,IF(PV_Zone_Ranking!$G$26=0,0,1-(INDEX($D115:$BY115, 1, MATCH(BU$11,$D$15:$BY$15,0))-PV_Zone_Ranking!$F$26)/(PV_Zone_Ranking!$G$26-PV_Zone_Ranking!$F$26)))</f>
        <v>19.138888658952798</v>
      </c>
      <c r="BV115">
        <f>IF(PV_Zone_Ranking!$AK$18="TX",0,IF(PV_Zone_Ranking!$G$26=0,0,1-(INDEX($D115:$BY115, 1, MATCH(BV$11,$D$15:$BY$15,0))-PV_Zone_Ranking!$F$26)/(PV_Zone_Ranking!$G$26-PV_Zone_Ranking!$F$26)))</f>
        <v>0</v>
      </c>
      <c r="BW115">
        <v>0</v>
      </c>
      <c r="BX115">
        <f t="shared" ca="1" si="61"/>
        <v>0</v>
      </c>
      <c r="BY115">
        <f t="shared" ca="1" si="61"/>
        <v>0</v>
      </c>
      <c r="BZ115">
        <f t="shared" ca="1" si="61"/>
        <v>0</v>
      </c>
      <c r="CA115">
        <f t="shared" ca="1" si="61"/>
        <v>0</v>
      </c>
      <c r="CB115">
        <f t="shared" ca="1" si="61"/>
        <v>0</v>
      </c>
      <c r="CC115">
        <f t="shared" ca="1" si="61"/>
        <v>0</v>
      </c>
      <c r="CD115">
        <f t="shared" ca="1" si="61"/>
        <v>0</v>
      </c>
      <c r="CE115">
        <f t="shared" ca="1" si="61"/>
        <v>0</v>
      </c>
      <c r="CF115">
        <f t="shared" ca="1" si="61"/>
        <v>0</v>
      </c>
      <c r="CG115">
        <f t="shared" ca="1" si="61"/>
        <v>0</v>
      </c>
      <c r="CH115" s="3">
        <f t="shared" ca="1" si="53"/>
        <v>0</v>
      </c>
      <c r="CI115" s="3">
        <f ca="1">IF($BN115=0,IF(PV_Zone_Ranking!$AK$18="SS",INDEX($D115:$BY115, 1, MATCH(CI$11,$D$15:$BY$15,0)),IF(PV_Zone_Ranking!$AK$18="TX",INDEX($D115:$BY115, 1, MATCH(CI$12,$D$15:$BY$15,0)),"Error")),0)</f>
        <v>0</v>
      </c>
      <c r="CJ115" s="4">
        <f t="shared" ca="1" si="50"/>
        <v>0</v>
      </c>
      <c r="CK115">
        <f t="shared" ca="1" si="54"/>
        <v>0</v>
      </c>
      <c r="CL115">
        <f t="shared" ca="1" si="55"/>
        <v>0</v>
      </c>
      <c r="CM115" s="4" t="str">
        <f ca="1">IF(D115=0,"",IF(CH115=0,"",COUNTIF($CH$16:$CH$197,"&gt;"&amp;CH115)+COUNTIF($CH115:$CH$197,CH115)))</f>
        <v/>
      </c>
      <c r="CN115" t="str">
        <f ca="1">IF(D115=0,"",IF(CH115=0,"",COUNTIFS($CI$16:$CI$197,"&lt;"&amp;CI115,$CI$16:$CI$197,"&lt;&gt;"&amp;0)+COUNTIF($CI115:$CI$197,CI115)))</f>
        <v/>
      </c>
      <c r="CQ115">
        <v>100</v>
      </c>
      <c r="CR115" t="e">
        <f t="shared" ca="1" si="43"/>
        <v>#N/A</v>
      </c>
      <c r="CS115" t="e">
        <f t="shared" ca="1" si="43"/>
        <v>#N/A</v>
      </c>
      <c r="CT115" s="3" t="e">
        <f t="shared" ca="1" si="43"/>
        <v>#N/A</v>
      </c>
      <c r="CU115" s="3" t="e">
        <f t="shared" ca="1" si="43"/>
        <v>#N/A</v>
      </c>
      <c r="CV115" s="4" t="e">
        <f t="shared" ca="1" si="43"/>
        <v>#N/A</v>
      </c>
      <c r="CW115" s="4" t="e">
        <f t="shared" ca="1" si="57"/>
        <v>#N/A</v>
      </c>
      <c r="CY115">
        <v>100</v>
      </c>
      <c r="CZ115" t="e">
        <f t="shared" ca="1" si="60"/>
        <v>#N/A</v>
      </c>
      <c r="DA115" t="e">
        <f t="shared" ca="1" si="60"/>
        <v>#N/A</v>
      </c>
      <c r="DB115" s="3" t="e">
        <f t="shared" ca="1" si="60"/>
        <v>#N/A</v>
      </c>
      <c r="DC115" s="3" t="e">
        <f t="shared" ca="1" si="60"/>
        <v>#N/A</v>
      </c>
      <c r="DD115" s="4" t="e">
        <f t="shared" ca="1" si="60"/>
        <v>#N/A</v>
      </c>
      <c r="DE115" s="4" t="e">
        <f t="shared" ca="1" si="58"/>
        <v>#N/A</v>
      </c>
      <c r="DF115" t="e">
        <f t="shared" ca="1" si="56"/>
        <v>#N/A</v>
      </c>
    </row>
    <row r="116" spans="4:110" x14ac:dyDescent="0.2">
      <c r="D116" s="135">
        <f t="shared" ca="1" si="69"/>
        <v>0</v>
      </c>
      <c r="E116" s="135">
        <f t="shared" ca="1" si="69"/>
        <v>0</v>
      </c>
      <c r="F116" s="135">
        <f t="shared" ca="1" si="69"/>
        <v>0</v>
      </c>
      <c r="G116" s="135">
        <f t="shared" ca="1" si="69"/>
        <v>0</v>
      </c>
      <c r="H116" s="135">
        <f t="shared" ca="1" si="69"/>
        <v>0</v>
      </c>
      <c r="I116" s="135">
        <f t="shared" ca="1" si="69"/>
        <v>0</v>
      </c>
      <c r="J116" s="2">
        <f t="shared" ca="1" si="69"/>
        <v>0</v>
      </c>
      <c r="K116" s="135">
        <f t="shared" ca="1" si="69"/>
        <v>0</v>
      </c>
      <c r="L116" s="135">
        <f t="shared" ca="1" si="69"/>
        <v>0</v>
      </c>
      <c r="M116" s="135">
        <f t="shared" ca="1" si="69"/>
        <v>0</v>
      </c>
      <c r="N116" s="135">
        <f t="shared" ca="1" si="69"/>
        <v>0</v>
      </c>
      <c r="O116" s="135">
        <f t="shared" ca="1" si="69"/>
        <v>0</v>
      </c>
      <c r="P116" s="135">
        <f t="shared" ca="1" si="69"/>
        <v>0</v>
      </c>
      <c r="Q116" s="135">
        <f t="shared" ca="1" si="69"/>
        <v>0</v>
      </c>
      <c r="R116" s="135">
        <f t="shared" ca="1" si="69"/>
        <v>0</v>
      </c>
      <c r="S116" s="135">
        <f t="shared" ca="1" si="67"/>
        <v>0</v>
      </c>
      <c r="T116" s="135">
        <f t="shared" ca="1" si="67"/>
        <v>0</v>
      </c>
      <c r="U116" s="135">
        <f t="shared" ca="1" si="67"/>
        <v>0</v>
      </c>
      <c r="V116" s="135">
        <f t="shared" ca="1" si="67"/>
        <v>0</v>
      </c>
      <c r="W116" s="135">
        <f t="shared" ca="1" si="67"/>
        <v>0</v>
      </c>
      <c r="X116" s="135">
        <f t="shared" ca="1" si="67"/>
        <v>0</v>
      </c>
      <c r="Y116" s="135">
        <f t="shared" ca="1" si="67"/>
        <v>0</v>
      </c>
      <c r="Z116" s="135">
        <f t="shared" ca="1" si="67"/>
        <v>0</v>
      </c>
      <c r="AA116" s="135">
        <f t="shared" ca="1" si="67"/>
        <v>0</v>
      </c>
      <c r="AB116" s="135">
        <f t="shared" ca="1" si="67"/>
        <v>0</v>
      </c>
      <c r="AC116" s="135">
        <f t="shared" ca="1" si="67"/>
        <v>0</v>
      </c>
      <c r="AD116" s="135">
        <f t="shared" ca="1" si="67"/>
        <v>0</v>
      </c>
      <c r="AE116" s="135">
        <f t="shared" ca="1" si="67"/>
        <v>0</v>
      </c>
      <c r="AF116" s="135">
        <f t="shared" ca="1" si="67"/>
        <v>0</v>
      </c>
      <c r="AG116" s="135">
        <f t="shared" ca="1" si="67"/>
        <v>0</v>
      </c>
      <c r="AH116" s="135">
        <f t="shared" ca="1" si="67"/>
        <v>0</v>
      </c>
      <c r="AI116" s="135">
        <f t="shared" ca="1" si="68"/>
        <v>0</v>
      </c>
      <c r="AJ116" s="135">
        <f t="shared" ca="1" si="68"/>
        <v>0</v>
      </c>
      <c r="AK116" s="135">
        <f t="shared" ca="1" si="68"/>
        <v>0</v>
      </c>
      <c r="AL116" s="135">
        <f t="shared" ca="1" si="68"/>
        <v>0</v>
      </c>
      <c r="AM116" s="135">
        <f t="shared" ca="1" si="68"/>
        <v>0</v>
      </c>
      <c r="AN116" s="135">
        <f t="shared" ca="1" si="68"/>
        <v>0</v>
      </c>
      <c r="AO116" s="135">
        <f t="shared" ca="1" si="68"/>
        <v>0</v>
      </c>
      <c r="AP116" s="135">
        <f t="shared" ca="1" si="68"/>
        <v>0</v>
      </c>
      <c r="AQ116" s="135">
        <f t="shared" ca="1" si="68"/>
        <v>0</v>
      </c>
      <c r="AR116" s="135">
        <f t="shared" ca="1" si="68"/>
        <v>0</v>
      </c>
      <c r="AS116" s="135">
        <f t="shared" ca="1" si="68"/>
        <v>0</v>
      </c>
      <c r="AT116" s="135">
        <f t="shared" ca="1" si="66"/>
        <v>0</v>
      </c>
      <c r="AU116" s="135">
        <f t="shared" ca="1" si="66"/>
        <v>0</v>
      </c>
      <c r="AV116" s="135">
        <f t="shared" ca="1" si="66"/>
        <v>0</v>
      </c>
      <c r="AW116" s="135">
        <f t="shared" ca="1" si="66"/>
        <v>0</v>
      </c>
      <c r="AX116" s="135">
        <f t="shared" ca="1" si="66"/>
        <v>0</v>
      </c>
      <c r="AY116" s="135">
        <f t="shared" ca="1" si="66"/>
        <v>0</v>
      </c>
      <c r="AZ116" s="135">
        <f t="shared" ca="1" si="66"/>
        <v>0</v>
      </c>
      <c r="BA116" s="135">
        <f t="shared" ca="1" si="65"/>
        <v>0</v>
      </c>
      <c r="BB116" s="135">
        <f t="shared" ca="1" si="65"/>
        <v>0</v>
      </c>
      <c r="BC116" s="135">
        <f t="shared" ca="1" si="65"/>
        <v>0</v>
      </c>
      <c r="BD116" s="135">
        <f t="shared" ca="1" si="65"/>
        <v>0</v>
      </c>
      <c r="BE116" s="135">
        <f t="shared" ca="1" si="65"/>
        <v>0</v>
      </c>
      <c r="BF116" s="135">
        <f t="shared" ca="1" si="65"/>
        <v>0</v>
      </c>
      <c r="BG116" s="135">
        <f t="shared" ca="1" si="65"/>
        <v>0</v>
      </c>
      <c r="BH116" s="135">
        <f t="shared" ca="1" si="65"/>
        <v>0</v>
      </c>
      <c r="BI116" s="135">
        <f t="shared" ca="1" si="65"/>
        <v>0</v>
      </c>
      <c r="BJ116" s="135">
        <f t="shared" ca="1" si="65"/>
        <v>0</v>
      </c>
      <c r="BK116" s="135">
        <f t="shared" ca="1" si="65"/>
        <v>0</v>
      </c>
      <c r="BL116" s="135"/>
      <c r="BM116" s="135">
        <f ca="1">IF(INDEX($D116:$BV116, 1, MATCH(BM$11,$D$15:$BV$15,0))&gt;=PV_Zone_Ranking!$C$45,0,1)</f>
        <v>0</v>
      </c>
      <c r="BN116" s="135">
        <f t="shared" ca="1" si="52"/>
        <v>0</v>
      </c>
      <c r="BQ116">
        <f ca="1">IF(PV_Zone_Ranking!$AK$18="SS",0,IF(PV_Zone_Ranking!$G$29=0,0,1-(INDEX($D116:$BY116, 1, MATCH(BQ$11,$D$15:$BY$15,0))-PV_Zone_Ranking!$F$29)/(PV_Zone_Ranking!$G$29-PV_Zone_Ranking!$F$29)))</f>
        <v>3.8575399157771662</v>
      </c>
      <c r="BR116">
        <f>IF(PV_Zone_Ranking!$AK$18="TX",0,IF(PV_Zone_Ranking!$G$29=0,0,1-(INDEX($D116:$BY116, 1, MATCH(BR$11,$D$15:$BY$15,0))-PV_Zone_Ranking!$F$29)/(PV_Zone_Ranking!$G$29-PV_Zone_Ranking!$F$29)))</f>
        <v>0</v>
      </c>
      <c r="BS116">
        <f ca="1">IF(PV_Zone_Ranking!$G$30=0,0,1-(INDEX($D116:$BY116, 1, MATCH(BS$11,$D$15:$BY$15,0))-PV_Zone_Ranking!$F$30)/(PV_Zone_Ranking!$G$30-PV_Zone_Ranking!$F$30))</f>
        <v>1.0774207710083805</v>
      </c>
      <c r="BT116">
        <f ca="1">IF(PV_Zone_Ranking!$G$28=0,0,1-(INDEX($D116:$BY116, 1, MATCH(BT$11,$D$15:$BY$15,0))-PV_Zone_Ranking!$F$28)/(PV_Zone_Ranking!$G$28-PV_Zone_Ranking!$F$28))</f>
        <v>16.799370740204573</v>
      </c>
      <c r="BU116">
        <f ca="1">IF(PV_Zone_Ranking!$AK$18="SS",0,IF(PV_Zone_Ranking!$G$26=0,0,1-(INDEX($D116:$BY116, 1, MATCH(BU$11,$D$15:$BY$15,0))-PV_Zone_Ranking!$F$26)/(PV_Zone_Ranking!$G$26-PV_Zone_Ranking!$F$26)))</f>
        <v>19.138888658952798</v>
      </c>
      <c r="BV116">
        <f>IF(PV_Zone_Ranking!$AK$18="TX",0,IF(PV_Zone_Ranking!$G$26=0,0,1-(INDEX($D116:$BY116, 1, MATCH(BV$11,$D$15:$BY$15,0))-PV_Zone_Ranking!$F$26)/(PV_Zone_Ranking!$G$26-PV_Zone_Ranking!$F$26)))</f>
        <v>0</v>
      </c>
      <c r="BW116">
        <v>0</v>
      </c>
      <c r="BX116">
        <f t="shared" ca="1" si="61"/>
        <v>0</v>
      </c>
      <c r="BY116">
        <f t="shared" ca="1" si="61"/>
        <v>0</v>
      </c>
      <c r="BZ116">
        <f t="shared" ca="1" si="61"/>
        <v>0</v>
      </c>
      <c r="CA116">
        <f t="shared" ca="1" si="61"/>
        <v>0</v>
      </c>
      <c r="CB116">
        <f t="shared" ca="1" si="61"/>
        <v>0</v>
      </c>
      <c r="CC116">
        <f t="shared" ca="1" si="61"/>
        <v>0</v>
      </c>
      <c r="CD116">
        <f t="shared" ca="1" si="61"/>
        <v>0</v>
      </c>
      <c r="CE116">
        <f t="shared" ca="1" si="61"/>
        <v>0</v>
      </c>
      <c r="CF116">
        <f t="shared" ca="1" si="61"/>
        <v>0</v>
      </c>
      <c r="CG116">
        <f t="shared" ca="1" si="61"/>
        <v>0</v>
      </c>
      <c r="CH116" s="3">
        <f t="shared" ca="1" si="53"/>
        <v>0</v>
      </c>
      <c r="CI116" s="3">
        <f ca="1">IF($BN116=0,IF(PV_Zone_Ranking!$AK$18="SS",INDEX($D116:$BY116, 1, MATCH(CI$11,$D$15:$BY$15,0)),IF(PV_Zone_Ranking!$AK$18="TX",INDEX($D116:$BY116, 1, MATCH(CI$12,$D$15:$BY$15,0)),"Error")),0)</f>
        <v>0</v>
      </c>
      <c r="CJ116" s="4">
        <f t="shared" ca="1" si="50"/>
        <v>0</v>
      </c>
      <c r="CK116">
        <f t="shared" ca="1" si="54"/>
        <v>0</v>
      </c>
      <c r="CL116">
        <f t="shared" ca="1" si="55"/>
        <v>0</v>
      </c>
      <c r="CM116" s="4" t="str">
        <f ca="1">IF(D116=0,"",IF(CH116=0,"",COUNTIF($CH$16:$CH$197,"&gt;"&amp;CH116)+COUNTIF($CH116:$CH$197,CH116)))</f>
        <v/>
      </c>
      <c r="CN116" t="str">
        <f ca="1">IF(D116=0,"",IF(CH116=0,"",COUNTIFS($CI$16:$CI$197,"&lt;"&amp;CI116,$CI$16:$CI$197,"&lt;&gt;"&amp;0)+COUNTIF($CI116:$CI$197,CI116)))</f>
        <v/>
      </c>
      <c r="CQ116">
        <v>101</v>
      </c>
      <c r="CR116" t="e">
        <f t="shared" ca="1" si="43"/>
        <v>#N/A</v>
      </c>
      <c r="CS116" t="e">
        <f t="shared" ca="1" si="43"/>
        <v>#N/A</v>
      </c>
      <c r="CT116" s="3" t="e">
        <f t="shared" ca="1" si="43"/>
        <v>#N/A</v>
      </c>
      <c r="CU116" s="3" t="e">
        <f t="shared" ca="1" si="43"/>
        <v>#N/A</v>
      </c>
      <c r="CV116" s="4" t="e">
        <f t="shared" ca="1" si="43"/>
        <v>#N/A</v>
      </c>
      <c r="CW116" s="4" t="e">
        <f t="shared" ca="1" si="57"/>
        <v>#N/A</v>
      </c>
      <c r="CY116">
        <v>101</v>
      </c>
      <c r="CZ116" t="e">
        <f t="shared" ca="1" si="60"/>
        <v>#N/A</v>
      </c>
      <c r="DA116" t="e">
        <f t="shared" ca="1" si="60"/>
        <v>#N/A</v>
      </c>
      <c r="DB116" s="3" t="e">
        <f t="shared" ca="1" si="60"/>
        <v>#N/A</v>
      </c>
      <c r="DC116" s="3" t="e">
        <f t="shared" ca="1" si="60"/>
        <v>#N/A</v>
      </c>
      <c r="DD116" s="4" t="e">
        <f t="shared" ca="1" si="60"/>
        <v>#N/A</v>
      </c>
      <c r="DE116" s="4" t="e">
        <f t="shared" ca="1" si="58"/>
        <v>#N/A</v>
      </c>
      <c r="DF116" t="e">
        <f t="shared" ca="1" si="56"/>
        <v>#N/A</v>
      </c>
    </row>
    <row r="117" spans="4:110" x14ac:dyDescent="0.2">
      <c r="D117" s="135">
        <f t="shared" ca="1" si="69"/>
        <v>0</v>
      </c>
      <c r="E117" s="135">
        <f t="shared" ca="1" si="69"/>
        <v>0</v>
      </c>
      <c r="F117" s="135">
        <f t="shared" ca="1" si="69"/>
        <v>0</v>
      </c>
      <c r="G117" s="135">
        <f t="shared" ca="1" si="69"/>
        <v>0</v>
      </c>
      <c r="H117" s="135">
        <f t="shared" ca="1" si="69"/>
        <v>0</v>
      </c>
      <c r="I117" s="135">
        <f t="shared" ca="1" si="69"/>
        <v>0</v>
      </c>
      <c r="J117" s="2">
        <f t="shared" ca="1" si="69"/>
        <v>0</v>
      </c>
      <c r="K117" s="135">
        <f t="shared" ca="1" si="69"/>
        <v>0</v>
      </c>
      <c r="L117" s="135">
        <f t="shared" ca="1" si="69"/>
        <v>0</v>
      </c>
      <c r="M117" s="135">
        <f t="shared" ca="1" si="69"/>
        <v>0</v>
      </c>
      <c r="N117" s="135">
        <f t="shared" ca="1" si="69"/>
        <v>0</v>
      </c>
      <c r="O117" s="135">
        <f t="shared" ca="1" si="69"/>
        <v>0</v>
      </c>
      <c r="P117" s="135">
        <f t="shared" ca="1" si="69"/>
        <v>0</v>
      </c>
      <c r="Q117" s="135">
        <f t="shared" ca="1" si="69"/>
        <v>0</v>
      </c>
      <c r="R117" s="135">
        <f t="shared" ca="1" si="69"/>
        <v>0</v>
      </c>
      <c r="S117" s="135">
        <f t="shared" ca="1" si="67"/>
        <v>0</v>
      </c>
      <c r="T117" s="135">
        <f t="shared" ca="1" si="67"/>
        <v>0</v>
      </c>
      <c r="U117" s="135">
        <f t="shared" ca="1" si="67"/>
        <v>0</v>
      </c>
      <c r="V117" s="135">
        <f t="shared" ca="1" si="67"/>
        <v>0</v>
      </c>
      <c r="W117" s="135">
        <f t="shared" ca="1" si="67"/>
        <v>0</v>
      </c>
      <c r="X117" s="135">
        <f t="shared" ca="1" si="67"/>
        <v>0</v>
      </c>
      <c r="Y117" s="135">
        <f t="shared" ca="1" si="67"/>
        <v>0</v>
      </c>
      <c r="Z117" s="135">
        <f t="shared" ca="1" si="67"/>
        <v>0</v>
      </c>
      <c r="AA117" s="135">
        <f t="shared" ca="1" si="67"/>
        <v>0</v>
      </c>
      <c r="AB117" s="135">
        <f t="shared" ca="1" si="67"/>
        <v>0</v>
      </c>
      <c r="AC117" s="135">
        <f t="shared" ca="1" si="67"/>
        <v>0</v>
      </c>
      <c r="AD117" s="135">
        <f t="shared" ca="1" si="67"/>
        <v>0</v>
      </c>
      <c r="AE117" s="135">
        <f t="shared" ca="1" si="67"/>
        <v>0</v>
      </c>
      <c r="AF117" s="135">
        <f t="shared" ca="1" si="67"/>
        <v>0</v>
      </c>
      <c r="AG117" s="135">
        <f t="shared" ca="1" si="67"/>
        <v>0</v>
      </c>
      <c r="AH117" s="135">
        <f t="shared" ca="1" si="67"/>
        <v>0</v>
      </c>
      <c r="AI117" s="135">
        <f t="shared" ca="1" si="68"/>
        <v>0</v>
      </c>
      <c r="AJ117" s="135">
        <f t="shared" ca="1" si="68"/>
        <v>0</v>
      </c>
      <c r="AK117" s="135">
        <f t="shared" ca="1" si="68"/>
        <v>0</v>
      </c>
      <c r="AL117" s="135">
        <f t="shared" ca="1" si="68"/>
        <v>0</v>
      </c>
      <c r="AM117" s="135">
        <f t="shared" ca="1" si="68"/>
        <v>0</v>
      </c>
      <c r="AN117" s="135">
        <f t="shared" ca="1" si="68"/>
        <v>0</v>
      </c>
      <c r="AO117" s="135">
        <f t="shared" ca="1" si="68"/>
        <v>0</v>
      </c>
      <c r="AP117" s="135">
        <f t="shared" ca="1" si="68"/>
        <v>0</v>
      </c>
      <c r="AQ117" s="135">
        <f t="shared" ca="1" si="68"/>
        <v>0</v>
      </c>
      <c r="AR117" s="135">
        <f t="shared" ca="1" si="68"/>
        <v>0</v>
      </c>
      <c r="AS117" s="135">
        <f t="shared" ca="1" si="68"/>
        <v>0</v>
      </c>
      <c r="AT117" s="135">
        <f t="shared" ca="1" si="66"/>
        <v>0</v>
      </c>
      <c r="AU117" s="135">
        <f t="shared" ca="1" si="66"/>
        <v>0</v>
      </c>
      <c r="AV117" s="135">
        <f t="shared" ca="1" si="66"/>
        <v>0</v>
      </c>
      <c r="AW117" s="135">
        <f t="shared" ca="1" si="66"/>
        <v>0</v>
      </c>
      <c r="AX117" s="135">
        <f t="shared" ca="1" si="66"/>
        <v>0</v>
      </c>
      <c r="AY117" s="135">
        <f t="shared" ca="1" si="66"/>
        <v>0</v>
      </c>
      <c r="AZ117" s="135">
        <f t="shared" ca="1" si="66"/>
        <v>0</v>
      </c>
      <c r="BA117" s="135">
        <f t="shared" ca="1" si="65"/>
        <v>0</v>
      </c>
      <c r="BB117" s="135">
        <f t="shared" ca="1" si="65"/>
        <v>0</v>
      </c>
      <c r="BC117" s="135">
        <f t="shared" ca="1" si="65"/>
        <v>0</v>
      </c>
      <c r="BD117" s="135">
        <f t="shared" ca="1" si="65"/>
        <v>0</v>
      </c>
      <c r="BE117" s="135">
        <f t="shared" ca="1" si="65"/>
        <v>0</v>
      </c>
      <c r="BF117" s="135">
        <f t="shared" ca="1" si="65"/>
        <v>0</v>
      </c>
      <c r="BG117" s="135">
        <f t="shared" ca="1" si="65"/>
        <v>0</v>
      </c>
      <c r="BH117" s="135">
        <f t="shared" ca="1" si="65"/>
        <v>0</v>
      </c>
      <c r="BI117" s="135">
        <f t="shared" ca="1" si="65"/>
        <v>0</v>
      </c>
      <c r="BJ117" s="135">
        <f t="shared" ca="1" si="65"/>
        <v>0</v>
      </c>
      <c r="BK117" s="135">
        <f t="shared" ca="1" si="65"/>
        <v>0</v>
      </c>
      <c r="BL117" s="135"/>
      <c r="BM117" s="135">
        <f ca="1">IF(INDEX($D117:$BV117, 1, MATCH(BM$11,$D$15:$BV$15,0))&gt;=PV_Zone_Ranking!$C$45,0,1)</f>
        <v>0</v>
      </c>
      <c r="BN117" s="135">
        <f t="shared" ca="1" si="52"/>
        <v>0</v>
      </c>
      <c r="BQ117">
        <f ca="1">IF(PV_Zone_Ranking!$AK$18="SS",0,IF(PV_Zone_Ranking!$G$29=0,0,1-(INDEX($D117:$BY117, 1, MATCH(BQ$11,$D$15:$BY$15,0))-PV_Zone_Ranking!$F$29)/(PV_Zone_Ranking!$G$29-PV_Zone_Ranking!$F$29)))</f>
        <v>3.8575399157771662</v>
      </c>
      <c r="BR117">
        <f>IF(PV_Zone_Ranking!$AK$18="TX",0,IF(PV_Zone_Ranking!$G$29=0,0,1-(INDEX($D117:$BY117, 1, MATCH(BR$11,$D$15:$BY$15,0))-PV_Zone_Ranking!$F$29)/(PV_Zone_Ranking!$G$29-PV_Zone_Ranking!$F$29)))</f>
        <v>0</v>
      </c>
      <c r="BS117">
        <f ca="1">IF(PV_Zone_Ranking!$G$30=0,0,1-(INDEX($D117:$BY117, 1, MATCH(BS$11,$D$15:$BY$15,0))-PV_Zone_Ranking!$F$30)/(PV_Zone_Ranking!$G$30-PV_Zone_Ranking!$F$30))</f>
        <v>1.0774207710083805</v>
      </c>
      <c r="BT117">
        <f ca="1">IF(PV_Zone_Ranking!$G$28=0,0,1-(INDEX($D117:$BY117, 1, MATCH(BT$11,$D$15:$BY$15,0))-PV_Zone_Ranking!$F$28)/(PV_Zone_Ranking!$G$28-PV_Zone_Ranking!$F$28))</f>
        <v>16.799370740204573</v>
      </c>
      <c r="BU117">
        <f ca="1">IF(PV_Zone_Ranking!$AK$18="SS",0,IF(PV_Zone_Ranking!$G$26=0,0,1-(INDEX($D117:$BY117, 1, MATCH(BU$11,$D$15:$BY$15,0))-PV_Zone_Ranking!$F$26)/(PV_Zone_Ranking!$G$26-PV_Zone_Ranking!$F$26)))</f>
        <v>19.138888658952798</v>
      </c>
      <c r="BV117">
        <f>IF(PV_Zone_Ranking!$AK$18="TX",0,IF(PV_Zone_Ranking!$G$26=0,0,1-(INDEX($D117:$BY117, 1, MATCH(BV$11,$D$15:$BY$15,0))-PV_Zone_Ranking!$F$26)/(PV_Zone_Ranking!$G$26-PV_Zone_Ranking!$F$26)))</f>
        <v>0</v>
      </c>
      <c r="BW117">
        <v>0</v>
      </c>
      <c r="BX117">
        <f t="shared" ca="1" si="61"/>
        <v>0</v>
      </c>
      <c r="BY117">
        <f t="shared" ca="1" si="61"/>
        <v>0</v>
      </c>
      <c r="BZ117">
        <f t="shared" ca="1" si="61"/>
        <v>0</v>
      </c>
      <c r="CA117">
        <f t="shared" ca="1" si="61"/>
        <v>0</v>
      </c>
      <c r="CB117">
        <f t="shared" ca="1" si="61"/>
        <v>0</v>
      </c>
      <c r="CC117">
        <f t="shared" ca="1" si="61"/>
        <v>0</v>
      </c>
      <c r="CD117">
        <f t="shared" ca="1" si="61"/>
        <v>0</v>
      </c>
      <c r="CE117">
        <f t="shared" ca="1" si="61"/>
        <v>0</v>
      </c>
      <c r="CF117">
        <f t="shared" ca="1" si="61"/>
        <v>0</v>
      </c>
      <c r="CG117">
        <f t="shared" ca="1" si="61"/>
        <v>0</v>
      </c>
      <c r="CH117" s="3">
        <f t="shared" ca="1" si="53"/>
        <v>0</v>
      </c>
      <c r="CI117" s="3">
        <f ca="1">IF($BN117=0,IF(PV_Zone_Ranking!$AK$18="SS",INDEX($D117:$BY117, 1, MATCH(CI$11,$D$15:$BY$15,0)),IF(PV_Zone_Ranking!$AK$18="TX",INDEX($D117:$BY117, 1, MATCH(CI$12,$D$15:$BY$15,0)),"Error")),0)</f>
        <v>0</v>
      </c>
      <c r="CJ117" s="4">
        <f t="shared" ca="1" si="50"/>
        <v>0</v>
      </c>
      <c r="CK117">
        <f t="shared" ca="1" si="54"/>
        <v>0</v>
      </c>
      <c r="CL117">
        <f t="shared" ca="1" si="55"/>
        <v>0</v>
      </c>
      <c r="CM117" s="4" t="str">
        <f ca="1">IF(D117=0,"",IF(CH117=0,"",COUNTIF($CH$16:$CH$197,"&gt;"&amp;CH117)+COUNTIF($CH117:$CH$197,CH117)))</f>
        <v/>
      </c>
      <c r="CN117" t="str">
        <f ca="1">IF(D117=0,"",IF(CH117=0,"",COUNTIFS($CI$16:$CI$197,"&lt;"&amp;CI117,$CI$16:$CI$197,"&lt;&gt;"&amp;0)+COUNTIF($CI117:$CI$197,CI117)))</f>
        <v/>
      </c>
      <c r="CQ117">
        <v>102</v>
      </c>
      <c r="CR117" t="e">
        <f t="shared" ca="1" si="43"/>
        <v>#N/A</v>
      </c>
      <c r="CS117" t="e">
        <f t="shared" ca="1" si="43"/>
        <v>#N/A</v>
      </c>
      <c r="CT117" s="3" t="e">
        <f t="shared" ca="1" si="43"/>
        <v>#N/A</v>
      </c>
      <c r="CU117" s="3" t="e">
        <f t="shared" ca="1" si="43"/>
        <v>#N/A</v>
      </c>
      <c r="CV117" s="4" t="e">
        <f t="shared" ca="1" si="43"/>
        <v>#N/A</v>
      </c>
      <c r="CW117" s="4" t="e">
        <f t="shared" ca="1" si="57"/>
        <v>#N/A</v>
      </c>
      <c r="CY117">
        <v>102</v>
      </c>
      <c r="CZ117" t="e">
        <f t="shared" ca="1" si="60"/>
        <v>#N/A</v>
      </c>
      <c r="DA117" t="e">
        <f t="shared" ca="1" si="60"/>
        <v>#N/A</v>
      </c>
      <c r="DB117" s="3" t="e">
        <f t="shared" ca="1" si="60"/>
        <v>#N/A</v>
      </c>
      <c r="DC117" s="3" t="e">
        <f t="shared" ca="1" si="60"/>
        <v>#N/A</v>
      </c>
      <c r="DD117" s="4" t="e">
        <f t="shared" ca="1" si="60"/>
        <v>#N/A</v>
      </c>
      <c r="DE117" s="4" t="e">
        <f t="shared" ca="1" si="58"/>
        <v>#N/A</v>
      </c>
      <c r="DF117" t="e">
        <f t="shared" ca="1" si="56"/>
        <v>#N/A</v>
      </c>
    </row>
    <row r="118" spans="4:110" x14ac:dyDescent="0.2">
      <c r="D118" s="135">
        <f t="shared" ca="1" si="69"/>
        <v>0</v>
      </c>
      <c r="E118" s="135">
        <f t="shared" ca="1" si="69"/>
        <v>0</v>
      </c>
      <c r="F118" s="135">
        <f t="shared" ca="1" si="69"/>
        <v>0</v>
      </c>
      <c r="G118" s="135">
        <f t="shared" ca="1" si="69"/>
        <v>0</v>
      </c>
      <c r="H118" s="135">
        <f t="shared" ca="1" si="69"/>
        <v>0</v>
      </c>
      <c r="I118" s="135">
        <f t="shared" ca="1" si="69"/>
        <v>0</v>
      </c>
      <c r="J118" s="2">
        <f t="shared" ca="1" si="69"/>
        <v>0</v>
      </c>
      <c r="K118" s="135">
        <f t="shared" ca="1" si="69"/>
        <v>0</v>
      </c>
      <c r="L118" s="135">
        <f t="shared" ca="1" si="69"/>
        <v>0</v>
      </c>
      <c r="M118" s="135">
        <f t="shared" ca="1" si="69"/>
        <v>0</v>
      </c>
      <c r="N118" s="135">
        <f t="shared" ca="1" si="69"/>
        <v>0</v>
      </c>
      <c r="O118" s="135">
        <f t="shared" ca="1" si="69"/>
        <v>0</v>
      </c>
      <c r="P118" s="135">
        <f t="shared" ca="1" si="69"/>
        <v>0</v>
      </c>
      <c r="Q118" s="135">
        <f t="shared" ca="1" si="69"/>
        <v>0</v>
      </c>
      <c r="R118" s="135">
        <f t="shared" ca="1" si="69"/>
        <v>0</v>
      </c>
      <c r="S118" s="135">
        <f t="shared" ca="1" si="67"/>
        <v>0</v>
      </c>
      <c r="T118" s="135">
        <f t="shared" ca="1" si="67"/>
        <v>0</v>
      </c>
      <c r="U118" s="135">
        <f t="shared" ca="1" si="67"/>
        <v>0</v>
      </c>
      <c r="V118" s="135">
        <f t="shared" ca="1" si="67"/>
        <v>0</v>
      </c>
      <c r="W118" s="135">
        <f t="shared" ca="1" si="67"/>
        <v>0</v>
      </c>
      <c r="X118" s="135">
        <f t="shared" ca="1" si="67"/>
        <v>0</v>
      </c>
      <c r="Y118" s="135">
        <f t="shared" ca="1" si="67"/>
        <v>0</v>
      </c>
      <c r="Z118" s="135">
        <f t="shared" ca="1" si="67"/>
        <v>0</v>
      </c>
      <c r="AA118" s="135">
        <f t="shared" ca="1" si="67"/>
        <v>0</v>
      </c>
      <c r="AB118" s="135">
        <f t="shared" ca="1" si="67"/>
        <v>0</v>
      </c>
      <c r="AC118" s="135">
        <f t="shared" ca="1" si="67"/>
        <v>0</v>
      </c>
      <c r="AD118" s="135">
        <f t="shared" ca="1" si="67"/>
        <v>0</v>
      </c>
      <c r="AE118" s="135">
        <f t="shared" ca="1" si="67"/>
        <v>0</v>
      </c>
      <c r="AF118" s="135">
        <f t="shared" ca="1" si="67"/>
        <v>0</v>
      </c>
      <c r="AG118" s="135">
        <f t="shared" ca="1" si="67"/>
        <v>0</v>
      </c>
      <c r="AH118" s="135">
        <f t="shared" ca="1" si="67"/>
        <v>0</v>
      </c>
      <c r="AI118" s="135">
        <f t="shared" ca="1" si="68"/>
        <v>0</v>
      </c>
      <c r="AJ118" s="135">
        <f t="shared" ca="1" si="68"/>
        <v>0</v>
      </c>
      <c r="AK118" s="135">
        <f t="shared" ca="1" si="68"/>
        <v>0</v>
      </c>
      <c r="AL118" s="135">
        <f t="shared" ca="1" si="68"/>
        <v>0</v>
      </c>
      <c r="AM118" s="135">
        <f t="shared" ca="1" si="68"/>
        <v>0</v>
      </c>
      <c r="AN118" s="135">
        <f t="shared" ca="1" si="68"/>
        <v>0</v>
      </c>
      <c r="AO118" s="135">
        <f t="shared" ca="1" si="68"/>
        <v>0</v>
      </c>
      <c r="AP118" s="135">
        <f t="shared" ca="1" si="68"/>
        <v>0</v>
      </c>
      <c r="AQ118" s="135">
        <f t="shared" ca="1" si="68"/>
        <v>0</v>
      </c>
      <c r="AR118" s="135">
        <f t="shared" ca="1" si="68"/>
        <v>0</v>
      </c>
      <c r="AS118" s="135">
        <f t="shared" ca="1" si="68"/>
        <v>0</v>
      </c>
      <c r="AT118" s="135">
        <f t="shared" ca="1" si="66"/>
        <v>0</v>
      </c>
      <c r="AU118" s="135">
        <f t="shared" ca="1" si="66"/>
        <v>0</v>
      </c>
      <c r="AV118" s="135">
        <f t="shared" ca="1" si="66"/>
        <v>0</v>
      </c>
      <c r="AW118" s="135">
        <f t="shared" ca="1" si="66"/>
        <v>0</v>
      </c>
      <c r="AX118" s="135">
        <f t="shared" ca="1" si="66"/>
        <v>0</v>
      </c>
      <c r="AY118" s="135">
        <f t="shared" ca="1" si="66"/>
        <v>0</v>
      </c>
      <c r="AZ118" s="135">
        <f t="shared" ca="1" si="66"/>
        <v>0</v>
      </c>
      <c r="BA118" s="135">
        <f t="shared" ca="1" si="65"/>
        <v>0</v>
      </c>
      <c r="BB118" s="135">
        <f t="shared" ca="1" si="65"/>
        <v>0</v>
      </c>
      <c r="BC118" s="135">
        <f t="shared" ca="1" si="65"/>
        <v>0</v>
      </c>
      <c r="BD118" s="135">
        <f t="shared" ca="1" si="65"/>
        <v>0</v>
      </c>
      <c r="BE118" s="135">
        <f t="shared" ca="1" si="65"/>
        <v>0</v>
      </c>
      <c r="BF118" s="135">
        <f t="shared" ca="1" si="65"/>
        <v>0</v>
      </c>
      <c r="BG118" s="135">
        <f t="shared" ca="1" si="65"/>
        <v>0</v>
      </c>
      <c r="BH118" s="135">
        <f t="shared" ca="1" si="65"/>
        <v>0</v>
      </c>
      <c r="BI118" s="135">
        <f t="shared" ca="1" si="65"/>
        <v>0</v>
      </c>
      <c r="BJ118" s="135">
        <f t="shared" ca="1" si="65"/>
        <v>0</v>
      </c>
      <c r="BK118" s="135">
        <f t="shared" ca="1" si="65"/>
        <v>0</v>
      </c>
      <c r="BL118" s="135"/>
      <c r="BM118" s="135">
        <f ca="1">IF(INDEX($D118:$BV118, 1, MATCH(BM$11,$D$15:$BV$15,0))&gt;=PV_Zone_Ranking!$C$45,0,1)</f>
        <v>0</v>
      </c>
      <c r="BN118" s="135">
        <f t="shared" ca="1" si="52"/>
        <v>0</v>
      </c>
      <c r="BQ118">
        <f ca="1">IF(PV_Zone_Ranking!$AK$18="SS",0,IF(PV_Zone_Ranking!$G$29=0,0,1-(INDEX($D118:$BY118, 1, MATCH(BQ$11,$D$15:$BY$15,0))-PV_Zone_Ranking!$F$29)/(PV_Zone_Ranking!$G$29-PV_Zone_Ranking!$F$29)))</f>
        <v>3.8575399157771662</v>
      </c>
      <c r="BR118">
        <f>IF(PV_Zone_Ranking!$AK$18="TX",0,IF(PV_Zone_Ranking!$G$29=0,0,1-(INDEX($D118:$BY118, 1, MATCH(BR$11,$D$15:$BY$15,0))-PV_Zone_Ranking!$F$29)/(PV_Zone_Ranking!$G$29-PV_Zone_Ranking!$F$29)))</f>
        <v>0</v>
      </c>
      <c r="BS118">
        <f ca="1">IF(PV_Zone_Ranking!$G$30=0,0,1-(INDEX($D118:$BY118, 1, MATCH(BS$11,$D$15:$BY$15,0))-PV_Zone_Ranking!$F$30)/(PV_Zone_Ranking!$G$30-PV_Zone_Ranking!$F$30))</f>
        <v>1.0774207710083805</v>
      </c>
      <c r="BT118">
        <f ca="1">IF(PV_Zone_Ranking!$G$28=0,0,1-(INDEX($D118:$BY118, 1, MATCH(BT$11,$D$15:$BY$15,0))-PV_Zone_Ranking!$F$28)/(PV_Zone_Ranking!$G$28-PV_Zone_Ranking!$F$28))</f>
        <v>16.799370740204573</v>
      </c>
      <c r="BU118">
        <f ca="1">IF(PV_Zone_Ranking!$AK$18="SS",0,IF(PV_Zone_Ranking!$G$26=0,0,1-(INDEX($D118:$BY118, 1, MATCH(BU$11,$D$15:$BY$15,0))-PV_Zone_Ranking!$F$26)/(PV_Zone_Ranking!$G$26-PV_Zone_Ranking!$F$26)))</f>
        <v>19.138888658952798</v>
      </c>
      <c r="BV118">
        <f>IF(PV_Zone_Ranking!$AK$18="TX",0,IF(PV_Zone_Ranking!$G$26=0,0,1-(INDEX($D118:$BY118, 1, MATCH(BV$11,$D$15:$BY$15,0))-PV_Zone_Ranking!$F$26)/(PV_Zone_Ranking!$G$26-PV_Zone_Ranking!$F$26)))</f>
        <v>0</v>
      </c>
      <c r="BW118">
        <v>0</v>
      </c>
      <c r="BX118">
        <f t="shared" ca="1" si="61"/>
        <v>0</v>
      </c>
      <c r="BY118">
        <f t="shared" ca="1" si="61"/>
        <v>0</v>
      </c>
      <c r="BZ118">
        <f t="shared" ca="1" si="61"/>
        <v>0</v>
      </c>
      <c r="CA118">
        <f t="shared" ca="1" si="61"/>
        <v>0</v>
      </c>
      <c r="CB118">
        <f t="shared" ca="1" si="61"/>
        <v>0</v>
      </c>
      <c r="CC118">
        <f t="shared" ca="1" si="61"/>
        <v>0</v>
      </c>
      <c r="CD118">
        <f t="shared" ca="1" si="61"/>
        <v>0</v>
      </c>
      <c r="CE118">
        <f t="shared" ca="1" si="61"/>
        <v>0</v>
      </c>
      <c r="CF118">
        <f t="shared" ca="1" si="61"/>
        <v>0</v>
      </c>
      <c r="CG118">
        <f t="shared" ca="1" si="61"/>
        <v>0</v>
      </c>
      <c r="CH118" s="3">
        <f t="shared" ca="1" si="53"/>
        <v>0</v>
      </c>
      <c r="CI118" s="3">
        <f ca="1">IF($BN118=0,IF(PV_Zone_Ranking!$AK$18="SS",INDEX($D118:$BY118, 1, MATCH(CI$11,$D$15:$BY$15,0)),IF(PV_Zone_Ranking!$AK$18="TX",INDEX($D118:$BY118, 1, MATCH(CI$12,$D$15:$BY$15,0)),"Error")),0)</f>
        <v>0</v>
      </c>
      <c r="CJ118" s="4">
        <f t="shared" ca="1" si="50"/>
        <v>0</v>
      </c>
      <c r="CK118">
        <f t="shared" ca="1" si="54"/>
        <v>0</v>
      </c>
      <c r="CL118">
        <f t="shared" ca="1" si="55"/>
        <v>0</v>
      </c>
      <c r="CM118" s="4" t="str">
        <f ca="1">IF(D118=0,"",IF(CH118=0,"",COUNTIF($CH$16:$CH$197,"&gt;"&amp;CH118)+COUNTIF($CH118:$CH$197,CH118)))</f>
        <v/>
      </c>
      <c r="CN118" t="str">
        <f ca="1">IF(D118=0,"",IF(CH118=0,"",COUNTIFS($CI$16:$CI$197,"&lt;"&amp;CI118,$CI$16:$CI$197,"&lt;&gt;"&amp;0)+COUNTIF($CI118:$CI$197,CI118)))</f>
        <v/>
      </c>
      <c r="CQ118">
        <v>103</v>
      </c>
      <c r="CR118" t="e">
        <f t="shared" ca="1" si="43"/>
        <v>#N/A</v>
      </c>
      <c r="CS118" t="e">
        <f t="shared" ca="1" si="43"/>
        <v>#N/A</v>
      </c>
      <c r="CT118" s="3" t="e">
        <f t="shared" ca="1" si="43"/>
        <v>#N/A</v>
      </c>
      <c r="CU118" s="3" t="e">
        <f t="shared" ca="1" si="43"/>
        <v>#N/A</v>
      </c>
      <c r="CV118" s="4" t="e">
        <f t="shared" ca="1" si="43"/>
        <v>#N/A</v>
      </c>
      <c r="CW118" s="4" t="e">
        <f t="shared" ca="1" si="57"/>
        <v>#N/A</v>
      </c>
      <c r="CY118">
        <v>103</v>
      </c>
      <c r="CZ118" t="e">
        <f t="shared" ca="1" si="60"/>
        <v>#N/A</v>
      </c>
      <c r="DA118" t="e">
        <f t="shared" ca="1" si="60"/>
        <v>#N/A</v>
      </c>
      <c r="DB118" s="3" t="e">
        <f t="shared" ca="1" si="60"/>
        <v>#N/A</v>
      </c>
      <c r="DC118" s="3" t="e">
        <f t="shared" ca="1" si="60"/>
        <v>#N/A</v>
      </c>
      <c r="DD118" s="4" t="e">
        <f t="shared" ca="1" si="60"/>
        <v>#N/A</v>
      </c>
      <c r="DE118" s="4" t="e">
        <f t="shared" ca="1" si="58"/>
        <v>#N/A</v>
      </c>
      <c r="DF118" t="e">
        <f t="shared" ca="1" si="56"/>
        <v>#N/A</v>
      </c>
    </row>
    <row r="119" spans="4:110" x14ac:dyDescent="0.2">
      <c r="D119" s="135">
        <f t="shared" ca="1" si="69"/>
        <v>0</v>
      </c>
      <c r="E119" s="135">
        <f t="shared" ca="1" si="69"/>
        <v>0</v>
      </c>
      <c r="F119" s="135">
        <f t="shared" ca="1" si="69"/>
        <v>0</v>
      </c>
      <c r="G119" s="135">
        <f t="shared" ca="1" si="69"/>
        <v>0</v>
      </c>
      <c r="H119" s="135">
        <f t="shared" ca="1" si="69"/>
        <v>0</v>
      </c>
      <c r="I119" s="135">
        <f t="shared" ca="1" si="69"/>
        <v>0</v>
      </c>
      <c r="J119" s="2">
        <f t="shared" ca="1" si="69"/>
        <v>0</v>
      </c>
      <c r="K119" s="135">
        <f t="shared" ca="1" si="69"/>
        <v>0</v>
      </c>
      <c r="L119" s="135">
        <f t="shared" ca="1" si="69"/>
        <v>0</v>
      </c>
      <c r="M119" s="135">
        <f t="shared" ca="1" si="69"/>
        <v>0</v>
      </c>
      <c r="N119" s="135">
        <f t="shared" ca="1" si="69"/>
        <v>0</v>
      </c>
      <c r="O119" s="135">
        <f t="shared" ca="1" si="69"/>
        <v>0</v>
      </c>
      <c r="P119" s="135">
        <f t="shared" ca="1" si="69"/>
        <v>0</v>
      </c>
      <c r="Q119" s="135">
        <f t="shared" ca="1" si="69"/>
        <v>0</v>
      </c>
      <c r="R119" s="135">
        <f t="shared" ca="1" si="69"/>
        <v>0</v>
      </c>
      <c r="S119" s="135">
        <f t="shared" ca="1" si="67"/>
        <v>0</v>
      </c>
      <c r="T119" s="135">
        <f t="shared" ca="1" si="67"/>
        <v>0</v>
      </c>
      <c r="U119" s="135">
        <f t="shared" ca="1" si="67"/>
        <v>0</v>
      </c>
      <c r="V119" s="135">
        <f t="shared" ca="1" si="67"/>
        <v>0</v>
      </c>
      <c r="W119" s="135">
        <f t="shared" ca="1" si="67"/>
        <v>0</v>
      </c>
      <c r="X119" s="135">
        <f t="shared" ca="1" si="67"/>
        <v>0</v>
      </c>
      <c r="Y119" s="135">
        <f t="shared" ca="1" si="67"/>
        <v>0</v>
      </c>
      <c r="Z119" s="135">
        <f t="shared" ca="1" si="67"/>
        <v>0</v>
      </c>
      <c r="AA119" s="135">
        <f t="shared" ca="1" si="67"/>
        <v>0</v>
      </c>
      <c r="AB119" s="135">
        <f t="shared" ca="1" si="67"/>
        <v>0</v>
      </c>
      <c r="AC119" s="135">
        <f t="shared" ca="1" si="67"/>
        <v>0</v>
      </c>
      <c r="AD119" s="135">
        <f t="shared" ca="1" si="67"/>
        <v>0</v>
      </c>
      <c r="AE119" s="135">
        <f t="shared" ca="1" si="67"/>
        <v>0</v>
      </c>
      <c r="AF119" s="135">
        <f t="shared" ca="1" si="67"/>
        <v>0</v>
      </c>
      <c r="AG119" s="135">
        <f t="shared" ca="1" si="67"/>
        <v>0</v>
      </c>
      <c r="AH119" s="135">
        <f t="shared" ca="1" si="67"/>
        <v>0</v>
      </c>
      <c r="AI119" s="135">
        <f t="shared" ca="1" si="68"/>
        <v>0</v>
      </c>
      <c r="AJ119" s="135">
        <f t="shared" ca="1" si="68"/>
        <v>0</v>
      </c>
      <c r="AK119" s="135">
        <f t="shared" ca="1" si="68"/>
        <v>0</v>
      </c>
      <c r="AL119" s="135">
        <f t="shared" ca="1" si="68"/>
        <v>0</v>
      </c>
      <c r="AM119" s="135">
        <f t="shared" ca="1" si="68"/>
        <v>0</v>
      </c>
      <c r="AN119" s="135">
        <f t="shared" ca="1" si="68"/>
        <v>0</v>
      </c>
      <c r="AO119" s="135">
        <f t="shared" ca="1" si="68"/>
        <v>0</v>
      </c>
      <c r="AP119" s="135">
        <f t="shared" ca="1" si="68"/>
        <v>0</v>
      </c>
      <c r="AQ119" s="135">
        <f t="shared" ca="1" si="68"/>
        <v>0</v>
      </c>
      <c r="AR119" s="135">
        <f t="shared" ca="1" si="68"/>
        <v>0</v>
      </c>
      <c r="AS119" s="135">
        <f t="shared" ca="1" si="68"/>
        <v>0</v>
      </c>
      <c r="AT119" s="135">
        <f t="shared" ca="1" si="66"/>
        <v>0</v>
      </c>
      <c r="AU119" s="135">
        <f t="shared" ca="1" si="66"/>
        <v>0</v>
      </c>
      <c r="AV119" s="135">
        <f t="shared" ca="1" si="66"/>
        <v>0</v>
      </c>
      <c r="AW119" s="135">
        <f t="shared" ca="1" si="66"/>
        <v>0</v>
      </c>
      <c r="AX119" s="135">
        <f t="shared" ca="1" si="66"/>
        <v>0</v>
      </c>
      <c r="AY119" s="135">
        <f t="shared" ca="1" si="66"/>
        <v>0</v>
      </c>
      <c r="AZ119" s="135">
        <f t="shared" ca="1" si="66"/>
        <v>0</v>
      </c>
      <c r="BA119" s="135">
        <f t="shared" ca="1" si="65"/>
        <v>0</v>
      </c>
      <c r="BB119" s="135">
        <f t="shared" ca="1" si="65"/>
        <v>0</v>
      </c>
      <c r="BC119" s="135">
        <f t="shared" ca="1" si="65"/>
        <v>0</v>
      </c>
      <c r="BD119" s="135">
        <f t="shared" ca="1" si="65"/>
        <v>0</v>
      </c>
      <c r="BE119" s="135">
        <f t="shared" ca="1" si="65"/>
        <v>0</v>
      </c>
      <c r="BF119" s="135">
        <f t="shared" ca="1" si="65"/>
        <v>0</v>
      </c>
      <c r="BG119" s="135">
        <f t="shared" ca="1" si="65"/>
        <v>0</v>
      </c>
      <c r="BH119" s="135">
        <f t="shared" ca="1" si="65"/>
        <v>0</v>
      </c>
      <c r="BI119" s="135">
        <f t="shared" ca="1" si="65"/>
        <v>0</v>
      </c>
      <c r="BJ119" s="135">
        <f t="shared" ca="1" si="65"/>
        <v>0</v>
      </c>
      <c r="BK119" s="135">
        <f t="shared" ca="1" si="65"/>
        <v>0</v>
      </c>
      <c r="BL119" s="135"/>
      <c r="BM119" s="135">
        <f ca="1">IF(INDEX($D119:$BV119, 1, MATCH(BM$11,$D$15:$BV$15,0))&gt;=PV_Zone_Ranking!$C$45,0,1)</f>
        <v>0</v>
      </c>
      <c r="BN119" s="135">
        <f t="shared" ca="1" si="52"/>
        <v>0</v>
      </c>
      <c r="BQ119">
        <f ca="1">IF(PV_Zone_Ranking!$AK$18="SS",0,IF(PV_Zone_Ranking!$G$29=0,0,1-(INDEX($D119:$BY119, 1, MATCH(BQ$11,$D$15:$BY$15,0))-PV_Zone_Ranking!$F$29)/(PV_Zone_Ranking!$G$29-PV_Zone_Ranking!$F$29)))</f>
        <v>3.8575399157771662</v>
      </c>
      <c r="BR119">
        <f>IF(PV_Zone_Ranking!$AK$18="TX",0,IF(PV_Zone_Ranking!$G$29=0,0,1-(INDEX($D119:$BY119, 1, MATCH(BR$11,$D$15:$BY$15,0))-PV_Zone_Ranking!$F$29)/(PV_Zone_Ranking!$G$29-PV_Zone_Ranking!$F$29)))</f>
        <v>0</v>
      </c>
      <c r="BS119">
        <f ca="1">IF(PV_Zone_Ranking!$G$30=0,0,1-(INDEX($D119:$BY119, 1, MATCH(BS$11,$D$15:$BY$15,0))-PV_Zone_Ranking!$F$30)/(PV_Zone_Ranking!$G$30-PV_Zone_Ranking!$F$30))</f>
        <v>1.0774207710083805</v>
      </c>
      <c r="BT119">
        <f ca="1">IF(PV_Zone_Ranking!$G$28=0,0,1-(INDEX($D119:$BY119, 1, MATCH(BT$11,$D$15:$BY$15,0))-PV_Zone_Ranking!$F$28)/(PV_Zone_Ranking!$G$28-PV_Zone_Ranking!$F$28))</f>
        <v>16.799370740204573</v>
      </c>
      <c r="BU119">
        <f ca="1">IF(PV_Zone_Ranking!$AK$18="SS",0,IF(PV_Zone_Ranking!$G$26=0,0,1-(INDEX($D119:$BY119, 1, MATCH(BU$11,$D$15:$BY$15,0))-PV_Zone_Ranking!$F$26)/(PV_Zone_Ranking!$G$26-PV_Zone_Ranking!$F$26)))</f>
        <v>19.138888658952798</v>
      </c>
      <c r="BV119">
        <f>IF(PV_Zone_Ranking!$AK$18="TX",0,IF(PV_Zone_Ranking!$G$26=0,0,1-(INDEX($D119:$BY119, 1, MATCH(BV$11,$D$15:$BY$15,0))-PV_Zone_Ranking!$F$26)/(PV_Zone_Ranking!$G$26-PV_Zone_Ranking!$F$26)))</f>
        <v>0</v>
      </c>
      <c r="BW119">
        <v>0</v>
      </c>
      <c r="BX119">
        <f t="shared" ca="1" si="61"/>
        <v>0</v>
      </c>
      <c r="BY119">
        <f t="shared" ca="1" si="61"/>
        <v>0</v>
      </c>
      <c r="BZ119">
        <f t="shared" ca="1" si="61"/>
        <v>0</v>
      </c>
      <c r="CA119">
        <f t="shared" ca="1" si="61"/>
        <v>0</v>
      </c>
      <c r="CB119">
        <f t="shared" ca="1" si="61"/>
        <v>0</v>
      </c>
      <c r="CC119">
        <f t="shared" ca="1" si="61"/>
        <v>0</v>
      </c>
      <c r="CD119">
        <f t="shared" ca="1" si="61"/>
        <v>0</v>
      </c>
      <c r="CE119">
        <f t="shared" ca="1" si="61"/>
        <v>0</v>
      </c>
      <c r="CF119">
        <f t="shared" ca="1" si="61"/>
        <v>0</v>
      </c>
      <c r="CG119">
        <f t="shared" ca="1" si="61"/>
        <v>0</v>
      </c>
      <c r="CH119" s="3">
        <f t="shared" ca="1" si="53"/>
        <v>0</v>
      </c>
      <c r="CI119" s="3">
        <f ca="1">IF($BN119=0,IF(PV_Zone_Ranking!$AK$18="SS",INDEX($D119:$BY119, 1, MATCH(CI$11,$D$15:$BY$15,0)),IF(PV_Zone_Ranking!$AK$18="TX",INDEX($D119:$BY119, 1, MATCH(CI$12,$D$15:$BY$15,0)),"Error")),0)</f>
        <v>0</v>
      </c>
      <c r="CJ119" s="4">
        <f t="shared" ca="1" si="50"/>
        <v>0</v>
      </c>
      <c r="CK119">
        <f t="shared" ca="1" si="54"/>
        <v>0</v>
      </c>
      <c r="CL119">
        <f t="shared" ca="1" si="55"/>
        <v>0</v>
      </c>
      <c r="CM119" s="4" t="str">
        <f ca="1">IF(D119=0,"",IF(CH119=0,"",COUNTIF($CH$16:$CH$197,"&gt;"&amp;CH119)+COUNTIF($CH119:$CH$197,CH119)))</f>
        <v/>
      </c>
      <c r="CN119" t="str">
        <f ca="1">IF(D119=0,"",IF(CH119=0,"",COUNTIFS($CI$16:$CI$197,"&lt;"&amp;CI119,$CI$16:$CI$197,"&lt;&gt;"&amp;0)+COUNTIF($CI119:$CI$197,CI119)))</f>
        <v/>
      </c>
      <c r="CQ119">
        <v>104</v>
      </c>
      <c r="CR119" t="e">
        <f t="shared" ca="1" si="43"/>
        <v>#N/A</v>
      </c>
      <c r="CS119" t="e">
        <f t="shared" ca="1" si="43"/>
        <v>#N/A</v>
      </c>
      <c r="CT119" s="3" t="e">
        <f t="shared" ca="1" si="43"/>
        <v>#N/A</v>
      </c>
      <c r="CU119" s="3" t="e">
        <f t="shared" ca="1" si="43"/>
        <v>#N/A</v>
      </c>
      <c r="CV119" s="4" t="e">
        <f t="shared" ca="1" si="43"/>
        <v>#N/A</v>
      </c>
      <c r="CW119" s="4" t="e">
        <f t="shared" ca="1" si="57"/>
        <v>#N/A</v>
      </c>
      <c r="CY119">
        <v>104</v>
      </c>
      <c r="CZ119" t="e">
        <f t="shared" ca="1" si="60"/>
        <v>#N/A</v>
      </c>
      <c r="DA119" t="e">
        <f t="shared" ca="1" si="60"/>
        <v>#N/A</v>
      </c>
      <c r="DB119" s="3" t="e">
        <f t="shared" ca="1" si="60"/>
        <v>#N/A</v>
      </c>
      <c r="DC119" s="3" t="e">
        <f t="shared" ca="1" si="60"/>
        <v>#N/A</v>
      </c>
      <c r="DD119" s="4" t="e">
        <f t="shared" ca="1" si="60"/>
        <v>#N/A</v>
      </c>
      <c r="DE119" s="4" t="e">
        <f t="shared" ca="1" si="58"/>
        <v>#N/A</v>
      </c>
      <c r="DF119" t="e">
        <f t="shared" ca="1" si="56"/>
        <v>#N/A</v>
      </c>
    </row>
    <row r="120" spans="4:110" x14ac:dyDescent="0.2">
      <c r="D120" s="135">
        <f t="shared" ca="1" si="69"/>
        <v>0</v>
      </c>
      <c r="E120" s="135">
        <f t="shared" ca="1" si="69"/>
        <v>0</v>
      </c>
      <c r="F120" s="135">
        <f t="shared" ca="1" si="69"/>
        <v>0</v>
      </c>
      <c r="G120" s="135">
        <f t="shared" ca="1" si="69"/>
        <v>0</v>
      </c>
      <c r="H120" s="135">
        <f t="shared" ca="1" si="69"/>
        <v>0</v>
      </c>
      <c r="I120" s="135">
        <f t="shared" ca="1" si="69"/>
        <v>0</v>
      </c>
      <c r="J120" s="2">
        <f t="shared" ca="1" si="69"/>
        <v>0</v>
      </c>
      <c r="K120" s="135">
        <f t="shared" ca="1" si="69"/>
        <v>0</v>
      </c>
      <c r="L120" s="135">
        <f t="shared" ca="1" si="69"/>
        <v>0</v>
      </c>
      <c r="M120" s="135">
        <f t="shared" ca="1" si="69"/>
        <v>0</v>
      </c>
      <c r="N120" s="135">
        <f t="shared" ca="1" si="69"/>
        <v>0</v>
      </c>
      <c r="O120" s="135">
        <f t="shared" ca="1" si="69"/>
        <v>0</v>
      </c>
      <c r="P120" s="135">
        <f t="shared" ca="1" si="69"/>
        <v>0</v>
      </c>
      <c r="Q120" s="135">
        <f t="shared" ca="1" si="69"/>
        <v>0</v>
      </c>
      <c r="R120" s="135">
        <f t="shared" ca="1" si="69"/>
        <v>0</v>
      </c>
      <c r="S120" s="135">
        <f t="shared" ca="1" si="67"/>
        <v>0</v>
      </c>
      <c r="T120" s="135">
        <f t="shared" ca="1" si="67"/>
        <v>0</v>
      </c>
      <c r="U120" s="135">
        <f t="shared" ca="1" si="67"/>
        <v>0</v>
      </c>
      <c r="V120" s="135">
        <f t="shared" ca="1" si="67"/>
        <v>0</v>
      </c>
      <c r="W120" s="135">
        <f t="shared" ca="1" si="67"/>
        <v>0</v>
      </c>
      <c r="X120" s="135">
        <f t="shared" ca="1" si="67"/>
        <v>0</v>
      </c>
      <c r="Y120" s="135">
        <f t="shared" ca="1" si="67"/>
        <v>0</v>
      </c>
      <c r="Z120" s="135">
        <f t="shared" ca="1" si="67"/>
        <v>0</v>
      </c>
      <c r="AA120" s="135">
        <f t="shared" ca="1" si="67"/>
        <v>0</v>
      </c>
      <c r="AB120" s="135">
        <f t="shared" ca="1" si="67"/>
        <v>0</v>
      </c>
      <c r="AC120" s="135">
        <f t="shared" ca="1" si="67"/>
        <v>0</v>
      </c>
      <c r="AD120" s="135">
        <f t="shared" ca="1" si="67"/>
        <v>0</v>
      </c>
      <c r="AE120" s="135">
        <f t="shared" ca="1" si="67"/>
        <v>0</v>
      </c>
      <c r="AF120" s="135">
        <f t="shared" ca="1" si="67"/>
        <v>0</v>
      </c>
      <c r="AG120" s="135">
        <f t="shared" ca="1" si="67"/>
        <v>0</v>
      </c>
      <c r="AH120" s="135">
        <f t="shared" ca="1" si="68"/>
        <v>0</v>
      </c>
      <c r="AI120" s="135">
        <f t="shared" ca="1" si="68"/>
        <v>0</v>
      </c>
      <c r="AJ120" s="135">
        <f t="shared" ca="1" si="68"/>
        <v>0</v>
      </c>
      <c r="AK120" s="135">
        <f t="shared" ca="1" si="68"/>
        <v>0</v>
      </c>
      <c r="AL120" s="135">
        <f t="shared" ca="1" si="68"/>
        <v>0</v>
      </c>
      <c r="AM120" s="135">
        <f t="shared" ca="1" si="68"/>
        <v>0</v>
      </c>
      <c r="AN120" s="135">
        <f t="shared" ca="1" si="68"/>
        <v>0</v>
      </c>
      <c r="AO120" s="135">
        <f t="shared" ca="1" si="68"/>
        <v>0</v>
      </c>
      <c r="AP120" s="135">
        <f t="shared" ca="1" si="68"/>
        <v>0</v>
      </c>
      <c r="AQ120" s="135">
        <f t="shared" ca="1" si="68"/>
        <v>0</v>
      </c>
      <c r="AR120" s="135">
        <f t="shared" ca="1" si="68"/>
        <v>0</v>
      </c>
      <c r="AS120" s="135">
        <f t="shared" ca="1" si="68"/>
        <v>0</v>
      </c>
      <c r="AT120" s="135">
        <f t="shared" ca="1" si="66"/>
        <v>0</v>
      </c>
      <c r="AU120" s="135">
        <f t="shared" ca="1" si="66"/>
        <v>0</v>
      </c>
      <c r="AV120" s="135">
        <f t="shared" ca="1" si="66"/>
        <v>0</v>
      </c>
      <c r="AW120" s="135">
        <f t="shared" ca="1" si="66"/>
        <v>0</v>
      </c>
      <c r="AX120" s="135">
        <f t="shared" ca="1" si="66"/>
        <v>0</v>
      </c>
      <c r="AY120" s="135">
        <f t="shared" ca="1" si="66"/>
        <v>0</v>
      </c>
      <c r="AZ120" s="135">
        <f t="shared" ca="1" si="66"/>
        <v>0</v>
      </c>
      <c r="BA120" s="135">
        <f t="shared" ca="1" si="65"/>
        <v>0</v>
      </c>
      <c r="BB120" s="135">
        <f t="shared" ca="1" si="65"/>
        <v>0</v>
      </c>
      <c r="BC120" s="135">
        <f t="shared" ca="1" si="65"/>
        <v>0</v>
      </c>
      <c r="BD120" s="135">
        <f t="shared" ca="1" si="65"/>
        <v>0</v>
      </c>
      <c r="BE120" s="135">
        <f t="shared" ca="1" si="65"/>
        <v>0</v>
      </c>
      <c r="BF120" s="135">
        <f t="shared" ca="1" si="65"/>
        <v>0</v>
      </c>
      <c r="BG120" s="135">
        <f t="shared" ca="1" si="65"/>
        <v>0</v>
      </c>
      <c r="BH120" s="135">
        <f t="shared" ca="1" si="65"/>
        <v>0</v>
      </c>
      <c r="BI120" s="135">
        <f t="shared" ca="1" si="65"/>
        <v>0</v>
      </c>
      <c r="BJ120" s="135">
        <f t="shared" ca="1" si="65"/>
        <v>0</v>
      </c>
      <c r="BK120" s="135">
        <f t="shared" ca="1" si="65"/>
        <v>0</v>
      </c>
      <c r="BL120" s="135"/>
      <c r="BM120" s="135">
        <f ca="1">IF(INDEX($D120:$BV120, 1, MATCH(BM$11,$D$15:$BV$15,0))&gt;=PV_Zone_Ranking!$C$45,0,1)</f>
        <v>0</v>
      </c>
      <c r="BN120" s="135">
        <f t="shared" ca="1" si="52"/>
        <v>0</v>
      </c>
      <c r="BQ120">
        <f ca="1">IF(PV_Zone_Ranking!$AK$18="SS",0,IF(PV_Zone_Ranking!$G$29=0,0,1-(INDEX($D120:$BY120, 1, MATCH(BQ$11,$D$15:$BY$15,0))-PV_Zone_Ranking!$F$29)/(PV_Zone_Ranking!$G$29-PV_Zone_Ranking!$F$29)))</f>
        <v>3.8575399157771662</v>
      </c>
      <c r="BR120">
        <f>IF(PV_Zone_Ranking!$AK$18="TX",0,IF(PV_Zone_Ranking!$G$29=0,0,1-(INDEX($D120:$BY120, 1, MATCH(BR$11,$D$15:$BY$15,0))-PV_Zone_Ranking!$F$29)/(PV_Zone_Ranking!$G$29-PV_Zone_Ranking!$F$29)))</f>
        <v>0</v>
      </c>
      <c r="BS120">
        <f ca="1">IF(PV_Zone_Ranking!$G$30=0,0,1-(INDEX($D120:$BY120, 1, MATCH(BS$11,$D$15:$BY$15,0))-PV_Zone_Ranking!$F$30)/(PV_Zone_Ranking!$G$30-PV_Zone_Ranking!$F$30))</f>
        <v>1.0774207710083805</v>
      </c>
      <c r="BT120">
        <f ca="1">IF(PV_Zone_Ranking!$G$28=0,0,1-(INDEX($D120:$BY120, 1, MATCH(BT$11,$D$15:$BY$15,0))-PV_Zone_Ranking!$F$28)/(PV_Zone_Ranking!$G$28-PV_Zone_Ranking!$F$28))</f>
        <v>16.799370740204573</v>
      </c>
      <c r="BU120">
        <f ca="1">IF(PV_Zone_Ranking!$AK$18="SS",0,IF(PV_Zone_Ranking!$G$26=0,0,1-(INDEX($D120:$BY120, 1, MATCH(BU$11,$D$15:$BY$15,0))-PV_Zone_Ranking!$F$26)/(PV_Zone_Ranking!$G$26-PV_Zone_Ranking!$F$26)))</f>
        <v>19.138888658952798</v>
      </c>
      <c r="BV120">
        <f>IF(PV_Zone_Ranking!$AK$18="TX",0,IF(PV_Zone_Ranking!$G$26=0,0,1-(INDEX($D120:$BY120, 1, MATCH(BV$11,$D$15:$BY$15,0))-PV_Zone_Ranking!$F$26)/(PV_Zone_Ranking!$G$26-PV_Zone_Ranking!$F$26)))</f>
        <v>0</v>
      </c>
      <c r="BW120">
        <v>0</v>
      </c>
      <c r="BX120">
        <f t="shared" ca="1" si="61"/>
        <v>0</v>
      </c>
      <c r="BY120">
        <f t="shared" ca="1" si="61"/>
        <v>0</v>
      </c>
      <c r="BZ120">
        <f t="shared" ca="1" si="61"/>
        <v>0</v>
      </c>
      <c r="CA120">
        <f t="shared" ca="1" si="61"/>
        <v>0</v>
      </c>
      <c r="CB120">
        <f t="shared" ca="1" si="61"/>
        <v>0</v>
      </c>
      <c r="CC120">
        <f t="shared" ca="1" si="61"/>
        <v>0</v>
      </c>
      <c r="CD120">
        <f t="shared" ca="1" si="61"/>
        <v>0</v>
      </c>
      <c r="CE120">
        <f t="shared" ca="1" si="61"/>
        <v>0</v>
      </c>
      <c r="CF120">
        <f t="shared" ca="1" si="61"/>
        <v>0</v>
      </c>
      <c r="CG120">
        <f t="shared" ca="1" si="61"/>
        <v>0</v>
      </c>
      <c r="CH120" s="3">
        <f t="shared" ca="1" si="53"/>
        <v>0</v>
      </c>
      <c r="CI120" s="3">
        <f ca="1">IF($BN120=0,IF(PV_Zone_Ranking!$AK$18="SS",INDEX($D120:$BY120, 1, MATCH(CI$11,$D$15:$BY$15,0)),IF(PV_Zone_Ranking!$AK$18="TX",INDEX($D120:$BY120, 1, MATCH(CI$12,$D$15:$BY$15,0)),"Error")),0)</f>
        <v>0</v>
      </c>
      <c r="CJ120" s="4">
        <f t="shared" ca="1" si="50"/>
        <v>0</v>
      </c>
      <c r="CK120">
        <f t="shared" ca="1" si="54"/>
        <v>0</v>
      </c>
      <c r="CL120">
        <f t="shared" ca="1" si="55"/>
        <v>0</v>
      </c>
      <c r="CM120" s="4" t="str">
        <f ca="1">IF(D120=0,"",IF(CH120=0,"",COUNTIF($CH$16:$CH$197,"&gt;"&amp;CH120)+COUNTIF($CH120:$CH$197,CH120)))</f>
        <v/>
      </c>
      <c r="CN120" t="str">
        <f ca="1">IF(D120=0,"",IF(CH120=0,"",COUNTIFS($CI$16:$CI$197,"&lt;"&amp;CI120,$CI$16:$CI$197,"&lt;&gt;"&amp;0)+COUNTIF($CI120:$CI$197,CI120)))</f>
        <v/>
      </c>
      <c r="CQ120">
        <v>105</v>
      </c>
      <c r="CR120" t="e">
        <f t="shared" ca="1" si="43"/>
        <v>#N/A</v>
      </c>
      <c r="CS120" t="e">
        <f t="shared" ca="1" si="43"/>
        <v>#N/A</v>
      </c>
      <c r="CT120" s="3" t="e">
        <f t="shared" ca="1" si="43"/>
        <v>#N/A</v>
      </c>
      <c r="CU120" s="3" t="e">
        <f t="shared" ca="1" si="43"/>
        <v>#N/A</v>
      </c>
      <c r="CV120" s="4" t="e">
        <f t="shared" ca="1" si="43"/>
        <v>#N/A</v>
      </c>
      <c r="CW120" s="4" t="e">
        <f t="shared" ca="1" si="57"/>
        <v>#N/A</v>
      </c>
      <c r="CY120">
        <v>105</v>
      </c>
      <c r="CZ120" t="e">
        <f t="shared" ca="1" si="60"/>
        <v>#N/A</v>
      </c>
      <c r="DA120" t="e">
        <f t="shared" ca="1" si="60"/>
        <v>#N/A</v>
      </c>
      <c r="DB120" s="3" t="e">
        <f t="shared" ca="1" si="60"/>
        <v>#N/A</v>
      </c>
      <c r="DC120" s="3" t="e">
        <f t="shared" ca="1" si="60"/>
        <v>#N/A</v>
      </c>
      <c r="DD120" s="4" t="e">
        <f t="shared" ca="1" si="60"/>
        <v>#N/A</v>
      </c>
      <c r="DE120" s="4" t="e">
        <f t="shared" ca="1" si="58"/>
        <v>#N/A</v>
      </c>
      <c r="DF120" t="e">
        <f t="shared" ca="1" si="56"/>
        <v>#N/A</v>
      </c>
    </row>
    <row r="121" spans="4:110" x14ac:dyDescent="0.2">
      <c r="D121" s="135">
        <f t="shared" ca="1" si="69"/>
        <v>0</v>
      </c>
      <c r="E121" s="135">
        <f t="shared" ca="1" si="69"/>
        <v>0</v>
      </c>
      <c r="F121" s="135">
        <f t="shared" ca="1" si="69"/>
        <v>0</v>
      </c>
      <c r="G121" s="135">
        <f t="shared" ca="1" si="69"/>
        <v>0</v>
      </c>
      <c r="H121" s="135">
        <f t="shared" ca="1" si="69"/>
        <v>0</v>
      </c>
      <c r="I121" s="135">
        <f t="shared" ca="1" si="69"/>
        <v>0</v>
      </c>
      <c r="J121" s="2">
        <f t="shared" ca="1" si="69"/>
        <v>0</v>
      </c>
      <c r="K121" s="135">
        <f t="shared" ca="1" si="69"/>
        <v>0</v>
      </c>
      <c r="L121" s="135">
        <f t="shared" ca="1" si="69"/>
        <v>0</v>
      </c>
      <c r="M121" s="135">
        <f t="shared" ca="1" si="69"/>
        <v>0</v>
      </c>
      <c r="N121" s="135">
        <f t="shared" ca="1" si="69"/>
        <v>0</v>
      </c>
      <c r="O121" s="135">
        <f t="shared" ca="1" si="69"/>
        <v>0</v>
      </c>
      <c r="P121" s="135">
        <f t="shared" ca="1" si="69"/>
        <v>0</v>
      </c>
      <c r="Q121" s="135">
        <f t="shared" ca="1" si="69"/>
        <v>0</v>
      </c>
      <c r="R121" s="135">
        <f t="shared" ca="1" si="69"/>
        <v>0</v>
      </c>
      <c r="S121" s="135">
        <f t="shared" ca="1" si="67"/>
        <v>0</v>
      </c>
      <c r="T121" s="135">
        <f t="shared" ca="1" si="67"/>
        <v>0</v>
      </c>
      <c r="U121" s="135">
        <f t="shared" ca="1" si="67"/>
        <v>0</v>
      </c>
      <c r="V121" s="135">
        <f t="shared" ca="1" si="67"/>
        <v>0</v>
      </c>
      <c r="W121" s="135">
        <f t="shared" ca="1" si="67"/>
        <v>0</v>
      </c>
      <c r="X121" s="135">
        <f t="shared" ca="1" si="67"/>
        <v>0</v>
      </c>
      <c r="Y121" s="135">
        <f t="shared" ca="1" si="67"/>
        <v>0</v>
      </c>
      <c r="Z121" s="135">
        <f t="shared" ca="1" si="67"/>
        <v>0</v>
      </c>
      <c r="AA121" s="135">
        <f t="shared" ca="1" si="67"/>
        <v>0</v>
      </c>
      <c r="AB121" s="135">
        <f t="shared" ca="1" si="67"/>
        <v>0</v>
      </c>
      <c r="AC121" s="135">
        <f t="shared" ca="1" si="67"/>
        <v>0</v>
      </c>
      <c r="AD121" s="135">
        <f t="shared" ca="1" si="67"/>
        <v>0</v>
      </c>
      <c r="AE121" s="135">
        <f t="shared" ca="1" si="67"/>
        <v>0</v>
      </c>
      <c r="AF121" s="135">
        <f t="shared" ca="1" si="67"/>
        <v>0</v>
      </c>
      <c r="AG121" s="135">
        <f t="shared" ca="1" si="67"/>
        <v>0</v>
      </c>
      <c r="AH121" s="135">
        <f t="shared" ca="1" si="68"/>
        <v>0</v>
      </c>
      <c r="AI121" s="135">
        <f t="shared" ca="1" si="68"/>
        <v>0</v>
      </c>
      <c r="AJ121" s="135">
        <f t="shared" ca="1" si="68"/>
        <v>0</v>
      </c>
      <c r="AK121" s="135">
        <f t="shared" ca="1" si="68"/>
        <v>0</v>
      </c>
      <c r="AL121" s="135">
        <f t="shared" ca="1" si="68"/>
        <v>0</v>
      </c>
      <c r="AM121" s="135">
        <f t="shared" ca="1" si="68"/>
        <v>0</v>
      </c>
      <c r="AN121" s="135">
        <f t="shared" ca="1" si="68"/>
        <v>0</v>
      </c>
      <c r="AO121" s="135">
        <f t="shared" ca="1" si="68"/>
        <v>0</v>
      </c>
      <c r="AP121" s="135">
        <f t="shared" ca="1" si="68"/>
        <v>0</v>
      </c>
      <c r="AQ121" s="135">
        <f t="shared" ca="1" si="68"/>
        <v>0</v>
      </c>
      <c r="AR121" s="135">
        <f t="shared" ca="1" si="68"/>
        <v>0</v>
      </c>
      <c r="AS121" s="135">
        <f t="shared" ca="1" si="68"/>
        <v>0</v>
      </c>
      <c r="AT121" s="135">
        <f t="shared" ca="1" si="66"/>
        <v>0</v>
      </c>
      <c r="AU121" s="135">
        <f t="shared" ca="1" si="66"/>
        <v>0</v>
      </c>
      <c r="AV121" s="135">
        <f t="shared" ca="1" si="66"/>
        <v>0</v>
      </c>
      <c r="AW121" s="135">
        <f t="shared" ca="1" si="66"/>
        <v>0</v>
      </c>
      <c r="AX121" s="135">
        <f t="shared" ca="1" si="66"/>
        <v>0</v>
      </c>
      <c r="AY121" s="135">
        <f t="shared" ca="1" si="66"/>
        <v>0</v>
      </c>
      <c r="AZ121" s="135">
        <f t="shared" ca="1" si="66"/>
        <v>0</v>
      </c>
      <c r="BA121" s="135">
        <f t="shared" ca="1" si="65"/>
        <v>0</v>
      </c>
      <c r="BB121" s="135">
        <f t="shared" ca="1" si="65"/>
        <v>0</v>
      </c>
      <c r="BC121" s="135">
        <f t="shared" ca="1" si="65"/>
        <v>0</v>
      </c>
      <c r="BD121" s="135">
        <f t="shared" ca="1" si="65"/>
        <v>0</v>
      </c>
      <c r="BE121" s="135">
        <f t="shared" ca="1" si="65"/>
        <v>0</v>
      </c>
      <c r="BF121" s="135">
        <f t="shared" ref="BA121:BK144" ca="1" si="70">INDIRECT($B$3&amp;"!R"&amp;(ROW()-$D$14)&amp;"C"&amp;(COLUMN()-$C$15),FALSE)</f>
        <v>0</v>
      </c>
      <c r="BG121" s="135">
        <f t="shared" ca="1" si="70"/>
        <v>0</v>
      </c>
      <c r="BH121" s="135">
        <f t="shared" ca="1" si="70"/>
        <v>0</v>
      </c>
      <c r="BI121" s="135">
        <f t="shared" ca="1" si="70"/>
        <v>0</v>
      </c>
      <c r="BJ121" s="135">
        <f t="shared" ca="1" si="70"/>
        <v>0</v>
      </c>
      <c r="BK121" s="135">
        <f t="shared" ca="1" si="70"/>
        <v>0</v>
      </c>
      <c r="BL121" s="135"/>
      <c r="BM121" s="135">
        <f ca="1">IF(INDEX($D121:$BV121, 1, MATCH(BM$11,$D$15:$BV$15,0))&gt;=PV_Zone_Ranking!$C$45,0,1)</f>
        <v>0</v>
      </c>
      <c r="BN121" s="135">
        <f t="shared" ca="1" si="52"/>
        <v>0</v>
      </c>
      <c r="BQ121">
        <f ca="1">IF(PV_Zone_Ranking!$AK$18="SS",0,IF(PV_Zone_Ranking!$G$29=0,0,1-(INDEX($D121:$BY121, 1, MATCH(BQ$11,$D$15:$BY$15,0))-PV_Zone_Ranking!$F$29)/(PV_Zone_Ranking!$G$29-PV_Zone_Ranking!$F$29)))</f>
        <v>3.8575399157771662</v>
      </c>
      <c r="BR121">
        <f>IF(PV_Zone_Ranking!$AK$18="TX",0,IF(PV_Zone_Ranking!$G$29=0,0,1-(INDEX($D121:$BY121, 1, MATCH(BR$11,$D$15:$BY$15,0))-PV_Zone_Ranking!$F$29)/(PV_Zone_Ranking!$G$29-PV_Zone_Ranking!$F$29)))</f>
        <v>0</v>
      </c>
      <c r="BS121">
        <f ca="1">IF(PV_Zone_Ranking!$G$30=0,0,1-(INDEX($D121:$BY121, 1, MATCH(BS$11,$D$15:$BY$15,0))-PV_Zone_Ranking!$F$30)/(PV_Zone_Ranking!$G$30-PV_Zone_Ranking!$F$30))</f>
        <v>1.0774207710083805</v>
      </c>
      <c r="BT121">
        <f ca="1">IF(PV_Zone_Ranking!$G$28=0,0,1-(INDEX($D121:$BY121, 1, MATCH(BT$11,$D$15:$BY$15,0))-PV_Zone_Ranking!$F$28)/(PV_Zone_Ranking!$G$28-PV_Zone_Ranking!$F$28))</f>
        <v>16.799370740204573</v>
      </c>
      <c r="BU121">
        <f ca="1">IF(PV_Zone_Ranking!$AK$18="SS",0,IF(PV_Zone_Ranking!$G$26=0,0,1-(INDEX($D121:$BY121, 1, MATCH(BU$11,$D$15:$BY$15,0))-PV_Zone_Ranking!$F$26)/(PV_Zone_Ranking!$G$26-PV_Zone_Ranking!$F$26)))</f>
        <v>19.138888658952798</v>
      </c>
      <c r="BV121">
        <f>IF(PV_Zone_Ranking!$AK$18="TX",0,IF(PV_Zone_Ranking!$G$26=0,0,1-(INDEX($D121:$BY121, 1, MATCH(BV$11,$D$15:$BY$15,0))-PV_Zone_Ranking!$F$26)/(PV_Zone_Ranking!$G$26-PV_Zone_Ranking!$F$26)))</f>
        <v>0</v>
      </c>
      <c r="BW121">
        <v>0</v>
      </c>
      <c r="BX121">
        <f t="shared" ca="1" si="61"/>
        <v>0</v>
      </c>
      <c r="BY121">
        <f t="shared" ca="1" si="61"/>
        <v>0</v>
      </c>
      <c r="BZ121">
        <f t="shared" ca="1" si="61"/>
        <v>0</v>
      </c>
      <c r="CA121">
        <f t="shared" ca="1" si="61"/>
        <v>0</v>
      </c>
      <c r="CB121">
        <f t="shared" ca="1" si="61"/>
        <v>0</v>
      </c>
      <c r="CC121">
        <f t="shared" ca="1" si="61"/>
        <v>0</v>
      </c>
      <c r="CD121">
        <f t="shared" ca="1" si="61"/>
        <v>0</v>
      </c>
      <c r="CE121">
        <f t="shared" ca="1" si="61"/>
        <v>0</v>
      </c>
      <c r="CF121">
        <f t="shared" ca="1" si="61"/>
        <v>0</v>
      </c>
      <c r="CG121">
        <f t="shared" ca="1" si="61"/>
        <v>0</v>
      </c>
      <c r="CH121" s="3">
        <f t="shared" ca="1" si="53"/>
        <v>0</v>
      </c>
      <c r="CI121" s="3">
        <f ca="1">IF($BN121=0,IF(PV_Zone_Ranking!$AK$18="SS",INDEX($D121:$BY121, 1, MATCH(CI$11,$D$15:$BY$15,0)),IF(PV_Zone_Ranking!$AK$18="TX",INDEX($D121:$BY121, 1, MATCH(CI$12,$D$15:$BY$15,0)),"Error")),0)</f>
        <v>0</v>
      </c>
      <c r="CJ121" s="4">
        <f t="shared" ca="1" si="50"/>
        <v>0</v>
      </c>
      <c r="CK121">
        <f t="shared" ca="1" si="54"/>
        <v>0</v>
      </c>
      <c r="CL121">
        <f t="shared" ca="1" si="55"/>
        <v>0</v>
      </c>
      <c r="CM121" s="4" t="str">
        <f ca="1">IF(D121=0,"",IF(CH121=0,"",COUNTIF($CH$16:$CH$197,"&gt;"&amp;CH121)+COUNTIF($CH121:$CH$197,CH121)))</f>
        <v/>
      </c>
      <c r="CN121" t="str">
        <f ca="1">IF(D121=0,"",IF(CH121=0,"",COUNTIFS($CI$16:$CI$197,"&lt;"&amp;CI121,$CI$16:$CI$197,"&lt;&gt;"&amp;0)+COUNTIF($CI121:$CI$197,CI121)))</f>
        <v/>
      </c>
      <c r="CQ121">
        <v>106</v>
      </c>
      <c r="CR121" t="e">
        <f t="shared" ca="1" si="43"/>
        <v>#N/A</v>
      </c>
      <c r="CS121" t="e">
        <f t="shared" ca="1" si="43"/>
        <v>#N/A</v>
      </c>
      <c r="CT121" s="3" t="e">
        <f t="shared" ca="1" si="43"/>
        <v>#N/A</v>
      </c>
      <c r="CU121" s="3" t="e">
        <f t="shared" ca="1" si="43"/>
        <v>#N/A</v>
      </c>
      <c r="CV121" s="4" t="e">
        <f t="shared" ca="1" si="43"/>
        <v>#N/A</v>
      </c>
      <c r="CW121" s="4" t="e">
        <f t="shared" ca="1" si="57"/>
        <v>#N/A</v>
      </c>
      <c r="CY121">
        <v>106</v>
      </c>
      <c r="CZ121" t="e">
        <f t="shared" ca="1" si="60"/>
        <v>#N/A</v>
      </c>
      <c r="DA121" t="e">
        <f t="shared" ca="1" si="60"/>
        <v>#N/A</v>
      </c>
      <c r="DB121" s="3" t="e">
        <f t="shared" ca="1" si="60"/>
        <v>#N/A</v>
      </c>
      <c r="DC121" s="3" t="e">
        <f t="shared" ca="1" si="60"/>
        <v>#N/A</v>
      </c>
      <c r="DD121" s="4" t="e">
        <f t="shared" ca="1" si="60"/>
        <v>#N/A</v>
      </c>
      <c r="DE121" s="4" t="e">
        <f t="shared" ca="1" si="58"/>
        <v>#N/A</v>
      </c>
      <c r="DF121" t="e">
        <f t="shared" ca="1" si="56"/>
        <v>#N/A</v>
      </c>
    </row>
    <row r="122" spans="4:110" x14ac:dyDescent="0.2">
      <c r="D122" s="135">
        <f t="shared" ca="1" si="69"/>
        <v>0</v>
      </c>
      <c r="E122" s="135">
        <f t="shared" ca="1" si="69"/>
        <v>0</v>
      </c>
      <c r="F122" s="135">
        <f t="shared" ca="1" si="69"/>
        <v>0</v>
      </c>
      <c r="G122" s="135">
        <f t="shared" ca="1" si="69"/>
        <v>0</v>
      </c>
      <c r="H122" s="135">
        <f t="shared" ca="1" si="69"/>
        <v>0</v>
      </c>
      <c r="I122" s="135">
        <f t="shared" ca="1" si="69"/>
        <v>0</v>
      </c>
      <c r="J122" s="2">
        <f t="shared" ca="1" si="69"/>
        <v>0</v>
      </c>
      <c r="K122" s="135">
        <f t="shared" ca="1" si="69"/>
        <v>0</v>
      </c>
      <c r="L122" s="135">
        <f t="shared" ca="1" si="69"/>
        <v>0</v>
      </c>
      <c r="M122" s="135">
        <f t="shared" ca="1" si="69"/>
        <v>0</v>
      </c>
      <c r="N122" s="135">
        <f t="shared" ca="1" si="69"/>
        <v>0</v>
      </c>
      <c r="O122" s="135">
        <f t="shared" ca="1" si="69"/>
        <v>0</v>
      </c>
      <c r="P122" s="135">
        <f t="shared" ca="1" si="69"/>
        <v>0</v>
      </c>
      <c r="Q122" s="135">
        <f t="shared" ca="1" si="69"/>
        <v>0</v>
      </c>
      <c r="R122" s="135">
        <f t="shared" ca="1" si="69"/>
        <v>0</v>
      </c>
      <c r="S122" s="135">
        <f t="shared" ca="1" si="67"/>
        <v>0</v>
      </c>
      <c r="T122" s="135">
        <f t="shared" ca="1" si="67"/>
        <v>0</v>
      </c>
      <c r="U122" s="135">
        <f t="shared" ca="1" si="67"/>
        <v>0</v>
      </c>
      <c r="V122" s="135">
        <f t="shared" ca="1" si="67"/>
        <v>0</v>
      </c>
      <c r="W122" s="135">
        <f t="shared" ca="1" si="67"/>
        <v>0</v>
      </c>
      <c r="X122" s="135">
        <f t="shared" ca="1" si="67"/>
        <v>0</v>
      </c>
      <c r="Y122" s="135">
        <f t="shared" ca="1" si="67"/>
        <v>0</v>
      </c>
      <c r="Z122" s="135">
        <f t="shared" ca="1" si="67"/>
        <v>0</v>
      </c>
      <c r="AA122" s="135">
        <f t="shared" ca="1" si="67"/>
        <v>0</v>
      </c>
      <c r="AB122" s="135">
        <f t="shared" ca="1" si="67"/>
        <v>0</v>
      </c>
      <c r="AC122" s="135">
        <f t="shared" ca="1" si="67"/>
        <v>0</v>
      </c>
      <c r="AD122" s="135">
        <f t="shared" ca="1" si="67"/>
        <v>0</v>
      </c>
      <c r="AE122" s="135">
        <f t="shared" ca="1" si="67"/>
        <v>0</v>
      </c>
      <c r="AF122" s="135">
        <f t="shared" ca="1" si="67"/>
        <v>0</v>
      </c>
      <c r="AG122" s="135">
        <f t="shared" ca="1" si="67"/>
        <v>0</v>
      </c>
      <c r="AH122" s="135">
        <f t="shared" ca="1" si="68"/>
        <v>0</v>
      </c>
      <c r="AI122" s="135">
        <f t="shared" ca="1" si="68"/>
        <v>0</v>
      </c>
      <c r="AJ122" s="135">
        <f t="shared" ca="1" si="68"/>
        <v>0</v>
      </c>
      <c r="AK122" s="135">
        <f t="shared" ca="1" si="68"/>
        <v>0</v>
      </c>
      <c r="AL122" s="135">
        <f t="shared" ca="1" si="68"/>
        <v>0</v>
      </c>
      <c r="AM122" s="135">
        <f t="shared" ca="1" si="68"/>
        <v>0</v>
      </c>
      <c r="AN122" s="135">
        <f t="shared" ca="1" si="68"/>
        <v>0</v>
      </c>
      <c r="AO122" s="135">
        <f t="shared" ca="1" si="68"/>
        <v>0</v>
      </c>
      <c r="AP122" s="135">
        <f t="shared" ca="1" si="68"/>
        <v>0</v>
      </c>
      <c r="AQ122" s="135">
        <f t="shared" ca="1" si="68"/>
        <v>0</v>
      </c>
      <c r="AR122" s="135">
        <f t="shared" ca="1" si="68"/>
        <v>0</v>
      </c>
      <c r="AS122" s="135">
        <f t="shared" ca="1" si="68"/>
        <v>0</v>
      </c>
      <c r="AT122" s="135">
        <f t="shared" ca="1" si="66"/>
        <v>0</v>
      </c>
      <c r="AU122" s="135">
        <f t="shared" ca="1" si="66"/>
        <v>0</v>
      </c>
      <c r="AV122" s="135">
        <f t="shared" ca="1" si="66"/>
        <v>0</v>
      </c>
      <c r="AW122" s="135">
        <f t="shared" ca="1" si="66"/>
        <v>0</v>
      </c>
      <c r="AX122" s="135">
        <f t="shared" ca="1" si="66"/>
        <v>0</v>
      </c>
      <c r="AY122" s="135">
        <f t="shared" ca="1" si="66"/>
        <v>0</v>
      </c>
      <c r="AZ122" s="135">
        <f t="shared" ca="1" si="66"/>
        <v>0</v>
      </c>
      <c r="BA122" s="135">
        <f t="shared" ca="1" si="70"/>
        <v>0</v>
      </c>
      <c r="BB122" s="135">
        <f t="shared" ca="1" si="70"/>
        <v>0</v>
      </c>
      <c r="BC122" s="135">
        <f t="shared" ca="1" si="70"/>
        <v>0</v>
      </c>
      <c r="BD122" s="135">
        <f t="shared" ca="1" si="70"/>
        <v>0</v>
      </c>
      <c r="BE122" s="135">
        <f t="shared" ca="1" si="70"/>
        <v>0</v>
      </c>
      <c r="BF122" s="135">
        <f t="shared" ca="1" si="70"/>
        <v>0</v>
      </c>
      <c r="BG122" s="135">
        <f t="shared" ca="1" si="70"/>
        <v>0</v>
      </c>
      <c r="BH122" s="135">
        <f t="shared" ca="1" si="70"/>
        <v>0</v>
      </c>
      <c r="BI122" s="135">
        <f t="shared" ca="1" si="70"/>
        <v>0</v>
      </c>
      <c r="BJ122" s="135">
        <f t="shared" ca="1" si="70"/>
        <v>0</v>
      </c>
      <c r="BK122" s="135">
        <f t="shared" ca="1" si="70"/>
        <v>0</v>
      </c>
      <c r="BL122" s="135"/>
      <c r="BM122" s="135">
        <f ca="1">IF(INDEX($D122:$BV122, 1, MATCH(BM$11,$D$15:$BV$15,0))&gt;=PV_Zone_Ranking!$C$45,0,1)</f>
        <v>0</v>
      </c>
      <c r="BN122" s="135">
        <f t="shared" ca="1" si="52"/>
        <v>0</v>
      </c>
      <c r="BQ122">
        <f ca="1">IF(PV_Zone_Ranking!$AK$18="SS",0,IF(PV_Zone_Ranking!$G$29=0,0,1-(INDEX($D122:$BY122, 1, MATCH(BQ$11,$D$15:$BY$15,0))-PV_Zone_Ranking!$F$29)/(PV_Zone_Ranking!$G$29-PV_Zone_Ranking!$F$29)))</f>
        <v>3.8575399157771662</v>
      </c>
      <c r="BR122">
        <f>IF(PV_Zone_Ranking!$AK$18="TX",0,IF(PV_Zone_Ranking!$G$29=0,0,1-(INDEX($D122:$BY122, 1, MATCH(BR$11,$D$15:$BY$15,0))-PV_Zone_Ranking!$F$29)/(PV_Zone_Ranking!$G$29-PV_Zone_Ranking!$F$29)))</f>
        <v>0</v>
      </c>
      <c r="BS122">
        <f ca="1">IF(PV_Zone_Ranking!$G$30=0,0,1-(INDEX($D122:$BY122, 1, MATCH(BS$11,$D$15:$BY$15,0))-PV_Zone_Ranking!$F$30)/(PV_Zone_Ranking!$G$30-PV_Zone_Ranking!$F$30))</f>
        <v>1.0774207710083805</v>
      </c>
      <c r="BT122">
        <f ca="1">IF(PV_Zone_Ranking!$G$28=0,0,1-(INDEX($D122:$BY122, 1, MATCH(BT$11,$D$15:$BY$15,0))-PV_Zone_Ranking!$F$28)/(PV_Zone_Ranking!$G$28-PV_Zone_Ranking!$F$28))</f>
        <v>16.799370740204573</v>
      </c>
      <c r="BU122">
        <f ca="1">IF(PV_Zone_Ranking!$AK$18="SS",0,IF(PV_Zone_Ranking!$G$26=0,0,1-(INDEX($D122:$BY122, 1, MATCH(BU$11,$D$15:$BY$15,0))-PV_Zone_Ranking!$F$26)/(PV_Zone_Ranking!$G$26-PV_Zone_Ranking!$F$26)))</f>
        <v>19.138888658952798</v>
      </c>
      <c r="BV122">
        <f>IF(PV_Zone_Ranking!$AK$18="TX",0,IF(PV_Zone_Ranking!$G$26=0,0,1-(INDEX($D122:$BY122, 1, MATCH(BV$11,$D$15:$BY$15,0))-PV_Zone_Ranking!$F$26)/(PV_Zone_Ranking!$G$26-PV_Zone_Ranking!$F$26)))</f>
        <v>0</v>
      </c>
      <c r="BW122">
        <v>0</v>
      </c>
      <c r="BX122">
        <f t="shared" ca="1" si="61"/>
        <v>0</v>
      </c>
      <c r="BY122">
        <f t="shared" ca="1" si="61"/>
        <v>0</v>
      </c>
      <c r="BZ122">
        <f t="shared" ca="1" si="61"/>
        <v>0</v>
      </c>
      <c r="CA122">
        <f t="shared" ca="1" si="61"/>
        <v>0</v>
      </c>
      <c r="CB122">
        <f t="shared" ca="1" si="61"/>
        <v>0</v>
      </c>
      <c r="CC122">
        <f t="shared" ca="1" si="61"/>
        <v>0</v>
      </c>
      <c r="CD122">
        <f t="shared" ca="1" si="61"/>
        <v>0</v>
      </c>
      <c r="CE122">
        <f t="shared" ca="1" si="61"/>
        <v>0</v>
      </c>
      <c r="CF122">
        <f t="shared" ca="1" si="61"/>
        <v>0</v>
      </c>
      <c r="CG122">
        <f t="shared" ca="1" si="61"/>
        <v>0</v>
      </c>
      <c r="CH122" s="3">
        <f t="shared" ca="1" si="53"/>
        <v>0</v>
      </c>
      <c r="CI122" s="3">
        <f ca="1">IF($BN122=0,IF(PV_Zone_Ranking!$AK$18="SS",INDEX($D122:$BY122, 1, MATCH(CI$11,$D$15:$BY$15,0)),IF(PV_Zone_Ranking!$AK$18="TX",INDEX($D122:$BY122, 1, MATCH(CI$12,$D$15:$BY$15,0)),"Error")),0)</f>
        <v>0</v>
      </c>
      <c r="CJ122" s="4">
        <f t="shared" ca="1" si="50"/>
        <v>0</v>
      </c>
      <c r="CK122">
        <f t="shared" ca="1" si="54"/>
        <v>0</v>
      </c>
      <c r="CL122">
        <f t="shared" ca="1" si="55"/>
        <v>0</v>
      </c>
      <c r="CM122" s="4" t="str">
        <f ca="1">IF(D122=0,"",IF(CH122=0,"",COUNTIF($CH$16:$CH$197,"&gt;"&amp;CH122)+COUNTIF($CH122:$CH$197,CH122)))</f>
        <v/>
      </c>
      <c r="CN122" t="str">
        <f ca="1">IF(D122=0,"",IF(CH122=0,"",COUNTIFS($CI$16:$CI$197,"&lt;"&amp;CI122,$CI$16:$CI$197,"&lt;&gt;"&amp;0)+COUNTIF($CI122:$CI$197,CI122)))</f>
        <v/>
      </c>
      <c r="CQ122">
        <v>107</v>
      </c>
      <c r="CR122" t="e">
        <f t="shared" ref="CR122:CV172" ca="1" si="71">INDEX($CH$16:$CN$197,MATCH($CQ122,$CM$16:$CM$197,0),MATCH(CR$15,$CH$15:$CN$15,0))</f>
        <v>#N/A</v>
      </c>
      <c r="CS122" t="e">
        <f t="shared" ca="1" si="71"/>
        <v>#N/A</v>
      </c>
      <c r="CT122" s="3" t="e">
        <f t="shared" ca="1" si="71"/>
        <v>#N/A</v>
      </c>
      <c r="CU122" s="3" t="e">
        <f t="shared" ca="1" si="71"/>
        <v>#N/A</v>
      </c>
      <c r="CV122" s="4" t="e">
        <f t="shared" ca="1" si="71"/>
        <v>#N/A</v>
      </c>
      <c r="CW122" s="4" t="e">
        <f t="shared" ca="1" si="57"/>
        <v>#N/A</v>
      </c>
      <c r="CY122">
        <v>107</v>
      </c>
      <c r="CZ122" t="e">
        <f t="shared" ca="1" si="60"/>
        <v>#N/A</v>
      </c>
      <c r="DA122" t="e">
        <f t="shared" ca="1" si="60"/>
        <v>#N/A</v>
      </c>
      <c r="DB122" s="3" t="e">
        <f t="shared" ca="1" si="60"/>
        <v>#N/A</v>
      </c>
      <c r="DC122" s="3" t="e">
        <f t="shared" ca="1" si="60"/>
        <v>#N/A</v>
      </c>
      <c r="DD122" s="4" t="e">
        <f t="shared" ca="1" si="60"/>
        <v>#N/A</v>
      </c>
      <c r="DE122" s="4" t="e">
        <f t="shared" ca="1" si="58"/>
        <v>#N/A</v>
      </c>
      <c r="DF122" t="e">
        <f t="shared" ca="1" si="56"/>
        <v>#N/A</v>
      </c>
    </row>
    <row r="123" spans="4:110" x14ac:dyDescent="0.2">
      <c r="D123" s="135">
        <f t="shared" ca="1" si="69"/>
        <v>0</v>
      </c>
      <c r="E123" s="135">
        <f t="shared" ca="1" si="69"/>
        <v>0</v>
      </c>
      <c r="F123" s="135">
        <f t="shared" ca="1" si="69"/>
        <v>0</v>
      </c>
      <c r="G123" s="135">
        <f t="shared" ca="1" si="69"/>
        <v>0</v>
      </c>
      <c r="H123" s="135">
        <f t="shared" ca="1" si="69"/>
        <v>0</v>
      </c>
      <c r="I123" s="135">
        <f t="shared" ca="1" si="69"/>
        <v>0</v>
      </c>
      <c r="J123" s="2">
        <f t="shared" ca="1" si="69"/>
        <v>0</v>
      </c>
      <c r="K123" s="135">
        <f t="shared" ca="1" si="69"/>
        <v>0</v>
      </c>
      <c r="L123" s="135">
        <f t="shared" ca="1" si="69"/>
        <v>0</v>
      </c>
      <c r="M123" s="135">
        <f t="shared" ca="1" si="69"/>
        <v>0</v>
      </c>
      <c r="N123" s="135">
        <f t="shared" ca="1" si="69"/>
        <v>0</v>
      </c>
      <c r="O123" s="135">
        <f t="shared" ca="1" si="69"/>
        <v>0</v>
      </c>
      <c r="P123" s="135">
        <f t="shared" ca="1" si="69"/>
        <v>0</v>
      </c>
      <c r="Q123" s="135">
        <f t="shared" ca="1" si="69"/>
        <v>0</v>
      </c>
      <c r="R123" s="135">
        <f t="shared" ca="1" si="69"/>
        <v>0</v>
      </c>
      <c r="S123" s="135">
        <f t="shared" ca="1" si="67"/>
        <v>0</v>
      </c>
      <c r="T123" s="135">
        <f t="shared" ca="1" si="67"/>
        <v>0</v>
      </c>
      <c r="U123" s="135">
        <f t="shared" ca="1" si="67"/>
        <v>0</v>
      </c>
      <c r="V123" s="135">
        <f t="shared" ca="1" si="67"/>
        <v>0</v>
      </c>
      <c r="W123" s="135">
        <f t="shared" ca="1" si="67"/>
        <v>0</v>
      </c>
      <c r="X123" s="135">
        <f t="shared" ca="1" si="67"/>
        <v>0</v>
      </c>
      <c r="Y123" s="135">
        <f t="shared" ca="1" si="67"/>
        <v>0</v>
      </c>
      <c r="Z123" s="135">
        <f t="shared" ca="1" si="67"/>
        <v>0</v>
      </c>
      <c r="AA123" s="135">
        <f t="shared" ca="1" si="67"/>
        <v>0</v>
      </c>
      <c r="AB123" s="135">
        <f t="shared" ca="1" si="67"/>
        <v>0</v>
      </c>
      <c r="AC123" s="135">
        <f t="shared" ca="1" si="67"/>
        <v>0</v>
      </c>
      <c r="AD123" s="135">
        <f t="shared" ca="1" si="67"/>
        <v>0</v>
      </c>
      <c r="AE123" s="135">
        <f t="shared" ca="1" si="67"/>
        <v>0</v>
      </c>
      <c r="AF123" s="135">
        <f t="shared" ca="1" si="67"/>
        <v>0</v>
      </c>
      <c r="AG123" s="135">
        <f t="shared" ca="1" si="67"/>
        <v>0</v>
      </c>
      <c r="AH123" s="135">
        <f t="shared" ca="1" si="68"/>
        <v>0</v>
      </c>
      <c r="AI123" s="135">
        <f t="shared" ca="1" si="68"/>
        <v>0</v>
      </c>
      <c r="AJ123" s="135">
        <f t="shared" ca="1" si="68"/>
        <v>0</v>
      </c>
      <c r="AK123" s="135">
        <f t="shared" ca="1" si="68"/>
        <v>0</v>
      </c>
      <c r="AL123" s="135">
        <f t="shared" ca="1" si="68"/>
        <v>0</v>
      </c>
      <c r="AM123" s="135">
        <f t="shared" ca="1" si="68"/>
        <v>0</v>
      </c>
      <c r="AN123" s="135">
        <f t="shared" ca="1" si="68"/>
        <v>0</v>
      </c>
      <c r="AO123" s="135">
        <f t="shared" ca="1" si="68"/>
        <v>0</v>
      </c>
      <c r="AP123" s="135">
        <f t="shared" ca="1" si="68"/>
        <v>0</v>
      </c>
      <c r="AQ123" s="135">
        <f t="shared" ca="1" si="68"/>
        <v>0</v>
      </c>
      <c r="AR123" s="135">
        <f t="shared" ca="1" si="68"/>
        <v>0</v>
      </c>
      <c r="AS123" s="135">
        <f t="shared" ca="1" si="68"/>
        <v>0</v>
      </c>
      <c r="AT123" s="135">
        <f t="shared" ca="1" si="66"/>
        <v>0</v>
      </c>
      <c r="AU123" s="135">
        <f t="shared" ca="1" si="66"/>
        <v>0</v>
      </c>
      <c r="AV123" s="135">
        <f t="shared" ca="1" si="66"/>
        <v>0</v>
      </c>
      <c r="AW123" s="135">
        <f t="shared" ca="1" si="66"/>
        <v>0</v>
      </c>
      <c r="AX123" s="135">
        <f t="shared" ca="1" si="66"/>
        <v>0</v>
      </c>
      <c r="AY123" s="135">
        <f t="shared" ca="1" si="66"/>
        <v>0</v>
      </c>
      <c r="AZ123" s="135">
        <f t="shared" ca="1" si="66"/>
        <v>0</v>
      </c>
      <c r="BA123" s="135">
        <f t="shared" ca="1" si="70"/>
        <v>0</v>
      </c>
      <c r="BB123" s="135">
        <f t="shared" ca="1" si="70"/>
        <v>0</v>
      </c>
      <c r="BC123" s="135">
        <f t="shared" ca="1" si="70"/>
        <v>0</v>
      </c>
      <c r="BD123" s="135">
        <f t="shared" ca="1" si="70"/>
        <v>0</v>
      </c>
      <c r="BE123" s="135">
        <f t="shared" ca="1" si="70"/>
        <v>0</v>
      </c>
      <c r="BF123" s="135">
        <f t="shared" ca="1" si="70"/>
        <v>0</v>
      </c>
      <c r="BG123" s="135">
        <f t="shared" ca="1" si="70"/>
        <v>0</v>
      </c>
      <c r="BH123" s="135">
        <f t="shared" ca="1" si="70"/>
        <v>0</v>
      </c>
      <c r="BI123" s="135">
        <f t="shared" ca="1" si="70"/>
        <v>0</v>
      </c>
      <c r="BJ123" s="135">
        <f t="shared" ca="1" si="70"/>
        <v>0</v>
      </c>
      <c r="BK123" s="135">
        <f t="shared" ca="1" si="70"/>
        <v>0</v>
      </c>
      <c r="BL123" s="135"/>
      <c r="BM123" s="135">
        <f ca="1">IF(INDEX($D123:$BV123, 1, MATCH(BM$11,$D$15:$BV$15,0))&gt;=PV_Zone_Ranking!$C$45,0,1)</f>
        <v>0</v>
      </c>
      <c r="BN123" s="135">
        <f t="shared" ca="1" si="52"/>
        <v>0</v>
      </c>
      <c r="BQ123">
        <f ca="1">IF(PV_Zone_Ranking!$AK$18="SS",0,IF(PV_Zone_Ranking!$G$29=0,0,1-(INDEX($D123:$BY123, 1, MATCH(BQ$11,$D$15:$BY$15,0))-PV_Zone_Ranking!$F$29)/(PV_Zone_Ranking!$G$29-PV_Zone_Ranking!$F$29)))</f>
        <v>3.8575399157771662</v>
      </c>
      <c r="BR123">
        <f>IF(PV_Zone_Ranking!$AK$18="TX",0,IF(PV_Zone_Ranking!$G$29=0,0,1-(INDEX($D123:$BY123, 1, MATCH(BR$11,$D$15:$BY$15,0))-PV_Zone_Ranking!$F$29)/(PV_Zone_Ranking!$G$29-PV_Zone_Ranking!$F$29)))</f>
        <v>0</v>
      </c>
      <c r="BS123">
        <f ca="1">IF(PV_Zone_Ranking!$G$30=0,0,1-(INDEX($D123:$BY123, 1, MATCH(BS$11,$D$15:$BY$15,0))-PV_Zone_Ranking!$F$30)/(PV_Zone_Ranking!$G$30-PV_Zone_Ranking!$F$30))</f>
        <v>1.0774207710083805</v>
      </c>
      <c r="BT123">
        <f ca="1">IF(PV_Zone_Ranking!$G$28=0,0,1-(INDEX($D123:$BY123, 1, MATCH(BT$11,$D$15:$BY$15,0))-PV_Zone_Ranking!$F$28)/(PV_Zone_Ranking!$G$28-PV_Zone_Ranking!$F$28))</f>
        <v>16.799370740204573</v>
      </c>
      <c r="BU123">
        <f ca="1">IF(PV_Zone_Ranking!$AK$18="SS",0,IF(PV_Zone_Ranking!$G$26=0,0,1-(INDEX($D123:$BY123, 1, MATCH(BU$11,$D$15:$BY$15,0))-PV_Zone_Ranking!$F$26)/(PV_Zone_Ranking!$G$26-PV_Zone_Ranking!$F$26)))</f>
        <v>19.138888658952798</v>
      </c>
      <c r="BV123">
        <f>IF(PV_Zone_Ranking!$AK$18="TX",0,IF(PV_Zone_Ranking!$G$26=0,0,1-(INDEX($D123:$BY123, 1, MATCH(BV$11,$D$15:$BY$15,0))-PV_Zone_Ranking!$F$26)/(PV_Zone_Ranking!$G$26-PV_Zone_Ranking!$F$26)))</f>
        <v>0</v>
      </c>
      <c r="BW123">
        <v>0</v>
      </c>
      <c r="BX123">
        <f t="shared" ca="1" si="61"/>
        <v>0</v>
      </c>
      <c r="BY123">
        <f t="shared" ca="1" si="61"/>
        <v>0</v>
      </c>
      <c r="BZ123">
        <f t="shared" ca="1" si="61"/>
        <v>0</v>
      </c>
      <c r="CA123">
        <f t="shared" ca="1" si="61"/>
        <v>0</v>
      </c>
      <c r="CB123">
        <f t="shared" ca="1" si="61"/>
        <v>0</v>
      </c>
      <c r="CC123">
        <f t="shared" ca="1" si="61"/>
        <v>0</v>
      </c>
      <c r="CD123">
        <f t="shared" ca="1" si="61"/>
        <v>0</v>
      </c>
      <c r="CE123">
        <f t="shared" ca="1" si="61"/>
        <v>0</v>
      </c>
      <c r="CF123">
        <f t="shared" ca="1" si="61"/>
        <v>0</v>
      </c>
      <c r="CG123">
        <f t="shared" ca="1" si="61"/>
        <v>0</v>
      </c>
      <c r="CH123" s="3">
        <f t="shared" ca="1" si="53"/>
        <v>0</v>
      </c>
      <c r="CI123" s="3">
        <f ca="1">IF($BN123=0,IF(PV_Zone_Ranking!$AK$18="SS",INDEX($D123:$BY123, 1, MATCH(CI$11,$D$15:$BY$15,0)),IF(PV_Zone_Ranking!$AK$18="TX",INDEX($D123:$BY123, 1, MATCH(CI$12,$D$15:$BY$15,0)),"Error")),0)</f>
        <v>0</v>
      </c>
      <c r="CJ123" s="4">
        <f t="shared" ca="1" si="50"/>
        <v>0</v>
      </c>
      <c r="CK123">
        <f t="shared" ca="1" si="54"/>
        <v>0</v>
      </c>
      <c r="CL123">
        <f t="shared" ca="1" si="55"/>
        <v>0</v>
      </c>
      <c r="CM123" s="4" t="str">
        <f ca="1">IF(D123=0,"",IF(CH123=0,"",COUNTIF($CH$16:$CH$197,"&gt;"&amp;CH123)+COUNTIF($CH123:$CH$197,CH123)))</f>
        <v/>
      </c>
      <c r="CN123" t="str">
        <f ca="1">IF(D123=0,"",IF(CH123=0,"",COUNTIFS($CI$16:$CI$197,"&lt;"&amp;CI123,$CI$16:$CI$197,"&lt;&gt;"&amp;0)+COUNTIF($CI123:$CI$197,CI123)))</f>
        <v/>
      </c>
      <c r="CQ123">
        <v>108</v>
      </c>
      <c r="CR123" t="e">
        <f t="shared" ca="1" si="71"/>
        <v>#N/A</v>
      </c>
      <c r="CS123" t="e">
        <f t="shared" ca="1" si="71"/>
        <v>#N/A</v>
      </c>
      <c r="CT123" s="3" t="e">
        <f t="shared" ca="1" si="71"/>
        <v>#N/A</v>
      </c>
      <c r="CU123" s="3" t="e">
        <f t="shared" ca="1" si="71"/>
        <v>#N/A</v>
      </c>
      <c r="CV123" s="4" t="e">
        <f t="shared" ca="1" si="71"/>
        <v>#N/A</v>
      </c>
      <c r="CW123" s="4" t="e">
        <f t="shared" ca="1" si="57"/>
        <v>#N/A</v>
      </c>
      <c r="CY123">
        <v>108</v>
      </c>
      <c r="CZ123" t="e">
        <f t="shared" ca="1" si="60"/>
        <v>#N/A</v>
      </c>
      <c r="DA123" t="e">
        <f t="shared" ca="1" si="60"/>
        <v>#N/A</v>
      </c>
      <c r="DB123" s="3" t="e">
        <f t="shared" ca="1" si="60"/>
        <v>#N/A</v>
      </c>
      <c r="DC123" s="3" t="e">
        <f t="shared" ca="1" si="60"/>
        <v>#N/A</v>
      </c>
      <c r="DD123" s="4" t="e">
        <f t="shared" ca="1" si="60"/>
        <v>#N/A</v>
      </c>
      <c r="DE123" s="4" t="e">
        <f t="shared" ca="1" si="58"/>
        <v>#N/A</v>
      </c>
      <c r="DF123" t="e">
        <f t="shared" ca="1" si="56"/>
        <v>#N/A</v>
      </c>
    </row>
    <row r="124" spans="4:110" x14ac:dyDescent="0.2">
      <c r="D124" s="135">
        <f t="shared" ca="1" si="69"/>
        <v>0</v>
      </c>
      <c r="E124" s="135">
        <f t="shared" ca="1" si="69"/>
        <v>0</v>
      </c>
      <c r="F124" s="135">
        <f t="shared" ca="1" si="69"/>
        <v>0</v>
      </c>
      <c r="G124" s="135">
        <f t="shared" ca="1" si="69"/>
        <v>0</v>
      </c>
      <c r="H124" s="135">
        <f t="shared" ca="1" si="69"/>
        <v>0</v>
      </c>
      <c r="I124" s="135">
        <f t="shared" ca="1" si="69"/>
        <v>0</v>
      </c>
      <c r="J124" s="2">
        <f t="shared" ca="1" si="69"/>
        <v>0</v>
      </c>
      <c r="K124" s="135">
        <f t="shared" ca="1" si="69"/>
        <v>0</v>
      </c>
      <c r="L124" s="135">
        <f t="shared" ca="1" si="69"/>
        <v>0</v>
      </c>
      <c r="M124" s="135">
        <f t="shared" ca="1" si="69"/>
        <v>0</v>
      </c>
      <c r="N124" s="135">
        <f t="shared" ca="1" si="69"/>
        <v>0</v>
      </c>
      <c r="O124" s="135">
        <f t="shared" ca="1" si="69"/>
        <v>0</v>
      </c>
      <c r="P124" s="135">
        <f t="shared" ca="1" si="69"/>
        <v>0</v>
      </c>
      <c r="Q124" s="135">
        <f t="shared" ca="1" si="69"/>
        <v>0</v>
      </c>
      <c r="R124" s="135">
        <f t="shared" ca="1" si="69"/>
        <v>0</v>
      </c>
      <c r="S124" s="135">
        <f t="shared" ca="1" si="67"/>
        <v>0</v>
      </c>
      <c r="T124" s="135">
        <f t="shared" ca="1" si="67"/>
        <v>0</v>
      </c>
      <c r="U124" s="135">
        <f t="shared" ca="1" si="67"/>
        <v>0</v>
      </c>
      <c r="V124" s="135">
        <f t="shared" ca="1" si="67"/>
        <v>0</v>
      </c>
      <c r="W124" s="135">
        <f t="shared" ca="1" si="67"/>
        <v>0</v>
      </c>
      <c r="X124" s="135">
        <f t="shared" ca="1" si="67"/>
        <v>0</v>
      </c>
      <c r="Y124" s="135">
        <f t="shared" ca="1" si="67"/>
        <v>0</v>
      </c>
      <c r="Z124" s="135">
        <f t="shared" ca="1" si="67"/>
        <v>0</v>
      </c>
      <c r="AA124" s="135">
        <f t="shared" ca="1" si="67"/>
        <v>0</v>
      </c>
      <c r="AB124" s="135">
        <f t="shared" ca="1" si="67"/>
        <v>0</v>
      </c>
      <c r="AC124" s="135">
        <f t="shared" ca="1" si="67"/>
        <v>0</v>
      </c>
      <c r="AD124" s="135">
        <f t="shared" ca="1" si="67"/>
        <v>0</v>
      </c>
      <c r="AE124" s="135">
        <f t="shared" ca="1" si="67"/>
        <v>0</v>
      </c>
      <c r="AF124" s="135">
        <f t="shared" ca="1" si="67"/>
        <v>0</v>
      </c>
      <c r="AG124" s="135">
        <f t="shared" ca="1" si="67"/>
        <v>0</v>
      </c>
      <c r="AH124" s="135">
        <f t="shared" ca="1" si="68"/>
        <v>0</v>
      </c>
      <c r="AI124" s="135">
        <f t="shared" ca="1" si="68"/>
        <v>0</v>
      </c>
      <c r="AJ124" s="135">
        <f t="shared" ca="1" si="68"/>
        <v>0</v>
      </c>
      <c r="AK124" s="135">
        <f t="shared" ca="1" si="68"/>
        <v>0</v>
      </c>
      <c r="AL124" s="135">
        <f t="shared" ca="1" si="68"/>
        <v>0</v>
      </c>
      <c r="AM124" s="135">
        <f t="shared" ca="1" si="68"/>
        <v>0</v>
      </c>
      <c r="AN124" s="135">
        <f t="shared" ca="1" si="68"/>
        <v>0</v>
      </c>
      <c r="AO124" s="135">
        <f t="shared" ca="1" si="68"/>
        <v>0</v>
      </c>
      <c r="AP124" s="135">
        <f t="shared" ca="1" si="68"/>
        <v>0</v>
      </c>
      <c r="AQ124" s="135">
        <f t="shared" ca="1" si="68"/>
        <v>0</v>
      </c>
      <c r="AR124" s="135">
        <f t="shared" ca="1" si="68"/>
        <v>0</v>
      </c>
      <c r="AS124" s="135">
        <f t="shared" ca="1" si="68"/>
        <v>0</v>
      </c>
      <c r="AT124" s="135">
        <f t="shared" ca="1" si="66"/>
        <v>0</v>
      </c>
      <c r="AU124" s="135">
        <f t="shared" ca="1" si="66"/>
        <v>0</v>
      </c>
      <c r="AV124" s="135">
        <f t="shared" ca="1" si="66"/>
        <v>0</v>
      </c>
      <c r="AW124" s="135">
        <f t="shared" ca="1" si="66"/>
        <v>0</v>
      </c>
      <c r="AX124" s="135">
        <f t="shared" ca="1" si="66"/>
        <v>0</v>
      </c>
      <c r="AY124" s="135">
        <f t="shared" ca="1" si="66"/>
        <v>0</v>
      </c>
      <c r="AZ124" s="135">
        <f t="shared" ca="1" si="66"/>
        <v>0</v>
      </c>
      <c r="BA124" s="135">
        <f t="shared" ca="1" si="70"/>
        <v>0</v>
      </c>
      <c r="BB124" s="135">
        <f t="shared" ca="1" si="70"/>
        <v>0</v>
      </c>
      <c r="BC124" s="135">
        <f t="shared" ca="1" si="70"/>
        <v>0</v>
      </c>
      <c r="BD124" s="135">
        <f t="shared" ca="1" si="70"/>
        <v>0</v>
      </c>
      <c r="BE124" s="135">
        <f t="shared" ca="1" si="70"/>
        <v>0</v>
      </c>
      <c r="BF124" s="135">
        <f t="shared" ca="1" si="70"/>
        <v>0</v>
      </c>
      <c r="BG124" s="135">
        <f t="shared" ca="1" si="70"/>
        <v>0</v>
      </c>
      <c r="BH124" s="135">
        <f t="shared" ca="1" si="70"/>
        <v>0</v>
      </c>
      <c r="BI124" s="135">
        <f t="shared" ca="1" si="70"/>
        <v>0</v>
      </c>
      <c r="BJ124" s="135">
        <f t="shared" ca="1" si="70"/>
        <v>0</v>
      </c>
      <c r="BK124" s="135">
        <f t="shared" ca="1" si="70"/>
        <v>0</v>
      </c>
      <c r="BL124" s="135"/>
      <c r="BM124" s="135">
        <f ca="1">IF(INDEX($D124:$BV124, 1, MATCH(BM$11,$D$15:$BV$15,0))&gt;=PV_Zone_Ranking!$C$45,0,1)</f>
        <v>0</v>
      </c>
      <c r="BN124" s="135">
        <f t="shared" ca="1" si="52"/>
        <v>0</v>
      </c>
      <c r="BQ124">
        <f ca="1">IF(PV_Zone_Ranking!$AK$18="SS",0,IF(PV_Zone_Ranking!$G$29=0,0,1-(INDEX($D124:$BY124, 1, MATCH(BQ$11,$D$15:$BY$15,0))-PV_Zone_Ranking!$F$29)/(PV_Zone_Ranking!$G$29-PV_Zone_Ranking!$F$29)))</f>
        <v>3.8575399157771662</v>
      </c>
      <c r="BR124">
        <f>IF(PV_Zone_Ranking!$AK$18="TX",0,IF(PV_Zone_Ranking!$G$29=0,0,1-(INDEX($D124:$BY124, 1, MATCH(BR$11,$D$15:$BY$15,0))-PV_Zone_Ranking!$F$29)/(PV_Zone_Ranking!$G$29-PV_Zone_Ranking!$F$29)))</f>
        <v>0</v>
      </c>
      <c r="BS124">
        <f ca="1">IF(PV_Zone_Ranking!$G$30=0,0,1-(INDEX($D124:$BY124, 1, MATCH(BS$11,$D$15:$BY$15,0))-PV_Zone_Ranking!$F$30)/(PV_Zone_Ranking!$G$30-PV_Zone_Ranking!$F$30))</f>
        <v>1.0774207710083805</v>
      </c>
      <c r="BT124">
        <f ca="1">IF(PV_Zone_Ranking!$G$28=0,0,1-(INDEX($D124:$BY124, 1, MATCH(BT$11,$D$15:$BY$15,0))-PV_Zone_Ranking!$F$28)/(PV_Zone_Ranking!$G$28-PV_Zone_Ranking!$F$28))</f>
        <v>16.799370740204573</v>
      </c>
      <c r="BU124">
        <f ca="1">IF(PV_Zone_Ranking!$AK$18="SS",0,IF(PV_Zone_Ranking!$G$26=0,0,1-(INDEX($D124:$BY124, 1, MATCH(BU$11,$D$15:$BY$15,0))-PV_Zone_Ranking!$F$26)/(PV_Zone_Ranking!$G$26-PV_Zone_Ranking!$F$26)))</f>
        <v>19.138888658952798</v>
      </c>
      <c r="BV124">
        <f>IF(PV_Zone_Ranking!$AK$18="TX",0,IF(PV_Zone_Ranking!$G$26=0,0,1-(INDEX($D124:$BY124, 1, MATCH(BV$11,$D$15:$BY$15,0))-PV_Zone_Ranking!$F$26)/(PV_Zone_Ranking!$G$26-PV_Zone_Ranking!$F$26)))</f>
        <v>0</v>
      </c>
      <c r="BW124">
        <v>0</v>
      </c>
      <c r="BX124">
        <f t="shared" ref="BX124:CG149" ca="1" si="72">INDEX($D124:$BV124, 1, MATCH(BX$15,$D$15:$BV$15,0))</f>
        <v>0</v>
      </c>
      <c r="BY124">
        <f t="shared" ca="1" si="72"/>
        <v>0</v>
      </c>
      <c r="BZ124">
        <f t="shared" ca="1" si="72"/>
        <v>0</v>
      </c>
      <c r="CA124">
        <f t="shared" ca="1" si="72"/>
        <v>0</v>
      </c>
      <c r="CB124">
        <f t="shared" ca="1" si="72"/>
        <v>0</v>
      </c>
      <c r="CC124">
        <f t="shared" ca="1" si="72"/>
        <v>0</v>
      </c>
      <c r="CD124">
        <f t="shared" ca="1" si="72"/>
        <v>0</v>
      </c>
      <c r="CE124">
        <f t="shared" ca="1" si="72"/>
        <v>0</v>
      </c>
      <c r="CF124">
        <f t="shared" ca="1" si="72"/>
        <v>0</v>
      </c>
      <c r="CG124">
        <f t="shared" ca="1" si="72"/>
        <v>0</v>
      </c>
      <c r="CH124" s="3">
        <f t="shared" ca="1" si="53"/>
        <v>0</v>
      </c>
      <c r="CI124" s="3">
        <f ca="1">IF($BN124=0,IF(PV_Zone_Ranking!$AK$18="SS",INDEX($D124:$BY124, 1, MATCH(CI$11,$D$15:$BY$15,0)),IF(PV_Zone_Ranking!$AK$18="TX",INDEX($D124:$BY124, 1, MATCH(CI$12,$D$15:$BY$15,0)),"Error")),0)</f>
        <v>0</v>
      </c>
      <c r="CJ124" s="4">
        <f t="shared" ca="1" si="50"/>
        <v>0</v>
      </c>
      <c r="CK124">
        <f t="shared" ca="1" si="54"/>
        <v>0</v>
      </c>
      <c r="CL124">
        <f t="shared" ca="1" si="55"/>
        <v>0</v>
      </c>
      <c r="CM124" s="4" t="str">
        <f ca="1">IF(D124=0,"",IF(CH124=0,"",COUNTIF($CH$16:$CH$197,"&gt;"&amp;CH124)+COUNTIF($CH124:$CH$197,CH124)))</f>
        <v/>
      </c>
      <c r="CN124" t="str">
        <f ca="1">IF(D124=0,"",IF(CH124=0,"",COUNTIFS($CI$16:$CI$197,"&lt;"&amp;CI124,$CI$16:$CI$197,"&lt;&gt;"&amp;0)+COUNTIF($CI124:$CI$197,CI124)))</f>
        <v/>
      </c>
      <c r="CQ124">
        <v>109</v>
      </c>
      <c r="CR124" t="e">
        <f t="shared" ca="1" si="71"/>
        <v>#N/A</v>
      </c>
      <c r="CS124" t="e">
        <f t="shared" ca="1" si="71"/>
        <v>#N/A</v>
      </c>
      <c r="CT124" s="3" t="e">
        <f t="shared" ca="1" si="71"/>
        <v>#N/A</v>
      </c>
      <c r="CU124" s="3" t="e">
        <f t="shared" ca="1" si="71"/>
        <v>#N/A</v>
      </c>
      <c r="CV124" s="4" t="e">
        <f t="shared" ca="1" si="71"/>
        <v>#N/A</v>
      </c>
      <c r="CW124" s="4" t="e">
        <f t="shared" ca="1" si="57"/>
        <v>#N/A</v>
      </c>
      <c r="CY124">
        <v>109</v>
      </c>
      <c r="CZ124" t="e">
        <f t="shared" ca="1" si="60"/>
        <v>#N/A</v>
      </c>
      <c r="DA124" t="e">
        <f t="shared" ca="1" si="60"/>
        <v>#N/A</v>
      </c>
      <c r="DB124" s="3" t="e">
        <f t="shared" ca="1" si="60"/>
        <v>#N/A</v>
      </c>
      <c r="DC124" s="3" t="e">
        <f t="shared" ca="1" si="60"/>
        <v>#N/A</v>
      </c>
      <c r="DD124" s="4" t="e">
        <f t="shared" ca="1" si="60"/>
        <v>#N/A</v>
      </c>
      <c r="DE124" s="4" t="e">
        <f t="shared" ca="1" si="58"/>
        <v>#N/A</v>
      </c>
      <c r="DF124" t="e">
        <f t="shared" ca="1" si="56"/>
        <v>#N/A</v>
      </c>
    </row>
    <row r="125" spans="4:110" x14ac:dyDescent="0.2">
      <c r="D125" s="135">
        <f t="shared" ca="1" si="69"/>
        <v>0</v>
      </c>
      <c r="E125" s="135">
        <f t="shared" ca="1" si="69"/>
        <v>0</v>
      </c>
      <c r="F125" s="135">
        <f t="shared" ca="1" si="69"/>
        <v>0</v>
      </c>
      <c r="G125" s="135">
        <f t="shared" ca="1" si="69"/>
        <v>0</v>
      </c>
      <c r="H125" s="135">
        <f t="shared" ca="1" si="69"/>
        <v>0</v>
      </c>
      <c r="I125" s="135">
        <f t="shared" ca="1" si="69"/>
        <v>0</v>
      </c>
      <c r="J125" s="2">
        <f t="shared" ca="1" si="69"/>
        <v>0</v>
      </c>
      <c r="K125" s="135">
        <f t="shared" ca="1" si="69"/>
        <v>0</v>
      </c>
      <c r="L125" s="135">
        <f t="shared" ca="1" si="69"/>
        <v>0</v>
      </c>
      <c r="M125" s="135">
        <f t="shared" ca="1" si="69"/>
        <v>0</v>
      </c>
      <c r="N125" s="135">
        <f t="shared" ca="1" si="69"/>
        <v>0</v>
      </c>
      <c r="O125" s="135">
        <f t="shared" ca="1" si="69"/>
        <v>0</v>
      </c>
      <c r="P125" s="135">
        <f t="shared" ca="1" si="69"/>
        <v>0</v>
      </c>
      <c r="Q125" s="135">
        <f t="shared" ca="1" si="69"/>
        <v>0</v>
      </c>
      <c r="R125" s="135">
        <f t="shared" ca="1" si="69"/>
        <v>0</v>
      </c>
      <c r="S125" s="135">
        <f t="shared" ca="1" si="67"/>
        <v>0</v>
      </c>
      <c r="T125" s="135">
        <f t="shared" ca="1" si="67"/>
        <v>0</v>
      </c>
      <c r="U125" s="135">
        <f t="shared" ca="1" si="67"/>
        <v>0</v>
      </c>
      <c r="V125" s="135">
        <f t="shared" ca="1" si="67"/>
        <v>0</v>
      </c>
      <c r="W125" s="135">
        <f t="shared" ca="1" si="67"/>
        <v>0</v>
      </c>
      <c r="X125" s="135">
        <f t="shared" ca="1" si="67"/>
        <v>0</v>
      </c>
      <c r="Y125" s="135">
        <f t="shared" ca="1" si="67"/>
        <v>0</v>
      </c>
      <c r="Z125" s="135">
        <f t="shared" ca="1" si="67"/>
        <v>0</v>
      </c>
      <c r="AA125" s="135">
        <f t="shared" ca="1" si="67"/>
        <v>0</v>
      </c>
      <c r="AB125" s="135">
        <f t="shared" ca="1" si="67"/>
        <v>0</v>
      </c>
      <c r="AC125" s="135">
        <f t="shared" ca="1" si="67"/>
        <v>0</v>
      </c>
      <c r="AD125" s="135">
        <f t="shared" ca="1" si="67"/>
        <v>0</v>
      </c>
      <c r="AE125" s="135">
        <f t="shared" ca="1" si="67"/>
        <v>0</v>
      </c>
      <c r="AF125" s="135">
        <f t="shared" ca="1" si="67"/>
        <v>0</v>
      </c>
      <c r="AG125" s="135">
        <f t="shared" ca="1" si="67"/>
        <v>0</v>
      </c>
      <c r="AH125" s="135">
        <f t="shared" ca="1" si="68"/>
        <v>0</v>
      </c>
      <c r="AI125" s="135">
        <f t="shared" ca="1" si="68"/>
        <v>0</v>
      </c>
      <c r="AJ125" s="135">
        <f t="shared" ca="1" si="68"/>
        <v>0</v>
      </c>
      <c r="AK125" s="135">
        <f t="shared" ca="1" si="68"/>
        <v>0</v>
      </c>
      <c r="AL125" s="135">
        <f t="shared" ca="1" si="68"/>
        <v>0</v>
      </c>
      <c r="AM125" s="135">
        <f t="shared" ca="1" si="68"/>
        <v>0</v>
      </c>
      <c r="AN125" s="135">
        <f t="shared" ca="1" si="68"/>
        <v>0</v>
      </c>
      <c r="AO125" s="135">
        <f t="shared" ca="1" si="68"/>
        <v>0</v>
      </c>
      <c r="AP125" s="135">
        <f t="shared" ca="1" si="68"/>
        <v>0</v>
      </c>
      <c r="AQ125" s="135">
        <f t="shared" ca="1" si="68"/>
        <v>0</v>
      </c>
      <c r="AR125" s="135">
        <f t="shared" ca="1" si="68"/>
        <v>0</v>
      </c>
      <c r="AS125" s="135">
        <f t="shared" ca="1" si="68"/>
        <v>0</v>
      </c>
      <c r="AT125" s="135">
        <f t="shared" ca="1" si="66"/>
        <v>0</v>
      </c>
      <c r="AU125" s="135">
        <f t="shared" ca="1" si="66"/>
        <v>0</v>
      </c>
      <c r="AV125" s="135">
        <f t="shared" ca="1" si="66"/>
        <v>0</v>
      </c>
      <c r="AW125" s="135">
        <f t="shared" ca="1" si="66"/>
        <v>0</v>
      </c>
      <c r="AX125" s="135">
        <f t="shared" ca="1" si="66"/>
        <v>0</v>
      </c>
      <c r="AY125" s="135">
        <f t="shared" ca="1" si="66"/>
        <v>0</v>
      </c>
      <c r="AZ125" s="135">
        <f t="shared" ca="1" si="66"/>
        <v>0</v>
      </c>
      <c r="BA125" s="135">
        <f t="shared" ca="1" si="70"/>
        <v>0</v>
      </c>
      <c r="BB125" s="135">
        <f t="shared" ca="1" si="70"/>
        <v>0</v>
      </c>
      <c r="BC125" s="135">
        <f t="shared" ca="1" si="70"/>
        <v>0</v>
      </c>
      <c r="BD125" s="135">
        <f t="shared" ca="1" si="70"/>
        <v>0</v>
      </c>
      <c r="BE125" s="135">
        <f t="shared" ca="1" si="70"/>
        <v>0</v>
      </c>
      <c r="BF125" s="135">
        <f t="shared" ca="1" si="70"/>
        <v>0</v>
      </c>
      <c r="BG125" s="135">
        <f t="shared" ca="1" si="70"/>
        <v>0</v>
      </c>
      <c r="BH125" s="135">
        <f t="shared" ca="1" si="70"/>
        <v>0</v>
      </c>
      <c r="BI125" s="135">
        <f t="shared" ca="1" si="70"/>
        <v>0</v>
      </c>
      <c r="BJ125" s="135">
        <f t="shared" ca="1" si="70"/>
        <v>0</v>
      </c>
      <c r="BK125" s="135">
        <f t="shared" ca="1" si="70"/>
        <v>0</v>
      </c>
      <c r="BL125" s="135"/>
      <c r="BM125" s="135">
        <f ca="1">IF(INDEX($D125:$BV125, 1, MATCH(BM$11,$D$15:$BV$15,0))&gt;=PV_Zone_Ranking!$C$45,0,1)</f>
        <v>0</v>
      </c>
      <c r="BN125" s="135">
        <f t="shared" ca="1" si="52"/>
        <v>0</v>
      </c>
      <c r="BQ125">
        <f ca="1">IF(PV_Zone_Ranking!$AK$18="SS",0,IF(PV_Zone_Ranking!$G$29=0,0,1-(INDEX($D125:$BY125, 1, MATCH(BQ$11,$D$15:$BY$15,0))-PV_Zone_Ranking!$F$29)/(PV_Zone_Ranking!$G$29-PV_Zone_Ranking!$F$29)))</f>
        <v>3.8575399157771662</v>
      </c>
      <c r="BR125">
        <f>IF(PV_Zone_Ranking!$AK$18="TX",0,IF(PV_Zone_Ranking!$G$29=0,0,1-(INDEX($D125:$BY125, 1, MATCH(BR$11,$D$15:$BY$15,0))-PV_Zone_Ranking!$F$29)/(PV_Zone_Ranking!$G$29-PV_Zone_Ranking!$F$29)))</f>
        <v>0</v>
      </c>
      <c r="BS125">
        <f ca="1">IF(PV_Zone_Ranking!$G$30=0,0,1-(INDEX($D125:$BY125, 1, MATCH(BS$11,$D$15:$BY$15,0))-PV_Zone_Ranking!$F$30)/(PV_Zone_Ranking!$G$30-PV_Zone_Ranking!$F$30))</f>
        <v>1.0774207710083805</v>
      </c>
      <c r="BT125">
        <f ca="1">IF(PV_Zone_Ranking!$G$28=0,0,1-(INDEX($D125:$BY125, 1, MATCH(BT$11,$D$15:$BY$15,0))-PV_Zone_Ranking!$F$28)/(PV_Zone_Ranking!$G$28-PV_Zone_Ranking!$F$28))</f>
        <v>16.799370740204573</v>
      </c>
      <c r="BU125">
        <f ca="1">IF(PV_Zone_Ranking!$AK$18="SS",0,IF(PV_Zone_Ranking!$G$26=0,0,1-(INDEX($D125:$BY125, 1, MATCH(BU$11,$D$15:$BY$15,0))-PV_Zone_Ranking!$F$26)/(PV_Zone_Ranking!$G$26-PV_Zone_Ranking!$F$26)))</f>
        <v>19.138888658952798</v>
      </c>
      <c r="BV125">
        <f>IF(PV_Zone_Ranking!$AK$18="TX",0,IF(PV_Zone_Ranking!$G$26=0,0,1-(INDEX($D125:$BY125, 1, MATCH(BV$11,$D$15:$BY$15,0))-PV_Zone_Ranking!$F$26)/(PV_Zone_Ranking!$G$26-PV_Zone_Ranking!$F$26)))</f>
        <v>0</v>
      </c>
      <c r="BW125">
        <v>0</v>
      </c>
      <c r="BX125">
        <f t="shared" ca="1" si="72"/>
        <v>0</v>
      </c>
      <c r="BY125">
        <f t="shared" ca="1" si="72"/>
        <v>0</v>
      </c>
      <c r="BZ125">
        <f t="shared" ca="1" si="72"/>
        <v>0</v>
      </c>
      <c r="CA125">
        <f t="shared" ca="1" si="72"/>
        <v>0</v>
      </c>
      <c r="CB125">
        <f t="shared" ca="1" si="72"/>
        <v>0</v>
      </c>
      <c r="CC125">
        <f t="shared" ca="1" si="72"/>
        <v>0</v>
      </c>
      <c r="CD125">
        <f t="shared" ca="1" si="72"/>
        <v>0</v>
      </c>
      <c r="CE125">
        <f t="shared" ca="1" si="72"/>
        <v>0</v>
      </c>
      <c r="CF125">
        <f t="shared" ca="1" si="72"/>
        <v>0</v>
      </c>
      <c r="CG125">
        <f t="shared" ca="1" si="72"/>
        <v>0</v>
      </c>
      <c r="CH125" s="3">
        <f t="shared" ca="1" si="53"/>
        <v>0</v>
      </c>
      <c r="CI125" s="3">
        <f ca="1">IF($BN125=0,IF(PV_Zone_Ranking!$AK$18="SS",INDEX($D125:$BY125, 1, MATCH(CI$11,$D$15:$BY$15,0)),IF(PV_Zone_Ranking!$AK$18="TX",INDEX($D125:$BY125, 1, MATCH(CI$12,$D$15:$BY$15,0)),"Error")),0)</f>
        <v>0</v>
      </c>
      <c r="CJ125" s="4">
        <f t="shared" ca="1" si="50"/>
        <v>0</v>
      </c>
      <c r="CK125">
        <f t="shared" ca="1" si="54"/>
        <v>0</v>
      </c>
      <c r="CL125">
        <f t="shared" ca="1" si="55"/>
        <v>0</v>
      </c>
      <c r="CM125" s="4" t="str">
        <f ca="1">IF(D125=0,"",IF(CH125=0,"",COUNTIF($CH$16:$CH$197,"&gt;"&amp;CH125)+COUNTIF($CH125:$CH$197,CH125)))</f>
        <v/>
      </c>
      <c r="CN125" t="str">
        <f ca="1">IF(D125=0,"",IF(CH125=0,"",COUNTIFS($CI$16:$CI$197,"&lt;"&amp;CI125,$CI$16:$CI$197,"&lt;&gt;"&amp;0)+COUNTIF($CI125:$CI$197,CI125)))</f>
        <v/>
      </c>
      <c r="CQ125">
        <v>110</v>
      </c>
      <c r="CR125" t="e">
        <f t="shared" ca="1" si="71"/>
        <v>#N/A</v>
      </c>
      <c r="CS125" t="e">
        <f t="shared" ca="1" si="71"/>
        <v>#N/A</v>
      </c>
      <c r="CT125" s="3" t="e">
        <f t="shared" ca="1" si="71"/>
        <v>#N/A</v>
      </c>
      <c r="CU125" s="3" t="e">
        <f t="shared" ca="1" si="71"/>
        <v>#N/A</v>
      </c>
      <c r="CV125" s="4" t="e">
        <f t="shared" ca="1" si="71"/>
        <v>#N/A</v>
      </c>
      <c r="CW125" s="4" t="e">
        <f t="shared" ca="1" si="57"/>
        <v>#N/A</v>
      </c>
      <c r="CY125">
        <v>110</v>
      </c>
      <c r="CZ125" t="e">
        <f t="shared" ca="1" si="60"/>
        <v>#N/A</v>
      </c>
      <c r="DA125" t="e">
        <f t="shared" ca="1" si="60"/>
        <v>#N/A</v>
      </c>
      <c r="DB125" s="3" t="e">
        <f t="shared" ca="1" si="60"/>
        <v>#N/A</v>
      </c>
      <c r="DC125" s="3" t="e">
        <f t="shared" ca="1" si="60"/>
        <v>#N/A</v>
      </c>
      <c r="DD125" s="4" t="e">
        <f t="shared" ca="1" si="60"/>
        <v>#N/A</v>
      </c>
      <c r="DE125" s="4" t="e">
        <f t="shared" ca="1" si="58"/>
        <v>#N/A</v>
      </c>
      <c r="DF125" t="e">
        <f t="shared" ca="1" si="56"/>
        <v>#N/A</v>
      </c>
    </row>
    <row r="126" spans="4:110" x14ac:dyDescent="0.2">
      <c r="D126" s="135">
        <f t="shared" ca="1" si="69"/>
        <v>0</v>
      </c>
      <c r="E126" s="135">
        <f t="shared" ca="1" si="69"/>
        <v>0</v>
      </c>
      <c r="F126" s="135">
        <f t="shared" ca="1" si="69"/>
        <v>0</v>
      </c>
      <c r="G126" s="135">
        <f t="shared" ca="1" si="69"/>
        <v>0</v>
      </c>
      <c r="H126" s="135">
        <f t="shared" ca="1" si="69"/>
        <v>0</v>
      </c>
      <c r="I126" s="135">
        <f t="shared" ca="1" si="69"/>
        <v>0</v>
      </c>
      <c r="J126" s="2">
        <f t="shared" ca="1" si="69"/>
        <v>0</v>
      </c>
      <c r="K126" s="135">
        <f t="shared" ca="1" si="69"/>
        <v>0</v>
      </c>
      <c r="L126" s="135">
        <f t="shared" ca="1" si="69"/>
        <v>0</v>
      </c>
      <c r="M126" s="135">
        <f t="shared" ca="1" si="69"/>
        <v>0</v>
      </c>
      <c r="N126" s="135">
        <f t="shared" ca="1" si="69"/>
        <v>0</v>
      </c>
      <c r="O126" s="135">
        <f t="shared" ca="1" si="69"/>
        <v>0</v>
      </c>
      <c r="P126" s="135">
        <f t="shared" ca="1" si="69"/>
        <v>0</v>
      </c>
      <c r="Q126" s="135">
        <f t="shared" ca="1" si="69"/>
        <v>0</v>
      </c>
      <c r="R126" s="135">
        <f t="shared" ca="1" si="69"/>
        <v>0</v>
      </c>
      <c r="S126" s="135">
        <f t="shared" ca="1" si="67"/>
        <v>0</v>
      </c>
      <c r="T126" s="135">
        <f t="shared" ca="1" si="67"/>
        <v>0</v>
      </c>
      <c r="U126" s="135">
        <f t="shared" ca="1" si="67"/>
        <v>0</v>
      </c>
      <c r="V126" s="135">
        <f t="shared" ca="1" si="67"/>
        <v>0</v>
      </c>
      <c r="W126" s="135">
        <f t="shared" ca="1" si="67"/>
        <v>0</v>
      </c>
      <c r="X126" s="135">
        <f t="shared" ca="1" si="67"/>
        <v>0</v>
      </c>
      <c r="Y126" s="135">
        <f t="shared" ca="1" si="67"/>
        <v>0</v>
      </c>
      <c r="Z126" s="135">
        <f t="shared" ca="1" si="67"/>
        <v>0</v>
      </c>
      <c r="AA126" s="135">
        <f t="shared" ca="1" si="67"/>
        <v>0</v>
      </c>
      <c r="AB126" s="135">
        <f t="shared" ca="1" si="67"/>
        <v>0</v>
      </c>
      <c r="AC126" s="135">
        <f t="shared" ca="1" si="67"/>
        <v>0</v>
      </c>
      <c r="AD126" s="135">
        <f t="shared" ca="1" si="67"/>
        <v>0</v>
      </c>
      <c r="AE126" s="135">
        <f t="shared" ca="1" si="67"/>
        <v>0</v>
      </c>
      <c r="AF126" s="135">
        <f t="shared" ca="1" si="67"/>
        <v>0</v>
      </c>
      <c r="AG126" s="135">
        <f t="shared" ca="1" si="67"/>
        <v>0</v>
      </c>
      <c r="AH126" s="135">
        <f t="shared" ca="1" si="68"/>
        <v>0</v>
      </c>
      <c r="AI126" s="135">
        <f t="shared" ca="1" si="68"/>
        <v>0</v>
      </c>
      <c r="AJ126" s="135">
        <f t="shared" ca="1" si="68"/>
        <v>0</v>
      </c>
      <c r="AK126" s="135">
        <f t="shared" ca="1" si="68"/>
        <v>0</v>
      </c>
      <c r="AL126" s="135">
        <f t="shared" ca="1" si="68"/>
        <v>0</v>
      </c>
      <c r="AM126" s="135">
        <f t="shared" ca="1" si="68"/>
        <v>0</v>
      </c>
      <c r="AN126" s="135">
        <f t="shared" ca="1" si="68"/>
        <v>0</v>
      </c>
      <c r="AO126" s="135">
        <f t="shared" ca="1" si="68"/>
        <v>0</v>
      </c>
      <c r="AP126" s="135">
        <f t="shared" ca="1" si="68"/>
        <v>0</v>
      </c>
      <c r="AQ126" s="135">
        <f t="shared" ca="1" si="68"/>
        <v>0</v>
      </c>
      <c r="AR126" s="135">
        <f t="shared" ca="1" si="68"/>
        <v>0</v>
      </c>
      <c r="AS126" s="135">
        <f t="shared" ca="1" si="68"/>
        <v>0</v>
      </c>
      <c r="AT126" s="135">
        <f t="shared" ca="1" si="68"/>
        <v>0</v>
      </c>
      <c r="AU126" s="135">
        <f t="shared" ca="1" si="68"/>
        <v>0</v>
      </c>
      <c r="AV126" s="135">
        <f t="shared" ca="1" si="68"/>
        <v>0</v>
      </c>
      <c r="AW126" s="135">
        <f t="shared" ca="1" si="68"/>
        <v>0</v>
      </c>
      <c r="AX126" s="135">
        <f t="shared" ca="1" si="66"/>
        <v>0</v>
      </c>
      <c r="AY126" s="135">
        <f t="shared" ca="1" si="66"/>
        <v>0</v>
      </c>
      <c r="AZ126" s="135">
        <f t="shared" ca="1" si="66"/>
        <v>0</v>
      </c>
      <c r="BA126" s="135">
        <f t="shared" ca="1" si="70"/>
        <v>0</v>
      </c>
      <c r="BB126" s="135">
        <f t="shared" ca="1" si="70"/>
        <v>0</v>
      </c>
      <c r="BC126" s="135">
        <f t="shared" ca="1" si="70"/>
        <v>0</v>
      </c>
      <c r="BD126" s="135">
        <f t="shared" ca="1" si="70"/>
        <v>0</v>
      </c>
      <c r="BE126" s="135">
        <f t="shared" ca="1" si="70"/>
        <v>0</v>
      </c>
      <c r="BF126" s="135">
        <f t="shared" ca="1" si="70"/>
        <v>0</v>
      </c>
      <c r="BG126" s="135">
        <f t="shared" ca="1" si="70"/>
        <v>0</v>
      </c>
      <c r="BH126" s="135">
        <f t="shared" ca="1" si="70"/>
        <v>0</v>
      </c>
      <c r="BI126" s="135">
        <f t="shared" ca="1" si="70"/>
        <v>0</v>
      </c>
      <c r="BJ126" s="135">
        <f t="shared" ca="1" si="70"/>
        <v>0</v>
      </c>
      <c r="BK126" s="135">
        <f t="shared" ca="1" si="70"/>
        <v>0</v>
      </c>
      <c r="BL126" s="135"/>
      <c r="BM126" s="135">
        <f ca="1">IF(INDEX($D126:$BV126, 1, MATCH(BM$11,$D$15:$BV$15,0))&gt;=PV_Zone_Ranking!$C$45,0,1)</f>
        <v>0</v>
      </c>
      <c r="BN126" s="135">
        <f t="shared" ca="1" si="52"/>
        <v>0</v>
      </c>
      <c r="BQ126">
        <f ca="1">IF(PV_Zone_Ranking!$AK$18="SS",0,IF(PV_Zone_Ranking!$G$29=0,0,1-(INDEX($D126:$BY126, 1, MATCH(BQ$11,$D$15:$BY$15,0))-PV_Zone_Ranking!$F$29)/(PV_Zone_Ranking!$G$29-PV_Zone_Ranking!$F$29)))</f>
        <v>3.8575399157771662</v>
      </c>
      <c r="BR126">
        <f>IF(PV_Zone_Ranking!$AK$18="TX",0,IF(PV_Zone_Ranking!$G$29=0,0,1-(INDEX($D126:$BY126, 1, MATCH(BR$11,$D$15:$BY$15,0))-PV_Zone_Ranking!$F$29)/(PV_Zone_Ranking!$G$29-PV_Zone_Ranking!$F$29)))</f>
        <v>0</v>
      </c>
      <c r="BS126">
        <f ca="1">IF(PV_Zone_Ranking!$G$30=0,0,1-(INDEX($D126:$BY126, 1, MATCH(BS$11,$D$15:$BY$15,0))-PV_Zone_Ranking!$F$30)/(PV_Zone_Ranking!$G$30-PV_Zone_Ranking!$F$30))</f>
        <v>1.0774207710083805</v>
      </c>
      <c r="BT126">
        <f ca="1">IF(PV_Zone_Ranking!$G$28=0,0,1-(INDEX($D126:$BY126, 1, MATCH(BT$11,$D$15:$BY$15,0))-PV_Zone_Ranking!$F$28)/(PV_Zone_Ranking!$G$28-PV_Zone_Ranking!$F$28))</f>
        <v>16.799370740204573</v>
      </c>
      <c r="BU126">
        <f ca="1">IF(PV_Zone_Ranking!$AK$18="SS",0,IF(PV_Zone_Ranking!$G$26=0,0,1-(INDEX($D126:$BY126, 1, MATCH(BU$11,$D$15:$BY$15,0))-PV_Zone_Ranking!$F$26)/(PV_Zone_Ranking!$G$26-PV_Zone_Ranking!$F$26)))</f>
        <v>19.138888658952798</v>
      </c>
      <c r="BV126">
        <f>IF(PV_Zone_Ranking!$AK$18="TX",0,IF(PV_Zone_Ranking!$G$26=0,0,1-(INDEX($D126:$BY126, 1, MATCH(BV$11,$D$15:$BY$15,0))-PV_Zone_Ranking!$F$26)/(PV_Zone_Ranking!$G$26-PV_Zone_Ranking!$F$26)))</f>
        <v>0</v>
      </c>
      <c r="BW126">
        <v>0</v>
      </c>
      <c r="BX126">
        <f t="shared" ca="1" si="72"/>
        <v>0</v>
      </c>
      <c r="BY126">
        <f t="shared" ca="1" si="72"/>
        <v>0</v>
      </c>
      <c r="BZ126">
        <f t="shared" ca="1" si="72"/>
        <v>0</v>
      </c>
      <c r="CA126">
        <f t="shared" ca="1" si="72"/>
        <v>0</v>
      </c>
      <c r="CB126">
        <f t="shared" ca="1" si="72"/>
        <v>0</v>
      </c>
      <c r="CC126">
        <f t="shared" ca="1" si="72"/>
        <v>0</v>
      </c>
      <c r="CD126">
        <f t="shared" ca="1" si="72"/>
        <v>0</v>
      </c>
      <c r="CE126">
        <f t="shared" ca="1" si="72"/>
        <v>0</v>
      </c>
      <c r="CF126">
        <f t="shared" ca="1" si="72"/>
        <v>0</v>
      </c>
      <c r="CG126">
        <f t="shared" ca="1" si="72"/>
        <v>0</v>
      </c>
      <c r="CH126" s="3">
        <f t="shared" ca="1" si="53"/>
        <v>0</v>
      </c>
      <c r="CI126" s="3">
        <f ca="1">IF($BN126=0,IF(PV_Zone_Ranking!$AK$18="SS",INDEX($D126:$BY126, 1, MATCH(CI$11,$D$15:$BY$15,0)),IF(PV_Zone_Ranking!$AK$18="TX",INDEX($D126:$BY126, 1, MATCH(CI$12,$D$15:$BY$15,0)),"Error")),0)</f>
        <v>0</v>
      </c>
      <c r="CJ126" s="4">
        <f t="shared" ca="1" si="50"/>
        <v>0</v>
      </c>
      <c r="CK126">
        <f t="shared" ca="1" si="54"/>
        <v>0</v>
      </c>
      <c r="CL126">
        <f t="shared" ca="1" si="55"/>
        <v>0</v>
      </c>
      <c r="CM126" s="4" t="str">
        <f ca="1">IF(D126=0,"",IF(CH126=0,"",COUNTIF($CH$16:$CH$197,"&gt;"&amp;CH126)+COUNTIF($CH126:$CH$197,CH126)))</f>
        <v/>
      </c>
      <c r="CN126" t="str">
        <f ca="1">IF(D126=0,"",IF(CH126=0,"",COUNTIFS($CI$16:$CI$197,"&lt;"&amp;CI126,$CI$16:$CI$197,"&lt;&gt;"&amp;0)+COUNTIF($CI126:$CI$197,CI126)))</f>
        <v/>
      </c>
      <c r="CQ126">
        <v>111</v>
      </c>
      <c r="CR126" t="e">
        <f t="shared" ca="1" si="71"/>
        <v>#N/A</v>
      </c>
      <c r="CS126" t="e">
        <f t="shared" ca="1" si="71"/>
        <v>#N/A</v>
      </c>
      <c r="CT126" s="3" t="e">
        <f t="shared" ca="1" si="71"/>
        <v>#N/A</v>
      </c>
      <c r="CU126" s="3" t="e">
        <f t="shared" ca="1" si="71"/>
        <v>#N/A</v>
      </c>
      <c r="CV126" s="4" t="e">
        <f t="shared" ca="1" si="71"/>
        <v>#N/A</v>
      </c>
      <c r="CW126" s="4" t="e">
        <f t="shared" ca="1" si="57"/>
        <v>#N/A</v>
      </c>
      <c r="CY126">
        <v>111</v>
      </c>
      <c r="CZ126" t="e">
        <f t="shared" ca="1" si="60"/>
        <v>#N/A</v>
      </c>
      <c r="DA126" t="e">
        <f t="shared" ca="1" si="60"/>
        <v>#N/A</v>
      </c>
      <c r="DB126" s="3" t="e">
        <f t="shared" ca="1" si="60"/>
        <v>#N/A</v>
      </c>
      <c r="DC126" s="3" t="e">
        <f t="shared" ca="1" si="60"/>
        <v>#N/A</v>
      </c>
      <c r="DD126" s="4" t="e">
        <f t="shared" ca="1" si="60"/>
        <v>#N/A</v>
      </c>
      <c r="DE126" s="4" t="e">
        <f t="shared" ca="1" si="58"/>
        <v>#N/A</v>
      </c>
      <c r="DF126" t="e">
        <f t="shared" ca="1" si="56"/>
        <v>#N/A</v>
      </c>
    </row>
    <row r="127" spans="4:110" x14ac:dyDescent="0.2">
      <c r="D127" s="135">
        <f t="shared" ca="1" si="69"/>
        <v>0</v>
      </c>
      <c r="E127" s="135">
        <f t="shared" ca="1" si="69"/>
        <v>0</v>
      </c>
      <c r="F127" s="135">
        <f t="shared" ca="1" si="69"/>
        <v>0</v>
      </c>
      <c r="G127" s="135">
        <f t="shared" ca="1" si="69"/>
        <v>0</v>
      </c>
      <c r="H127" s="135">
        <f t="shared" ca="1" si="69"/>
        <v>0</v>
      </c>
      <c r="I127" s="135">
        <f t="shared" ca="1" si="69"/>
        <v>0</v>
      </c>
      <c r="J127" s="2">
        <f t="shared" ca="1" si="69"/>
        <v>0</v>
      </c>
      <c r="K127" s="135">
        <f t="shared" ca="1" si="69"/>
        <v>0</v>
      </c>
      <c r="L127" s="135">
        <f t="shared" ca="1" si="69"/>
        <v>0</v>
      </c>
      <c r="M127" s="135">
        <f t="shared" ca="1" si="69"/>
        <v>0</v>
      </c>
      <c r="N127" s="135">
        <f t="shared" ca="1" si="69"/>
        <v>0</v>
      </c>
      <c r="O127" s="135">
        <f t="shared" ca="1" si="69"/>
        <v>0</v>
      </c>
      <c r="P127" s="135">
        <f t="shared" ca="1" si="69"/>
        <v>0</v>
      </c>
      <c r="Q127" s="135">
        <f t="shared" ca="1" si="69"/>
        <v>0</v>
      </c>
      <c r="R127" s="135">
        <f t="shared" ca="1" si="69"/>
        <v>0</v>
      </c>
      <c r="S127" s="135">
        <f t="shared" ca="1" si="67"/>
        <v>0</v>
      </c>
      <c r="T127" s="135">
        <f t="shared" ca="1" si="67"/>
        <v>0</v>
      </c>
      <c r="U127" s="135">
        <f t="shared" ca="1" si="67"/>
        <v>0</v>
      </c>
      <c r="V127" s="135">
        <f t="shared" ca="1" si="67"/>
        <v>0</v>
      </c>
      <c r="W127" s="135">
        <f t="shared" ca="1" si="67"/>
        <v>0</v>
      </c>
      <c r="X127" s="135">
        <f t="shared" ca="1" si="67"/>
        <v>0</v>
      </c>
      <c r="Y127" s="135">
        <f t="shared" ca="1" si="67"/>
        <v>0</v>
      </c>
      <c r="Z127" s="135">
        <f t="shared" ca="1" si="67"/>
        <v>0</v>
      </c>
      <c r="AA127" s="135">
        <f t="shared" ca="1" si="67"/>
        <v>0</v>
      </c>
      <c r="AB127" s="135">
        <f t="shared" ca="1" si="67"/>
        <v>0</v>
      </c>
      <c r="AC127" s="135">
        <f t="shared" ca="1" si="67"/>
        <v>0</v>
      </c>
      <c r="AD127" s="135">
        <f t="shared" ca="1" si="67"/>
        <v>0</v>
      </c>
      <c r="AE127" s="135">
        <f t="shared" ca="1" si="67"/>
        <v>0</v>
      </c>
      <c r="AF127" s="135">
        <f t="shared" ca="1" si="67"/>
        <v>0</v>
      </c>
      <c r="AG127" s="135">
        <f t="shared" ca="1" si="67"/>
        <v>0</v>
      </c>
      <c r="AH127" s="135">
        <f t="shared" ca="1" si="68"/>
        <v>0</v>
      </c>
      <c r="AI127" s="135">
        <f t="shared" ca="1" si="68"/>
        <v>0</v>
      </c>
      <c r="AJ127" s="135">
        <f t="shared" ca="1" si="68"/>
        <v>0</v>
      </c>
      <c r="AK127" s="135">
        <f t="shared" ca="1" si="66"/>
        <v>0</v>
      </c>
      <c r="AL127" s="135">
        <f t="shared" ca="1" si="66"/>
        <v>0</v>
      </c>
      <c r="AM127" s="135">
        <f t="shared" ca="1" si="66"/>
        <v>0</v>
      </c>
      <c r="AN127" s="135">
        <f t="shared" ca="1" si="66"/>
        <v>0</v>
      </c>
      <c r="AO127" s="135">
        <f t="shared" ca="1" si="66"/>
        <v>0</v>
      </c>
      <c r="AP127" s="135">
        <f t="shared" ca="1" si="66"/>
        <v>0</v>
      </c>
      <c r="AQ127" s="135">
        <f t="shared" ca="1" si="66"/>
        <v>0</v>
      </c>
      <c r="AR127" s="135">
        <f t="shared" ca="1" si="66"/>
        <v>0</v>
      </c>
      <c r="AS127" s="135">
        <f t="shared" ca="1" si="66"/>
        <v>0</v>
      </c>
      <c r="AT127" s="135">
        <f t="shared" ca="1" si="66"/>
        <v>0</v>
      </c>
      <c r="AU127" s="135">
        <f t="shared" ca="1" si="66"/>
        <v>0</v>
      </c>
      <c r="AV127" s="135">
        <f t="shared" ca="1" si="66"/>
        <v>0</v>
      </c>
      <c r="AW127" s="135">
        <f t="shared" ca="1" si="66"/>
        <v>0</v>
      </c>
      <c r="AX127" s="135">
        <f t="shared" ca="1" si="66"/>
        <v>0</v>
      </c>
      <c r="AY127" s="135">
        <f t="shared" ca="1" si="66"/>
        <v>0</v>
      </c>
      <c r="AZ127" s="135">
        <f t="shared" ca="1" si="66"/>
        <v>0</v>
      </c>
      <c r="BA127" s="135">
        <f t="shared" ca="1" si="70"/>
        <v>0</v>
      </c>
      <c r="BB127" s="135">
        <f t="shared" ca="1" si="70"/>
        <v>0</v>
      </c>
      <c r="BC127" s="135">
        <f t="shared" ca="1" si="70"/>
        <v>0</v>
      </c>
      <c r="BD127" s="135">
        <f t="shared" ca="1" si="70"/>
        <v>0</v>
      </c>
      <c r="BE127" s="135">
        <f t="shared" ca="1" si="70"/>
        <v>0</v>
      </c>
      <c r="BF127" s="135">
        <f t="shared" ca="1" si="70"/>
        <v>0</v>
      </c>
      <c r="BG127" s="135">
        <f t="shared" ca="1" si="70"/>
        <v>0</v>
      </c>
      <c r="BH127" s="135">
        <f t="shared" ca="1" si="70"/>
        <v>0</v>
      </c>
      <c r="BI127" s="135">
        <f t="shared" ca="1" si="70"/>
        <v>0</v>
      </c>
      <c r="BJ127" s="135">
        <f t="shared" ca="1" si="70"/>
        <v>0</v>
      </c>
      <c r="BK127" s="135">
        <f t="shared" ca="1" si="70"/>
        <v>0</v>
      </c>
      <c r="BL127" s="135"/>
      <c r="BM127" s="135">
        <f ca="1">IF(INDEX($D127:$BV127, 1, MATCH(BM$11,$D$15:$BV$15,0))&gt;=PV_Zone_Ranking!$C$45,0,1)</f>
        <v>0</v>
      </c>
      <c r="BN127" s="135">
        <f t="shared" ca="1" si="52"/>
        <v>0</v>
      </c>
      <c r="BQ127">
        <f ca="1">IF(PV_Zone_Ranking!$AK$18="SS",0,IF(PV_Zone_Ranking!$G$29=0,0,1-(INDEX($D127:$BY127, 1, MATCH(BQ$11,$D$15:$BY$15,0))-PV_Zone_Ranking!$F$29)/(PV_Zone_Ranking!$G$29-PV_Zone_Ranking!$F$29)))</f>
        <v>3.8575399157771662</v>
      </c>
      <c r="BR127">
        <f>IF(PV_Zone_Ranking!$AK$18="TX",0,IF(PV_Zone_Ranking!$G$29=0,0,1-(INDEX($D127:$BY127, 1, MATCH(BR$11,$D$15:$BY$15,0))-PV_Zone_Ranking!$F$29)/(PV_Zone_Ranking!$G$29-PV_Zone_Ranking!$F$29)))</f>
        <v>0</v>
      </c>
      <c r="BS127">
        <f ca="1">IF(PV_Zone_Ranking!$G$30=0,0,1-(INDEX($D127:$BY127, 1, MATCH(BS$11,$D$15:$BY$15,0))-PV_Zone_Ranking!$F$30)/(PV_Zone_Ranking!$G$30-PV_Zone_Ranking!$F$30))</f>
        <v>1.0774207710083805</v>
      </c>
      <c r="BT127">
        <f ca="1">IF(PV_Zone_Ranking!$G$28=0,0,1-(INDEX($D127:$BY127, 1, MATCH(BT$11,$D$15:$BY$15,0))-PV_Zone_Ranking!$F$28)/(PV_Zone_Ranking!$G$28-PV_Zone_Ranking!$F$28))</f>
        <v>16.799370740204573</v>
      </c>
      <c r="BU127">
        <f ca="1">IF(PV_Zone_Ranking!$AK$18="SS",0,IF(PV_Zone_Ranking!$G$26=0,0,1-(INDEX($D127:$BY127, 1, MATCH(BU$11,$D$15:$BY$15,0))-PV_Zone_Ranking!$F$26)/(PV_Zone_Ranking!$G$26-PV_Zone_Ranking!$F$26)))</f>
        <v>19.138888658952798</v>
      </c>
      <c r="BV127">
        <f>IF(PV_Zone_Ranking!$AK$18="TX",0,IF(PV_Zone_Ranking!$G$26=0,0,1-(INDEX($D127:$BY127, 1, MATCH(BV$11,$D$15:$BY$15,0))-PV_Zone_Ranking!$F$26)/(PV_Zone_Ranking!$G$26-PV_Zone_Ranking!$F$26)))</f>
        <v>0</v>
      </c>
      <c r="BW127">
        <v>0</v>
      </c>
      <c r="BX127">
        <f t="shared" ca="1" si="72"/>
        <v>0</v>
      </c>
      <c r="BY127">
        <f t="shared" ca="1" si="72"/>
        <v>0</v>
      </c>
      <c r="BZ127">
        <f t="shared" ca="1" si="72"/>
        <v>0</v>
      </c>
      <c r="CA127">
        <f t="shared" ca="1" si="72"/>
        <v>0</v>
      </c>
      <c r="CB127">
        <f t="shared" ca="1" si="72"/>
        <v>0</v>
      </c>
      <c r="CC127">
        <f t="shared" ca="1" si="72"/>
        <v>0</v>
      </c>
      <c r="CD127">
        <f t="shared" ca="1" si="72"/>
        <v>0</v>
      </c>
      <c r="CE127">
        <f t="shared" ca="1" si="72"/>
        <v>0</v>
      </c>
      <c r="CF127">
        <f t="shared" ca="1" si="72"/>
        <v>0</v>
      </c>
      <c r="CG127">
        <f t="shared" ca="1" si="72"/>
        <v>0</v>
      </c>
      <c r="CH127" s="3">
        <f t="shared" ca="1" si="53"/>
        <v>0</v>
      </c>
      <c r="CI127" s="3">
        <f ca="1">IF($BN127=0,IF(PV_Zone_Ranking!$AK$18="SS",INDEX($D127:$BY127, 1, MATCH(CI$11,$D$15:$BY$15,0)),IF(PV_Zone_Ranking!$AK$18="TX",INDEX($D127:$BY127, 1, MATCH(CI$12,$D$15:$BY$15,0)),"Error")),0)</f>
        <v>0</v>
      </c>
      <c r="CJ127" s="4">
        <f t="shared" ca="1" si="50"/>
        <v>0</v>
      </c>
      <c r="CK127">
        <f t="shared" ca="1" si="54"/>
        <v>0</v>
      </c>
      <c r="CL127">
        <f t="shared" ca="1" si="55"/>
        <v>0</v>
      </c>
      <c r="CM127" s="4" t="str">
        <f ca="1">IF(D127=0,"",IF(CH127=0,"",COUNTIF($CH$16:$CH$197,"&gt;"&amp;CH127)+COUNTIF($CH127:$CH$197,CH127)))</f>
        <v/>
      </c>
      <c r="CN127" t="str">
        <f ca="1">IF(D127=0,"",IF(CH127=0,"",COUNTIFS($CI$16:$CI$197,"&lt;"&amp;CI127,$CI$16:$CI$197,"&lt;&gt;"&amp;0)+COUNTIF($CI127:$CI$197,CI127)))</f>
        <v/>
      </c>
      <c r="CQ127">
        <v>112</v>
      </c>
      <c r="CR127" t="e">
        <f t="shared" ca="1" si="71"/>
        <v>#N/A</v>
      </c>
      <c r="CS127" t="e">
        <f t="shared" ca="1" si="71"/>
        <v>#N/A</v>
      </c>
      <c r="CT127" s="3" t="e">
        <f t="shared" ca="1" si="71"/>
        <v>#N/A</v>
      </c>
      <c r="CU127" s="3" t="e">
        <f t="shared" ca="1" si="71"/>
        <v>#N/A</v>
      </c>
      <c r="CV127" s="4" t="e">
        <f t="shared" ca="1" si="71"/>
        <v>#N/A</v>
      </c>
      <c r="CW127" s="4" t="e">
        <f t="shared" ca="1" si="57"/>
        <v>#N/A</v>
      </c>
      <c r="CY127">
        <v>112</v>
      </c>
      <c r="CZ127" t="e">
        <f t="shared" ca="1" si="60"/>
        <v>#N/A</v>
      </c>
      <c r="DA127" t="e">
        <f t="shared" ca="1" si="60"/>
        <v>#N/A</v>
      </c>
      <c r="DB127" s="3" t="e">
        <f t="shared" ca="1" si="60"/>
        <v>#N/A</v>
      </c>
      <c r="DC127" s="3" t="e">
        <f t="shared" ca="1" si="60"/>
        <v>#N/A</v>
      </c>
      <c r="DD127" s="4" t="e">
        <f t="shared" ca="1" si="60"/>
        <v>#N/A</v>
      </c>
      <c r="DE127" s="4" t="e">
        <f t="shared" ca="1" si="58"/>
        <v>#N/A</v>
      </c>
      <c r="DF127" t="e">
        <f t="shared" ca="1" si="56"/>
        <v>#N/A</v>
      </c>
    </row>
    <row r="128" spans="4:110" x14ac:dyDescent="0.2">
      <c r="D128" s="135">
        <f t="shared" ca="1" si="69"/>
        <v>0</v>
      </c>
      <c r="E128" s="135">
        <f t="shared" ca="1" si="69"/>
        <v>0</v>
      </c>
      <c r="F128" s="135">
        <f t="shared" ca="1" si="69"/>
        <v>0</v>
      </c>
      <c r="G128" s="135">
        <f t="shared" ca="1" si="69"/>
        <v>0</v>
      </c>
      <c r="H128" s="135">
        <f t="shared" ca="1" si="69"/>
        <v>0</v>
      </c>
      <c r="I128" s="135">
        <f t="shared" ca="1" si="69"/>
        <v>0</v>
      </c>
      <c r="J128" s="2">
        <f t="shared" ca="1" si="69"/>
        <v>0</v>
      </c>
      <c r="K128" s="135">
        <f t="shared" ca="1" si="69"/>
        <v>0</v>
      </c>
      <c r="L128" s="135">
        <f t="shared" ca="1" si="69"/>
        <v>0</v>
      </c>
      <c r="M128" s="135">
        <f t="shared" ca="1" si="69"/>
        <v>0</v>
      </c>
      <c r="N128" s="135">
        <f t="shared" ca="1" si="69"/>
        <v>0</v>
      </c>
      <c r="O128" s="135">
        <f t="shared" ca="1" si="69"/>
        <v>0</v>
      </c>
      <c r="P128" s="135">
        <f t="shared" ca="1" si="69"/>
        <v>0</v>
      </c>
      <c r="Q128" s="135">
        <f t="shared" ca="1" si="69"/>
        <v>0</v>
      </c>
      <c r="R128" s="135">
        <f t="shared" ca="1" si="69"/>
        <v>0</v>
      </c>
      <c r="S128" s="135">
        <f t="shared" ca="1" si="67"/>
        <v>0</v>
      </c>
      <c r="T128" s="135">
        <f t="shared" ca="1" si="67"/>
        <v>0</v>
      </c>
      <c r="U128" s="135">
        <f t="shared" ca="1" si="67"/>
        <v>0</v>
      </c>
      <c r="V128" s="135">
        <f t="shared" ca="1" si="67"/>
        <v>0</v>
      </c>
      <c r="W128" s="135">
        <f t="shared" ca="1" si="67"/>
        <v>0</v>
      </c>
      <c r="X128" s="135">
        <f t="shared" ca="1" si="67"/>
        <v>0</v>
      </c>
      <c r="Y128" s="135">
        <f t="shared" ca="1" si="67"/>
        <v>0</v>
      </c>
      <c r="Z128" s="135">
        <f t="shared" ca="1" si="67"/>
        <v>0</v>
      </c>
      <c r="AA128" s="135">
        <f t="shared" ca="1" si="67"/>
        <v>0</v>
      </c>
      <c r="AB128" s="135">
        <f t="shared" ca="1" si="67"/>
        <v>0</v>
      </c>
      <c r="AC128" s="135">
        <f t="shared" ca="1" si="67"/>
        <v>0</v>
      </c>
      <c r="AD128" s="135">
        <f t="shared" ca="1" si="67"/>
        <v>0</v>
      </c>
      <c r="AE128" s="135">
        <f t="shared" ca="1" si="67"/>
        <v>0</v>
      </c>
      <c r="AF128" s="135">
        <f t="shared" ca="1" si="67"/>
        <v>0</v>
      </c>
      <c r="AG128" s="135">
        <f t="shared" ca="1" si="67"/>
        <v>0</v>
      </c>
      <c r="AH128" s="135">
        <f t="shared" ca="1" si="67"/>
        <v>0</v>
      </c>
      <c r="AI128" s="135">
        <f t="shared" ca="1" si="68"/>
        <v>0</v>
      </c>
      <c r="AJ128" s="135">
        <f t="shared" ca="1" si="68"/>
        <v>0</v>
      </c>
      <c r="AK128" s="135">
        <f t="shared" ca="1" si="66"/>
        <v>0</v>
      </c>
      <c r="AL128" s="135">
        <f t="shared" ca="1" si="66"/>
        <v>0</v>
      </c>
      <c r="AM128" s="135">
        <f t="shared" ca="1" si="66"/>
        <v>0</v>
      </c>
      <c r="AN128" s="135">
        <f t="shared" ca="1" si="66"/>
        <v>0</v>
      </c>
      <c r="AO128" s="135">
        <f t="shared" ca="1" si="66"/>
        <v>0</v>
      </c>
      <c r="AP128" s="135">
        <f t="shared" ca="1" si="66"/>
        <v>0</v>
      </c>
      <c r="AQ128" s="135">
        <f t="shared" ca="1" si="66"/>
        <v>0</v>
      </c>
      <c r="AR128" s="135">
        <f t="shared" ca="1" si="66"/>
        <v>0</v>
      </c>
      <c r="AS128" s="135">
        <f t="shared" ca="1" si="66"/>
        <v>0</v>
      </c>
      <c r="AT128" s="135">
        <f t="shared" ca="1" si="66"/>
        <v>0</v>
      </c>
      <c r="AU128" s="135">
        <f t="shared" ca="1" si="66"/>
        <v>0</v>
      </c>
      <c r="AV128" s="135">
        <f t="shared" ca="1" si="66"/>
        <v>0</v>
      </c>
      <c r="AW128" s="135">
        <f t="shared" ca="1" si="66"/>
        <v>0</v>
      </c>
      <c r="AX128" s="135">
        <f t="shared" ca="1" si="66"/>
        <v>0</v>
      </c>
      <c r="AY128" s="135">
        <f t="shared" ca="1" si="66"/>
        <v>0</v>
      </c>
      <c r="AZ128" s="135">
        <f t="shared" ca="1" si="66"/>
        <v>0</v>
      </c>
      <c r="BA128" s="135">
        <f t="shared" ca="1" si="70"/>
        <v>0</v>
      </c>
      <c r="BB128" s="135">
        <f t="shared" ca="1" si="70"/>
        <v>0</v>
      </c>
      <c r="BC128" s="135">
        <f t="shared" ca="1" si="70"/>
        <v>0</v>
      </c>
      <c r="BD128" s="135">
        <f t="shared" ca="1" si="70"/>
        <v>0</v>
      </c>
      <c r="BE128" s="135">
        <f t="shared" ca="1" si="70"/>
        <v>0</v>
      </c>
      <c r="BF128" s="135">
        <f t="shared" ca="1" si="70"/>
        <v>0</v>
      </c>
      <c r="BG128" s="135">
        <f t="shared" ca="1" si="70"/>
        <v>0</v>
      </c>
      <c r="BH128" s="135">
        <f t="shared" ca="1" si="70"/>
        <v>0</v>
      </c>
      <c r="BI128" s="135">
        <f t="shared" ca="1" si="70"/>
        <v>0</v>
      </c>
      <c r="BJ128" s="135">
        <f t="shared" ca="1" si="70"/>
        <v>0</v>
      </c>
      <c r="BK128" s="135">
        <f t="shared" ca="1" si="70"/>
        <v>0</v>
      </c>
      <c r="BL128" s="135"/>
      <c r="BM128" s="135">
        <f ca="1">IF(INDEX($D128:$BV128, 1, MATCH(BM$11,$D$15:$BV$15,0))&gt;=PV_Zone_Ranking!$C$45,0,1)</f>
        <v>0</v>
      </c>
      <c r="BN128" s="135">
        <f t="shared" ca="1" si="52"/>
        <v>0</v>
      </c>
      <c r="BQ128">
        <f ca="1">IF(PV_Zone_Ranking!$AK$18="SS",0,IF(PV_Zone_Ranking!$G$29=0,0,1-(INDEX($D128:$BY128, 1, MATCH(BQ$11,$D$15:$BY$15,0))-PV_Zone_Ranking!$F$29)/(PV_Zone_Ranking!$G$29-PV_Zone_Ranking!$F$29)))</f>
        <v>3.8575399157771662</v>
      </c>
      <c r="BR128">
        <f>IF(PV_Zone_Ranking!$AK$18="TX",0,IF(PV_Zone_Ranking!$G$29=0,0,1-(INDEX($D128:$BY128, 1, MATCH(BR$11,$D$15:$BY$15,0))-PV_Zone_Ranking!$F$29)/(PV_Zone_Ranking!$G$29-PV_Zone_Ranking!$F$29)))</f>
        <v>0</v>
      </c>
      <c r="BS128">
        <f ca="1">IF(PV_Zone_Ranking!$G$30=0,0,1-(INDEX($D128:$BY128, 1, MATCH(BS$11,$D$15:$BY$15,0))-PV_Zone_Ranking!$F$30)/(PV_Zone_Ranking!$G$30-PV_Zone_Ranking!$F$30))</f>
        <v>1.0774207710083805</v>
      </c>
      <c r="BT128">
        <f ca="1">IF(PV_Zone_Ranking!$G$28=0,0,1-(INDEX($D128:$BY128, 1, MATCH(BT$11,$D$15:$BY$15,0))-PV_Zone_Ranking!$F$28)/(PV_Zone_Ranking!$G$28-PV_Zone_Ranking!$F$28))</f>
        <v>16.799370740204573</v>
      </c>
      <c r="BU128">
        <f ca="1">IF(PV_Zone_Ranking!$AK$18="SS",0,IF(PV_Zone_Ranking!$G$26=0,0,1-(INDEX($D128:$BY128, 1, MATCH(BU$11,$D$15:$BY$15,0))-PV_Zone_Ranking!$F$26)/(PV_Zone_Ranking!$G$26-PV_Zone_Ranking!$F$26)))</f>
        <v>19.138888658952798</v>
      </c>
      <c r="BV128">
        <f>IF(PV_Zone_Ranking!$AK$18="TX",0,IF(PV_Zone_Ranking!$G$26=0,0,1-(INDEX($D128:$BY128, 1, MATCH(BV$11,$D$15:$BY$15,0))-PV_Zone_Ranking!$F$26)/(PV_Zone_Ranking!$G$26-PV_Zone_Ranking!$F$26)))</f>
        <v>0</v>
      </c>
      <c r="BW128">
        <v>0</v>
      </c>
      <c r="BX128">
        <f t="shared" ca="1" si="72"/>
        <v>0</v>
      </c>
      <c r="BY128">
        <f t="shared" ca="1" si="72"/>
        <v>0</v>
      </c>
      <c r="BZ128">
        <f t="shared" ca="1" si="72"/>
        <v>0</v>
      </c>
      <c r="CA128">
        <f t="shared" ca="1" si="72"/>
        <v>0</v>
      </c>
      <c r="CB128">
        <f t="shared" ca="1" si="72"/>
        <v>0</v>
      </c>
      <c r="CC128">
        <f t="shared" ca="1" si="72"/>
        <v>0</v>
      </c>
      <c r="CD128">
        <f t="shared" ca="1" si="72"/>
        <v>0</v>
      </c>
      <c r="CE128">
        <f t="shared" ca="1" si="72"/>
        <v>0</v>
      </c>
      <c r="CF128">
        <f t="shared" ca="1" si="72"/>
        <v>0</v>
      </c>
      <c r="CG128">
        <f t="shared" ca="1" si="72"/>
        <v>0</v>
      </c>
      <c r="CH128" s="3">
        <f t="shared" ca="1" si="53"/>
        <v>0</v>
      </c>
      <c r="CI128" s="3">
        <f ca="1">IF($BN128=0,IF(PV_Zone_Ranking!$AK$18="SS",INDEX($D128:$BY128, 1, MATCH(CI$11,$D$15:$BY$15,0)),IF(PV_Zone_Ranking!$AK$18="TX",INDEX($D128:$BY128, 1, MATCH(CI$12,$D$15:$BY$15,0)),"Error")),0)</f>
        <v>0</v>
      </c>
      <c r="CJ128" s="4">
        <f t="shared" ca="1" si="50"/>
        <v>0</v>
      </c>
      <c r="CK128">
        <f t="shared" ca="1" si="54"/>
        <v>0</v>
      </c>
      <c r="CL128">
        <f t="shared" ca="1" si="55"/>
        <v>0</v>
      </c>
      <c r="CM128" s="4" t="str">
        <f ca="1">IF(D128=0,"",IF(CH128=0,"",COUNTIF($CH$16:$CH$197,"&gt;"&amp;CH128)+COUNTIF($CH128:$CH$197,CH128)))</f>
        <v/>
      </c>
      <c r="CN128" t="str">
        <f ca="1">IF(D128=0,"",IF(CH128=0,"",COUNTIFS($CI$16:$CI$197,"&lt;"&amp;CI128,$CI$16:$CI$197,"&lt;&gt;"&amp;0)+COUNTIF($CI128:$CI$197,CI128)))</f>
        <v/>
      </c>
      <c r="CQ128">
        <v>113</v>
      </c>
      <c r="CR128" t="e">
        <f t="shared" ca="1" si="71"/>
        <v>#N/A</v>
      </c>
      <c r="CS128" t="e">
        <f t="shared" ca="1" si="71"/>
        <v>#N/A</v>
      </c>
      <c r="CT128" s="3" t="e">
        <f t="shared" ca="1" si="71"/>
        <v>#N/A</v>
      </c>
      <c r="CU128" s="3" t="e">
        <f t="shared" ca="1" si="71"/>
        <v>#N/A</v>
      </c>
      <c r="CV128" s="4" t="e">
        <f t="shared" ca="1" si="71"/>
        <v>#N/A</v>
      </c>
      <c r="CW128" s="4" t="e">
        <f t="shared" ca="1" si="57"/>
        <v>#N/A</v>
      </c>
      <c r="CY128">
        <v>113</v>
      </c>
      <c r="CZ128" t="e">
        <f t="shared" ca="1" si="60"/>
        <v>#N/A</v>
      </c>
      <c r="DA128" t="e">
        <f t="shared" ca="1" si="60"/>
        <v>#N/A</v>
      </c>
      <c r="DB128" s="3" t="e">
        <f t="shared" ca="1" si="60"/>
        <v>#N/A</v>
      </c>
      <c r="DC128" s="3" t="e">
        <f t="shared" ca="1" si="60"/>
        <v>#N/A</v>
      </c>
      <c r="DD128" s="4" t="e">
        <f t="shared" ca="1" si="60"/>
        <v>#N/A</v>
      </c>
      <c r="DE128" s="4" t="e">
        <f t="shared" ca="1" si="58"/>
        <v>#N/A</v>
      </c>
      <c r="DF128" t="e">
        <f t="shared" ca="1" si="56"/>
        <v>#N/A</v>
      </c>
    </row>
    <row r="129" spans="4:110" x14ac:dyDescent="0.2">
      <c r="D129" s="135">
        <f t="shared" ca="1" si="69"/>
        <v>0</v>
      </c>
      <c r="E129" s="135">
        <f t="shared" ca="1" si="69"/>
        <v>0</v>
      </c>
      <c r="F129" s="135">
        <f t="shared" ca="1" si="69"/>
        <v>0</v>
      </c>
      <c r="G129" s="135">
        <f t="shared" ca="1" si="69"/>
        <v>0</v>
      </c>
      <c r="H129" s="135">
        <f t="shared" ca="1" si="69"/>
        <v>0</v>
      </c>
      <c r="I129" s="135">
        <f t="shared" ca="1" si="69"/>
        <v>0</v>
      </c>
      <c r="J129" s="2">
        <f t="shared" ca="1" si="69"/>
        <v>0</v>
      </c>
      <c r="K129" s="135">
        <f t="shared" ca="1" si="69"/>
        <v>0</v>
      </c>
      <c r="L129" s="135">
        <f t="shared" ca="1" si="69"/>
        <v>0</v>
      </c>
      <c r="M129" s="135">
        <f t="shared" ca="1" si="69"/>
        <v>0</v>
      </c>
      <c r="N129" s="135">
        <f t="shared" ca="1" si="69"/>
        <v>0</v>
      </c>
      <c r="O129" s="135">
        <f t="shared" ca="1" si="69"/>
        <v>0</v>
      </c>
      <c r="P129" s="135">
        <f t="shared" ca="1" si="69"/>
        <v>0</v>
      </c>
      <c r="Q129" s="135">
        <f t="shared" ca="1" si="69"/>
        <v>0</v>
      </c>
      <c r="R129" s="135">
        <f t="shared" ca="1" si="69"/>
        <v>0</v>
      </c>
      <c r="S129" s="135">
        <f t="shared" ca="1" si="67"/>
        <v>0</v>
      </c>
      <c r="T129" s="135">
        <f t="shared" ca="1" si="67"/>
        <v>0</v>
      </c>
      <c r="U129" s="135">
        <f t="shared" ca="1" si="67"/>
        <v>0</v>
      </c>
      <c r="V129" s="135">
        <f t="shared" ca="1" si="67"/>
        <v>0</v>
      </c>
      <c r="W129" s="135">
        <f t="shared" ca="1" si="67"/>
        <v>0</v>
      </c>
      <c r="X129" s="135">
        <f t="shared" ca="1" si="67"/>
        <v>0</v>
      </c>
      <c r="Y129" s="135">
        <f t="shared" ca="1" si="67"/>
        <v>0</v>
      </c>
      <c r="Z129" s="135">
        <f t="shared" ca="1" si="67"/>
        <v>0</v>
      </c>
      <c r="AA129" s="135">
        <f t="shared" ca="1" si="67"/>
        <v>0</v>
      </c>
      <c r="AB129" s="135">
        <f t="shared" ca="1" si="67"/>
        <v>0</v>
      </c>
      <c r="AC129" s="135">
        <f t="shared" ca="1" si="67"/>
        <v>0</v>
      </c>
      <c r="AD129" s="135">
        <f t="shared" ca="1" si="67"/>
        <v>0</v>
      </c>
      <c r="AE129" s="135">
        <f t="shared" ca="1" si="67"/>
        <v>0</v>
      </c>
      <c r="AF129" s="135">
        <f t="shared" ca="1" si="67"/>
        <v>0</v>
      </c>
      <c r="AG129" s="135">
        <f t="shared" ca="1" si="67"/>
        <v>0</v>
      </c>
      <c r="AH129" s="135">
        <f t="shared" ca="1" si="67"/>
        <v>0</v>
      </c>
      <c r="AI129" s="135">
        <f t="shared" ca="1" si="68"/>
        <v>0</v>
      </c>
      <c r="AJ129" s="135">
        <f t="shared" ca="1" si="68"/>
        <v>0</v>
      </c>
      <c r="AK129" s="135">
        <f t="shared" ca="1" si="66"/>
        <v>0</v>
      </c>
      <c r="AL129" s="135">
        <f t="shared" ca="1" si="66"/>
        <v>0</v>
      </c>
      <c r="AM129" s="135">
        <f t="shared" ca="1" si="66"/>
        <v>0</v>
      </c>
      <c r="AN129" s="135">
        <f t="shared" ca="1" si="66"/>
        <v>0</v>
      </c>
      <c r="AO129" s="135">
        <f t="shared" ca="1" si="66"/>
        <v>0</v>
      </c>
      <c r="AP129" s="135">
        <f t="shared" ca="1" si="66"/>
        <v>0</v>
      </c>
      <c r="AQ129" s="135">
        <f t="shared" ca="1" si="66"/>
        <v>0</v>
      </c>
      <c r="AR129" s="135">
        <f t="shared" ca="1" si="66"/>
        <v>0</v>
      </c>
      <c r="AS129" s="135">
        <f t="shared" ca="1" si="66"/>
        <v>0</v>
      </c>
      <c r="AT129" s="135">
        <f t="shared" ca="1" si="66"/>
        <v>0</v>
      </c>
      <c r="AU129" s="135">
        <f t="shared" ca="1" si="66"/>
        <v>0</v>
      </c>
      <c r="AV129" s="135">
        <f t="shared" ca="1" si="66"/>
        <v>0</v>
      </c>
      <c r="AW129" s="135">
        <f t="shared" ca="1" si="66"/>
        <v>0</v>
      </c>
      <c r="AX129" s="135">
        <f t="shared" ca="1" si="66"/>
        <v>0</v>
      </c>
      <c r="AY129" s="135">
        <f t="shared" ca="1" si="66"/>
        <v>0</v>
      </c>
      <c r="AZ129" s="135">
        <f t="shared" ca="1" si="66"/>
        <v>0</v>
      </c>
      <c r="BA129" s="135">
        <f t="shared" ca="1" si="70"/>
        <v>0</v>
      </c>
      <c r="BB129" s="135">
        <f t="shared" ca="1" si="70"/>
        <v>0</v>
      </c>
      <c r="BC129" s="135">
        <f t="shared" ca="1" si="70"/>
        <v>0</v>
      </c>
      <c r="BD129" s="135">
        <f t="shared" ca="1" si="70"/>
        <v>0</v>
      </c>
      <c r="BE129" s="135">
        <f t="shared" ca="1" si="70"/>
        <v>0</v>
      </c>
      <c r="BF129" s="135">
        <f t="shared" ca="1" si="70"/>
        <v>0</v>
      </c>
      <c r="BG129" s="135">
        <f t="shared" ca="1" si="70"/>
        <v>0</v>
      </c>
      <c r="BH129" s="135">
        <f t="shared" ca="1" si="70"/>
        <v>0</v>
      </c>
      <c r="BI129" s="135">
        <f t="shared" ca="1" si="70"/>
        <v>0</v>
      </c>
      <c r="BJ129" s="135">
        <f t="shared" ca="1" si="70"/>
        <v>0</v>
      </c>
      <c r="BK129" s="135">
        <f t="shared" ca="1" si="70"/>
        <v>0</v>
      </c>
      <c r="BL129" s="135"/>
      <c r="BM129" s="135">
        <f ca="1">IF(INDEX($D129:$BV129, 1, MATCH(BM$11,$D$15:$BV$15,0))&gt;=PV_Zone_Ranking!$C$45,0,1)</f>
        <v>0</v>
      </c>
      <c r="BN129" s="135">
        <f t="shared" ca="1" si="52"/>
        <v>0</v>
      </c>
      <c r="BQ129">
        <f ca="1">IF(PV_Zone_Ranking!$AK$18="SS",0,IF(PV_Zone_Ranking!$G$29=0,0,1-(INDEX($D129:$BY129, 1, MATCH(BQ$11,$D$15:$BY$15,0))-PV_Zone_Ranking!$F$29)/(PV_Zone_Ranking!$G$29-PV_Zone_Ranking!$F$29)))</f>
        <v>3.8575399157771662</v>
      </c>
      <c r="BR129">
        <f>IF(PV_Zone_Ranking!$AK$18="TX",0,IF(PV_Zone_Ranking!$G$29=0,0,1-(INDEX($D129:$BY129, 1, MATCH(BR$11,$D$15:$BY$15,0))-PV_Zone_Ranking!$F$29)/(PV_Zone_Ranking!$G$29-PV_Zone_Ranking!$F$29)))</f>
        <v>0</v>
      </c>
      <c r="BS129">
        <f ca="1">IF(PV_Zone_Ranking!$G$30=0,0,1-(INDEX($D129:$BY129, 1, MATCH(BS$11,$D$15:$BY$15,0))-PV_Zone_Ranking!$F$30)/(PV_Zone_Ranking!$G$30-PV_Zone_Ranking!$F$30))</f>
        <v>1.0774207710083805</v>
      </c>
      <c r="BT129">
        <f ca="1">IF(PV_Zone_Ranking!$G$28=0,0,1-(INDEX($D129:$BY129, 1, MATCH(BT$11,$D$15:$BY$15,0))-PV_Zone_Ranking!$F$28)/(PV_Zone_Ranking!$G$28-PV_Zone_Ranking!$F$28))</f>
        <v>16.799370740204573</v>
      </c>
      <c r="BU129">
        <f ca="1">IF(PV_Zone_Ranking!$AK$18="SS",0,IF(PV_Zone_Ranking!$G$26=0,0,1-(INDEX($D129:$BY129, 1, MATCH(BU$11,$D$15:$BY$15,0))-PV_Zone_Ranking!$F$26)/(PV_Zone_Ranking!$G$26-PV_Zone_Ranking!$F$26)))</f>
        <v>19.138888658952798</v>
      </c>
      <c r="BV129">
        <f>IF(PV_Zone_Ranking!$AK$18="TX",0,IF(PV_Zone_Ranking!$G$26=0,0,1-(INDEX($D129:$BY129, 1, MATCH(BV$11,$D$15:$BY$15,0))-PV_Zone_Ranking!$F$26)/(PV_Zone_Ranking!$G$26-PV_Zone_Ranking!$F$26)))</f>
        <v>0</v>
      </c>
      <c r="BW129">
        <v>0</v>
      </c>
      <c r="BX129">
        <f t="shared" ca="1" si="72"/>
        <v>0</v>
      </c>
      <c r="BY129">
        <f t="shared" ca="1" si="72"/>
        <v>0</v>
      </c>
      <c r="BZ129">
        <f t="shared" ca="1" si="72"/>
        <v>0</v>
      </c>
      <c r="CA129">
        <f t="shared" ca="1" si="72"/>
        <v>0</v>
      </c>
      <c r="CB129">
        <f t="shared" ca="1" si="72"/>
        <v>0</v>
      </c>
      <c r="CC129">
        <f t="shared" ca="1" si="72"/>
        <v>0</v>
      </c>
      <c r="CD129">
        <f t="shared" ca="1" si="72"/>
        <v>0</v>
      </c>
      <c r="CE129">
        <f t="shared" ca="1" si="72"/>
        <v>0</v>
      </c>
      <c r="CF129">
        <f t="shared" ca="1" si="72"/>
        <v>0</v>
      </c>
      <c r="CG129">
        <f t="shared" ca="1" si="72"/>
        <v>0</v>
      </c>
      <c r="CH129" s="3">
        <f t="shared" ca="1" si="53"/>
        <v>0</v>
      </c>
      <c r="CI129" s="3">
        <f ca="1">IF($BN129=0,IF(PV_Zone_Ranking!$AK$18="SS",INDEX($D129:$BY129, 1, MATCH(CI$11,$D$15:$BY$15,0)),IF(PV_Zone_Ranking!$AK$18="TX",INDEX($D129:$BY129, 1, MATCH(CI$12,$D$15:$BY$15,0)),"Error")),0)</f>
        <v>0</v>
      </c>
      <c r="CJ129" s="4">
        <f t="shared" ca="1" si="50"/>
        <v>0</v>
      </c>
      <c r="CK129">
        <f t="shared" ca="1" si="54"/>
        <v>0</v>
      </c>
      <c r="CL129">
        <f t="shared" ca="1" si="55"/>
        <v>0</v>
      </c>
      <c r="CM129" s="4" t="str">
        <f ca="1">IF(D129=0,"",IF(CH129=0,"",COUNTIF($CH$16:$CH$197,"&gt;"&amp;CH129)+COUNTIF($CH129:$CH$197,CH129)))</f>
        <v/>
      </c>
      <c r="CN129" t="str">
        <f ca="1">IF(D129=0,"",IF(CH129=0,"",COUNTIFS($CI$16:$CI$197,"&lt;"&amp;CI129,$CI$16:$CI$197,"&lt;&gt;"&amp;0)+COUNTIF($CI129:$CI$197,CI129)))</f>
        <v/>
      </c>
      <c r="CQ129">
        <v>114</v>
      </c>
      <c r="CR129" t="e">
        <f t="shared" ca="1" si="71"/>
        <v>#N/A</v>
      </c>
      <c r="CS129" t="e">
        <f t="shared" ca="1" si="71"/>
        <v>#N/A</v>
      </c>
      <c r="CT129" s="3" t="e">
        <f t="shared" ca="1" si="71"/>
        <v>#N/A</v>
      </c>
      <c r="CU129" s="3" t="e">
        <f t="shared" ca="1" si="71"/>
        <v>#N/A</v>
      </c>
      <c r="CV129" s="4" t="e">
        <f t="shared" ca="1" si="71"/>
        <v>#N/A</v>
      </c>
      <c r="CW129" s="4" t="e">
        <f t="shared" ca="1" si="57"/>
        <v>#N/A</v>
      </c>
      <c r="CY129">
        <v>114</v>
      </c>
      <c r="CZ129" t="e">
        <f t="shared" ca="1" si="60"/>
        <v>#N/A</v>
      </c>
      <c r="DA129" t="e">
        <f t="shared" ca="1" si="60"/>
        <v>#N/A</v>
      </c>
      <c r="DB129" s="3" t="e">
        <f t="shared" ca="1" si="60"/>
        <v>#N/A</v>
      </c>
      <c r="DC129" s="3" t="e">
        <f t="shared" ca="1" si="60"/>
        <v>#N/A</v>
      </c>
      <c r="DD129" s="4" t="e">
        <f t="shared" ca="1" si="60"/>
        <v>#N/A</v>
      </c>
      <c r="DE129" s="4" t="e">
        <f t="shared" ca="1" si="58"/>
        <v>#N/A</v>
      </c>
      <c r="DF129" t="e">
        <f t="shared" ca="1" si="56"/>
        <v>#N/A</v>
      </c>
    </row>
    <row r="130" spans="4:110" x14ac:dyDescent="0.2">
      <c r="D130" s="135">
        <f t="shared" ref="D130:S145" ca="1" si="73">INDIRECT($B$3&amp;"!R"&amp;(ROW()-$D$14)&amp;"C"&amp;(COLUMN()-$C$15),FALSE)</f>
        <v>0</v>
      </c>
      <c r="E130" s="135">
        <f t="shared" ca="1" si="73"/>
        <v>0</v>
      </c>
      <c r="F130" s="135">
        <f t="shared" ca="1" si="73"/>
        <v>0</v>
      </c>
      <c r="G130" s="135">
        <f t="shared" ca="1" si="73"/>
        <v>0</v>
      </c>
      <c r="H130" s="135">
        <f t="shared" ca="1" si="73"/>
        <v>0</v>
      </c>
      <c r="I130" s="135">
        <f t="shared" ca="1" si="73"/>
        <v>0</v>
      </c>
      <c r="J130" s="2">
        <f t="shared" ca="1" si="73"/>
        <v>0</v>
      </c>
      <c r="K130" s="135">
        <f t="shared" ca="1" si="73"/>
        <v>0</v>
      </c>
      <c r="L130" s="135">
        <f t="shared" ca="1" si="73"/>
        <v>0</v>
      </c>
      <c r="M130" s="135">
        <f t="shared" ca="1" si="73"/>
        <v>0</v>
      </c>
      <c r="N130" s="135">
        <f t="shared" ca="1" si="73"/>
        <v>0</v>
      </c>
      <c r="O130" s="135">
        <f t="shared" ca="1" si="73"/>
        <v>0</v>
      </c>
      <c r="P130" s="135">
        <f t="shared" ca="1" si="73"/>
        <v>0</v>
      </c>
      <c r="Q130" s="135">
        <f t="shared" ca="1" si="73"/>
        <v>0</v>
      </c>
      <c r="R130" s="135">
        <f t="shared" ca="1" si="73"/>
        <v>0</v>
      </c>
      <c r="S130" s="135">
        <f t="shared" ca="1" si="67"/>
        <v>0</v>
      </c>
      <c r="T130" s="135">
        <f t="shared" ca="1" si="67"/>
        <v>0</v>
      </c>
      <c r="U130" s="135">
        <f t="shared" ca="1" si="67"/>
        <v>0</v>
      </c>
      <c r="V130" s="135">
        <f t="shared" ca="1" si="67"/>
        <v>0</v>
      </c>
      <c r="W130" s="135">
        <f t="shared" ca="1" si="67"/>
        <v>0</v>
      </c>
      <c r="X130" s="135">
        <f t="shared" ref="W130:AL150" ca="1" si="74">INDIRECT($B$3&amp;"!R"&amp;(ROW()-$D$14)&amp;"C"&amp;(COLUMN()-$C$15),FALSE)</f>
        <v>0</v>
      </c>
      <c r="Y130" s="135">
        <f t="shared" ca="1" si="74"/>
        <v>0</v>
      </c>
      <c r="Z130" s="135">
        <f t="shared" ca="1" si="74"/>
        <v>0</v>
      </c>
      <c r="AA130" s="135">
        <f t="shared" ca="1" si="74"/>
        <v>0</v>
      </c>
      <c r="AB130" s="135">
        <f t="shared" ca="1" si="74"/>
        <v>0</v>
      </c>
      <c r="AC130" s="135">
        <f t="shared" ca="1" si="74"/>
        <v>0</v>
      </c>
      <c r="AD130" s="135">
        <f t="shared" ca="1" si="74"/>
        <v>0</v>
      </c>
      <c r="AE130" s="135">
        <f t="shared" ca="1" si="74"/>
        <v>0</v>
      </c>
      <c r="AF130" s="135">
        <f t="shared" ca="1" si="74"/>
        <v>0</v>
      </c>
      <c r="AG130" s="135">
        <f t="shared" ca="1" si="74"/>
        <v>0</v>
      </c>
      <c r="AH130" s="135">
        <f t="shared" ca="1" si="74"/>
        <v>0</v>
      </c>
      <c r="AI130" s="135">
        <f t="shared" ca="1" si="74"/>
        <v>0</v>
      </c>
      <c r="AJ130" s="135">
        <f t="shared" ca="1" si="74"/>
        <v>0</v>
      </c>
      <c r="AK130" s="135">
        <f t="shared" ca="1" si="66"/>
        <v>0</v>
      </c>
      <c r="AL130" s="135">
        <f t="shared" ca="1" si="66"/>
        <v>0</v>
      </c>
      <c r="AM130" s="135">
        <f t="shared" ca="1" si="66"/>
        <v>0</v>
      </c>
      <c r="AN130" s="135">
        <f t="shared" ca="1" si="66"/>
        <v>0</v>
      </c>
      <c r="AO130" s="135">
        <f t="shared" ca="1" si="66"/>
        <v>0</v>
      </c>
      <c r="AP130" s="135">
        <f t="shared" ca="1" si="66"/>
        <v>0</v>
      </c>
      <c r="AQ130" s="135">
        <f t="shared" ca="1" si="66"/>
        <v>0</v>
      </c>
      <c r="AR130" s="135">
        <f t="shared" ca="1" si="66"/>
        <v>0</v>
      </c>
      <c r="AS130" s="135">
        <f t="shared" ca="1" si="66"/>
        <v>0</v>
      </c>
      <c r="AT130" s="135">
        <f t="shared" ca="1" si="66"/>
        <v>0</v>
      </c>
      <c r="AU130" s="135">
        <f t="shared" ca="1" si="66"/>
        <v>0</v>
      </c>
      <c r="AV130" s="135">
        <f t="shared" ca="1" si="66"/>
        <v>0</v>
      </c>
      <c r="AW130" s="135">
        <f t="shared" ca="1" si="66"/>
        <v>0</v>
      </c>
      <c r="AX130" s="135">
        <f t="shared" ca="1" si="66"/>
        <v>0</v>
      </c>
      <c r="AY130" s="135">
        <f t="shared" ca="1" si="66"/>
        <v>0</v>
      </c>
      <c r="AZ130" s="135">
        <f t="shared" ca="1" si="66"/>
        <v>0</v>
      </c>
      <c r="BA130" s="135">
        <f t="shared" ca="1" si="70"/>
        <v>0</v>
      </c>
      <c r="BB130" s="135">
        <f t="shared" ca="1" si="70"/>
        <v>0</v>
      </c>
      <c r="BC130" s="135">
        <f t="shared" ca="1" si="70"/>
        <v>0</v>
      </c>
      <c r="BD130" s="135">
        <f t="shared" ca="1" si="70"/>
        <v>0</v>
      </c>
      <c r="BE130" s="135">
        <f t="shared" ca="1" si="70"/>
        <v>0</v>
      </c>
      <c r="BF130" s="135">
        <f t="shared" ca="1" si="70"/>
        <v>0</v>
      </c>
      <c r="BG130" s="135">
        <f t="shared" ca="1" si="70"/>
        <v>0</v>
      </c>
      <c r="BH130" s="135">
        <f t="shared" ca="1" si="70"/>
        <v>0</v>
      </c>
      <c r="BI130" s="135">
        <f t="shared" ca="1" si="70"/>
        <v>0</v>
      </c>
      <c r="BJ130" s="135">
        <f t="shared" ca="1" si="70"/>
        <v>0</v>
      </c>
      <c r="BK130" s="135">
        <f t="shared" ca="1" si="70"/>
        <v>0</v>
      </c>
      <c r="BL130" s="135"/>
      <c r="BM130" s="135">
        <f ca="1">IF(INDEX($D130:$BV130, 1, MATCH(BM$11,$D$15:$BV$15,0))&gt;=PV_Zone_Ranking!$C$45,0,1)</f>
        <v>0</v>
      </c>
      <c r="BN130" s="135">
        <f t="shared" ca="1" si="52"/>
        <v>0</v>
      </c>
      <c r="BQ130">
        <f ca="1">IF(PV_Zone_Ranking!$AK$18="SS",0,IF(PV_Zone_Ranking!$G$29=0,0,1-(INDEX($D130:$BY130, 1, MATCH(BQ$11,$D$15:$BY$15,0))-PV_Zone_Ranking!$F$29)/(PV_Zone_Ranking!$G$29-PV_Zone_Ranking!$F$29)))</f>
        <v>3.8575399157771662</v>
      </c>
      <c r="BR130">
        <f>IF(PV_Zone_Ranking!$AK$18="TX",0,IF(PV_Zone_Ranking!$G$29=0,0,1-(INDEX($D130:$BY130, 1, MATCH(BR$11,$D$15:$BY$15,0))-PV_Zone_Ranking!$F$29)/(PV_Zone_Ranking!$G$29-PV_Zone_Ranking!$F$29)))</f>
        <v>0</v>
      </c>
      <c r="BS130">
        <f ca="1">IF(PV_Zone_Ranking!$G$30=0,0,1-(INDEX($D130:$BY130, 1, MATCH(BS$11,$D$15:$BY$15,0))-PV_Zone_Ranking!$F$30)/(PV_Zone_Ranking!$G$30-PV_Zone_Ranking!$F$30))</f>
        <v>1.0774207710083805</v>
      </c>
      <c r="BT130">
        <f ca="1">IF(PV_Zone_Ranking!$G$28=0,0,1-(INDEX($D130:$BY130, 1, MATCH(BT$11,$D$15:$BY$15,0))-PV_Zone_Ranking!$F$28)/(PV_Zone_Ranking!$G$28-PV_Zone_Ranking!$F$28))</f>
        <v>16.799370740204573</v>
      </c>
      <c r="BU130">
        <f ca="1">IF(PV_Zone_Ranking!$AK$18="SS",0,IF(PV_Zone_Ranking!$G$26=0,0,1-(INDEX($D130:$BY130, 1, MATCH(BU$11,$D$15:$BY$15,0))-PV_Zone_Ranking!$F$26)/(PV_Zone_Ranking!$G$26-PV_Zone_Ranking!$F$26)))</f>
        <v>19.138888658952798</v>
      </c>
      <c r="BV130">
        <f>IF(PV_Zone_Ranking!$AK$18="TX",0,IF(PV_Zone_Ranking!$G$26=0,0,1-(INDEX($D130:$BY130, 1, MATCH(BV$11,$D$15:$BY$15,0))-PV_Zone_Ranking!$F$26)/(PV_Zone_Ranking!$G$26-PV_Zone_Ranking!$F$26)))</f>
        <v>0</v>
      </c>
      <c r="BW130">
        <v>0</v>
      </c>
      <c r="BX130">
        <f t="shared" ca="1" si="72"/>
        <v>0</v>
      </c>
      <c r="BY130">
        <f t="shared" ca="1" si="72"/>
        <v>0</v>
      </c>
      <c r="BZ130">
        <f t="shared" ca="1" si="72"/>
        <v>0</v>
      </c>
      <c r="CA130">
        <f t="shared" ca="1" si="72"/>
        <v>0</v>
      </c>
      <c r="CB130">
        <f t="shared" ca="1" si="72"/>
        <v>0</v>
      </c>
      <c r="CC130">
        <f t="shared" ca="1" si="72"/>
        <v>0</v>
      </c>
      <c r="CD130">
        <f t="shared" ca="1" si="72"/>
        <v>0</v>
      </c>
      <c r="CE130">
        <f t="shared" ca="1" si="72"/>
        <v>0</v>
      </c>
      <c r="CF130">
        <f t="shared" ca="1" si="72"/>
        <v>0</v>
      </c>
      <c r="CG130">
        <f t="shared" ca="1" si="72"/>
        <v>0</v>
      </c>
      <c r="CH130" s="3">
        <f t="shared" ca="1" si="53"/>
        <v>0</v>
      </c>
      <c r="CI130" s="3">
        <f ca="1">IF($BN130=0,IF(PV_Zone_Ranking!$AK$18="SS",INDEX($D130:$BY130, 1, MATCH(CI$11,$D$15:$BY$15,0)),IF(PV_Zone_Ranking!$AK$18="TX",INDEX($D130:$BY130, 1, MATCH(CI$12,$D$15:$BY$15,0)),"Error")),0)</f>
        <v>0</v>
      </c>
      <c r="CJ130" s="4">
        <f t="shared" ca="1" si="50"/>
        <v>0</v>
      </c>
      <c r="CK130">
        <f t="shared" ca="1" si="54"/>
        <v>0</v>
      </c>
      <c r="CL130">
        <f t="shared" ca="1" si="55"/>
        <v>0</v>
      </c>
      <c r="CM130" s="4" t="str">
        <f ca="1">IF(D130=0,"",IF(CH130=0,"",COUNTIF($CH$16:$CH$197,"&gt;"&amp;CH130)+COUNTIF($CH130:$CH$197,CH130)))</f>
        <v/>
      </c>
      <c r="CN130" t="str">
        <f ca="1">IF(D130=0,"",IF(CH130=0,"",COUNTIFS($CI$16:$CI$197,"&lt;"&amp;CI130,$CI$16:$CI$197,"&lt;&gt;"&amp;0)+COUNTIF($CI130:$CI$197,CI130)))</f>
        <v/>
      </c>
      <c r="CQ130">
        <v>115</v>
      </c>
      <c r="CR130" t="e">
        <f t="shared" ca="1" si="71"/>
        <v>#N/A</v>
      </c>
      <c r="CS130" t="e">
        <f t="shared" ca="1" si="71"/>
        <v>#N/A</v>
      </c>
      <c r="CT130" s="3" t="e">
        <f t="shared" ca="1" si="71"/>
        <v>#N/A</v>
      </c>
      <c r="CU130" s="3" t="e">
        <f t="shared" ca="1" si="71"/>
        <v>#N/A</v>
      </c>
      <c r="CV130" s="4" t="e">
        <f t="shared" ca="1" si="71"/>
        <v>#N/A</v>
      </c>
      <c r="CW130" s="4" t="e">
        <f t="shared" ca="1" si="57"/>
        <v>#N/A</v>
      </c>
      <c r="CY130">
        <v>115</v>
      </c>
      <c r="CZ130" t="e">
        <f t="shared" ca="1" si="60"/>
        <v>#N/A</v>
      </c>
      <c r="DA130" t="e">
        <f t="shared" ca="1" si="60"/>
        <v>#N/A</v>
      </c>
      <c r="DB130" s="3" t="e">
        <f t="shared" ca="1" si="60"/>
        <v>#N/A</v>
      </c>
      <c r="DC130" s="3" t="e">
        <f t="shared" ca="1" si="60"/>
        <v>#N/A</v>
      </c>
      <c r="DD130" s="4" t="e">
        <f t="shared" ca="1" si="60"/>
        <v>#N/A</v>
      </c>
      <c r="DE130" s="4" t="e">
        <f t="shared" ca="1" si="58"/>
        <v>#N/A</v>
      </c>
      <c r="DF130" t="e">
        <f t="shared" ca="1" si="56"/>
        <v>#N/A</v>
      </c>
    </row>
    <row r="131" spans="4:110" x14ac:dyDescent="0.2">
      <c r="D131" s="135">
        <f t="shared" ca="1" si="73"/>
        <v>0</v>
      </c>
      <c r="E131" s="135">
        <f t="shared" ca="1" si="73"/>
        <v>0</v>
      </c>
      <c r="F131" s="135">
        <f t="shared" ca="1" si="73"/>
        <v>0</v>
      </c>
      <c r="G131" s="135">
        <f t="shared" ca="1" si="73"/>
        <v>0</v>
      </c>
      <c r="H131" s="135">
        <f t="shared" ca="1" si="73"/>
        <v>0</v>
      </c>
      <c r="I131" s="135">
        <f t="shared" ca="1" si="73"/>
        <v>0</v>
      </c>
      <c r="J131" s="2">
        <f t="shared" ca="1" si="73"/>
        <v>0</v>
      </c>
      <c r="K131" s="135">
        <f t="shared" ca="1" si="73"/>
        <v>0</v>
      </c>
      <c r="L131" s="135">
        <f t="shared" ca="1" si="73"/>
        <v>0</v>
      </c>
      <c r="M131" s="135">
        <f t="shared" ca="1" si="73"/>
        <v>0</v>
      </c>
      <c r="N131" s="135">
        <f t="shared" ca="1" si="73"/>
        <v>0</v>
      </c>
      <c r="O131" s="135">
        <f t="shared" ca="1" si="73"/>
        <v>0</v>
      </c>
      <c r="P131" s="135">
        <f t="shared" ca="1" si="73"/>
        <v>0</v>
      </c>
      <c r="Q131" s="135">
        <f t="shared" ca="1" si="73"/>
        <v>0</v>
      </c>
      <c r="R131" s="135">
        <f t="shared" ca="1" si="73"/>
        <v>0</v>
      </c>
      <c r="S131" s="135">
        <f t="shared" ca="1" si="73"/>
        <v>0</v>
      </c>
      <c r="T131" s="135">
        <f t="shared" ref="T131:AI158" ca="1" si="75">INDIRECT($B$3&amp;"!R"&amp;(ROW()-$D$14)&amp;"C"&amp;(COLUMN()-$C$15),FALSE)</f>
        <v>0</v>
      </c>
      <c r="U131" s="135">
        <f t="shared" ca="1" si="75"/>
        <v>0</v>
      </c>
      <c r="V131" s="135">
        <f t="shared" ca="1" si="75"/>
        <v>0</v>
      </c>
      <c r="W131" s="135">
        <f t="shared" ca="1" si="74"/>
        <v>0</v>
      </c>
      <c r="X131" s="135">
        <f t="shared" ca="1" si="74"/>
        <v>0</v>
      </c>
      <c r="Y131" s="135">
        <f t="shared" ca="1" si="74"/>
        <v>0</v>
      </c>
      <c r="Z131" s="135">
        <f t="shared" ca="1" si="74"/>
        <v>0</v>
      </c>
      <c r="AA131" s="135">
        <f t="shared" ca="1" si="74"/>
        <v>0</v>
      </c>
      <c r="AB131" s="135">
        <f t="shared" ca="1" si="74"/>
        <v>0</v>
      </c>
      <c r="AC131" s="135">
        <f t="shared" ca="1" si="74"/>
        <v>0</v>
      </c>
      <c r="AD131" s="135">
        <f t="shared" ca="1" si="74"/>
        <v>0</v>
      </c>
      <c r="AE131" s="135">
        <f t="shared" ca="1" si="74"/>
        <v>0</v>
      </c>
      <c r="AF131" s="135">
        <f t="shared" ca="1" si="74"/>
        <v>0</v>
      </c>
      <c r="AG131" s="135">
        <f t="shared" ca="1" si="74"/>
        <v>0</v>
      </c>
      <c r="AH131" s="135">
        <f t="shared" ca="1" si="74"/>
        <v>0</v>
      </c>
      <c r="AI131" s="135">
        <f t="shared" ca="1" si="74"/>
        <v>0</v>
      </c>
      <c r="AJ131" s="135">
        <f t="shared" ca="1" si="74"/>
        <v>0</v>
      </c>
      <c r="AK131" s="135">
        <f t="shared" ca="1" si="74"/>
        <v>0</v>
      </c>
      <c r="AL131" s="135">
        <f t="shared" ca="1" si="74"/>
        <v>0</v>
      </c>
      <c r="AM131" s="135">
        <f t="shared" ref="AM131:BB148" ca="1" si="76">INDIRECT($B$3&amp;"!R"&amp;(ROW()-$D$14)&amp;"C"&amp;(COLUMN()-$C$15),FALSE)</f>
        <v>0</v>
      </c>
      <c r="AN131" s="135">
        <f t="shared" ca="1" si="76"/>
        <v>0</v>
      </c>
      <c r="AO131" s="135">
        <f t="shared" ca="1" si="76"/>
        <v>0</v>
      </c>
      <c r="AP131" s="135">
        <f t="shared" ca="1" si="76"/>
        <v>0</v>
      </c>
      <c r="AQ131" s="135">
        <f t="shared" ca="1" si="76"/>
        <v>0</v>
      </c>
      <c r="AR131" s="135">
        <f t="shared" ca="1" si="76"/>
        <v>0</v>
      </c>
      <c r="AS131" s="135">
        <f t="shared" ca="1" si="76"/>
        <v>0</v>
      </c>
      <c r="AT131" s="135">
        <f t="shared" ca="1" si="76"/>
        <v>0</v>
      </c>
      <c r="AU131" s="135">
        <f t="shared" ca="1" si="76"/>
        <v>0</v>
      </c>
      <c r="AV131" s="135">
        <f t="shared" ca="1" si="76"/>
        <v>0</v>
      </c>
      <c r="AW131" s="135">
        <f t="shared" ca="1" si="76"/>
        <v>0</v>
      </c>
      <c r="AX131" s="135">
        <f t="shared" ca="1" si="76"/>
        <v>0</v>
      </c>
      <c r="AY131" s="135">
        <f t="shared" ca="1" si="76"/>
        <v>0</v>
      </c>
      <c r="AZ131" s="135">
        <f t="shared" ca="1" si="76"/>
        <v>0</v>
      </c>
      <c r="BA131" s="135">
        <f t="shared" ca="1" si="70"/>
        <v>0</v>
      </c>
      <c r="BB131" s="135">
        <f t="shared" ca="1" si="70"/>
        <v>0</v>
      </c>
      <c r="BC131" s="135">
        <f t="shared" ca="1" si="70"/>
        <v>0</v>
      </c>
      <c r="BD131" s="135">
        <f t="shared" ca="1" si="70"/>
        <v>0</v>
      </c>
      <c r="BE131" s="135">
        <f t="shared" ca="1" si="70"/>
        <v>0</v>
      </c>
      <c r="BF131" s="135">
        <f t="shared" ca="1" si="70"/>
        <v>0</v>
      </c>
      <c r="BG131" s="135">
        <f t="shared" ca="1" si="70"/>
        <v>0</v>
      </c>
      <c r="BH131" s="135">
        <f t="shared" ca="1" si="70"/>
        <v>0</v>
      </c>
      <c r="BI131" s="135">
        <f t="shared" ca="1" si="70"/>
        <v>0</v>
      </c>
      <c r="BJ131" s="135">
        <f t="shared" ca="1" si="70"/>
        <v>0</v>
      </c>
      <c r="BK131" s="135">
        <f t="shared" ca="1" si="70"/>
        <v>0</v>
      </c>
      <c r="BL131" s="135"/>
      <c r="BM131" s="135">
        <f ca="1">IF(INDEX($D131:$BV131, 1, MATCH(BM$11,$D$15:$BV$15,0))&gt;=PV_Zone_Ranking!$C$45,0,1)</f>
        <v>0</v>
      </c>
      <c r="BN131" s="135">
        <f t="shared" ca="1" si="52"/>
        <v>0</v>
      </c>
      <c r="BQ131">
        <f ca="1">IF(PV_Zone_Ranking!$AK$18="SS",0,IF(PV_Zone_Ranking!$G$29=0,0,1-(INDEX($D131:$BY131, 1, MATCH(BQ$11,$D$15:$BY$15,0))-PV_Zone_Ranking!$F$29)/(PV_Zone_Ranking!$G$29-PV_Zone_Ranking!$F$29)))</f>
        <v>3.8575399157771662</v>
      </c>
      <c r="BR131">
        <f>IF(PV_Zone_Ranking!$AK$18="TX",0,IF(PV_Zone_Ranking!$G$29=0,0,1-(INDEX($D131:$BY131, 1, MATCH(BR$11,$D$15:$BY$15,0))-PV_Zone_Ranking!$F$29)/(PV_Zone_Ranking!$G$29-PV_Zone_Ranking!$F$29)))</f>
        <v>0</v>
      </c>
      <c r="BS131">
        <f ca="1">IF(PV_Zone_Ranking!$G$30=0,0,1-(INDEX($D131:$BY131, 1, MATCH(BS$11,$D$15:$BY$15,0))-PV_Zone_Ranking!$F$30)/(PV_Zone_Ranking!$G$30-PV_Zone_Ranking!$F$30))</f>
        <v>1.0774207710083805</v>
      </c>
      <c r="BT131">
        <f ca="1">IF(PV_Zone_Ranking!$G$28=0,0,1-(INDEX($D131:$BY131, 1, MATCH(BT$11,$D$15:$BY$15,0))-PV_Zone_Ranking!$F$28)/(PV_Zone_Ranking!$G$28-PV_Zone_Ranking!$F$28))</f>
        <v>16.799370740204573</v>
      </c>
      <c r="BU131">
        <f ca="1">IF(PV_Zone_Ranking!$AK$18="SS",0,IF(PV_Zone_Ranking!$G$26=0,0,1-(INDEX($D131:$BY131, 1, MATCH(BU$11,$D$15:$BY$15,0))-PV_Zone_Ranking!$F$26)/(PV_Zone_Ranking!$G$26-PV_Zone_Ranking!$F$26)))</f>
        <v>19.138888658952798</v>
      </c>
      <c r="BV131">
        <f>IF(PV_Zone_Ranking!$AK$18="TX",0,IF(PV_Zone_Ranking!$G$26=0,0,1-(INDEX($D131:$BY131, 1, MATCH(BV$11,$D$15:$BY$15,0))-PV_Zone_Ranking!$F$26)/(PV_Zone_Ranking!$G$26-PV_Zone_Ranking!$F$26)))</f>
        <v>0</v>
      </c>
      <c r="BW131">
        <v>0</v>
      </c>
      <c r="BX131">
        <f t="shared" ca="1" si="72"/>
        <v>0</v>
      </c>
      <c r="BY131">
        <f t="shared" ca="1" si="72"/>
        <v>0</v>
      </c>
      <c r="BZ131">
        <f t="shared" ca="1" si="72"/>
        <v>0</v>
      </c>
      <c r="CA131">
        <f t="shared" ca="1" si="72"/>
        <v>0</v>
      </c>
      <c r="CB131">
        <f t="shared" ca="1" si="72"/>
        <v>0</v>
      </c>
      <c r="CC131">
        <f t="shared" ca="1" si="72"/>
        <v>0</v>
      </c>
      <c r="CD131">
        <f t="shared" ca="1" si="72"/>
        <v>0</v>
      </c>
      <c r="CE131">
        <f t="shared" ca="1" si="72"/>
        <v>0</v>
      </c>
      <c r="CF131">
        <f t="shared" ca="1" si="72"/>
        <v>0</v>
      </c>
      <c r="CG131">
        <f t="shared" ca="1" si="72"/>
        <v>0</v>
      </c>
      <c r="CH131" s="3">
        <f t="shared" ca="1" si="53"/>
        <v>0</v>
      </c>
      <c r="CI131" s="3">
        <f ca="1">IF($BN131=0,IF(PV_Zone_Ranking!$AK$18="SS",INDEX($D131:$BY131, 1, MATCH(CI$11,$D$15:$BY$15,0)),IF(PV_Zone_Ranking!$AK$18="TX",INDEX($D131:$BY131, 1, MATCH(CI$12,$D$15:$BY$15,0)),"Error")),0)</f>
        <v>0</v>
      </c>
      <c r="CJ131" s="4">
        <f t="shared" ca="1" si="50"/>
        <v>0</v>
      </c>
      <c r="CK131">
        <f t="shared" ca="1" si="54"/>
        <v>0</v>
      </c>
      <c r="CL131">
        <f t="shared" ca="1" si="55"/>
        <v>0</v>
      </c>
      <c r="CM131" s="4" t="str">
        <f ca="1">IF(D131=0,"",IF(CH131=0,"",COUNTIF($CH$16:$CH$197,"&gt;"&amp;CH131)+COUNTIF($CH131:$CH$197,CH131)))</f>
        <v/>
      </c>
      <c r="CN131" t="str">
        <f ca="1">IF(D131=0,"",IF(CH131=0,"",COUNTIFS($CI$16:$CI$197,"&lt;"&amp;CI131,$CI$16:$CI$197,"&lt;&gt;"&amp;0)+COUNTIF($CI131:$CI$197,CI131)))</f>
        <v/>
      </c>
      <c r="CQ131">
        <v>116</v>
      </c>
      <c r="CR131" t="e">
        <f t="shared" ca="1" si="71"/>
        <v>#N/A</v>
      </c>
      <c r="CS131" t="e">
        <f t="shared" ca="1" si="71"/>
        <v>#N/A</v>
      </c>
      <c r="CT131" s="3" t="e">
        <f t="shared" ca="1" si="71"/>
        <v>#N/A</v>
      </c>
      <c r="CU131" s="3" t="e">
        <f t="shared" ca="1" si="71"/>
        <v>#N/A</v>
      </c>
      <c r="CV131" s="4" t="e">
        <f t="shared" ca="1" si="71"/>
        <v>#N/A</v>
      </c>
      <c r="CW131" s="4" t="e">
        <f t="shared" ca="1" si="57"/>
        <v>#N/A</v>
      </c>
      <c r="CY131">
        <v>116</v>
      </c>
      <c r="CZ131" t="e">
        <f t="shared" ca="1" si="60"/>
        <v>#N/A</v>
      </c>
      <c r="DA131" t="e">
        <f t="shared" ca="1" si="60"/>
        <v>#N/A</v>
      </c>
      <c r="DB131" s="3" t="e">
        <f t="shared" ca="1" si="60"/>
        <v>#N/A</v>
      </c>
      <c r="DC131" s="3" t="e">
        <f t="shared" ca="1" si="60"/>
        <v>#N/A</v>
      </c>
      <c r="DD131" s="4" t="e">
        <f t="shared" ca="1" si="60"/>
        <v>#N/A</v>
      </c>
      <c r="DE131" s="4" t="e">
        <f t="shared" ca="1" si="58"/>
        <v>#N/A</v>
      </c>
      <c r="DF131" t="e">
        <f t="shared" ca="1" si="56"/>
        <v>#N/A</v>
      </c>
    </row>
    <row r="132" spans="4:110" x14ac:dyDescent="0.2">
      <c r="D132" s="135">
        <f t="shared" ca="1" si="73"/>
        <v>0</v>
      </c>
      <c r="E132" s="135">
        <f t="shared" ca="1" si="73"/>
        <v>0</v>
      </c>
      <c r="F132" s="135">
        <f t="shared" ca="1" si="73"/>
        <v>0</v>
      </c>
      <c r="G132" s="135">
        <f t="shared" ca="1" si="73"/>
        <v>0</v>
      </c>
      <c r="H132" s="135">
        <f t="shared" ca="1" si="73"/>
        <v>0</v>
      </c>
      <c r="I132" s="135">
        <f t="shared" ca="1" si="73"/>
        <v>0</v>
      </c>
      <c r="J132" s="2">
        <f t="shared" ca="1" si="73"/>
        <v>0</v>
      </c>
      <c r="K132" s="135">
        <f t="shared" ca="1" si="73"/>
        <v>0</v>
      </c>
      <c r="L132" s="135">
        <f t="shared" ca="1" si="73"/>
        <v>0</v>
      </c>
      <c r="M132" s="135">
        <f t="shared" ca="1" si="73"/>
        <v>0</v>
      </c>
      <c r="N132" s="135">
        <f t="shared" ca="1" si="73"/>
        <v>0</v>
      </c>
      <c r="O132" s="135">
        <f t="shared" ca="1" si="73"/>
        <v>0</v>
      </c>
      <c r="P132" s="135">
        <f t="shared" ca="1" si="73"/>
        <v>0</v>
      </c>
      <c r="Q132" s="135">
        <f t="shared" ca="1" si="73"/>
        <v>0</v>
      </c>
      <c r="R132" s="135">
        <f t="shared" ca="1" si="73"/>
        <v>0</v>
      </c>
      <c r="S132" s="135">
        <f t="shared" ca="1" si="73"/>
        <v>0</v>
      </c>
      <c r="T132" s="135">
        <f t="shared" ca="1" si="75"/>
        <v>0</v>
      </c>
      <c r="U132" s="135">
        <f t="shared" ca="1" si="75"/>
        <v>0</v>
      </c>
      <c r="V132" s="135">
        <f t="shared" ca="1" si="75"/>
        <v>0</v>
      </c>
      <c r="W132" s="135">
        <f t="shared" ca="1" si="74"/>
        <v>0</v>
      </c>
      <c r="X132" s="135">
        <f t="shared" ca="1" si="74"/>
        <v>0</v>
      </c>
      <c r="Y132" s="135">
        <f t="shared" ca="1" si="74"/>
        <v>0</v>
      </c>
      <c r="Z132" s="135">
        <f t="shared" ca="1" si="74"/>
        <v>0</v>
      </c>
      <c r="AA132" s="135">
        <f t="shared" ca="1" si="74"/>
        <v>0</v>
      </c>
      <c r="AB132" s="135">
        <f t="shared" ca="1" si="74"/>
        <v>0</v>
      </c>
      <c r="AC132" s="135">
        <f t="shared" ca="1" si="74"/>
        <v>0</v>
      </c>
      <c r="AD132" s="135">
        <f t="shared" ca="1" si="74"/>
        <v>0</v>
      </c>
      <c r="AE132" s="135">
        <f t="shared" ca="1" si="74"/>
        <v>0</v>
      </c>
      <c r="AF132" s="135">
        <f t="shared" ca="1" si="74"/>
        <v>0</v>
      </c>
      <c r="AG132" s="135">
        <f t="shared" ca="1" si="74"/>
        <v>0</v>
      </c>
      <c r="AH132" s="135">
        <f t="shared" ca="1" si="74"/>
        <v>0</v>
      </c>
      <c r="AI132" s="135">
        <f t="shared" ca="1" si="74"/>
        <v>0</v>
      </c>
      <c r="AJ132" s="135">
        <f t="shared" ca="1" si="74"/>
        <v>0</v>
      </c>
      <c r="AK132" s="135">
        <f t="shared" ca="1" si="74"/>
        <v>0</v>
      </c>
      <c r="AL132" s="135">
        <f t="shared" ca="1" si="74"/>
        <v>0</v>
      </c>
      <c r="AM132" s="135">
        <f t="shared" ca="1" si="76"/>
        <v>0</v>
      </c>
      <c r="AN132" s="135">
        <f t="shared" ca="1" si="76"/>
        <v>0</v>
      </c>
      <c r="AO132" s="135">
        <f t="shared" ca="1" si="76"/>
        <v>0</v>
      </c>
      <c r="AP132" s="135">
        <f t="shared" ca="1" si="76"/>
        <v>0</v>
      </c>
      <c r="AQ132" s="135">
        <f t="shared" ca="1" si="76"/>
        <v>0</v>
      </c>
      <c r="AR132" s="135">
        <f t="shared" ca="1" si="76"/>
        <v>0</v>
      </c>
      <c r="AS132" s="135">
        <f t="shared" ca="1" si="76"/>
        <v>0</v>
      </c>
      <c r="AT132" s="135">
        <f t="shared" ca="1" si="76"/>
        <v>0</v>
      </c>
      <c r="AU132" s="135">
        <f t="shared" ca="1" si="76"/>
        <v>0</v>
      </c>
      <c r="AV132" s="135">
        <f t="shared" ca="1" si="76"/>
        <v>0</v>
      </c>
      <c r="AW132" s="135">
        <f t="shared" ca="1" si="76"/>
        <v>0</v>
      </c>
      <c r="AX132" s="135">
        <f t="shared" ca="1" si="76"/>
        <v>0</v>
      </c>
      <c r="AY132" s="135">
        <f t="shared" ca="1" si="76"/>
        <v>0</v>
      </c>
      <c r="AZ132" s="135">
        <f t="shared" ca="1" si="76"/>
        <v>0</v>
      </c>
      <c r="BA132" s="135">
        <f t="shared" ca="1" si="70"/>
        <v>0</v>
      </c>
      <c r="BB132" s="135">
        <f t="shared" ca="1" si="70"/>
        <v>0</v>
      </c>
      <c r="BC132" s="135">
        <f t="shared" ca="1" si="70"/>
        <v>0</v>
      </c>
      <c r="BD132" s="135">
        <f t="shared" ca="1" si="70"/>
        <v>0</v>
      </c>
      <c r="BE132" s="135">
        <f t="shared" ca="1" si="70"/>
        <v>0</v>
      </c>
      <c r="BF132" s="135">
        <f t="shared" ca="1" si="70"/>
        <v>0</v>
      </c>
      <c r="BG132" s="135">
        <f t="shared" ca="1" si="70"/>
        <v>0</v>
      </c>
      <c r="BH132" s="135">
        <f t="shared" ca="1" si="70"/>
        <v>0</v>
      </c>
      <c r="BI132" s="135">
        <f t="shared" ca="1" si="70"/>
        <v>0</v>
      </c>
      <c r="BJ132" s="135">
        <f t="shared" ca="1" si="70"/>
        <v>0</v>
      </c>
      <c r="BK132" s="135">
        <f t="shared" ca="1" si="70"/>
        <v>0</v>
      </c>
      <c r="BL132" s="135"/>
      <c r="BM132" s="135">
        <f ca="1">IF(INDEX($D132:$BV132, 1, MATCH(BM$11,$D$15:$BV$15,0))&gt;=PV_Zone_Ranking!$C$45,0,1)</f>
        <v>0</v>
      </c>
      <c r="BN132" s="135">
        <f t="shared" ca="1" si="52"/>
        <v>0</v>
      </c>
      <c r="BQ132">
        <f ca="1">IF(PV_Zone_Ranking!$AK$18="SS",0,IF(PV_Zone_Ranking!$G$29=0,0,1-(INDEX($D132:$BY132, 1, MATCH(BQ$11,$D$15:$BY$15,0))-PV_Zone_Ranking!$F$29)/(PV_Zone_Ranking!$G$29-PV_Zone_Ranking!$F$29)))</f>
        <v>3.8575399157771662</v>
      </c>
      <c r="BR132">
        <f>IF(PV_Zone_Ranking!$AK$18="TX",0,IF(PV_Zone_Ranking!$G$29=0,0,1-(INDEX($D132:$BY132, 1, MATCH(BR$11,$D$15:$BY$15,0))-PV_Zone_Ranking!$F$29)/(PV_Zone_Ranking!$G$29-PV_Zone_Ranking!$F$29)))</f>
        <v>0</v>
      </c>
      <c r="BS132">
        <f ca="1">IF(PV_Zone_Ranking!$G$30=0,0,1-(INDEX($D132:$BY132, 1, MATCH(BS$11,$D$15:$BY$15,0))-PV_Zone_Ranking!$F$30)/(PV_Zone_Ranking!$G$30-PV_Zone_Ranking!$F$30))</f>
        <v>1.0774207710083805</v>
      </c>
      <c r="BT132">
        <f ca="1">IF(PV_Zone_Ranking!$G$28=0,0,1-(INDEX($D132:$BY132, 1, MATCH(BT$11,$D$15:$BY$15,0))-PV_Zone_Ranking!$F$28)/(PV_Zone_Ranking!$G$28-PV_Zone_Ranking!$F$28))</f>
        <v>16.799370740204573</v>
      </c>
      <c r="BU132">
        <f ca="1">IF(PV_Zone_Ranking!$AK$18="SS",0,IF(PV_Zone_Ranking!$G$26=0,0,1-(INDEX($D132:$BY132, 1, MATCH(BU$11,$D$15:$BY$15,0))-PV_Zone_Ranking!$F$26)/(PV_Zone_Ranking!$G$26-PV_Zone_Ranking!$F$26)))</f>
        <v>19.138888658952798</v>
      </c>
      <c r="BV132">
        <f>IF(PV_Zone_Ranking!$AK$18="TX",0,IF(PV_Zone_Ranking!$G$26=0,0,1-(INDEX($D132:$BY132, 1, MATCH(BV$11,$D$15:$BY$15,0))-PV_Zone_Ranking!$F$26)/(PV_Zone_Ranking!$G$26-PV_Zone_Ranking!$F$26)))</f>
        <v>0</v>
      </c>
      <c r="BW132">
        <v>0</v>
      </c>
      <c r="BX132">
        <f t="shared" ca="1" si="72"/>
        <v>0</v>
      </c>
      <c r="BY132">
        <f t="shared" ca="1" si="72"/>
        <v>0</v>
      </c>
      <c r="BZ132">
        <f t="shared" ca="1" si="72"/>
        <v>0</v>
      </c>
      <c r="CA132">
        <f t="shared" ca="1" si="72"/>
        <v>0</v>
      </c>
      <c r="CB132">
        <f t="shared" ca="1" si="72"/>
        <v>0</v>
      </c>
      <c r="CC132">
        <f t="shared" ca="1" si="72"/>
        <v>0</v>
      </c>
      <c r="CD132">
        <f t="shared" ca="1" si="72"/>
        <v>0</v>
      </c>
      <c r="CE132">
        <f t="shared" ca="1" si="72"/>
        <v>0</v>
      </c>
      <c r="CF132">
        <f t="shared" ca="1" si="72"/>
        <v>0</v>
      </c>
      <c r="CG132">
        <f t="shared" ca="1" si="72"/>
        <v>0</v>
      </c>
      <c r="CH132" s="3">
        <f t="shared" ca="1" si="53"/>
        <v>0</v>
      </c>
      <c r="CI132" s="3">
        <f ca="1">IF($BN132=0,IF(PV_Zone_Ranking!$AK$18="SS",INDEX($D132:$BY132, 1, MATCH(CI$11,$D$15:$BY$15,0)),IF(PV_Zone_Ranking!$AK$18="TX",INDEX($D132:$BY132, 1, MATCH(CI$12,$D$15:$BY$15,0)),"Error")),0)</f>
        <v>0</v>
      </c>
      <c r="CJ132" s="4">
        <f t="shared" ca="1" si="50"/>
        <v>0</v>
      </c>
      <c r="CK132">
        <f t="shared" ca="1" si="54"/>
        <v>0</v>
      </c>
      <c r="CL132">
        <f t="shared" ca="1" si="55"/>
        <v>0</v>
      </c>
      <c r="CM132" s="4" t="str">
        <f ca="1">IF(D132=0,"",IF(CH132=0,"",COUNTIF($CH$16:$CH$197,"&gt;"&amp;CH132)+COUNTIF($CH132:$CH$197,CH132)))</f>
        <v/>
      </c>
      <c r="CN132" t="str">
        <f ca="1">IF(D132=0,"",IF(CH132=0,"",COUNTIFS($CI$16:$CI$197,"&lt;"&amp;CI132,$CI$16:$CI$197,"&lt;&gt;"&amp;0)+COUNTIF($CI132:$CI$197,CI132)))</f>
        <v/>
      </c>
      <c r="CQ132">
        <v>117</v>
      </c>
      <c r="CR132" t="e">
        <f t="shared" ca="1" si="71"/>
        <v>#N/A</v>
      </c>
      <c r="CS132" t="e">
        <f t="shared" ca="1" si="71"/>
        <v>#N/A</v>
      </c>
      <c r="CT132" s="3" t="e">
        <f t="shared" ca="1" si="71"/>
        <v>#N/A</v>
      </c>
      <c r="CU132" s="3" t="e">
        <f t="shared" ca="1" si="71"/>
        <v>#N/A</v>
      </c>
      <c r="CV132" s="4" t="e">
        <f t="shared" ca="1" si="71"/>
        <v>#N/A</v>
      </c>
      <c r="CW132" s="4" t="e">
        <f t="shared" ca="1" si="57"/>
        <v>#N/A</v>
      </c>
      <c r="CY132">
        <v>117</v>
      </c>
      <c r="CZ132" t="e">
        <f t="shared" ca="1" si="60"/>
        <v>#N/A</v>
      </c>
      <c r="DA132" t="e">
        <f t="shared" ca="1" si="60"/>
        <v>#N/A</v>
      </c>
      <c r="DB132" s="3" t="e">
        <f t="shared" ca="1" si="60"/>
        <v>#N/A</v>
      </c>
      <c r="DC132" s="3" t="e">
        <f t="shared" ca="1" si="60"/>
        <v>#N/A</v>
      </c>
      <c r="DD132" s="4" t="e">
        <f t="shared" ca="1" si="60"/>
        <v>#N/A</v>
      </c>
      <c r="DE132" s="4" t="e">
        <f t="shared" ca="1" si="58"/>
        <v>#N/A</v>
      </c>
      <c r="DF132" t="e">
        <f t="shared" ca="1" si="56"/>
        <v>#N/A</v>
      </c>
    </row>
    <row r="133" spans="4:110" x14ac:dyDescent="0.2">
      <c r="D133" s="135">
        <f t="shared" ca="1" si="73"/>
        <v>0</v>
      </c>
      <c r="E133" s="135">
        <f t="shared" ca="1" si="73"/>
        <v>0</v>
      </c>
      <c r="F133" s="135">
        <f t="shared" ca="1" si="73"/>
        <v>0</v>
      </c>
      <c r="G133" s="135">
        <f t="shared" ca="1" si="73"/>
        <v>0</v>
      </c>
      <c r="H133" s="135">
        <f t="shared" ca="1" si="73"/>
        <v>0</v>
      </c>
      <c r="I133" s="135">
        <f t="shared" ca="1" si="73"/>
        <v>0</v>
      </c>
      <c r="J133" s="2">
        <f t="shared" ca="1" si="73"/>
        <v>0</v>
      </c>
      <c r="K133" s="135">
        <f t="shared" ca="1" si="73"/>
        <v>0</v>
      </c>
      <c r="L133" s="135">
        <f t="shared" ca="1" si="73"/>
        <v>0</v>
      </c>
      <c r="M133" s="135">
        <f t="shared" ca="1" si="73"/>
        <v>0</v>
      </c>
      <c r="N133" s="135">
        <f t="shared" ca="1" si="73"/>
        <v>0</v>
      </c>
      <c r="O133" s="135">
        <f t="shared" ca="1" si="73"/>
        <v>0</v>
      </c>
      <c r="P133" s="135">
        <f t="shared" ca="1" si="73"/>
        <v>0</v>
      </c>
      <c r="Q133" s="135">
        <f t="shared" ca="1" si="73"/>
        <v>0</v>
      </c>
      <c r="R133" s="135">
        <f t="shared" ca="1" si="73"/>
        <v>0</v>
      </c>
      <c r="S133" s="135">
        <f t="shared" ca="1" si="73"/>
        <v>0</v>
      </c>
      <c r="T133" s="135">
        <f t="shared" ca="1" si="75"/>
        <v>0</v>
      </c>
      <c r="U133" s="135">
        <f t="shared" ca="1" si="75"/>
        <v>0</v>
      </c>
      <c r="V133" s="135">
        <f t="shared" ca="1" si="75"/>
        <v>0</v>
      </c>
      <c r="W133" s="135">
        <f t="shared" ca="1" si="74"/>
        <v>0</v>
      </c>
      <c r="X133" s="135">
        <f t="shared" ca="1" si="74"/>
        <v>0</v>
      </c>
      <c r="Y133" s="135">
        <f t="shared" ca="1" si="74"/>
        <v>0</v>
      </c>
      <c r="Z133" s="135">
        <f t="shared" ca="1" si="74"/>
        <v>0</v>
      </c>
      <c r="AA133" s="135">
        <f t="shared" ca="1" si="74"/>
        <v>0</v>
      </c>
      <c r="AB133" s="135">
        <f t="shared" ca="1" si="74"/>
        <v>0</v>
      </c>
      <c r="AC133" s="135">
        <f t="shared" ca="1" si="74"/>
        <v>0</v>
      </c>
      <c r="AD133" s="135">
        <f t="shared" ca="1" si="74"/>
        <v>0</v>
      </c>
      <c r="AE133" s="135">
        <f t="shared" ca="1" si="74"/>
        <v>0</v>
      </c>
      <c r="AF133" s="135">
        <f t="shared" ca="1" si="74"/>
        <v>0</v>
      </c>
      <c r="AG133" s="135">
        <f t="shared" ca="1" si="74"/>
        <v>0</v>
      </c>
      <c r="AH133" s="135">
        <f t="shared" ca="1" si="74"/>
        <v>0</v>
      </c>
      <c r="AI133" s="135">
        <f t="shared" ca="1" si="74"/>
        <v>0</v>
      </c>
      <c r="AJ133" s="135">
        <f t="shared" ca="1" si="74"/>
        <v>0</v>
      </c>
      <c r="AK133" s="135">
        <f t="shared" ca="1" si="74"/>
        <v>0</v>
      </c>
      <c r="AL133" s="135">
        <f t="shared" ca="1" si="74"/>
        <v>0</v>
      </c>
      <c r="AM133" s="135">
        <f t="shared" ca="1" si="76"/>
        <v>0</v>
      </c>
      <c r="AN133" s="135">
        <f t="shared" ca="1" si="76"/>
        <v>0</v>
      </c>
      <c r="AO133" s="135">
        <f t="shared" ca="1" si="76"/>
        <v>0</v>
      </c>
      <c r="AP133" s="135">
        <f t="shared" ca="1" si="76"/>
        <v>0</v>
      </c>
      <c r="AQ133" s="135">
        <f t="shared" ca="1" si="76"/>
        <v>0</v>
      </c>
      <c r="AR133" s="135">
        <f t="shared" ca="1" si="76"/>
        <v>0</v>
      </c>
      <c r="AS133" s="135">
        <f t="shared" ca="1" si="76"/>
        <v>0</v>
      </c>
      <c r="AT133" s="135">
        <f t="shared" ca="1" si="76"/>
        <v>0</v>
      </c>
      <c r="AU133" s="135">
        <f t="shared" ca="1" si="76"/>
        <v>0</v>
      </c>
      <c r="AV133" s="135">
        <f t="shared" ca="1" si="76"/>
        <v>0</v>
      </c>
      <c r="AW133" s="135">
        <f t="shared" ca="1" si="76"/>
        <v>0</v>
      </c>
      <c r="AX133" s="135">
        <f t="shared" ca="1" si="76"/>
        <v>0</v>
      </c>
      <c r="AY133" s="135">
        <f t="shared" ca="1" si="76"/>
        <v>0</v>
      </c>
      <c r="AZ133" s="135">
        <f t="shared" ca="1" si="76"/>
        <v>0</v>
      </c>
      <c r="BA133" s="135">
        <f t="shared" ca="1" si="70"/>
        <v>0</v>
      </c>
      <c r="BB133" s="135">
        <f t="shared" ca="1" si="70"/>
        <v>0</v>
      </c>
      <c r="BC133" s="135">
        <f t="shared" ca="1" si="70"/>
        <v>0</v>
      </c>
      <c r="BD133" s="135">
        <f t="shared" ca="1" si="70"/>
        <v>0</v>
      </c>
      <c r="BE133" s="135">
        <f t="shared" ca="1" si="70"/>
        <v>0</v>
      </c>
      <c r="BF133" s="135">
        <f t="shared" ca="1" si="70"/>
        <v>0</v>
      </c>
      <c r="BG133" s="135">
        <f t="shared" ca="1" si="70"/>
        <v>0</v>
      </c>
      <c r="BH133" s="135">
        <f t="shared" ca="1" si="70"/>
        <v>0</v>
      </c>
      <c r="BI133" s="135">
        <f t="shared" ca="1" si="70"/>
        <v>0</v>
      </c>
      <c r="BJ133" s="135">
        <f t="shared" ca="1" si="70"/>
        <v>0</v>
      </c>
      <c r="BK133" s="135">
        <f t="shared" ca="1" si="70"/>
        <v>0</v>
      </c>
      <c r="BL133" s="135"/>
      <c r="BM133" s="135">
        <f ca="1">IF(INDEX($D133:$BV133, 1, MATCH(BM$11,$D$15:$BV$15,0))&gt;=PV_Zone_Ranking!$C$45,0,1)</f>
        <v>0</v>
      </c>
      <c r="BN133" s="135">
        <f t="shared" ca="1" si="52"/>
        <v>0</v>
      </c>
      <c r="BQ133">
        <f ca="1">IF(PV_Zone_Ranking!$AK$18="SS",0,IF(PV_Zone_Ranking!$G$29=0,0,1-(INDEX($D133:$BY133, 1, MATCH(BQ$11,$D$15:$BY$15,0))-PV_Zone_Ranking!$F$29)/(PV_Zone_Ranking!$G$29-PV_Zone_Ranking!$F$29)))</f>
        <v>3.8575399157771662</v>
      </c>
      <c r="BR133">
        <f>IF(PV_Zone_Ranking!$AK$18="TX",0,IF(PV_Zone_Ranking!$G$29=0,0,1-(INDEX($D133:$BY133, 1, MATCH(BR$11,$D$15:$BY$15,0))-PV_Zone_Ranking!$F$29)/(PV_Zone_Ranking!$G$29-PV_Zone_Ranking!$F$29)))</f>
        <v>0</v>
      </c>
      <c r="BS133">
        <f ca="1">IF(PV_Zone_Ranking!$G$30=0,0,1-(INDEX($D133:$BY133, 1, MATCH(BS$11,$D$15:$BY$15,0))-PV_Zone_Ranking!$F$30)/(PV_Zone_Ranking!$G$30-PV_Zone_Ranking!$F$30))</f>
        <v>1.0774207710083805</v>
      </c>
      <c r="BT133">
        <f ca="1">IF(PV_Zone_Ranking!$G$28=0,0,1-(INDEX($D133:$BY133, 1, MATCH(BT$11,$D$15:$BY$15,0))-PV_Zone_Ranking!$F$28)/(PV_Zone_Ranking!$G$28-PV_Zone_Ranking!$F$28))</f>
        <v>16.799370740204573</v>
      </c>
      <c r="BU133">
        <f ca="1">IF(PV_Zone_Ranking!$AK$18="SS",0,IF(PV_Zone_Ranking!$G$26=0,0,1-(INDEX($D133:$BY133, 1, MATCH(BU$11,$D$15:$BY$15,0))-PV_Zone_Ranking!$F$26)/(PV_Zone_Ranking!$G$26-PV_Zone_Ranking!$F$26)))</f>
        <v>19.138888658952798</v>
      </c>
      <c r="BV133">
        <f>IF(PV_Zone_Ranking!$AK$18="TX",0,IF(PV_Zone_Ranking!$G$26=0,0,1-(INDEX($D133:$BY133, 1, MATCH(BV$11,$D$15:$BY$15,0))-PV_Zone_Ranking!$F$26)/(PV_Zone_Ranking!$G$26-PV_Zone_Ranking!$F$26)))</f>
        <v>0</v>
      </c>
      <c r="BW133">
        <v>0</v>
      </c>
      <c r="BX133">
        <f t="shared" ca="1" si="72"/>
        <v>0</v>
      </c>
      <c r="BY133">
        <f t="shared" ca="1" si="72"/>
        <v>0</v>
      </c>
      <c r="BZ133">
        <f t="shared" ca="1" si="72"/>
        <v>0</v>
      </c>
      <c r="CA133">
        <f t="shared" ca="1" si="72"/>
        <v>0</v>
      </c>
      <c r="CB133">
        <f t="shared" ca="1" si="72"/>
        <v>0</v>
      </c>
      <c r="CC133">
        <f t="shared" ca="1" si="72"/>
        <v>0</v>
      </c>
      <c r="CD133">
        <f t="shared" ca="1" si="72"/>
        <v>0</v>
      </c>
      <c r="CE133">
        <f t="shared" ca="1" si="72"/>
        <v>0</v>
      </c>
      <c r="CF133">
        <f t="shared" ca="1" si="72"/>
        <v>0</v>
      </c>
      <c r="CG133">
        <f t="shared" ca="1" si="72"/>
        <v>0</v>
      </c>
      <c r="CH133" s="3">
        <f t="shared" ca="1" si="53"/>
        <v>0</v>
      </c>
      <c r="CI133" s="3">
        <f ca="1">IF($BN133=0,IF(PV_Zone_Ranking!$AK$18="SS",INDEX($D133:$BY133, 1, MATCH(CI$11,$D$15:$BY$15,0)),IF(PV_Zone_Ranking!$AK$18="TX",INDEX($D133:$BY133, 1, MATCH(CI$12,$D$15:$BY$15,0)),"Error")),0)</f>
        <v>0</v>
      </c>
      <c r="CJ133" s="4">
        <f t="shared" ca="1" si="50"/>
        <v>0</v>
      </c>
      <c r="CK133">
        <f t="shared" ca="1" si="54"/>
        <v>0</v>
      </c>
      <c r="CL133">
        <f t="shared" ca="1" si="55"/>
        <v>0</v>
      </c>
      <c r="CM133" s="4" t="str">
        <f ca="1">IF(D133=0,"",IF(CH133=0,"",COUNTIF($CH$16:$CH$197,"&gt;"&amp;CH133)+COUNTIF($CH133:$CH$197,CH133)))</f>
        <v/>
      </c>
      <c r="CN133" t="str">
        <f ca="1">IF(D133=0,"",IF(CH133=0,"",COUNTIFS($CI$16:$CI$197,"&lt;"&amp;CI133,$CI$16:$CI$197,"&lt;&gt;"&amp;0)+COUNTIF($CI133:$CI$197,CI133)))</f>
        <v/>
      </c>
      <c r="CQ133">
        <v>118</v>
      </c>
      <c r="CR133" t="e">
        <f t="shared" ca="1" si="71"/>
        <v>#N/A</v>
      </c>
      <c r="CS133" t="e">
        <f t="shared" ca="1" si="71"/>
        <v>#N/A</v>
      </c>
      <c r="CT133" s="3" t="e">
        <f t="shared" ca="1" si="71"/>
        <v>#N/A</v>
      </c>
      <c r="CU133" s="3" t="e">
        <f t="shared" ca="1" si="71"/>
        <v>#N/A</v>
      </c>
      <c r="CV133" s="4" t="e">
        <f t="shared" ca="1" si="71"/>
        <v>#N/A</v>
      </c>
      <c r="CW133" s="4" t="e">
        <f t="shared" ca="1" si="57"/>
        <v>#N/A</v>
      </c>
      <c r="CY133">
        <v>118</v>
      </c>
      <c r="CZ133" t="e">
        <f t="shared" ca="1" si="60"/>
        <v>#N/A</v>
      </c>
      <c r="DA133" t="e">
        <f t="shared" ca="1" si="60"/>
        <v>#N/A</v>
      </c>
      <c r="DB133" s="3" t="e">
        <f t="shared" ca="1" si="60"/>
        <v>#N/A</v>
      </c>
      <c r="DC133" s="3" t="e">
        <f t="shared" ca="1" si="60"/>
        <v>#N/A</v>
      </c>
      <c r="DD133" s="4" t="e">
        <f t="shared" ca="1" si="60"/>
        <v>#N/A</v>
      </c>
      <c r="DE133" s="4" t="e">
        <f t="shared" ca="1" si="58"/>
        <v>#N/A</v>
      </c>
      <c r="DF133" t="e">
        <f t="shared" ca="1" si="56"/>
        <v>#N/A</v>
      </c>
    </row>
    <row r="134" spans="4:110" x14ac:dyDescent="0.2">
      <c r="D134" s="135">
        <f t="shared" ca="1" si="73"/>
        <v>0</v>
      </c>
      <c r="E134" s="135">
        <f t="shared" ca="1" si="73"/>
        <v>0</v>
      </c>
      <c r="F134" s="135">
        <f t="shared" ca="1" si="73"/>
        <v>0</v>
      </c>
      <c r="G134" s="135">
        <f t="shared" ca="1" si="73"/>
        <v>0</v>
      </c>
      <c r="H134" s="135">
        <f t="shared" ca="1" si="73"/>
        <v>0</v>
      </c>
      <c r="I134" s="135">
        <f t="shared" ca="1" si="73"/>
        <v>0</v>
      </c>
      <c r="J134" s="2">
        <f t="shared" ca="1" si="73"/>
        <v>0</v>
      </c>
      <c r="K134" s="135">
        <f t="shared" ca="1" si="73"/>
        <v>0</v>
      </c>
      <c r="L134" s="135">
        <f t="shared" ca="1" si="73"/>
        <v>0</v>
      </c>
      <c r="M134" s="135">
        <f t="shared" ca="1" si="73"/>
        <v>0</v>
      </c>
      <c r="N134" s="135">
        <f t="shared" ca="1" si="73"/>
        <v>0</v>
      </c>
      <c r="O134" s="135">
        <f t="shared" ca="1" si="73"/>
        <v>0</v>
      </c>
      <c r="P134" s="135">
        <f t="shared" ca="1" si="73"/>
        <v>0</v>
      </c>
      <c r="Q134" s="135">
        <f t="shared" ca="1" si="73"/>
        <v>0</v>
      </c>
      <c r="R134" s="135">
        <f t="shared" ca="1" si="73"/>
        <v>0</v>
      </c>
      <c r="S134" s="135">
        <f t="shared" ca="1" si="73"/>
        <v>0</v>
      </c>
      <c r="T134" s="135">
        <f t="shared" ca="1" si="75"/>
        <v>0</v>
      </c>
      <c r="U134" s="135">
        <f t="shared" ca="1" si="75"/>
        <v>0</v>
      </c>
      <c r="V134" s="135">
        <f t="shared" ca="1" si="75"/>
        <v>0</v>
      </c>
      <c r="W134" s="135">
        <f t="shared" ca="1" si="74"/>
        <v>0</v>
      </c>
      <c r="X134" s="135">
        <f t="shared" ca="1" si="74"/>
        <v>0</v>
      </c>
      <c r="Y134" s="135">
        <f t="shared" ca="1" si="74"/>
        <v>0</v>
      </c>
      <c r="Z134" s="135">
        <f t="shared" ca="1" si="74"/>
        <v>0</v>
      </c>
      <c r="AA134" s="135">
        <f t="shared" ca="1" si="74"/>
        <v>0</v>
      </c>
      <c r="AB134" s="135">
        <f t="shared" ca="1" si="74"/>
        <v>0</v>
      </c>
      <c r="AC134" s="135">
        <f t="shared" ca="1" si="74"/>
        <v>0</v>
      </c>
      <c r="AD134" s="135">
        <f t="shared" ca="1" si="74"/>
        <v>0</v>
      </c>
      <c r="AE134" s="135">
        <f t="shared" ca="1" si="74"/>
        <v>0</v>
      </c>
      <c r="AF134" s="135">
        <f t="shared" ca="1" si="74"/>
        <v>0</v>
      </c>
      <c r="AG134" s="135">
        <f t="shared" ca="1" si="74"/>
        <v>0</v>
      </c>
      <c r="AH134" s="135">
        <f t="shared" ca="1" si="74"/>
        <v>0</v>
      </c>
      <c r="AI134" s="135">
        <f t="shared" ca="1" si="74"/>
        <v>0</v>
      </c>
      <c r="AJ134" s="135">
        <f t="shared" ca="1" si="74"/>
        <v>0</v>
      </c>
      <c r="AK134" s="135">
        <f t="shared" ca="1" si="74"/>
        <v>0</v>
      </c>
      <c r="AL134" s="135">
        <f t="shared" ca="1" si="74"/>
        <v>0</v>
      </c>
      <c r="AM134" s="135">
        <f t="shared" ca="1" si="76"/>
        <v>0</v>
      </c>
      <c r="AN134" s="135">
        <f t="shared" ca="1" si="76"/>
        <v>0</v>
      </c>
      <c r="AO134" s="135">
        <f t="shared" ca="1" si="76"/>
        <v>0</v>
      </c>
      <c r="AP134" s="135">
        <f t="shared" ca="1" si="76"/>
        <v>0</v>
      </c>
      <c r="AQ134" s="135">
        <f t="shared" ca="1" si="76"/>
        <v>0</v>
      </c>
      <c r="AR134" s="135">
        <f t="shared" ca="1" si="76"/>
        <v>0</v>
      </c>
      <c r="AS134" s="135">
        <f t="shared" ca="1" si="76"/>
        <v>0</v>
      </c>
      <c r="AT134" s="135">
        <f t="shared" ca="1" si="76"/>
        <v>0</v>
      </c>
      <c r="AU134" s="135">
        <f t="shared" ca="1" si="76"/>
        <v>0</v>
      </c>
      <c r="AV134" s="135">
        <f t="shared" ca="1" si="76"/>
        <v>0</v>
      </c>
      <c r="AW134" s="135">
        <f t="shared" ca="1" si="76"/>
        <v>0</v>
      </c>
      <c r="AX134" s="135">
        <f t="shared" ca="1" si="76"/>
        <v>0</v>
      </c>
      <c r="AY134" s="135">
        <f t="shared" ca="1" si="76"/>
        <v>0</v>
      </c>
      <c r="AZ134" s="135">
        <f t="shared" ca="1" si="76"/>
        <v>0</v>
      </c>
      <c r="BA134" s="135">
        <f t="shared" ca="1" si="70"/>
        <v>0</v>
      </c>
      <c r="BB134" s="135">
        <f t="shared" ca="1" si="70"/>
        <v>0</v>
      </c>
      <c r="BC134" s="135">
        <f t="shared" ca="1" si="70"/>
        <v>0</v>
      </c>
      <c r="BD134" s="135">
        <f t="shared" ca="1" si="70"/>
        <v>0</v>
      </c>
      <c r="BE134" s="135">
        <f t="shared" ca="1" si="70"/>
        <v>0</v>
      </c>
      <c r="BF134" s="135">
        <f t="shared" ca="1" si="70"/>
        <v>0</v>
      </c>
      <c r="BG134" s="135">
        <f t="shared" ca="1" si="70"/>
        <v>0</v>
      </c>
      <c r="BH134" s="135">
        <f t="shared" ca="1" si="70"/>
        <v>0</v>
      </c>
      <c r="BI134" s="135">
        <f t="shared" ca="1" si="70"/>
        <v>0</v>
      </c>
      <c r="BJ134" s="135">
        <f t="shared" ca="1" si="70"/>
        <v>0</v>
      </c>
      <c r="BK134" s="135">
        <f t="shared" ca="1" si="70"/>
        <v>0</v>
      </c>
      <c r="BL134" s="135"/>
      <c r="BM134" s="135">
        <f ca="1">IF(INDEX($D134:$BV134, 1, MATCH(BM$11,$D$15:$BV$15,0))&gt;=PV_Zone_Ranking!$C$45,0,1)</f>
        <v>0</v>
      </c>
      <c r="BN134" s="135">
        <f t="shared" ca="1" si="52"/>
        <v>0</v>
      </c>
      <c r="BQ134">
        <f ca="1">IF(PV_Zone_Ranking!$AK$18="SS",0,IF(PV_Zone_Ranking!$G$29=0,0,1-(INDEX($D134:$BY134, 1, MATCH(BQ$11,$D$15:$BY$15,0))-PV_Zone_Ranking!$F$29)/(PV_Zone_Ranking!$G$29-PV_Zone_Ranking!$F$29)))</f>
        <v>3.8575399157771662</v>
      </c>
      <c r="BR134">
        <f>IF(PV_Zone_Ranking!$AK$18="TX",0,IF(PV_Zone_Ranking!$G$29=0,0,1-(INDEX($D134:$BY134, 1, MATCH(BR$11,$D$15:$BY$15,0))-PV_Zone_Ranking!$F$29)/(PV_Zone_Ranking!$G$29-PV_Zone_Ranking!$F$29)))</f>
        <v>0</v>
      </c>
      <c r="BS134">
        <f ca="1">IF(PV_Zone_Ranking!$G$30=0,0,1-(INDEX($D134:$BY134, 1, MATCH(BS$11,$D$15:$BY$15,0))-PV_Zone_Ranking!$F$30)/(PV_Zone_Ranking!$G$30-PV_Zone_Ranking!$F$30))</f>
        <v>1.0774207710083805</v>
      </c>
      <c r="BT134">
        <f ca="1">IF(PV_Zone_Ranking!$G$28=0,0,1-(INDEX($D134:$BY134, 1, MATCH(BT$11,$D$15:$BY$15,0))-PV_Zone_Ranking!$F$28)/(PV_Zone_Ranking!$G$28-PV_Zone_Ranking!$F$28))</f>
        <v>16.799370740204573</v>
      </c>
      <c r="BU134">
        <f ca="1">IF(PV_Zone_Ranking!$AK$18="SS",0,IF(PV_Zone_Ranking!$G$26=0,0,1-(INDEX($D134:$BY134, 1, MATCH(BU$11,$D$15:$BY$15,0))-PV_Zone_Ranking!$F$26)/(PV_Zone_Ranking!$G$26-PV_Zone_Ranking!$F$26)))</f>
        <v>19.138888658952798</v>
      </c>
      <c r="BV134">
        <f>IF(PV_Zone_Ranking!$AK$18="TX",0,IF(PV_Zone_Ranking!$G$26=0,0,1-(INDEX($D134:$BY134, 1, MATCH(BV$11,$D$15:$BY$15,0))-PV_Zone_Ranking!$F$26)/(PV_Zone_Ranking!$G$26-PV_Zone_Ranking!$F$26)))</f>
        <v>0</v>
      </c>
      <c r="BW134">
        <v>0</v>
      </c>
      <c r="BX134">
        <f t="shared" ca="1" si="72"/>
        <v>0</v>
      </c>
      <c r="BY134">
        <f t="shared" ca="1" si="72"/>
        <v>0</v>
      </c>
      <c r="BZ134">
        <f t="shared" ca="1" si="72"/>
        <v>0</v>
      </c>
      <c r="CA134">
        <f t="shared" ca="1" si="72"/>
        <v>0</v>
      </c>
      <c r="CB134">
        <f t="shared" ca="1" si="72"/>
        <v>0</v>
      </c>
      <c r="CC134">
        <f t="shared" ca="1" si="72"/>
        <v>0</v>
      </c>
      <c r="CD134">
        <f t="shared" ca="1" si="72"/>
        <v>0</v>
      </c>
      <c r="CE134">
        <f t="shared" ca="1" si="72"/>
        <v>0</v>
      </c>
      <c r="CF134">
        <f t="shared" ca="1" si="72"/>
        <v>0</v>
      </c>
      <c r="CG134">
        <f t="shared" ca="1" si="72"/>
        <v>0</v>
      </c>
      <c r="CH134" s="3">
        <f t="shared" ca="1" si="53"/>
        <v>0</v>
      </c>
      <c r="CI134" s="3">
        <f ca="1">IF($BN134=0,IF(PV_Zone_Ranking!$AK$18="SS",INDEX($D134:$BY134, 1, MATCH(CI$11,$D$15:$BY$15,0)),IF(PV_Zone_Ranking!$AK$18="TX",INDEX($D134:$BY134, 1, MATCH(CI$12,$D$15:$BY$15,0)),"Error")),0)</f>
        <v>0</v>
      </c>
      <c r="CJ134" s="4">
        <f t="shared" ca="1" si="50"/>
        <v>0</v>
      </c>
      <c r="CK134">
        <f t="shared" ca="1" si="54"/>
        <v>0</v>
      </c>
      <c r="CL134">
        <f t="shared" ca="1" si="55"/>
        <v>0</v>
      </c>
      <c r="CM134" s="4" t="str">
        <f ca="1">IF(D134=0,"",IF(CH134=0,"",COUNTIF($CH$16:$CH$197,"&gt;"&amp;CH134)+COUNTIF($CH134:$CH$197,CH134)))</f>
        <v/>
      </c>
      <c r="CN134" t="str">
        <f ca="1">IF(D134=0,"",IF(CH134=0,"",COUNTIFS($CI$16:$CI$197,"&lt;"&amp;CI134,$CI$16:$CI$197,"&lt;&gt;"&amp;0)+COUNTIF($CI134:$CI$197,CI134)))</f>
        <v/>
      </c>
      <c r="CQ134">
        <v>119</v>
      </c>
      <c r="CR134" t="e">
        <f t="shared" ca="1" si="71"/>
        <v>#N/A</v>
      </c>
      <c r="CS134" t="e">
        <f t="shared" ca="1" si="71"/>
        <v>#N/A</v>
      </c>
      <c r="CT134" s="3" t="e">
        <f t="shared" ca="1" si="71"/>
        <v>#N/A</v>
      </c>
      <c r="CU134" s="3" t="e">
        <f t="shared" ca="1" si="71"/>
        <v>#N/A</v>
      </c>
      <c r="CV134" s="4" t="e">
        <f t="shared" ca="1" si="71"/>
        <v>#N/A</v>
      </c>
      <c r="CW134" s="4" t="e">
        <f t="shared" ca="1" si="57"/>
        <v>#N/A</v>
      </c>
      <c r="CY134">
        <v>119</v>
      </c>
      <c r="CZ134" t="e">
        <f t="shared" ca="1" si="60"/>
        <v>#N/A</v>
      </c>
      <c r="DA134" t="e">
        <f t="shared" ca="1" si="60"/>
        <v>#N/A</v>
      </c>
      <c r="DB134" s="3" t="e">
        <f t="shared" ca="1" si="60"/>
        <v>#N/A</v>
      </c>
      <c r="DC134" s="3" t="e">
        <f t="shared" ca="1" si="60"/>
        <v>#N/A</v>
      </c>
      <c r="DD134" s="4" t="e">
        <f t="shared" ca="1" si="60"/>
        <v>#N/A</v>
      </c>
      <c r="DE134" s="4" t="e">
        <f t="shared" ca="1" si="58"/>
        <v>#N/A</v>
      </c>
      <c r="DF134" t="e">
        <f t="shared" ca="1" si="56"/>
        <v>#N/A</v>
      </c>
    </row>
    <row r="135" spans="4:110" x14ac:dyDescent="0.2">
      <c r="D135" s="135">
        <f t="shared" ca="1" si="73"/>
        <v>0</v>
      </c>
      <c r="E135" s="135">
        <f t="shared" ca="1" si="73"/>
        <v>0</v>
      </c>
      <c r="F135" s="135">
        <f t="shared" ca="1" si="73"/>
        <v>0</v>
      </c>
      <c r="G135" s="135">
        <f t="shared" ca="1" si="73"/>
        <v>0</v>
      </c>
      <c r="H135" s="135">
        <f t="shared" ca="1" si="73"/>
        <v>0</v>
      </c>
      <c r="I135" s="135">
        <f t="shared" ca="1" si="73"/>
        <v>0</v>
      </c>
      <c r="J135" s="2">
        <f t="shared" ca="1" si="73"/>
        <v>0</v>
      </c>
      <c r="K135" s="135">
        <f t="shared" ca="1" si="73"/>
        <v>0</v>
      </c>
      <c r="L135" s="135">
        <f t="shared" ca="1" si="73"/>
        <v>0</v>
      </c>
      <c r="M135" s="135">
        <f t="shared" ca="1" si="73"/>
        <v>0</v>
      </c>
      <c r="N135" s="135">
        <f t="shared" ca="1" si="73"/>
        <v>0</v>
      </c>
      <c r="O135" s="135">
        <f t="shared" ca="1" si="73"/>
        <v>0</v>
      </c>
      <c r="P135" s="135">
        <f t="shared" ca="1" si="73"/>
        <v>0</v>
      </c>
      <c r="Q135" s="135">
        <f t="shared" ca="1" si="73"/>
        <v>0</v>
      </c>
      <c r="R135" s="135">
        <f t="shared" ca="1" si="73"/>
        <v>0</v>
      </c>
      <c r="S135" s="135">
        <f t="shared" ca="1" si="73"/>
        <v>0</v>
      </c>
      <c r="T135" s="135">
        <f t="shared" ca="1" si="75"/>
        <v>0</v>
      </c>
      <c r="U135" s="135">
        <f t="shared" ca="1" si="75"/>
        <v>0</v>
      </c>
      <c r="V135" s="135">
        <f t="shared" ca="1" si="75"/>
        <v>0</v>
      </c>
      <c r="W135" s="135">
        <f t="shared" ca="1" si="74"/>
        <v>0</v>
      </c>
      <c r="X135" s="135">
        <f t="shared" ca="1" si="74"/>
        <v>0</v>
      </c>
      <c r="Y135" s="135">
        <f t="shared" ca="1" si="74"/>
        <v>0</v>
      </c>
      <c r="Z135" s="135">
        <f t="shared" ca="1" si="74"/>
        <v>0</v>
      </c>
      <c r="AA135" s="135">
        <f t="shared" ca="1" si="74"/>
        <v>0</v>
      </c>
      <c r="AB135" s="135">
        <f t="shared" ca="1" si="74"/>
        <v>0</v>
      </c>
      <c r="AC135" s="135">
        <f t="shared" ca="1" si="74"/>
        <v>0</v>
      </c>
      <c r="AD135" s="135">
        <f t="shared" ca="1" si="74"/>
        <v>0</v>
      </c>
      <c r="AE135" s="135">
        <f t="shared" ca="1" si="74"/>
        <v>0</v>
      </c>
      <c r="AF135" s="135">
        <f t="shared" ca="1" si="74"/>
        <v>0</v>
      </c>
      <c r="AG135" s="135">
        <f t="shared" ca="1" si="74"/>
        <v>0</v>
      </c>
      <c r="AH135" s="135">
        <f t="shared" ca="1" si="74"/>
        <v>0</v>
      </c>
      <c r="AI135" s="135">
        <f t="shared" ca="1" si="74"/>
        <v>0</v>
      </c>
      <c r="AJ135" s="135">
        <f t="shared" ca="1" si="74"/>
        <v>0</v>
      </c>
      <c r="AK135" s="135">
        <f t="shared" ca="1" si="74"/>
        <v>0</v>
      </c>
      <c r="AL135" s="135">
        <f t="shared" ca="1" si="74"/>
        <v>0</v>
      </c>
      <c r="AM135" s="135">
        <f t="shared" ca="1" si="76"/>
        <v>0</v>
      </c>
      <c r="AN135" s="135">
        <f t="shared" ca="1" si="76"/>
        <v>0</v>
      </c>
      <c r="AO135" s="135">
        <f t="shared" ca="1" si="76"/>
        <v>0</v>
      </c>
      <c r="AP135" s="135">
        <f t="shared" ca="1" si="76"/>
        <v>0</v>
      </c>
      <c r="AQ135" s="135">
        <f t="shared" ca="1" si="76"/>
        <v>0</v>
      </c>
      <c r="AR135" s="135">
        <f t="shared" ca="1" si="76"/>
        <v>0</v>
      </c>
      <c r="AS135" s="135">
        <f t="shared" ca="1" si="76"/>
        <v>0</v>
      </c>
      <c r="AT135" s="135">
        <f t="shared" ca="1" si="76"/>
        <v>0</v>
      </c>
      <c r="AU135" s="135">
        <f t="shared" ca="1" si="76"/>
        <v>0</v>
      </c>
      <c r="AV135" s="135">
        <f t="shared" ca="1" si="76"/>
        <v>0</v>
      </c>
      <c r="AW135" s="135">
        <f t="shared" ca="1" si="76"/>
        <v>0</v>
      </c>
      <c r="AX135" s="135">
        <f t="shared" ca="1" si="76"/>
        <v>0</v>
      </c>
      <c r="AY135" s="135">
        <f t="shared" ca="1" si="76"/>
        <v>0</v>
      </c>
      <c r="AZ135" s="135">
        <f t="shared" ca="1" si="76"/>
        <v>0</v>
      </c>
      <c r="BA135" s="135">
        <f t="shared" ca="1" si="70"/>
        <v>0</v>
      </c>
      <c r="BB135" s="135">
        <f t="shared" ca="1" si="70"/>
        <v>0</v>
      </c>
      <c r="BC135" s="135">
        <f t="shared" ca="1" si="70"/>
        <v>0</v>
      </c>
      <c r="BD135" s="135">
        <f t="shared" ca="1" si="70"/>
        <v>0</v>
      </c>
      <c r="BE135" s="135">
        <f t="shared" ca="1" si="70"/>
        <v>0</v>
      </c>
      <c r="BF135" s="135">
        <f t="shared" ca="1" si="70"/>
        <v>0</v>
      </c>
      <c r="BG135" s="135">
        <f t="shared" ca="1" si="70"/>
        <v>0</v>
      </c>
      <c r="BH135" s="135">
        <f t="shared" ca="1" si="70"/>
        <v>0</v>
      </c>
      <c r="BI135" s="135">
        <f t="shared" ca="1" si="70"/>
        <v>0</v>
      </c>
      <c r="BJ135" s="135">
        <f t="shared" ca="1" si="70"/>
        <v>0</v>
      </c>
      <c r="BK135" s="135">
        <f t="shared" ca="1" si="70"/>
        <v>0</v>
      </c>
      <c r="BL135" s="135"/>
      <c r="BM135" s="135">
        <f ca="1">IF(INDEX($D135:$BV135, 1, MATCH(BM$11,$D$15:$BV$15,0))&gt;=PV_Zone_Ranking!$C$45,0,1)</f>
        <v>0</v>
      </c>
      <c r="BN135" s="135">
        <f t="shared" ca="1" si="52"/>
        <v>0</v>
      </c>
      <c r="BQ135">
        <f ca="1">IF(PV_Zone_Ranking!$AK$18="SS",0,IF(PV_Zone_Ranking!$G$29=0,0,1-(INDEX($D135:$BY135, 1, MATCH(BQ$11,$D$15:$BY$15,0))-PV_Zone_Ranking!$F$29)/(PV_Zone_Ranking!$G$29-PV_Zone_Ranking!$F$29)))</f>
        <v>3.8575399157771662</v>
      </c>
      <c r="BR135">
        <f>IF(PV_Zone_Ranking!$AK$18="TX",0,IF(PV_Zone_Ranking!$G$29=0,0,1-(INDEX($D135:$BY135, 1, MATCH(BR$11,$D$15:$BY$15,0))-PV_Zone_Ranking!$F$29)/(PV_Zone_Ranking!$G$29-PV_Zone_Ranking!$F$29)))</f>
        <v>0</v>
      </c>
      <c r="BS135">
        <f ca="1">IF(PV_Zone_Ranking!$G$30=0,0,1-(INDEX($D135:$BY135, 1, MATCH(BS$11,$D$15:$BY$15,0))-PV_Zone_Ranking!$F$30)/(PV_Zone_Ranking!$G$30-PV_Zone_Ranking!$F$30))</f>
        <v>1.0774207710083805</v>
      </c>
      <c r="BT135">
        <f ca="1">IF(PV_Zone_Ranking!$G$28=0,0,1-(INDEX($D135:$BY135, 1, MATCH(BT$11,$D$15:$BY$15,0))-PV_Zone_Ranking!$F$28)/(PV_Zone_Ranking!$G$28-PV_Zone_Ranking!$F$28))</f>
        <v>16.799370740204573</v>
      </c>
      <c r="BU135">
        <f ca="1">IF(PV_Zone_Ranking!$AK$18="SS",0,IF(PV_Zone_Ranking!$G$26=0,0,1-(INDEX($D135:$BY135, 1, MATCH(BU$11,$D$15:$BY$15,0))-PV_Zone_Ranking!$F$26)/(PV_Zone_Ranking!$G$26-PV_Zone_Ranking!$F$26)))</f>
        <v>19.138888658952798</v>
      </c>
      <c r="BV135">
        <f>IF(PV_Zone_Ranking!$AK$18="TX",0,IF(PV_Zone_Ranking!$G$26=0,0,1-(INDEX($D135:$BY135, 1, MATCH(BV$11,$D$15:$BY$15,0))-PV_Zone_Ranking!$F$26)/(PV_Zone_Ranking!$G$26-PV_Zone_Ranking!$F$26)))</f>
        <v>0</v>
      </c>
      <c r="BW135">
        <v>0</v>
      </c>
      <c r="BX135">
        <f t="shared" ca="1" si="72"/>
        <v>0</v>
      </c>
      <c r="BY135">
        <f t="shared" ca="1" si="72"/>
        <v>0</v>
      </c>
      <c r="BZ135">
        <f t="shared" ca="1" si="72"/>
        <v>0</v>
      </c>
      <c r="CA135">
        <f t="shared" ca="1" si="72"/>
        <v>0</v>
      </c>
      <c r="CB135">
        <f t="shared" ca="1" si="72"/>
        <v>0</v>
      </c>
      <c r="CC135">
        <f t="shared" ca="1" si="72"/>
        <v>0</v>
      </c>
      <c r="CD135">
        <f t="shared" ca="1" si="72"/>
        <v>0</v>
      </c>
      <c r="CE135">
        <f t="shared" ca="1" si="72"/>
        <v>0</v>
      </c>
      <c r="CF135">
        <f t="shared" ca="1" si="72"/>
        <v>0</v>
      </c>
      <c r="CG135">
        <f t="shared" ca="1" si="72"/>
        <v>0</v>
      </c>
      <c r="CH135" s="3">
        <f t="shared" ca="1" si="53"/>
        <v>0</v>
      </c>
      <c r="CI135" s="3">
        <f ca="1">IF($BN135=0,IF(PV_Zone_Ranking!$AK$18="SS",INDEX($D135:$BY135, 1, MATCH(CI$11,$D$15:$BY$15,0)),IF(PV_Zone_Ranking!$AK$18="TX",INDEX($D135:$BY135, 1, MATCH(CI$12,$D$15:$BY$15,0)),"Error")),0)</f>
        <v>0</v>
      </c>
      <c r="CJ135" s="4">
        <f t="shared" ca="1" si="50"/>
        <v>0</v>
      </c>
      <c r="CK135">
        <f t="shared" ca="1" si="54"/>
        <v>0</v>
      </c>
      <c r="CL135">
        <f t="shared" ca="1" si="55"/>
        <v>0</v>
      </c>
      <c r="CM135" s="4" t="str">
        <f ca="1">IF(D135=0,"",IF(CH135=0,"",COUNTIF($CH$16:$CH$197,"&gt;"&amp;CH135)+COUNTIF($CH135:$CH$197,CH135)))</f>
        <v/>
      </c>
      <c r="CN135" t="str">
        <f ca="1">IF(D135=0,"",IF(CH135=0,"",COUNTIFS($CI$16:$CI$197,"&lt;"&amp;CI135,$CI$16:$CI$197,"&lt;&gt;"&amp;0)+COUNTIF($CI135:$CI$197,CI135)))</f>
        <v/>
      </c>
      <c r="CQ135">
        <v>120</v>
      </c>
      <c r="CR135" t="e">
        <f t="shared" ca="1" si="71"/>
        <v>#N/A</v>
      </c>
      <c r="CS135" t="e">
        <f t="shared" ca="1" si="71"/>
        <v>#N/A</v>
      </c>
      <c r="CT135" s="3" t="e">
        <f t="shared" ca="1" si="71"/>
        <v>#N/A</v>
      </c>
      <c r="CU135" s="3" t="e">
        <f t="shared" ca="1" si="71"/>
        <v>#N/A</v>
      </c>
      <c r="CV135" s="4" t="e">
        <f t="shared" ca="1" si="71"/>
        <v>#N/A</v>
      </c>
      <c r="CW135" s="4" t="e">
        <f t="shared" ca="1" si="57"/>
        <v>#N/A</v>
      </c>
      <c r="CY135">
        <v>120</v>
      </c>
      <c r="CZ135" t="e">
        <f t="shared" ca="1" si="60"/>
        <v>#N/A</v>
      </c>
      <c r="DA135" t="e">
        <f t="shared" ca="1" si="60"/>
        <v>#N/A</v>
      </c>
      <c r="DB135" s="3" t="e">
        <f t="shared" ca="1" si="60"/>
        <v>#N/A</v>
      </c>
      <c r="DC135" s="3" t="e">
        <f t="shared" ca="1" si="60"/>
        <v>#N/A</v>
      </c>
      <c r="DD135" s="4" t="e">
        <f t="shared" ca="1" si="60"/>
        <v>#N/A</v>
      </c>
      <c r="DE135" s="4" t="e">
        <f t="shared" ca="1" si="58"/>
        <v>#N/A</v>
      </c>
      <c r="DF135" t="e">
        <f t="shared" ca="1" si="56"/>
        <v>#N/A</v>
      </c>
    </row>
    <row r="136" spans="4:110" x14ac:dyDescent="0.2">
      <c r="D136" s="135">
        <f t="shared" ca="1" si="73"/>
        <v>0</v>
      </c>
      <c r="E136" s="135">
        <f t="shared" ca="1" si="73"/>
        <v>0</v>
      </c>
      <c r="F136" s="135">
        <f t="shared" ca="1" si="73"/>
        <v>0</v>
      </c>
      <c r="G136" s="135">
        <f t="shared" ca="1" si="73"/>
        <v>0</v>
      </c>
      <c r="H136" s="135">
        <f t="shared" ca="1" si="73"/>
        <v>0</v>
      </c>
      <c r="I136" s="135">
        <f t="shared" ca="1" si="73"/>
        <v>0</v>
      </c>
      <c r="J136" s="2">
        <f t="shared" ca="1" si="73"/>
        <v>0</v>
      </c>
      <c r="K136" s="135">
        <f t="shared" ca="1" si="73"/>
        <v>0</v>
      </c>
      <c r="L136" s="135">
        <f t="shared" ca="1" si="73"/>
        <v>0</v>
      </c>
      <c r="M136" s="135">
        <f t="shared" ca="1" si="73"/>
        <v>0</v>
      </c>
      <c r="N136" s="135">
        <f t="shared" ca="1" si="73"/>
        <v>0</v>
      </c>
      <c r="O136" s="135">
        <f t="shared" ca="1" si="73"/>
        <v>0</v>
      </c>
      <c r="P136" s="135">
        <f t="shared" ca="1" si="73"/>
        <v>0</v>
      </c>
      <c r="Q136" s="135">
        <f t="shared" ca="1" si="73"/>
        <v>0</v>
      </c>
      <c r="R136" s="135">
        <f t="shared" ca="1" si="73"/>
        <v>0</v>
      </c>
      <c r="S136" s="135">
        <f t="shared" ca="1" si="73"/>
        <v>0</v>
      </c>
      <c r="T136" s="135">
        <f t="shared" ca="1" si="75"/>
        <v>0</v>
      </c>
      <c r="U136" s="135">
        <f t="shared" ca="1" si="75"/>
        <v>0</v>
      </c>
      <c r="V136" s="135">
        <f t="shared" ca="1" si="75"/>
        <v>0</v>
      </c>
      <c r="W136" s="135">
        <f t="shared" ca="1" si="74"/>
        <v>0</v>
      </c>
      <c r="X136" s="135">
        <f t="shared" ca="1" si="74"/>
        <v>0</v>
      </c>
      <c r="Y136" s="135">
        <f t="shared" ca="1" si="74"/>
        <v>0</v>
      </c>
      <c r="Z136" s="135">
        <f t="shared" ca="1" si="74"/>
        <v>0</v>
      </c>
      <c r="AA136" s="135">
        <f t="shared" ca="1" si="74"/>
        <v>0</v>
      </c>
      <c r="AB136" s="135">
        <f t="shared" ca="1" si="74"/>
        <v>0</v>
      </c>
      <c r="AC136" s="135">
        <f t="shared" ca="1" si="74"/>
        <v>0</v>
      </c>
      <c r="AD136" s="135">
        <f t="shared" ca="1" si="74"/>
        <v>0</v>
      </c>
      <c r="AE136" s="135">
        <f t="shared" ca="1" si="74"/>
        <v>0</v>
      </c>
      <c r="AF136" s="135">
        <f t="shared" ca="1" si="74"/>
        <v>0</v>
      </c>
      <c r="AG136" s="135">
        <f t="shared" ca="1" si="74"/>
        <v>0</v>
      </c>
      <c r="AH136" s="135">
        <f t="shared" ca="1" si="74"/>
        <v>0</v>
      </c>
      <c r="AI136" s="135">
        <f t="shared" ca="1" si="74"/>
        <v>0</v>
      </c>
      <c r="AJ136" s="135">
        <f t="shared" ca="1" si="74"/>
        <v>0</v>
      </c>
      <c r="AK136" s="135">
        <f t="shared" ca="1" si="74"/>
        <v>0</v>
      </c>
      <c r="AL136" s="135">
        <f t="shared" ca="1" si="74"/>
        <v>0</v>
      </c>
      <c r="AM136" s="135">
        <f t="shared" ca="1" si="76"/>
        <v>0</v>
      </c>
      <c r="AN136" s="135">
        <f t="shared" ca="1" si="76"/>
        <v>0</v>
      </c>
      <c r="AO136" s="135">
        <f t="shared" ca="1" si="76"/>
        <v>0</v>
      </c>
      <c r="AP136" s="135">
        <f t="shared" ca="1" si="76"/>
        <v>0</v>
      </c>
      <c r="AQ136" s="135">
        <f t="shared" ca="1" si="76"/>
        <v>0</v>
      </c>
      <c r="AR136" s="135">
        <f t="shared" ca="1" si="76"/>
        <v>0</v>
      </c>
      <c r="AS136" s="135">
        <f t="shared" ca="1" si="76"/>
        <v>0</v>
      </c>
      <c r="AT136" s="135">
        <f t="shared" ca="1" si="76"/>
        <v>0</v>
      </c>
      <c r="AU136" s="135">
        <f t="shared" ca="1" si="76"/>
        <v>0</v>
      </c>
      <c r="AV136" s="135">
        <f t="shared" ca="1" si="76"/>
        <v>0</v>
      </c>
      <c r="AW136" s="135">
        <f t="shared" ca="1" si="76"/>
        <v>0</v>
      </c>
      <c r="AX136" s="135">
        <f t="shared" ca="1" si="76"/>
        <v>0</v>
      </c>
      <c r="AY136" s="135">
        <f t="shared" ca="1" si="76"/>
        <v>0</v>
      </c>
      <c r="AZ136" s="135">
        <f t="shared" ca="1" si="76"/>
        <v>0</v>
      </c>
      <c r="BA136" s="135">
        <f t="shared" ca="1" si="70"/>
        <v>0</v>
      </c>
      <c r="BB136" s="135">
        <f t="shared" ca="1" si="70"/>
        <v>0</v>
      </c>
      <c r="BC136" s="135">
        <f t="shared" ca="1" si="70"/>
        <v>0</v>
      </c>
      <c r="BD136" s="135">
        <f t="shared" ca="1" si="70"/>
        <v>0</v>
      </c>
      <c r="BE136" s="135">
        <f t="shared" ca="1" si="70"/>
        <v>0</v>
      </c>
      <c r="BF136" s="135">
        <f t="shared" ca="1" si="70"/>
        <v>0</v>
      </c>
      <c r="BG136" s="135">
        <f t="shared" ca="1" si="70"/>
        <v>0</v>
      </c>
      <c r="BH136" s="135">
        <f t="shared" ca="1" si="70"/>
        <v>0</v>
      </c>
      <c r="BI136" s="135">
        <f t="shared" ca="1" si="70"/>
        <v>0</v>
      </c>
      <c r="BJ136" s="135">
        <f t="shared" ca="1" si="70"/>
        <v>0</v>
      </c>
      <c r="BK136" s="135">
        <f t="shared" ca="1" si="70"/>
        <v>0</v>
      </c>
      <c r="BL136" s="135"/>
      <c r="BM136" s="135">
        <f ca="1">IF(INDEX($D136:$BV136, 1, MATCH(BM$11,$D$15:$BV$15,0))&gt;=PV_Zone_Ranking!$C$45,0,1)</f>
        <v>0</v>
      </c>
      <c r="BN136" s="135">
        <f t="shared" ca="1" si="52"/>
        <v>0</v>
      </c>
      <c r="BQ136">
        <f ca="1">IF(PV_Zone_Ranking!$AK$18="SS",0,IF(PV_Zone_Ranking!$G$29=0,0,1-(INDEX($D136:$BY136, 1, MATCH(BQ$11,$D$15:$BY$15,0))-PV_Zone_Ranking!$F$29)/(PV_Zone_Ranking!$G$29-PV_Zone_Ranking!$F$29)))</f>
        <v>3.8575399157771662</v>
      </c>
      <c r="BR136">
        <f>IF(PV_Zone_Ranking!$AK$18="TX",0,IF(PV_Zone_Ranking!$G$29=0,0,1-(INDEX($D136:$BY136, 1, MATCH(BR$11,$D$15:$BY$15,0))-PV_Zone_Ranking!$F$29)/(PV_Zone_Ranking!$G$29-PV_Zone_Ranking!$F$29)))</f>
        <v>0</v>
      </c>
      <c r="BS136">
        <f ca="1">IF(PV_Zone_Ranking!$G$30=0,0,1-(INDEX($D136:$BY136, 1, MATCH(BS$11,$D$15:$BY$15,0))-PV_Zone_Ranking!$F$30)/(PV_Zone_Ranking!$G$30-PV_Zone_Ranking!$F$30))</f>
        <v>1.0774207710083805</v>
      </c>
      <c r="BT136">
        <f ca="1">IF(PV_Zone_Ranking!$G$28=0,0,1-(INDEX($D136:$BY136, 1, MATCH(BT$11,$D$15:$BY$15,0))-PV_Zone_Ranking!$F$28)/(PV_Zone_Ranking!$G$28-PV_Zone_Ranking!$F$28))</f>
        <v>16.799370740204573</v>
      </c>
      <c r="BU136">
        <f ca="1">IF(PV_Zone_Ranking!$AK$18="SS",0,IF(PV_Zone_Ranking!$G$26=0,0,1-(INDEX($D136:$BY136, 1, MATCH(BU$11,$D$15:$BY$15,0))-PV_Zone_Ranking!$F$26)/(PV_Zone_Ranking!$G$26-PV_Zone_Ranking!$F$26)))</f>
        <v>19.138888658952798</v>
      </c>
      <c r="BV136">
        <f>IF(PV_Zone_Ranking!$AK$18="TX",0,IF(PV_Zone_Ranking!$G$26=0,0,1-(INDEX($D136:$BY136, 1, MATCH(BV$11,$D$15:$BY$15,0))-PV_Zone_Ranking!$F$26)/(PV_Zone_Ranking!$G$26-PV_Zone_Ranking!$F$26)))</f>
        <v>0</v>
      </c>
      <c r="BW136">
        <v>0</v>
      </c>
      <c r="BX136">
        <f t="shared" ca="1" si="72"/>
        <v>0</v>
      </c>
      <c r="BY136">
        <f t="shared" ca="1" si="72"/>
        <v>0</v>
      </c>
      <c r="BZ136">
        <f t="shared" ca="1" si="72"/>
        <v>0</v>
      </c>
      <c r="CA136">
        <f t="shared" ca="1" si="72"/>
        <v>0</v>
      </c>
      <c r="CB136">
        <f t="shared" ca="1" si="72"/>
        <v>0</v>
      </c>
      <c r="CC136">
        <f t="shared" ca="1" si="72"/>
        <v>0</v>
      </c>
      <c r="CD136">
        <f t="shared" ca="1" si="72"/>
        <v>0</v>
      </c>
      <c r="CE136">
        <f t="shared" ca="1" si="72"/>
        <v>0</v>
      </c>
      <c r="CF136">
        <f t="shared" ca="1" si="72"/>
        <v>0</v>
      </c>
      <c r="CG136">
        <f t="shared" ca="1" si="72"/>
        <v>0</v>
      </c>
      <c r="CH136" s="3">
        <f t="shared" ca="1" si="53"/>
        <v>0</v>
      </c>
      <c r="CI136" s="3">
        <f ca="1">IF($BN136=0,IF(PV_Zone_Ranking!$AK$18="SS",INDEX($D136:$BY136, 1, MATCH(CI$11,$D$15:$BY$15,0)),IF(PV_Zone_Ranking!$AK$18="TX",INDEX($D136:$BY136, 1, MATCH(CI$12,$D$15:$BY$15,0)),"Error")),0)</f>
        <v>0</v>
      </c>
      <c r="CJ136" s="4">
        <f t="shared" ca="1" si="50"/>
        <v>0</v>
      </c>
      <c r="CK136">
        <f t="shared" ca="1" si="54"/>
        <v>0</v>
      </c>
      <c r="CL136">
        <f t="shared" ca="1" si="55"/>
        <v>0</v>
      </c>
      <c r="CM136" s="4" t="str">
        <f ca="1">IF(D136=0,"",IF(CH136=0,"",COUNTIF($CH$16:$CH$197,"&gt;"&amp;CH136)+COUNTIF($CH136:$CH$197,CH136)))</f>
        <v/>
      </c>
      <c r="CN136" t="str">
        <f ca="1">IF(D136=0,"",IF(CH136=0,"",COUNTIFS($CI$16:$CI$197,"&lt;"&amp;CI136,$CI$16:$CI$197,"&lt;&gt;"&amp;0)+COUNTIF($CI136:$CI$197,CI136)))</f>
        <v/>
      </c>
      <c r="CQ136">
        <v>121</v>
      </c>
      <c r="CR136" t="e">
        <f t="shared" ca="1" si="71"/>
        <v>#N/A</v>
      </c>
      <c r="CS136" t="e">
        <f t="shared" ca="1" si="71"/>
        <v>#N/A</v>
      </c>
      <c r="CT136" s="3" t="e">
        <f t="shared" ca="1" si="71"/>
        <v>#N/A</v>
      </c>
      <c r="CU136" s="3" t="e">
        <f t="shared" ca="1" si="71"/>
        <v>#N/A</v>
      </c>
      <c r="CV136" s="4" t="e">
        <f t="shared" ca="1" si="71"/>
        <v>#N/A</v>
      </c>
      <c r="CW136" s="4" t="e">
        <f t="shared" ca="1" si="57"/>
        <v>#N/A</v>
      </c>
      <c r="CY136">
        <v>121</v>
      </c>
      <c r="CZ136" t="e">
        <f t="shared" ca="1" si="60"/>
        <v>#N/A</v>
      </c>
      <c r="DA136" t="e">
        <f t="shared" ca="1" si="60"/>
        <v>#N/A</v>
      </c>
      <c r="DB136" s="3" t="e">
        <f t="shared" ca="1" si="60"/>
        <v>#N/A</v>
      </c>
      <c r="DC136" s="3" t="e">
        <f t="shared" ca="1" si="60"/>
        <v>#N/A</v>
      </c>
      <c r="DD136" s="4" t="e">
        <f t="shared" ca="1" si="60"/>
        <v>#N/A</v>
      </c>
      <c r="DE136" s="4" t="e">
        <f t="shared" ca="1" si="58"/>
        <v>#N/A</v>
      </c>
      <c r="DF136" t="e">
        <f t="shared" ca="1" si="56"/>
        <v>#N/A</v>
      </c>
    </row>
    <row r="137" spans="4:110" x14ac:dyDescent="0.2">
      <c r="D137" s="135">
        <f t="shared" ca="1" si="73"/>
        <v>0</v>
      </c>
      <c r="E137" s="135">
        <f t="shared" ca="1" si="73"/>
        <v>0</v>
      </c>
      <c r="F137" s="135">
        <f t="shared" ca="1" si="73"/>
        <v>0</v>
      </c>
      <c r="G137" s="135">
        <f t="shared" ca="1" si="73"/>
        <v>0</v>
      </c>
      <c r="H137" s="135">
        <f t="shared" ca="1" si="73"/>
        <v>0</v>
      </c>
      <c r="I137" s="135">
        <f t="shared" ca="1" si="73"/>
        <v>0</v>
      </c>
      <c r="J137" s="2">
        <f t="shared" ca="1" si="73"/>
        <v>0</v>
      </c>
      <c r="K137" s="135">
        <f t="shared" ca="1" si="73"/>
        <v>0</v>
      </c>
      <c r="L137" s="135">
        <f t="shared" ca="1" si="73"/>
        <v>0</v>
      </c>
      <c r="M137" s="135">
        <f t="shared" ca="1" si="73"/>
        <v>0</v>
      </c>
      <c r="N137" s="135">
        <f t="shared" ca="1" si="73"/>
        <v>0</v>
      </c>
      <c r="O137" s="135">
        <f t="shared" ca="1" si="73"/>
        <v>0</v>
      </c>
      <c r="P137" s="135">
        <f t="shared" ca="1" si="73"/>
        <v>0</v>
      </c>
      <c r="Q137" s="135">
        <f t="shared" ca="1" si="73"/>
        <v>0</v>
      </c>
      <c r="R137" s="135">
        <f t="shared" ca="1" si="73"/>
        <v>0</v>
      </c>
      <c r="S137" s="135">
        <f t="shared" ca="1" si="73"/>
        <v>0</v>
      </c>
      <c r="T137" s="135">
        <f t="shared" ca="1" si="75"/>
        <v>0</v>
      </c>
      <c r="U137" s="135">
        <f t="shared" ca="1" si="75"/>
        <v>0</v>
      </c>
      <c r="V137" s="135">
        <f t="shared" ca="1" si="75"/>
        <v>0</v>
      </c>
      <c r="W137" s="135">
        <f t="shared" ca="1" si="74"/>
        <v>0</v>
      </c>
      <c r="X137" s="135">
        <f t="shared" ca="1" si="74"/>
        <v>0</v>
      </c>
      <c r="Y137" s="135">
        <f t="shared" ca="1" si="74"/>
        <v>0</v>
      </c>
      <c r="Z137" s="135">
        <f t="shared" ca="1" si="74"/>
        <v>0</v>
      </c>
      <c r="AA137" s="135">
        <f t="shared" ca="1" si="74"/>
        <v>0</v>
      </c>
      <c r="AB137" s="135">
        <f t="shared" ca="1" si="74"/>
        <v>0</v>
      </c>
      <c r="AC137" s="135">
        <f t="shared" ca="1" si="74"/>
        <v>0</v>
      </c>
      <c r="AD137" s="135">
        <f t="shared" ca="1" si="74"/>
        <v>0</v>
      </c>
      <c r="AE137" s="135">
        <f t="shared" ca="1" si="74"/>
        <v>0</v>
      </c>
      <c r="AF137" s="135">
        <f t="shared" ca="1" si="74"/>
        <v>0</v>
      </c>
      <c r="AG137" s="135">
        <f t="shared" ca="1" si="74"/>
        <v>0</v>
      </c>
      <c r="AH137" s="135">
        <f t="shared" ca="1" si="74"/>
        <v>0</v>
      </c>
      <c r="AI137" s="135">
        <f t="shared" ca="1" si="74"/>
        <v>0</v>
      </c>
      <c r="AJ137" s="135">
        <f t="shared" ca="1" si="74"/>
        <v>0</v>
      </c>
      <c r="AK137" s="135">
        <f t="shared" ca="1" si="74"/>
        <v>0</v>
      </c>
      <c r="AL137" s="135">
        <f t="shared" ca="1" si="74"/>
        <v>0</v>
      </c>
      <c r="AM137" s="135">
        <f t="shared" ca="1" si="76"/>
        <v>0</v>
      </c>
      <c r="AN137" s="135">
        <f t="shared" ca="1" si="76"/>
        <v>0</v>
      </c>
      <c r="AO137" s="135">
        <f t="shared" ca="1" si="76"/>
        <v>0</v>
      </c>
      <c r="AP137" s="135">
        <f t="shared" ca="1" si="76"/>
        <v>0</v>
      </c>
      <c r="AQ137" s="135">
        <f t="shared" ca="1" si="76"/>
        <v>0</v>
      </c>
      <c r="AR137" s="135">
        <f t="shared" ca="1" si="76"/>
        <v>0</v>
      </c>
      <c r="AS137" s="135">
        <f t="shared" ca="1" si="76"/>
        <v>0</v>
      </c>
      <c r="AT137" s="135">
        <f t="shared" ca="1" si="76"/>
        <v>0</v>
      </c>
      <c r="AU137" s="135">
        <f t="shared" ca="1" si="76"/>
        <v>0</v>
      </c>
      <c r="AV137" s="135">
        <f t="shared" ca="1" si="76"/>
        <v>0</v>
      </c>
      <c r="AW137" s="135">
        <f t="shared" ca="1" si="76"/>
        <v>0</v>
      </c>
      <c r="AX137" s="135">
        <f t="shared" ca="1" si="76"/>
        <v>0</v>
      </c>
      <c r="AY137" s="135">
        <f t="shared" ca="1" si="76"/>
        <v>0</v>
      </c>
      <c r="AZ137" s="135">
        <f t="shared" ca="1" si="76"/>
        <v>0</v>
      </c>
      <c r="BA137" s="135">
        <f t="shared" ca="1" si="70"/>
        <v>0</v>
      </c>
      <c r="BB137" s="135">
        <f t="shared" ca="1" si="70"/>
        <v>0</v>
      </c>
      <c r="BC137" s="135">
        <f t="shared" ca="1" si="70"/>
        <v>0</v>
      </c>
      <c r="BD137" s="135">
        <f t="shared" ca="1" si="70"/>
        <v>0</v>
      </c>
      <c r="BE137" s="135">
        <f t="shared" ca="1" si="70"/>
        <v>0</v>
      </c>
      <c r="BF137" s="135">
        <f t="shared" ca="1" si="70"/>
        <v>0</v>
      </c>
      <c r="BG137" s="135">
        <f t="shared" ca="1" si="70"/>
        <v>0</v>
      </c>
      <c r="BH137" s="135">
        <f t="shared" ca="1" si="70"/>
        <v>0</v>
      </c>
      <c r="BI137" s="135">
        <f t="shared" ca="1" si="70"/>
        <v>0</v>
      </c>
      <c r="BJ137" s="135">
        <f t="shared" ca="1" si="70"/>
        <v>0</v>
      </c>
      <c r="BK137" s="135">
        <f t="shared" ca="1" si="70"/>
        <v>0</v>
      </c>
      <c r="BL137" s="135"/>
      <c r="BM137" s="135">
        <f ca="1">IF(INDEX($D137:$BV137, 1, MATCH(BM$11,$D$15:$BV$15,0))&gt;=PV_Zone_Ranking!$C$45,0,1)</f>
        <v>0</v>
      </c>
      <c r="BN137" s="135">
        <f t="shared" ca="1" si="52"/>
        <v>0</v>
      </c>
      <c r="BQ137">
        <f ca="1">IF(PV_Zone_Ranking!$AK$18="SS",0,IF(PV_Zone_Ranking!$G$29=0,0,1-(INDEX($D137:$BY137, 1, MATCH(BQ$11,$D$15:$BY$15,0))-PV_Zone_Ranking!$F$29)/(PV_Zone_Ranking!$G$29-PV_Zone_Ranking!$F$29)))</f>
        <v>3.8575399157771662</v>
      </c>
      <c r="BR137">
        <f>IF(PV_Zone_Ranking!$AK$18="TX",0,IF(PV_Zone_Ranking!$G$29=0,0,1-(INDEX($D137:$BY137, 1, MATCH(BR$11,$D$15:$BY$15,0))-PV_Zone_Ranking!$F$29)/(PV_Zone_Ranking!$G$29-PV_Zone_Ranking!$F$29)))</f>
        <v>0</v>
      </c>
      <c r="BS137">
        <f ca="1">IF(PV_Zone_Ranking!$G$30=0,0,1-(INDEX($D137:$BY137, 1, MATCH(BS$11,$D$15:$BY$15,0))-PV_Zone_Ranking!$F$30)/(PV_Zone_Ranking!$G$30-PV_Zone_Ranking!$F$30))</f>
        <v>1.0774207710083805</v>
      </c>
      <c r="BT137">
        <f ca="1">IF(PV_Zone_Ranking!$G$28=0,0,1-(INDEX($D137:$BY137, 1, MATCH(BT$11,$D$15:$BY$15,0))-PV_Zone_Ranking!$F$28)/(PV_Zone_Ranking!$G$28-PV_Zone_Ranking!$F$28))</f>
        <v>16.799370740204573</v>
      </c>
      <c r="BU137">
        <f ca="1">IF(PV_Zone_Ranking!$AK$18="SS",0,IF(PV_Zone_Ranking!$G$26=0,0,1-(INDEX($D137:$BY137, 1, MATCH(BU$11,$D$15:$BY$15,0))-PV_Zone_Ranking!$F$26)/(PV_Zone_Ranking!$G$26-PV_Zone_Ranking!$F$26)))</f>
        <v>19.138888658952798</v>
      </c>
      <c r="BV137">
        <f>IF(PV_Zone_Ranking!$AK$18="TX",0,IF(PV_Zone_Ranking!$G$26=0,0,1-(INDEX($D137:$BY137, 1, MATCH(BV$11,$D$15:$BY$15,0))-PV_Zone_Ranking!$F$26)/(PV_Zone_Ranking!$G$26-PV_Zone_Ranking!$F$26)))</f>
        <v>0</v>
      </c>
      <c r="BW137">
        <v>0</v>
      </c>
      <c r="BX137">
        <f t="shared" ca="1" si="72"/>
        <v>0</v>
      </c>
      <c r="BY137">
        <f t="shared" ca="1" si="72"/>
        <v>0</v>
      </c>
      <c r="BZ137">
        <f t="shared" ca="1" si="72"/>
        <v>0</v>
      </c>
      <c r="CA137">
        <f t="shared" ca="1" si="72"/>
        <v>0</v>
      </c>
      <c r="CB137">
        <f t="shared" ca="1" si="72"/>
        <v>0</v>
      </c>
      <c r="CC137">
        <f t="shared" ca="1" si="72"/>
        <v>0</v>
      </c>
      <c r="CD137">
        <f t="shared" ca="1" si="72"/>
        <v>0</v>
      </c>
      <c r="CE137">
        <f t="shared" ca="1" si="72"/>
        <v>0</v>
      </c>
      <c r="CF137">
        <f t="shared" ca="1" si="72"/>
        <v>0</v>
      </c>
      <c r="CG137">
        <f t="shared" ca="1" si="72"/>
        <v>0</v>
      </c>
      <c r="CH137" s="3">
        <f t="shared" ca="1" si="53"/>
        <v>0</v>
      </c>
      <c r="CI137" s="3">
        <f ca="1">IF($BN137=0,IF(PV_Zone_Ranking!$AK$18="SS",INDEX($D137:$BY137, 1, MATCH(CI$11,$D$15:$BY$15,0)),IF(PV_Zone_Ranking!$AK$18="TX",INDEX($D137:$BY137, 1, MATCH(CI$12,$D$15:$BY$15,0)),"Error")),0)</f>
        <v>0</v>
      </c>
      <c r="CJ137" s="4">
        <f t="shared" ca="1" si="50"/>
        <v>0</v>
      </c>
      <c r="CK137">
        <f t="shared" ca="1" si="54"/>
        <v>0</v>
      </c>
      <c r="CL137">
        <f t="shared" ca="1" si="55"/>
        <v>0</v>
      </c>
      <c r="CM137" s="4" t="str">
        <f ca="1">IF(D137=0,"",IF(CH137=0,"",COUNTIF($CH$16:$CH$197,"&gt;"&amp;CH137)+COUNTIF($CH137:$CH$197,CH137)))</f>
        <v/>
      </c>
      <c r="CN137" t="str">
        <f ca="1">IF(D137=0,"",IF(CH137=0,"",COUNTIFS($CI$16:$CI$197,"&lt;"&amp;CI137,$CI$16:$CI$197,"&lt;&gt;"&amp;0)+COUNTIF($CI137:$CI$197,CI137)))</f>
        <v/>
      </c>
      <c r="CQ137">
        <v>122</v>
      </c>
      <c r="CR137" t="e">
        <f t="shared" ca="1" si="71"/>
        <v>#N/A</v>
      </c>
      <c r="CS137" t="e">
        <f t="shared" ca="1" si="71"/>
        <v>#N/A</v>
      </c>
      <c r="CT137" s="3" t="e">
        <f t="shared" ca="1" si="71"/>
        <v>#N/A</v>
      </c>
      <c r="CU137" s="3" t="e">
        <f t="shared" ca="1" si="71"/>
        <v>#N/A</v>
      </c>
      <c r="CV137" s="4" t="e">
        <f t="shared" ca="1" si="71"/>
        <v>#N/A</v>
      </c>
      <c r="CW137" s="4" t="e">
        <f t="shared" ca="1" si="57"/>
        <v>#N/A</v>
      </c>
      <c r="CY137">
        <v>122</v>
      </c>
      <c r="CZ137" t="e">
        <f t="shared" ca="1" si="60"/>
        <v>#N/A</v>
      </c>
      <c r="DA137" t="e">
        <f t="shared" ca="1" si="60"/>
        <v>#N/A</v>
      </c>
      <c r="DB137" s="3" t="e">
        <f t="shared" ca="1" si="60"/>
        <v>#N/A</v>
      </c>
      <c r="DC137" s="3" t="e">
        <f t="shared" ca="1" si="60"/>
        <v>#N/A</v>
      </c>
      <c r="DD137" s="4" t="e">
        <f t="shared" ca="1" si="60"/>
        <v>#N/A</v>
      </c>
      <c r="DE137" s="4" t="e">
        <f t="shared" ca="1" si="58"/>
        <v>#N/A</v>
      </c>
      <c r="DF137" t="e">
        <f t="shared" ca="1" si="56"/>
        <v>#N/A</v>
      </c>
    </row>
    <row r="138" spans="4:110" x14ac:dyDescent="0.2">
      <c r="D138" s="135">
        <f t="shared" ca="1" si="73"/>
        <v>0</v>
      </c>
      <c r="E138" s="135">
        <f t="shared" ca="1" si="73"/>
        <v>0</v>
      </c>
      <c r="F138" s="135">
        <f t="shared" ca="1" si="73"/>
        <v>0</v>
      </c>
      <c r="G138" s="135">
        <f t="shared" ca="1" si="73"/>
        <v>0</v>
      </c>
      <c r="H138" s="135">
        <f t="shared" ca="1" si="73"/>
        <v>0</v>
      </c>
      <c r="I138" s="135">
        <f t="shared" ca="1" si="73"/>
        <v>0</v>
      </c>
      <c r="J138" s="2">
        <f t="shared" ca="1" si="73"/>
        <v>0</v>
      </c>
      <c r="K138" s="135">
        <f t="shared" ca="1" si="73"/>
        <v>0</v>
      </c>
      <c r="L138" s="135">
        <f t="shared" ca="1" si="73"/>
        <v>0</v>
      </c>
      <c r="M138" s="135">
        <f t="shared" ca="1" si="73"/>
        <v>0</v>
      </c>
      <c r="N138" s="135">
        <f t="shared" ca="1" si="73"/>
        <v>0</v>
      </c>
      <c r="O138" s="135">
        <f t="shared" ca="1" si="73"/>
        <v>0</v>
      </c>
      <c r="P138" s="135">
        <f t="shared" ca="1" si="73"/>
        <v>0</v>
      </c>
      <c r="Q138" s="135">
        <f t="shared" ca="1" si="73"/>
        <v>0</v>
      </c>
      <c r="R138" s="135">
        <f t="shared" ca="1" si="73"/>
        <v>0</v>
      </c>
      <c r="S138" s="135">
        <f t="shared" ca="1" si="73"/>
        <v>0</v>
      </c>
      <c r="T138" s="135">
        <f t="shared" ca="1" si="75"/>
        <v>0</v>
      </c>
      <c r="U138" s="135">
        <f t="shared" ca="1" si="75"/>
        <v>0</v>
      </c>
      <c r="V138" s="135">
        <f t="shared" ca="1" si="75"/>
        <v>0</v>
      </c>
      <c r="W138" s="135">
        <f t="shared" ca="1" si="74"/>
        <v>0</v>
      </c>
      <c r="X138" s="135">
        <f t="shared" ca="1" si="74"/>
        <v>0</v>
      </c>
      <c r="Y138" s="135">
        <f t="shared" ca="1" si="74"/>
        <v>0</v>
      </c>
      <c r="Z138" s="135">
        <f t="shared" ca="1" si="74"/>
        <v>0</v>
      </c>
      <c r="AA138" s="135">
        <f t="shared" ca="1" si="74"/>
        <v>0</v>
      </c>
      <c r="AB138" s="135">
        <f t="shared" ca="1" si="74"/>
        <v>0</v>
      </c>
      <c r="AC138" s="135">
        <f t="shared" ca="1" si="74"/>
        <v>0</v>
      </c>
      <c r="AD138" s="135">
        <f t="shared" ca="1" si="74"/>
        <v>0</v>
      </c>
      <c r="AE138" s="135">
        <f t="shared" ca="1" si="74"/>
        <v>0</v>
      </c>
      <c r="AF138" s="135">
        <f t="shared" ca="1" si="74"/>
        <v>0</v>
      </c>
      <c r="AG138" s="135">
        <f t="shared" ca="1" si="74"/>
        <v>0</v>
      </c>
      <c r="AH138" s="135">
        <f t="shared" ca="1" si="74"/>
        <v>0</v>
      </c>
      <c r="AI138" s="135">
        <f t="shared" ca="1" si="74"/>
        <v>0</v>
      </c>
      <c r="AJ138" s="135">
        <f t="shared" ca="1" si="74"/>
        <v>0</v>
      </c>
      <c r="AK138" s="135">
        <f t="shared" ca="1" si="74"/>
        <v>0</v>
      </c>
      <c r="AL138" s="135">
        <f t="shared" ca="1" si="74"/>
        <v>0</v>
      </c>
      <c r="AM138" s="135">
        <f t="shared" ca="1" si="76"/>
        <v>0</v>
      </c>
      <c r="AN138" s="135">
        <f t="shared" ca="1" si="76"/>
        <v>0</v>
      </c>
      <c r="AO138" s="135">
        <f t="shared" ca="1" si="76"/>
        <v>0</v>
      </c>
      <c r="AP138" s="135">
        <f t="shared" ca="1" si="76"/>
        <v>0</v>
      </c>
      <c r="AQ138" s="135">
        <f t="shared" ca="1" si="76"/>
        <v>0</v>
      </c>
      <c r="AR138" s="135">
        <f t="shared" ca="1" si="76"/>
        <v>0</v>
      </c>
      <c r="AS138" s="135">
        <f t="shared" ca="1" si="76"/>
        <v>0</v>
      </c>
      <c r="AT138" s="135">
        <f t="shared" ca="1" si="76"/>
        <v>0</v>
      </c>
      <c r="AU138" s="135">
        <f t="shared" ca="1" si="76"/>
        <v>0</v>
      </c>
      <c r="AV138" s="135">
        <f t="shared" ca="1" si="76"/>
        <v>0</v>
      </c>
      <c r="AW138" s="135">
        <f t="shared" ca="1" si="76"/>
        <v>0</v>
      </c>
      <c r="AX138" s="135">
        <f t="shared" ca="1" si="76"/>
        <v>0</v>
      </c>
      <c r="AY138" s="135">
        <f t="shared" ca="1" si="76"/>
        <v>0</v>
      </c>
      <c r="AZ138" s="135">
        <f t="shared" ca="1" si="76"/>
        <v>0</v>
      </c>
      <c r="BA138" s="135">
        <f t="shared" ca="1" si="70"/>
        <v>0</v>
      </c>
      <c r="BB138" s="135">
        <f t="shared" ca="1" si="70"/>
        <v>0</v>
      </c>
      <c r="BC138" s="135">
        <f t="shared" ca="1" si="70"/>
        <v>0</v>
      </c>
      <c r="BD138" s="135">
        <f t="shared" ca="1" si="70"/>
        <v>0</v>
      </c>
      <c r="BE138" s="135">
        <f t="shared" ca="1" si="70"/>
        <v>0</v>
      </c>
      <c r="BF138" s="135">
        <f t="shared" ca="1" si="70"/>
        <v>0</v>
      </c>
      <c r="BG138" s="135">
        <f t="shared" ca="1" si="70"/>
        <v>0</v>
      </c>
      <c r="BH138" s="135">
        <f t="shared" ca="1" si="70"/>
        <v>0</v>
      </c>
      <c r="BI138" s="135">
        <f t="shared" ca="1" si="70"/>
        <v>0</v>
      </c>
      <c r="BJ138" s="135">
        <f t="shared" ca="1" si="70"/>
        <v>0</v>
      </c>
      <c r="BK138" s="135">
        <f t="shared" ca="1" si="70"/>
        <v>0</v>
      </c>
      <c r="BL138" s="135"/>
      <c r="BM138" s="135">
        <f ca="1">IF(INDEX($D138:$BV138, 1, MATCH(BM$11,$D$15:$BV$15,0))&gt;=PV_Zone_Ranking!$C$45,0,1)</f>
        <v>0</v>
      </c>
      <c r="BN138" s="135">
        <f t="shared" ca="1" si="52"/>
        <v>0</v>
      </c>
      <c r="BQ138">
        <f ca="1">IF(PV_Zone_Ranking!$AK$18="SS",0,IF(PV_Zone_Ranking!$G$29=0,0,1-(INDEX($D138:$BY138, 1, MATCH(BQ$11,$D$15:$BY$15,0))-PV_Zone_Ranking!$F$29)/(PV_Zone_Ranking!$G$29-PV_Zone_Ranking!$F$29)))</f>
        <v>3.8575399157771662</v>
      </c>
      <c r="BR138">
        <f>IF(PV_Zone_Ranking!$AK$18="TX",0,IF(PV_Zone_Ranking!$G$29=0,0,1-(INDEX($D138:$BY138, 1, MATCH(BR$11,$D$15:$BY$15,0))-PV_Zone_Ranking!$F$29)/(PV_Zone_Ranking!$G$29-PV_Zone_Ranking!$F$29)))</f>
        <v>0</v>
      </c>
      <c r="BS138">
        <f ca="1">IF(PV_Zone_Ranking!$G$30=0,0,1-(INDEX($D138:$BY138, 1, MATCH(BS$11,$D$15:$BY$15,0))-PV_Zone_Ranking!$F$30)/(PV_Zone_Ranking!$G$30-PV_Zone_Ranking!$F$30))</f>
        <v>1.0774207710083805</v>
      </c>
      <c r="BT138">
        <f ca="1">IF(PV_Zone_Ranking!$G$28=0,0,1-(INDEX($D138:$BY138, 1, MATCH(BT$11,$D$15:$BY$15,0))-PV_Zone_Ranking!$F$28)/(PV_Zone_Ranking!$G$28-PV_Zone_Ranking!$F$28))</f>
        <v>16.799370740204573</v>
      </c>
      <c r="BU138">
        <f ca="1">IF(PV_Zone_Ranking!$AK$18="SS",0,IF(PV_Zone_Ranking!$G$26=0,0,1-(INDEX($D138:$BY138, 1, MATCH(BU$11,$D$15:$BY$15,0))-PV_Zone_Ranking!$F$26)/(PV_Zone_Ranking!$G$26-PV_Zone_Ranking!$F$26)))</f>
        <v>19.138888658952798</v>
      </c>
      <c r="BV138">
        <f>IF(PV_Zone_Ranking!$AK$18="TX",0,IF(PV_Zone_Ranking!$G$26=0,0,1-(INDEX($D138:$BY138, 1, MATCH(BV$11,$D$15:$BY$15,0))-PV_Zone_Ranking!$F$26)/(PV_Zone_Ranking!$G$26-PV_Zone_Ranking!$F$26)))</f>
        <v>0</v>
      </c>
      <c r="BW138">
        <v>0</v>
      </c>
      <c r="BX138">
        <f t="shared" ca="1" si="72"/>
        <v>0</v>
      </c>
      <c r="BY138">
        <f t="shared" ca="1" si="72"/>
        <v>0</v>
      </c>
      <c r="BZ138">
        <f t="shared" ca="1" si="72"/>
        <v>0</v>
      </c>
      <c r="CA138">
        <f t="shared" ca="1" si="72"/>
        <v>0</v>
      </c>
      <c r="CB138">
        <f t="shared" ca="1" si="72"/>
        <v>0</v>
      </c>
      <c r="CC138">
        <f t="shared" ca="1" si="72"/>
        <v>0</v>
      </c>
      <c r="CD138">
        <f t="shared" ca="1" si="72"/>
        <v>0</v>
      </c>
      <c r="CE138">
        <f t="shared" ca="1" si="72"/>
        <v>0</v>
      </c>
      <c r="CF138">
        <f t="shared" ca="1" si="72"/>
        <v>0</v>
      </c>
      <c r="CG138">
        <f t="shared" ca="1" si="72"/>
        <v>0</v>
      </c>
      <c r="CH138" s="3">
        <f t="shared" ca="1" si="53"/>
        <v>0</v>
      </c>
      <c r="CI138" s="3">
        <f ca="1">IF($BN138=0,IF(PV_Zone_Ranking!$AK$18="SS",INDEX($D138:$BY138, 1, MATCH(CI$11,$D$15:$BY$15,0)),IF(PV_Zone_Ranking!$AK$18="TX",INDEX($D138:$BY138, 1, MATCH(CI$12,$D$15:$BY$15,0)),"Error")),0)</f>
        <v>0</v>
      </c>
      <c r="CJ138" s="4">
        <f t="shared" ca="1" si="50"/>
        <v>0</v>
      </c>
      <c r="CK138">
        <f t="shared" ca="1" si="54"/>
        <v>0</v>
      </c>
      <c r="CL138">
        <f t="shared" ca="1" si="55"/>
        <v>0</v>
      </c>
      <c r="CM138" s="4" t="str">
        <f ca="1">IF(D138=0,"",IF(CH138=0,"",COUNTIF($CH$16:$CH$197,"&gt;"&amp;CH138)+COUNTIF($CH138:$CH$197,CH138)))</f>
        <v/>
      </c>
      <c r="CN138" t="str">
        <f ca="1">IF(D138=0,"",IF(CH138=0,"",COUNTIFS($CI$16:$CI$197,"&lt;"&amp;CI138,$CI$16:$CI$197,"&lt;&gt;"&amp;0)+COUNTIF($CI138:$CI$197,CI138)))</f>
        <v/>
      </c>
      <c r="CQ138">
        <v>123</v>
      </c>
      <c r="CR138" t="e">
        <f t="shared" ca="1" si="71"/>
        <v>#N/A</v>
      </c>
      <c r="CS138" t="e">
        <f t="shared" ca="1" si="71"/>
        <v>#N/A</v>
      </c>
      <c r="CT138" s="3" t="e">
        <f t="shared" ca="1" si="71"/>
        <v>#N/A</v>
      </c>
      <c r="CU138" s="3" t="e">
        <f t="shared" ca="1" si="71"/>
        <v>#N/A</v>
      </c>
      <c r="CV138" s="4" t="e">
        <f t="shared" ca="1" si="71"/>
        <v>#N/A</v>
      </c>
      <c r="CW138" s="4" t="e">
        <f t="shared" ca="1" si="57"/>
        <v>#N/A</v>
      </c>
      <c r="CY138">
        <v>123</v>
      </c>
      <c r="CZ138" t="e">
        <f t="shared" ca="1" si="60"/>
        <v>#N/A</v>
      </c>
      <c r="DA138" t="e">
        <f t="shared" ca="1" si="60"/>
        <v>#N/A</v>
      </c>
      <c r="DB138" s="3" t="e">
        <f t="shared" ca="1" si="60"/>
        <v>#N/A</v>
      </c>
      <c r="DC138" s="3" t="e">
        <f t="shared" ca="1" si="60"/>
        <v>#N/A</v>
      </c>
      <c r="DD138" s="4" t="e">
        <f t="shared" ca="1" si="60"/>
        <v>#N/A</v>
      </c>
      <c r="DE138" s="4" t="e">
        <f t="shared" ca="1" si="58"/>
        <v>#N/A</v>
      </c>
      <c r="DF138" t="e">
        <f t="shared" ca="1" si="56"/>
        <v>#N/A</v>
      </c>
    </row>
    <row r="139" spans="4:110" x14ac:dyDescent="0.2">
      <c r="D139" s="135">
        <f t="shared" ca="1" si="73"/>
        <v>0</v>
      </c>
      <c r="E139" s="135">
        <f t="shared" ca="1" si="73"/>
        <v>0</v>
      </c>
      <c r="F139" s="135">
        <f t="shared" ca="1" si="73"/>
        <v>0</v>
      </c>
      <c r="G139" s="135">
        <f t="shared" ca="1" si="73"/>
        <v>0</v>
      </c>
      <c r="H139" s="135">
        <f t="shared" ca="1" si="73"/>
        <v>0</v>
      </c>
      <c r="I139" s="135">
        <f t="shared" ca="1" si="73"/>
        <v>0</v>
      </c>
      <c r="J139" s="2">
        <f t="shared" ca="1" si="73"/>
        <v>0</v>
      </c>
      <c r="K139" s="135">
        <f t="shared" ca="1" si="73"/>
        <v>0</v>
      </c>
      <c r="L139" s="135">
        <f t="shared" ca="1" si="73"/>
        <v>0</v>
      </c>
      <c r="M139" s="135">
        <f t="shared" ca="1" si="73"/>
        <v>0</v>
      </c>
      <c r="N139" s="135">
        <f t="shared" ca="1" si="73"/>
        <v>0</v>
      </c>
      <c r="O139" s="135">
        <f t="shared" ca="1" si="73"/>
        <v>0</v>
      </c>
      <c r="P139" s="135">
        <f t="shared" ca="1" si="73"/>
        <v>0</v>
      </c>
      <c r="Q139" s="135">
        <f t="shared" ca="1" si="73"/>
        <v>0</v>
      </c>
      <c r="R139" s="135">
        <f t="shared" ca="1" si="73"/>
        <v>0</v>
      </c>
      <c r="S139" s="135">
        <f t="shared" ca="1" si="73"/>
        <v>0</v>
      </c>
      <c r="T139" s="135">
        <f t="shared" ca="1" si="75"/>
        <v>0</v>
      </c>
      <c r="U139" s="135">
        <f t="shared" ca="1" si="75"/>
        <v>0</v>
      </c>
      <c r="V139" s="135">
        <f t="shared" ca="1" si="75"/>
        <v>0</v>
      </c>
      <c r="W139" s="135">
        <f t="shared" ca="1" si="74"/>
        <v>0</v>
      </c>
      <c r="X139" s="135">
        <f t="shared" ca="1" si="74"/>
        <v>0</v>
      </c>
      <c r="Y139" s="135">
        <f t="shared" ca="1" si="74"/>
        <v>0</v>
      </c>
      <c r="Z139" s="135">
        <f t="shared" ca="1" si="74"/>
        <v>0</v>
      </c>
      <c r="AA139" s="135">
        <f t="shared" ca="1" si="74"/>
        <v>0</v>
      </c>
      <c r="AB139" s="135">
        <f t="shared" ca="1" si="74"/>
        <v>0</v>
      </c>
      <c r="AC139" s="135">
        <f t="shared" ca="1" si="74"/>
        <v>0</v>
      </c>
      <c r="AD139" s="135">
        <f t="shared" ca="1" si="74"/>
        <v>0</v>
      </c>
      <c r="AE139" s="135">
        <f t="shared" ca="1" si="74"/>
        <v>0</v>
      </c>
      <c r="AF139" s="135">
        <f t="shared" ca="1" si="74"/>
        <v>0</v>
      </c>
      <c r="AG139" s="135">
        <f t="shared" ca="1" si="74"/>
        <v>0</v>
      </c>
      <c r="AH139" s="135">
        <f t="shared" ca="1" si="74"/>
        <v>0</v>
      </c>
      <c r="AI139" s="135">
        <f t="shared" ca="1" si="74"/>
        <v>0</v>
      </c>
      <c r="AJ139" s="135">
        <f t="shared" ca="1" si="74"/>
        <v>0</v>
      </c>
      <c r="AK139" s="135">
        <f t="shared" ca="1" si="74"/>
        <v>0</v>
      </c>
      <c r="AL139" s="135">
        <f t="shared" ca="1" si="74"/>
        <v>0</v>
      </c>
      <c r="AM139" s="135">
        <f t="shared" ca="1" si="76"/>
        <v>0</v>
      </c>
      <c r="AN139" s="135">
        <f t="shared" ca="1" si="76"/>
        <v>0</v>
      </c>
      <c r="AO139" s="135">
        <f t="shared" ca="1" si="76"/>
        <v>0</v>
      </c>
      <c r="AP139" s="135">
        <f t="shared" ca="1" si="76"/>
        <v>0</v>
      </c>
      <c r="AQ139" s="135">
        <f t="shared" ca="1" si="76"/>
        <v>0</v>
      </c>
      <c r="AR139" s="135">
        <f t="shared" ca="1" si="76"/>
        <v>0</v>
      </c>
      <c r="AS139" s="135">
        <f t="shared" ca="1" si="76"/>
        <v>0</v>
      </c>
      <c r="AT139" s="135">
        <f t="shared" ca="1" si="76"/>
        <v>0</v>
      </c>
      <c r="AU139" s="135">
        <f t="shared" ca="1" si="76"/>
        <v>0</v>
      </c>
      <c r="AV139" s="135">
        <f t="shared" ca="1" si="76"/>
        <v>0</v>
      </c>
      <c r="AW139" s="135">
        <f t="shared" ca="1" si="76"/>
        <v>0</v>
      </c>
      <c r="AX139" s="135">
        <f t="shared" ca="1" si="76"/>
        <v>0</v>
      </c>
      <c r="AY139" s="135">
        <f t="shared" ca="1" si="76"/>
        <v>0</v>
      </c>
      <c r="AZ139" s="135">
        <f t="shared" ca="1" si="76"/>
        <v>0</v>
      </c>
      <c r="BA139" s="135">
        <f t="shared" ca="1" si="70"/>
        <v>0</v>
      </c>
      <c r="BB139" s="135">
        <f t="shared" ca="1" si="70"/>
        <v>0</v>
      </c>
      <c r="BC139" s="135">
        <f t="shared" ca="1" si="70"/>
        <v>0</v>
      </c>
      <c r="BD139" s="135">
        <f t="shared" ca="1" si="70"/>
        <v>0</v>
      </c>
      <c r="BE139" s="135">
        <f t="shared" ca="1" si="70"/>
        <v>0</v>
      </c>
      <c r="BF139" s="135">
        <f t="shared" ca="1" si="70"/>
        <v>0</v>
      </c>
      <c r="BG139" s="135">
        <f t="shared" ca="1" si="70"/>
        <v>0</v>
      </c>
      <c r="BH139" s="135">
        <f t="shared" ca="1" si="70"/>
        <v>0</v>
      </c>
      <c r="BI139" s="135">
        <f t="shared" ca="1" si="70"/>
        <v>0</v>
      </c>
      <c r="BJ139" s="135">
        <f t="shared" ca="1" si="70"/>
        <v>0</v>
      </c>
      <c r="BK139" s="135">
        <f t="shared" ca="1" si="70"/>
        <v>0</v>
      </c>
      <c r="BL139" s="135"/>
      <c r="BM139" s="135">
        <f ca="1">IF(INDEX($D139:$BV139, 1, MATCH(BM$11,$D$15:$BV$15,0))&gt;=PV_Zone_Ranking!$C$45,0,1)</f>
        <v>0</v>
      </c>
      <c r="BN139" s="135">
        <f t="shared" ca="1" si="52"/>
        <v>0</v>
      </c>
      <c r="BQ139">
        <f ca="1">IF(PV_Zone_Ranking!$AK$18="SS",0,IF(PV_Zone_Ranking!$G$29=0,0,1-(INDEX($D139:$BY139, 1, MATCH(BQ$11,$D$15:$BY$15,0))-PV_Zone_Ranking!$F$29)/(PV_Zone_Ranking!$G$29-PV_Zone_Ranking!$F$29)))</f>
        <v>3.8575399157771662</v>
      </c>
      <c r="BR139">
        <f>IF(PV_Zone_Ranking!$AK$18="TX",0,IF(PV_Zone_Ranking!$G$29=0,0,1-(INDEX($D139:$BY139, 1, MATCH(BR$11,$D$15:$BY$15,0))-PV_Zone_Ranking!$F$29)/(PV_Zone_Ranking!$G$29-PV_Zone_Ranking!$F$29)))</f>
        <v>0</v>
      </c>
      <c r="BS139">
        <f ca="1">IF(PV_Zone_Ranking!$G$30=0,0,1-(INDEX($D139:$BY139, 1, MATCH(BS$11,$D$15:$BY$15,0))-PV_Zone_Ranking!$F$30)/(PV_Zone_Ranking!$G$30-PV_Zone_Ranking!$F$30))</f>
        <v>1.0774207710083805</v>
      </c>
      <c r="BT139">
        <f ca="1">IF(PV_Zone_Ranking!$G$28=0,0,1-(INDEX($D139:$BY139, 1, MATCH(BT$11,$D$15:$BY$15,0))-PV_Zone_Ranking!$F$28)/(PV_Zone_Ranking!$G$28-PV_Zone_Ranking!$F$28))</f>
        <v>16.799370740204573</v>
      </c>
      <c r="BU139">
        <f ca="1">IF(PV_Zone_Ranking!$AK$18="SS",0,IF(PV_Zone_Ranking!$G$26=0,0,1-(INDEX($D139:$BY139, 1, MATCH(BU$11,$D$15:$BY$15,0))-PV_Zone_Ranking!$F$26)/(PV_Zone_Ranking!$G$26-PV_Zone_Ranking!$F$26)))</f>
        <v>19.138888658952798</v>
      </c>
      <c r="BV139">
        <f>IF(PV_Zone_Ranking!$AK$18="TX",0,IF(PV_Zone_Ranking!$G$26=0,0,1-(INDEX($D139:$BY139, 1, MATCH(BV$11,$D$15:$BY$15,0))-PV_Zone_Ranking!$F$26)/(PV_Zone_Ranking!$G$26-PV_Zone_Ranking!$F$26)))</f>
        <v>0</v>
      </c>
      <c r="BW139">
        <v>0</v>
      </c>
      <c r="BX139">
        <f t="shared" ca="1" si="72"/>
        <v>0</v>
      </c>
      <c r="BY139">
        <f t="shared" ca="1" si="72"/>
        <v>0</v>
      </c>
      <c r="BZ139">
        <f t="shared" ca="1" si="72"/>
        <v>0</v>
      </c>
      <c r="CA139">
        <f t="shared" ca="1" si="72"/>
        <v>0</v>
      </c>
      <c r="CB139">
        <f t="shared" ca="1" si="72"/>
        <v>0</v>
      </c>
      <c r="CC139">
        <f t="shared" ca="1" si="72"/>
        <v>0</v>
      </c>
      <c r="CD139">
        <f t="shared" ca="1" si="72"/>
        <v>0</v>
      </c>
      <c r="CE139">
        <f t="shared" ca="1" si="72"/>
        <v>0</v>
      </c>
      <c r="CF139">
        <f t="shared" ca="1" si="72"/>
        <v>0</v>
      </c>
      <c r="CG139">
        <f t="shared" ca="1" si="72"/>
        <v>0</v>
      </c>
      <c r="CH139" s="3">
        <f t="shared" ca="1" si="53"/>
        <v>0</v>
      </c>
      <c r="CI139" s="3">
        <f ca="1">IF($BN139=0,IF(PV_Zone_Ranking!$AK$18="SS",INDEX($D139:$BY139, 1, MATCH(CI$11,$D$15:$BY$15,0)),IF(PV_Zone_Ranking!$AK$18="TX",INDEX($D139:$BY139, 1, MATCH(CI$12,$D$15:$BY$15,0)),"Error")),0)</f>
        <v>0</v>
      </c>
      <c r="CJ139" s="4">
        <f t="shared" ca="1" si="50"/>
        <v>0</v>
      </c>
      <c r="CK139">
        <f t="shared" ca="1" si="54"/>
        <v>0</v>
      </c>
      <c r="CL139">
        <f t="shared" ca="1" si="55"/>
        <v>0</v>
      </c>
      <c r="CM139" s="4" t="str">
        <f ca="1">IF(D139=0,"",IF(CH139=0,"",COUNTIF($CH$16:$CH$197,"&gt;"&amp;CH139)+COUNTIF($CH139:$CH$197,CH139)))</f>
        <v/>
      </c>
      <c r="CN139" t="str">
        <f ca="1">IF(D139=0,"",IF(CH139=0,"",COUNTIFS($CI$16:$CI$197,"&lt;"&amp;CI139,$CI$16:$CI$197,"&lt;&gt;"&amp;0)+COUNTIF($CI139:$CI$197,CI139)))</f>
        <v/>
      </c>
      <c r="CQ139">
        <v>124</v>
      </c>
      <c r="CR139" t="e">
        <f t="shared" ca="1" si="71"/>
        <v>#N/A</v>
      </c>
      <c r="CS139" t="e">
        <f t="shared" ca="1" si="71"/>
        <v>#N/A</v>
      </c>
      <c r="CT139" s="3" t="e">
        <f t="shared" ca="1" si="71"/>
        <v>#N/A</v>
      </c>
      <c r="CU139" s="3" t="e">
        <f t="shared" ca="1" si="71"/>
        <v>#N/A</v>
      </c>
      <c r="CV139" s="4" t="e">
        <f t="shared" ca="1" si="71"/>
        <v>#N/A</v>
      </c>
      <c r="CW139" s="4" t="e">
        <f t="shared" ca="1" si="57"/>
        <v>#N/A</v>
      </c>
      <c r="CY139">
        <v>124</v>
      </c>
      <c r="CZ139" t="e">
        <f t="shared" ca="1" si="60"/>
        <v>#N/A</v>
      </c>
      <c r="DA139" t="e">
        <f t="shared" ca="1" si="60"/>
        <v>#N/A</v>
      </c>
      <c r="DB139" s="3" t="e">
        <f t="shared" ca="1" si="60"/>
        <v>#N/A</v>
      </c>
      <c r="DC139" s="3" t="e">
        <f t="shared" ca="1" si="60"/>
        <v>#N/A</v>
      </c>
      <c r="DD139" s="4" t="e">
        <f t="shared" ca="1" si="60"/>
        <v>#N/A</v>
      </c>
      <c r="DE139" s="4" t="e">
        <f t="shared" ca="1" si="58"/>
        <v>#N/A</v>
      </c>
      <c r="DF139" t="e">
        <f t="shared" ca="1" si="56"/>
        <v>#N/A</v>
      </c>
    </row>
    <row r="140" spans="4:110" x14ac:dyDescent="0.2">
      <c r="D140" s="135">
        <f t="shared" ca="1" si="73"/>
        <v>0</v>
      </c>
      <c r="E140" s="135">
        <f t="shared" ca="1" si="73"/>
        <v>0</v>
      </c>
      <c r="F140" s="135">
        <f t="shared" ca="1" si="73"/>
        <v>0</v>
      </c>
      <c r="G140" s="135">
        <f t="shared" ca="1" si="73"/>
        <v>0</v>
      </c>
      <c r="H140" s="135">
        <f t="shared" ca="1" si="73"/>
        <v>0</v>
      </c>
      <c r="I140" s="135">
        <f t="shared" ca="1" si="73"/>
        <v>0</v>
      </c>
      <c r="J140" s="2">
        <f t="shared" ca="1" si="73"/>
        <v>0</v>
      </c>
      <c r="K140" s="135">
        <f t="shared" ca="1" si="73"/>
        <v>0</v>
      </c>
      <c r="L140" s="135">
        <f t="shared" ca="1" si="73"/>
        <v>0</v>
      </c>
      <c r="M140" s="135">
        <f t="shared" ca="1" si="73"/>
        <v>0</v>
      </c>
      <c r="N140" s="135">
        <f t="shared" ca="1" si="73"/>
        <v>0</v>
      </c>
      <c r="O140" s="135">
        <f t="shared" ca="1" si="73"/>
        <v>0</v>
      </c>
      <c r="P140" s="135">
        <f t="shared" ca="1" si="73"/>
        <v>0</v>
      </c>
      <c r="Q140" s="135">
        <f t="shared" ca="1" si="73"/>
        <v>0</v>
      </c>
      <c r="R140" s="135">
        <f t="shared" ca="1" si="73"/>
        <v>0</v>
      </c>
      <c r="S140" s="135">
        <f t="shared" ca="1" si="73"/>
        <v>0</v>
      </c>
      <c r="T140" s="135">
        <f t="shared" ca="1" si="75"/>
        <v>0</v>
      </c>
      <c r="U140" s="135">
        <f t="shared" ca="1" si="75"/>
        <v>0</v>
      </c>
      <c r="V140" s="135">
        <f t="shared" ca="1" si="75"/>
        <v>0</v>
      </c>
      <c r="W140" s="135">
        <f t="shared" ca="1" si="74"/>
        <v>0</v>
      </c>
      <c r="X140" s="135">
        <f t="shared" ca="1" si="74"/>
        <v>0</v>
      </c>
      <c r="Y140" s="135">
        <f t="shared" ca="1" si="74"/>
        <v>0</v>
      </c>
      <c r="Z140" s="135">
        <f t="shared" ca="1" si="74"/>
        <v>0</v>
      </c>
      <c r="AA140" s="135">
        <f t="shared" ca="1" si="74"/>
        <v>0</v>
      </c>
      <c r="AB140" s="135">
        <f t="shared" ca="1" si="74"/>
        <v>0</v>
      </c>
      <c r="AC140" s="135">
        <f t="shared" ca="1" si="74"/>
        <v>0</v>
      </c>
      <c r="AD140" s="135">
        <f t="shared" ca="1" si="74"/>
        <v>0</v>
      </c>
      <c r="AE140" s="135">
        <f t="shared" ca="1" si="74"/>
        <v>0</v>
      </c>
      <c r="AF140" s="135">
        <f t="shared" ca="1" si="74"/>
        <v>0</v>
      </c>
      <c r="AG140" s="135">
        <f t="shared" ca="1" si="74"/>
        <v>0</v>
      </c>
      <c r="AH140" s="135">
        <f t="shared" ca="1" si="74"/>
        <v>0</v>
      </c>
      <c r="AI140" s="135">
        <f t="shared" ca="1" si="74"/>
        <v>0</v>
      </c>
      <c r="AJ140" s="135">
        <f t="shared" ca="1" si="74"/>
        <v>0</v>
      </c>
      <c r="AK140" s="135">
        <f t="shared" ca="1" si="74"/>
        <v>0</v>
      </c>
      <c r="AL140" s="135">
        <f t="shared" ca="1" si="74"/>
        <v>0</v>
      </c>
      <c r="AM140" s="135">
        <f t="shared" ca="1" si="76"/>
        <v>0</v>
      </c>
      <c r="AN140" s="135">
        <f t="shared" ca="1" si="76"/>
        <v>0</v>
      </c>
      <c r="AO140" s="135">
        <f t="shared" ca="1" si="76"/>
        <v>0</v>
      </c>
      <c r="AP140" s="135">
        <f t="shared" ca="1" si="76"/>
        <v>0</v>
      </c>
      <c r="AQ140" s="135">
        <f t="shared" ca="1" si="76"/>
        <v>0</v>
      </c>
      <c r="AR140" s="135">
        <f t="shared" ca="1" si="76"/>
        <v>0</v>
      </c>
      <c r="AS140" s="135">
        <f t="shared" ca="1" si="76"/>
        <v>0</v>
      </c>
      <c r="AT140" s="135">
        <f t="shared" ca="1" si="76"/>
        <v>0</v>
      </c>
      <c r="AU140" s="135">
        <f t="shared" ca="1" si="76"/>
        <v>0</v>
      </c>
      <c r="AV140" s="135">
        <f t="shared" ca="1" si="76"/>
        <v>0</v>
      </c>
      <c r="AW140" s="135">
        <f t="shared" ca="1" si="76"/>
        <v>0</v>
      </c>
      <c r="AX140" s="135">
        <f t="shared" ca="1" si="76"/>
        <v>0</v>
      </c>
      <c r="AY140" s="135">
        <f t="shared" ca="1" si="76"/>
        <v>0</v>
      </c>
      <c r="AZ140" s="135">
        <f t="shared" ca="1" si="76"/>
        <v>0</v>
      </c>
      <c r="BA140" s="135">
        <f t="shared" ca="1" si="70"/>
        <v>0</v>
      </c>
      <c r="BB140" s="135">
        <f t="shared" ca="1" si="70"/>
        <v>0</v>
      </c>
      <c r="BC140" s="135">
        <f t="shared" ca="1" si="70"/>
        <v>0</v>
      </c>
      <c r="BD140" s="135">
        <f t="shared" ca="1" si="70"/>
        <v>0</v>
      </c>
      <c r="BE140" s="135">
        <f t="shared" ca="1" si="70"/>
        <v>0</v>
      </c>
      <c r="BF140" s="135">
        <f t="shared" ca="1" si="70"/>
        <v>0</v>
      </c>
      <c r="BG140" s="135">
        <f t="shared" ca="1" si="70"/>
        <v>0</v>
      </c>
      <c r="BH140" s="135">
        <f t="shared" ca="1" si="70"/>
        <v>0</v>
      </c>
      <c r="BI140" s="135">
        <f t="shared" ca="1" si="70"/>
        <v>0</v>
      </c>
      <c r="BJ140" s="135">
        <f t="shared" ca="1" si="70"/>
        <v>0</v>
      </c>
      <c r="BK140" s="135">
        <f t="shared" ca="1" si="70"/>
        <v>0</v>
      </c>
      <c r="BL140" s="135"/>
      <c r="BM140" s="135">
        <f ca="1">IF(INDEX($D140:$BV140, 1, MATCH(BM$11,$D$15:$BV$15,0))&gt;=PV_Zone_Ranking!$C$45,0,1)</f>
        <v>0</v>
      </c>
      <c r="BN140" s="135">
        <f t="shared" ca="1" si="52"/>
        <v>0</v>
      </c>
      <c r="BQ140">
        <f ca="1">IF(PV_Zone_Ranking!$AK$18="SS",0,IF(PV_Zone_Ranking!$G$29=0,0,1-(INDEX($D140:$BY140, 1, MATCH(BQ$11,$D$15:$BY$15,0))-PV_Zone_Ranking!$F$29)/(PV_Zone_Ranking!$G$29-PV_Zone_Ranking!$F$29)))</f>
        <v>3.8575399157771662</v>
      </c>
      <c r="BR140">
        <f>IF(PV_Zone_Ranking!$AK$18="TX",0,IF(PV_Zone_Ranking!$G$29=0,0,1-(INDEX($D140:$BY140, 1, MATCH(BR$11,$D$15:$BY$15,0))-PV_Zone_Ranking!$F$29)/(PV_Zone_Ranking!$G$29-PV_Zone_Ranking!$F$29)))</f>
        <v>0</v>
      </c>
      <c r="BS140">
        <f ca="1">IF(PV_Zone_Ranking!$G$30=0,0,1-(INDEX($D140:$BY140, 1, MATCH(BS$11,$D$15:$BY$15,0))-PV_Zone_Ranking!$F$30)/(PV_Zone_Ranking!$G$30-PV_Zone_Ranking!$F$30))</f>
        <v>1.0774207710083805</v>
      </c>
      <c r="BT140">
        <f ca="1">IF(PV_Zone_Ranking!$G$28=0,0,1-(INDEX($D140:$BY140, 1, MATCH(BT$11,$D$15:$BY$15,0))-PV_Zone_Ranking!$F$28)/(PV_Zone_Ranking!$G$28-PV_Zone_Ranking!$F$28))</f>
        <v>16.799370740204573</v>
      </c>
      <c r="BU140">
        <f ca="1">IF(PV_Zone_Ranking!$AK$18="SS",0,IF(PV_Zone_Ranking!$G$26=0,0,1-(INDEX($D140:$BY140, 1, MATCH(BU$11,$D$15:$BY$15,0))-PV_Zone_Ranking!$F$26)/(PV_Zone_Ranking!$G$26-PV_Zone_Ranking!$F$26)))</f>
        <v>19.138888658952798</v>
      </c>
      <c r="BV140">
        <f>IF(PV_Zone_Ranking!$AK$18="TX",0,IF(PV_Zone_Ranking!$G$26=0,0,1-(INDEX($D140:$BY140, 1, MATCH(BV$11,$D$15:$BY$15,0))-PV_Zone_Ranking!$F$26)/(PV_Zone_Ranking!$G$26-PV_Zone_Ranking!$F$26)))</f>
        <v>0</v>
      </c>
      <c r="BW140">
        <v>0</v>
      </c>
      <c r="BX140">
        <f t="shared" ca="1" si="72"/>
        <v>0</v>
      </c>
      <c r="BY140">
        <f t="shared" ca="1" si="72"/>
        <v>0</v>
      </c>
      <c r="BZ140">
        <f t="shared" ca="1" si="72"/>
        <v>0</v>
      </c>
      <c r="CA140">
        <f t="shared" ca="1" si="72"/>
        <v>0</v>
      </c>
      <c r="CB140">
        <f t="shared" ca="1" si="72"/>
        <v>0</v>
      </c>
      <c r="CC140">
        <f t="shared" ca="1" si="72"/>
        <v>0</v>
      </c>
      <c r="CD140">
        <f t="shared" ca="1" si="72"/>
        <v>0</v>
      </c>
      <c r="CE140">
        <f t="shared" ca="1" si="72"/>
        <v>0</v>
      </c>
      <c r="CF140">
        <f t="shared" ca="1" si="72"/>
        <v>0</v>
      </c>
      <c r="CG140">
        <f t="shared" ca="1" si="72"/>
        <v>0</v>
      </c>
      <c r="CH140" s="3">
        <f t="shared" ca="1" si="53"/>
        <v>0</v>
      </c>
      <c r="CI140" s="3">
        <f ca="1">IF($BN140=0,IF(PV_Zone_Ranking!$AK$18="SS",INDEX($D140:$BY140, 1, MATCH(CI$11,$D$15:$BY$15,0)),IF(PV_Zone_Ranking!$AK$18="TX",INDEX($D140:$BY140, 1, MATCH(CI$12,$D$15:$BY$15,0)),"Error")),0)</f>
        <v>0</v>
      </c>
      <c r="CJ140" s="4">
        <f t="shared" ca="1" si="50"/>
        <v>0</v>
      </c>
      <c r="CK140">
        <f t="shared" ca="1" si="54"/>
        <v>0</v>
      </c>
      <c r="CL140">
        <f t="shared" ca="1" si="55"/>
        <v>0</v>
      </c>
      <c r="CM140" s="4" t="str">
        <f ca="1">IF(D140=0,"",IF(CH140=0,"",COUNTIF($CH$16:$CH$197,"&gt;"&amp;CH140)+COUNTIF($CH140:$CH$197,CH140)))</f>
        <v/>
      </c>
      <c r="CN140" t="str">
        <f ca="1">IF(D140=0,"",IF(CH140=0,"",COUNTIFS($CI$16:$CI$197,"&lt;"&amp;CI140,$CI$16:$CI$197,"&lt;&gt;"&amp;0)+COUNTIF($CI140:$CI$197,CI140)))</f>
        <v/>
      </c>
      <c r="CQ140">
        <v>125</v>
      </c>
      <c r="CR140" t="e">
        <f t="shared" ca="1" si="71"/>
        <v>#N/A</v>
      </c>
      <c r="CS140" t="e">
        <f t="shared" ca="1" si="71"/>
        <v>#N/A</v>
      </c>
      <c r="CT140" s="3" t="e">
        <f t="shared" ca="1" si="71"/>
        <v>#N/A</v>
      </c>
      <c r="CU140" s="3" t="e">
        <f t="shared" ca="1" si="71"/>
        <v>#N/A</v>
      </c>
      <c r="CV140" s="4" t="e">
        <f t="shared" ca="1" si="71"/>
        <v>#N/A</v>
      </c>
      <c r="CW140" s="4" t="e">
        <f t="shared" ca="1" si="57"/>
        <v>#N/A</v>
      </c>
      <c r="CY140">
        <v>125</v>
      </c>
      <c r="CZ140" t="e">
        <f t="shared" ca="1" si="60"/>
        <v>#N/A</v>
      </c>
      <c r="DA140" t="e">
        <f t="shared" ca="1" si="60"/>
        <v>#N/A</v>
      </c>
      <c r="DB140" s="3" t="e">
        <f t="shared" ca="1" si="60"/>
        <v>#N/A</v>
      </c>
      <c r="DC140" s="3" t="e">
        <f t="shared" ca="1" si="60"/>
        <v>#N/A</v>
      </c>
      <c r="DD140" s="4" t="e">
        <f t="shared" ca="1" si="60"/>
        <v>#N/A</v>
      </c>
      <c r="DE140" s="4" t="e">
        <f t="shared" ca="1" si="58"/>
        <v>#N/A</v>
      </c>
      <c r="DF140" t="e">
        <f t="shared" ca="1" si="56"/>
        <v>#N/A</v>
      </c>
    </row>
    <row r="141" spans="4:110" x14ac:dyDescent="0.2">
      <c r="D141" s="135">
        <f t="shared" ca="1" si="73"/>
        <v>0</v>
      </c>
      <c r="E141" s="135">
        <f t="shared" ca="1" si="73"/>
        <v>0</v>
      </c>
      <c r="F141" s="135">
        <f t="shared" ca="1" si="73"/>
        <v>0</v>
      </c>
      <c r="G141" s="135">
        <f t="shared" ca="1" si="73"/>
        <v>0</v>
      </c>
      <c r="H141" s="135">
        <f t="shared" ca="1" si="73"/>
        <v>0</v>
      </c>
      <c r="I141" s="135">
        <f t="shared" ca="1" si="73"/>
        <v>0</v>
      </c>
      <c r="J141" s="2">
        <f t="shared" ca="1" si="73"/>
        <v>0</v>
      </c>
      <c r="K141" s="135">
        <f t="shared" ca="1" si="73"/>
        <v>0</v>
      </c>
      <c r="L141" s="135">
        <f t="shared" ca="1" si="73"/>
        <v>0</v>
      </c>
      <c r="M141" s="135">
        <f t="shared" ca="1" si="73"/>
        <v>0</v>
      </c>
      <c r="N141" s="135">
        <f t="shared" ca="1" si="73"/>
        <v>0</v>
      </c>
      <c r="O141" s="135">
        <f t="shared" ca="1" si="73"/>
        <v>0</v>
      </c>
      <c r="P141" s="135">
        <f t="shared" ca="1" si="73"/>
        <v>0</v>
      </c>
      <c r="Q141" s="135">
        <f t="shared" ca="1" si="73"/>
        <v>0</v>
      </c>
      <c r="R141" s="135">
        <f t="shared" ca="1" si="73"/>
        <v>0</v>
      </c>
      <c r="S141" s="135">
        <f t="shared" ca="1" si="73"/>
        <v>0</v>
      </c>
      <c r="T141" s="135">
        <f t="shared" ca="1" si="75"/>
        <v>0</v>
      </c>
      <c r="U141" s="135">
        <f t="shared" ca="1" si="75"/>
        <v>0</v>
      </c>
      <c r="V141" s="135">
        <f t="shared" ca="1" si="75"/>
        <v>0</v>
      </c>
      <c r="W141" s="135">
        <f t="shared" ca="1" si="74"/>
        <v>0</v>
      </c>
      <c r="X141" s="135">
        <f t="shared" ca="1" si="74"/>
        <v>0</v>
      </c>
      <c r="Y141" s="135">
        <f t="shared" ca="1" si="74"/>
        <v>0</v>
      </c>
      <c r="Z141" s="135">
        <f t="shared" ca="1" si="74"/>
        <v>0</v>
      </c>
      <c r="AA141" s="135">
        <f t="shared" ca="1" si="74"/>
        <v>0</v>
      </c>
      <c r="AB141" s="135">
        <f t="shared" ca="1" si="74"/>
        <v>0</v>
      </c>
      <c r="AC141" s="135">
        <f t="shared" ca="1" si="74"/>
        <v>0</v>
      </c>
      <c r="AD141" s="135">
        <f t="shared" ca="1" si="74"/>
        <v>0</v>
      </c>
      <c r="AE141" s="135">
        <f t="shared" ca="1" si="74"/>
        <v>0</v>
      </c>
      <c r="AF141" s="135">
        <f t="shared" ca="1" si="74"/>
        <v>0</v>
      </c>
      <c r="AG141" s="135">
        <f t="shared" ca="1" si="74"/>
        <v>0</v>
      </c>
      <c r="AH141" s="135">
        <f t="shared" ca="1" si="74"/>
        <v>0</v>
      </c>
      <c r="AI141" s="135">
        <f t="shared" ca="1" si="74"/>
        <v>0</v>
      </c>
      <c r="AJ141" s="135">
        <f t="shared" ca="1" si="74"/>
        <v>0</v>
      </c>
      <c r="AK141" s="135">
        <f t="shared" ca="1" si="74"/>
        <v>0</v>
      </c>
      <c r="AL141" s="135">
        <f t="shared" ca="1" si="74"/>
        <v>0</v>
      </c>
      <c r="AM141" s="135">
        <f t="shared" ca="1" si="76"/>
        <v>0</v>
      </c>
      <c r="AN141" s="135">
        <f t="shared" ca="1" si="76"/>
        <v>0</v>
      </c>
      <c r="AO141" s="135">
        <f t="shared" ca="1" si="76"/>
        <v>0</v>
      </c>
      <c r="AP141" s="135">
        <f t="shared" ca="1" si="76"/>
        <v>0</v>
      </c>
      <c r="AQ141" s="135">
        <f t="shared" ca="1" si="76"/>
        <v>0</v>
      </c>
      <c r="AR141" s="135">
        <f t="shared" ca="1" si="76"/>
        <v>0</v>
      </c>
      <c r="AS141" s="135">
        <f t="shared" ca="1" si="76"/>
        <v>0</v>
      </c>
      <c r="AT141" s="135">
        <f t="shared" ca="1" si="76"/>
        <v>0</v>
      </c>
      <c r="AU141" s="135">
        <f t="shared" ca="1" si="76"/>
        <v>0</v>
      </c>
      <c r="AV141" s="135">
        <f t="shared" ca="1" si="76"/>
        <v>0</v>
      </c>
      <c r="AW141" s="135">
        <f t="shared" ca="1" si="76"/>
        <v>0</v>
      </c>
      <c r="AX141" s="135">
        <f t="shared" ca="1" si="76"/>
        <v>0</v>
      </c>
      <c r="AY141" s="135">
        <f t="shared" ca="1" si="76"/>
        <v>0</v>
      </c>
      <c r="AZ141" s="135">
        <f t="shared" ca="1" si="76"/>
        <v>0</v>
      </c>
      <c r="BA141" s="135">
        <f t="shared" ca="1" si="70"/>
        <v>0</v>
      </c>
      <c r="BB141" s="135">
        <f t="shared" ca="1" si="70"/>
        <v>0</v>
      </c>
      <c r="BC141" s="135">
        <f t="shared" ca="1" si="70"/>
        <v>0</v>
      </c>
      <c r="BD141" s="135">
        <f t="shared" ca="1" si="70"/>
        <v>0</v>
      </c>
      <c r="BE141" s="135">
        <f t="shared" ca="1" si="70"/>
        <v>0</v>
      </c>
      <c r="BF141" s="135">
        <f t="shared" ca="1" si="70"/>
        <v>0</v>
      </c>
      <c r="BG141" s="135">
        <f t="shared" ca="1" si="70"/>
        <v>0</v>
      </c>
      <c r="BH141" s="135">
        <f t="shared" ca="1" si="70"/>
        <v>0</v>
      </c>
      <c r="BI141" s="135">
        <f t="shared" ca="1" si="70"/>
        <v>0</v>
      </c>
      <c r="BJ141" s="135">
        <f t="shared" ca="1" si="70"/>
        <v>0</v>
      </c>
      <c r="BK141" s="135">
        <f t="shared" ca="1" si="70"/>
        <v>0</v>
      </c>
      <c r="BL141" s="135"/>
      <c r="BM141" s="135">
        <f ca="1">IF(INDEX($D141:$BV141, 1, MATCH(BM$11,$D$15:$BV$15,0))&gt;=PV_Zone_Ranking!$C$45,0,1)</f>
        <v>0</v>
      </c>
      <c r="BN141" s="135">
        <f t="shared" ca="1" si="52"/>
        <v>0</v>
      </c>
      <c r="BQ141">
        <f ca="1">IF(PV_Zone_Ranking!$AK$18="SS",0,IF(PV_Zone_Ranking!$G$29=0,0,1-(INDEX($D141:$BY141, 1, MATCH(BQ$11,$D$15:$BY$15,0))-PV_Zone_Ranking!$F$29)/(PV_Zone_Ranking!$G$29-PV_Zone_Ranking!$F$29)))</f>
        <v>3.8575399157771662</v>
      </c>
      <c r="BR141">
        <f>IF(PV_Zone_Ranking!$AK$18="TX",0,IF(PV_Zone_Ranking!$G$29=0,0,1-(INDEX($D141:$BY141, 1, MATCH(BR$11,$D$15:$BY$15,0))-PV_Zone_Ranking!$F$29)/(PV_Zone_Ranking!$G$29-PV_Zone_Ranking!$F$29)))</f>
        <v>0</v>
      </c>
      <c r="BS141">
        <f ca="1">IF(PV_Zone_Ranking!$G$30=0,0,1-(INDEX($D141:$BY141, 1, MATCH(BS$11,$D$15:$BY$15,0))-PV_Zone_Ranking!$F$30)/(PV_Zone_Ranking!$G$30-PV_Zone_Ranking!$F$30))</f>
        <v>1.0774207710083805</v>
      </c>
      <c r="BT141">
        <f ca="1">IF(PV_Zone_Ranking!$G$28=0,0,1-(INDEX($D141:$BY141, 1, MATCH(BT$11,$D$15:$BY$15,0))-PV_Zone_Ranking!$F$28)/(PV_Zone_Ranking!$G$28-PV_Zone_Ranking!$F$28))</f>
        <v>16.799370740204573</v>
      </c>
      <c r="BU141">
        <f ca="1">IF(PV_Zone_Ranking!$AK$18="SS",0,IF(PV_Zone_Ranking!$G$26=0,0,1-(INDEX($D141:$BY141, 1, MATCH(BU$11,$D$15:$BY$15,0))-PV_Zone_Ranking!$F$26)/(PV_Zone_Ranking!$G$26-PV_Zone_Ranking!$F$26)))</f>
        <v>19.138888658952798</v>
      </c>
      <c r="BV141">
        <f>IF(PV_Zone_Ranking!$AK$18="TX",0,IF(PV_Zone_Ranking!$G$26=0,0,1-(INDEX($D141:$BY141, 1, MATCH(BV$11,$D$15:$BY$15,0))-PV_Zone_Ranking!$F$26)/(PV_Zone_Ranking!$G$26-PV_Zone_Ranking!$F$26)))</f>
        <v>0</v>
      </c>
      <c r="BW141">
        <v>0</v>
      </c>
      <c r="BX141">
        <f t="shared" ca="1" si="72"/>
        <v>0</v>
      </c>
      <c r="BY141">
        <f t="shared" ca="1" si="72"/>
        <v>0</v>
      </c>
      <c r="BZ141">
        <f t="shared" ca="1" si="72"/>
        <v>0</v>
      </c>
      <c r="CA141">
        <f t="shared" ca="1" si="72"/>
        <v>0</v>
      </c>
      <c r="CB141">
        <f t="shared" ca="1" si="72"/>
        <v>0</v>
      </c>
      <c r="CC141">
        <f t="shared" ca="1" si="72"/>
        <v>0</v>
      </c>
      <c r="CD141">
        <f t="shared" ca="1" si="72"/>
        <v>0</v>
      </c>
      <c r="CE141">
        <f t="shared" ca="1" si="72"/>
        <v>0</v>
      </c>
      <c r="CF141">
        <f t="shared" ca="1" si="72"/>
        <v>0</v>
      </c>
      <c r="CG141">
        <f t="shared" ca="1" si="72"/>
        <v>0</v>
      </c>
      <c r="CH141" s="3">
        <f t="shared" ca="1" si="53"/>
        <v>0</v>
      </c>
      <c r="CI141" s="3">
        <f ca="1">IF($BN141=0,IF(PV_Zone_Ranking!$AK$18="SS",INDEX($D141:$BY141, 1, MATCH(CI$11,$D$15:$BY$15,0)),IF(PV_Zone_Ranking!$AK$18="TX",INDEX($D141:$BY141, 1, MATCH(CI$12,$D$15:$BY$15,0)),"Error")),0)</f>
        <v>0</v>
      </c>
      <c r="CJ141" s="4">
        <f t="shared" ca="1" si="50"/>
        <v>0</v>
      </c>
      <c r="CK141">
        <f t="shared" ca="1" si="54"/>
        <v>0</v>
      </c>
      <c r="CL141">
        <f t="shared" ca="1" si="55"/>
        <v>0</v>
      </c>
      <c r="CM141" s="4" t="str">
        <f ca="1">IF(D141=0,"",IF(CH141=0,"",COUNTIF($CH$16:$CH$197,"&gt;"&amp;CH141)+COUNTIF($CH141:$CH$197,CH141)))</f>
        <v/>
      </c>
      <c r="CN141" t="str">
        <f ca="1">IF(D141=0,"",IF(CH141=0,"",COUNTIFS($CI$16:$CI$197,"&lt;"&amp;CI141,$CI$16:$CI$197,"&lt;&gt;"&amp;0)+COUNTIF($CI141:$CI$197,CI141)))</f>
        <v/>
      </c>
      <c r="CQ141">
        <v>126</v>
      </c>
      <c r="CR141" t="e">
        <f t="shared" ca="1" si="71"/>
        <v>#N/A</v>
      </c>
      <c r="CS141" t="e">
        <f t="shared" ca="1" si="71"/>
        <v>#N/A</v>
      </c>
      <c r="CT141" s="3" t="e">
        <f t="shared" ca="1" si="71"/>
        <v>#N/A</v>
      </c>
      <c r="CU141" s="3" t="e">
        <f t="shared" ca="1" si="71"/>
        <v>#N/A</v>
      </c>
      <c r="CV141" s="4" t="e">
        <f t="shared" ca="1" si="71"/>
        <v>#N/A</v>
      </c>
      <c r="CW141" s="4" t="e">
        <f t="shared" ca="1" si="57"/>
        <v>#N/A</v>
      </c>
      <c r="CY141">
        <v>126</v>
      </c>
      <c r="CZ141" t="e">
        <f t="shared" ca="1" si="60"/>
        <v>#N/A</v>
      </c>
      <c r="DA141" t="e">
        <f t="shared" ca="1" si="60"/>
        <v>#N/A</v>
      </c>
      <c r="DB141" s="3" t="e">
        <f t="shared" ca="1" si="60"/>
        <v>#N/A</v>
      </c>
      <c r="DC141" s="3" t="e">
        <f t="shared" ca="1" si="60"/>
        <v>#N/A</v>
      </c>
      <c r="DD141" s="4" t="e">
        <f t="shared" ca="1" si="60"/>
        <v>#N/A</v>
      </c>
      <c r="DE141" s="4" t="e">
        <f t="shared" ca="1" si="58"/>
        <v>#N/A</v>
      </c>
      <c r="DF141" t="e">
        <f t="shared" ca="1" si="56"/>
        <v>#N/A</v>
      </c>
    </row>
    <row r="142" spans="4:110" x14ac:dyDescent="0.2">
      <c r="D142" s="135">
        <f t="shared" ca="1" si="73"/>
        <v>0</v>
      </c>
      <c r="E142" s="135">
        <f t="shared" ca="1" si="73"/>
        <v>0</v>
      </c>
      <c r="F142" s="135">
        <f t="shared" ca="1" si="73"/>
        <v>0</v>
      </c>
      <c r="G142" s="135">
        <f t="shared" ca="1" si="73"/>
        <v>0</v>
      </c>
      <c r="H142" s="135">
        <f t="shared" ca="1" si="73"/>
        <v>0</v>
      </c>
      <c r="I142" s="135">
        <f t="shared" ca="1" si="73"/>
        <v>0</v>
      </c>
      <c r="J142" s="2">
        <f t="shared" ca="1" si="73"/>
        <v>0</v>
      </c>
      <c r="K142" s="135">
        <f t="shared" ca="1" si="73"/>
        <v>0</v>
      </c>
      <c r="L142" s="135">
        <f t="shared" ca="1" si="73"/>
        <v>0</v>
      </c>
      <c r="M142" s="135">
        <f t="shared" ca="1" si="73"/>
        <v>0</v>
      </c>
      <c r="N142" s="135">
        <f t="shared" ca="1" si="73"/>
        <v>0</v>
      </c>
      <c r="O142" s="135">
        <f t="shared" ca="1" si="73"/>
        <v>0</v>
      </c>
      <c r="P142" s="135">
        <f t="shared" ca="1" si="73"/>
        <v>0</v>
      </c>
      <c r="Q142" s="135">
        <f t="shared" ca="1" si="73"/>
        <v>0</v>
      </c>
      <c r="R142" s="135">
        <f t="shared" ca="1" si="73"/>
        <v>0</v>
      </c>
      <c r="S142" s="135">
        <f t="shared" ca="1" si="73"/>
        <v>0</v>
      </c>
      <c r="T142" s="135">
        <f t="shared" ca="1" si="75"/>
        <v>0</v>
      </c>
      <c r="U142" s="135">
        <f t="shared" ca="1" si="75"/>
        <v>0</v>
      </c>
      <c r="V142" s="135">
        <f t="shared" ca="1" si="75"/>
        <v>0</v>
      </c>
      <c r="W142" s="135">
        <f t="shared" ca="1" si="74"/>
        <v>0</v>
      </c>
      <c r="X142" s="135">
        <f t="shared" ca="1" si="74"/>
        <v>0</v>
      </c>
      <c r="Y142" s="135">
        <f t="shared" ca="1" si="74"/>
        <v>0</v>
      </c>
      <c r="Z142" s="135">
        <f t="shared" ca="1" si="74"/>
        <v>0</v>
      </c>
      <c r="AA142" s="135">
        <f t="shared" ca="1" si="74"/>
        <v>0</v>
      </c>
      <c r="AB142" s="135">
        <f t="shared" ca="1" si="74"/>
        <v>0</v>
      </c>
      <c r="AC142" s="135">
        <f t="shared" ca="1" si="74"/>
        <v>0</v>
      </c>
      <c r="AD142" s="135">
        <f t="shared" ca="1" si="74"/>
        <v>0</v>
      </c>
      <c r="AE142" s="135">
        <f t="shared" ca="1" si="74"/>
        <v>0</v>
      </c>
      <c r="AF142" s="135">
        <f t="shared" ca="1" si="74"/>
        <v>0</v>
      </c>
      <c r="AG142" s="135">
        <f t="shared" ca="1" si="74"/>
        <v>0</v>
      </c>
      <c r="AH142" s="135">
        <f t="shared" ca="1" si="74"/>
        <v>0</v>
      </c>
      <c r="AI142" s="135">
        <f t="shared" ca="1" si="74"/>
        <v>0</v>
      </c>
      <c r="AJ142" s="135">
        <f t="shared" ca="1" si="74"/>
        <v>0</v>
      </c>
      <c r="AK142" s="135">
        <f t="shared" ca="1" si="74"/>
        <v>0</v>
      </c>
      <c r="AL142" s="135">
        <f t="shared" ca="1" si="74"/>
        <v>0</v>
      </c>
      <c r="AM142" s="135">
        <f t="shared" ca="1" si="76"/>
        <v>0</v>
      </c>
      <c r="AN142" s="135">
        <f t="shared" ca="1" si="76"/>
        <v>0</v>
      </c>
      <c r="AO142" s="135">
        <f t="shared" ca="1" si="76"/>
        <v>0</v>
      </c>
      <c r="AP142" s="135">
        <f t="shared" ca="1" si="76"/>
        <v>0</v>
      </c>
      <c r="AQ142" s="135">
        <f t="shared" ca="1" si="76"/>
        <v>0</v>
      </c>
      <c r="AR142" s="135">
        <f t="shared" ca="1" si="76"/>
        <v>0</v>
      </c>
      <c r="AS142" s="135">
        <f t="shared" ca="1" si="76"/>
        <v>0</v>
      </c>
      <c r="AT142" s="135">
        <f t="shared" ca="1" si="76"/>
        <v>0</v>
      </c>
      <c r="AU142" s="135">
        <f t="shared" ca="1" si="76"/>
        <v>0</v>
      </c>
      <c r="AV142" s="135">
        <f t="shared" ca="1" si="76"/>
        <v>0</v>
      </c>
      <c r="AW142" s="135">
        <f t="shared" ca="1" si="76"/>
        <v>0</v>
      </c>
      <c r="AX142" s="135">
        <f t="shared" ca="1" si="76"/>
        <v>0</v>
      </c>
      <c r="AY142" s="135">
        <f t="shared" ca="1" si="76"/>
        <v>0</v>
      </c>
      <c r="AZ142" s="135">
        <f t="shared" ca="1" si="76"/>
        <v>0</v>
      </c>
      <c r="BA142" s="135">
        <f t="shared" ca="1" si="70"/>
        <v>0</v>
      </c>
      <c r="BB142" s="135">
        <f t="shared" ca="1" si="70"/>
        <v>0</v>
      </c>
      <c r="BC142" s="135">
        <f t="shared" ca="1" si="70"/>
        <v>0</v>
      </c>
      <c r="BD142" s="135">
        <f t="shared" ca="1" si="70"/>
        <v>0</v>
      </c>
      <c r="BE142" s="135">
        <f t="shared" ca="1" si="70"/>
        <v>0</v>
      </c>
      <c r="BF142" s="135">
        <f t="shared" ca="1" si="70"/>
        <v>0</v>
      </c>
      <c r="BG142" s="135">
        <f t="shared" ca="1" si="70"/>
        <v>0</v>
      </c>
      <c r="BH142" s="135">
        <f t="shared" ca="1" si="70"/>
        <v>0</v>
      </c>
      <c r="BI142" s="135">
        <f t="shared" ca="1" si="70"/>
        <v>0</v>
      </c>
      <c r="BJ142" s="135">
        <f t="shared" ca="1" si="70"/>
        <v>0</v>
      </c>
      <c r="BK142" s="135">
        <f t="shared" ca="1" si="70"/>
        <v>0</v>
      </c>
      <c r="BL142" s="135"/>
      <c r="BM142" s="135">
        <f ca="1">IF(INDEX($D142:$BV142, 1, MATCH(BM$11,$D$15:$BV$15,0))&gt;=PV_Zone_Ranking!$C$45,0,1)</f>
        <v>0</v>
      </c>
      <c r="BN142" s="135">
        <f t="shared" ca="1" si="52"/>
        <v>0</v>
      </c>
      <c r="BQ142">
        <f ca="1">IF(PV_Zone_Ranking!$AK$18="SS",0,IF(PV_Zone_Ranking!$G$29=0,0,1-(INDEX($D142:$BY142, 1, MATCH(BQ$11,$D$15:$BY$15,0))-PV_Zone_Ranking!$F$29)/(PV_Zone_Ranking!$G$29-PV_Zone_Ranking!$F$29)))</f>
        <v>3.8575399157771662</v>
      </c>
      <c r="BR142">
        <f>IF(PV_Zone_Ranking!$AK$18="TX",0,IF(PV_Zone_Ranking!$G$29=0,0,1-(INDEX($D142:$BY142, 1, MATCH(BR$11,$D$15:$BY$15,0))-PV_Zone_Ranking!$F$29)/(PV_Zone_Ranking!$G$29-PV_Zone_Ranking!$F$29)))</f>
        <v>0</v>
      </c>
      <c r="BS142">
        <f ca="1">IF(PV_Zone_Ranking!$G$30=0,0,1-(INDEX($D142:$BY142, 1, MATCH(BS$11,$D$15:$BY$15,0))-PV_Zone_Ranking!$F$30)/(PV_Zone_Ranking!$G$30-PV_Zone_Ranking!$F$30))</f>
        <v>1.0774207710083805</v>
      </c>
      <c r="BT142">
        <f ca="1">IF(PV_Zone_Ranking!$G$28=0,0,1-(INDEX($D142:$BY142, 1, MATCH(BT$11,$D$15:$BY$15,0))-PV_Zone_Ranking!$F$28)/(PV_Zone_Ranking!$G$28-PV_Zone_Ranking!$F$28))</f>
        <v>16.799370740204573</v>
      </c>
      <c r="BU142">
        <f ca="1">IF(PV_Zone_Ranking!$AK$18="SS",0,IF(PV_Zone_Ranking!$G$26=0,0,1-(INDEX($D142:$BY142, 1, MATCH(BU$11,$D$15:$BY$15,0))-PV_Zone_Ranking!$F$26)/(PV_Zone_Ranking!$G$26-PV_Zone_Ranking!$F$26)))</f>
        <v>19.138888658952798</v>
      </c>
      <c r="BV142">
        <f>IF(PV_Zone_Ranking!$AK$18="TX",0,IF(PV_Zone_Ranking!$G$26=0,0,1-(INDEX($D142:$BY142, 1, MATCH(BV$11,$D$15:$BY$15,0))-PV_Zone_Ranking!$F$26)/(PV_Zone_Ranking!$G$26-PV_Zone_Ranking!$F$26)))</f>
        <v>0</v>
      </c>
      <c r="BW142">
        <v>0</v>
      </c>
      <c r="BX142">
        <f t="shared" ca="1" si="72"/>
        <v>0</v>
      </c>
      <c r="BY142">
        <f t="shared" ca="1" si="72"/>
        <v>0</v>
      </c>
      <c r="BZ142">
        <f t="shared" ca="1" si="72"/>
        <v>0</v>
      </c>
      <c r="CA142">
        <f t="shared" ca="1" si="72"/>
        <v>0</v>
      </c>
      <c r="CB142">
        <f t="shared" ca="1" si="72"/>
        <v>0</v>
      </c>
      <c r="CC142">
        <f t="shared" ca="1" si="72"/>
        <v>0</v>
      </c>
      <c r="CD142">
        <f t="shared" ca="1" si="72"/>
        <v>0</v>
      </c>
      <c r="CE142">
        <f t="shared" ca="1" si="72"/>
        <v>0</v>
      </c>
      <c r="CF142">
        <f t="shared" ca="1" si="72"/>
        <v>0</v>
      </c>
      <c r="CG142">
        <f t="shared" ca="1" si="72"/>
        <v>0</v>
      </c>
      <c r="CH142" s="3">
        <f t="shared" ca="1" si="53"/>
        <v>0</v>
      </c>
      <c r="CI142" s="3">
        <f ca="1">IF($BN142=0,IF(PV_Zone_Ranking!$AK$18="SS",INDEX($D142:$BY142, 1, MATCH(CI$11,$D$15:$BY$15,0)),IF(PV_Zone_Ranking!$AK$18="TX",INDEX($D142:$BY142, 1, MATCH(CI$12,$D$15:$BY$15,0)),"Error")),0)</f>
        <v>0</v>
      </c>
      <c r="CJ142" s="4">
        <f t="shared" ca="1" si="50"/>
        <v>0</v>
      </c>
      <c r="CK142">
        <f t="shared" ca="1" si="54"/>
        <v>0</v>
      </c>
      <c r="CL142">
        <f t="shared" ca="1" si="55"/>
        <v>0</v>
      </c>
      <c r="CM142" s="4" t="str">
        <f ca="1">IF(D142=0,"",IF(CH142=0,"",COUNTIF($CH$16:$CH$197,"&gt;"&amp;CH142)+COUNTIF($CH142:$CH$197,CH142)))</f>
        <v/>
      </c>
      <c r="CN142" t="str">
        <f ca="1">IF(D142=0,"",IF(CH142=0,"",COUNTIFS($CI$16:$CI$197,"&lt;"&amp;CI142,$CI$16:$CI$197,"&lt;&gt;"&amp;0)+COUNTIF($CI142:$CI$197,CI142)))</f>
        <v/>
      </c>
      <c r="CQ142">
        <v>127</v>
      </c>
      <c r="CR142" t="e">
        <f t="shared" ca="1" si="71"/>
        <v>#N/A</v>
      </c>
      <c r="CS142" t="e">
        <f t="shared" ca="1" si="71"/>
        <v>#N/A</v>
      </c>
      <c r="CT142" s="3" t="e">
        <f t="shared" ca="1" si="71"/>
        <v>#N/A</v>
      </c>
      <c r="CU142" s="3" t="e">
        <f t="shared" ca="1" si="71"/>
        <v>#N/A</v>
      </c>
      <c r="CV142" s="4" t="e">
        <f t="shared" ca="1" si="71"/>
        <v>#N/A</v>
      </c>
      <c r="CW142" s="4" t="e">
        <f t="shared" ca="1" si="57"/>
        <v>#N/A</v>
      </c>
      <c r="CY142">
        <v>127</v>
      </c>
      <c r="CZ142" t="e">
        <f t="shared" ref="CZ142:DD192" ca="1" si="77">INDEX($CH$16:$CN$197,MATCH($CY142,$CN$16:$CN$197,0),MATCH(CZ$15,$CH$15:$CN$15,0))</f>
        <v>#N/A</v>
      </c>
      <c r="DA142" t="e">
        <f t="shared" ca="1" si="77"/>
        <v>#N/A</v>
      </c>
      <c r="DB142" s="3" t="e">
        <f t="shared" ca="1" si="77"/>
        <v>#N/A</v>
      </c>
      <c r="DC142" s="3" t="e">
        <f t="shared" ca="1" si="77"/>
        <v>#N/A</v>
      </c>
      <c r="DD142" s="4" t="e">
        <f t="shared" ca="1" si="77"/>
        <v>#N/A</v>
      </c>
      <c r="DE142" s="4" t="e">
        <f t="shared" ca="1" si="58"/>
        <v>#N/A</v>
      </c>
      <c r="DF142" t="e">
        <f t="shared" ca="1" si="56"/>
        <v>#N/A</v>
      </c>
    </row>
    <row r="143" spans="4:110" x14ac:dyDescent="0.2">
      <c r="D143" s="135">
        <f t="shared" ca="1" si="73"/>
        <v>0</v>
      </c>
      <c r="E143" s="135">
        <f t="shared" ca="1" si="73"/>
        <v>0</v>
      </c>
      <c r="F143" s="135">
        <f t="shared" ca="1" si="73"/>
        <v>0</v>
      </c>
      <c r="G143" s="135">
        <f t="shared" ca="1" si="73"/>
        <v>0</v>
      </c>
      <c r="H143" s="135">
        <f t="shared" ca="1" si="73"/>
        <v>0</v>
      </c>
      <c r="I143" s="135">
        <f t="shared" ca="1" si="73"/>
        <v>0</v>
      </c>
      <c r="J143" s="2">
        <f t="shared" ca="1" si="73"/>
        <v>0</v>
      </c>
      <c r="K143" s="135">
        <f t="shared" ca="1" si="73"/>
        <v>0</v>
      </c>
      <c r="L143" s="135">
        <f t="shared" ca="1" si="73"/>
        <v>0</v>
      </c>
      <c r="M143" s="135">
        <f t="shared" ca="1" si="73"/>
        <v>0</v>
      </c>
      <c r="N143" s="135">
        <f t="shared" ca="1" si="73"/>
        <v>0</v>
      </c>
      <c r="O143" s="135">
        <f t="shared" ca="1" si="73"/>
        <v>0</v>
      </c>
      <c r="P143" s="135">
        <f t="shared" ca="1" si="73"/>
        <v>0</v>
      </c>
      <c r="Q143" s="135">
        <f t="shared" ca="1" si="73"/>
        <v>0</v>
      </c>
      <c r="R143" s="135">
        <f t="shared" ca="1" si="73"/>
        <v>0</v>
      </c>
      <c r="S143" s="135">
        <f t="shared" ca="1" si="73"/>
        <v>0</v>
      </c>
      <c r="T143" s="135">
        <f t="shared" ca="1" si="75"/>
        <v>0</v>
      </c>
      <c r="U143" s="135">
        <f t="shared" ca="1" si="75"/>
        <v>0</v>
      </c>
      <c r="V143" s="135">
        <f t="shared" ca="1" si="75"/>
        <v>0</v>
      </c>
      <c r="W143" s="135">
        <f t="shared" ca="1" si="74"/>
        <v>0</v>
      </c>
      <c r="X143" s="135">
        <f t="shared" ca="1" si="74"/>
        <v>0</v>
      </c>
      <c r="Y143" s="135">
        <f t="shared" ca="1" si="74"/>
        <v>0</v>
      </c>
      <c r="Z143" s="135">
        <f t="shared" ca="1" si="74"/>
        <v>0</v>
      </c>
      <c r="AA143" s="135">
        <f t="shared" ca="1" si="74"/>
        <v>0</v>
      </c>
      <c r="AB143" s="135">
        <f t="shared" ca="1" si="74"/>
        <v>0</v>
      </c>
      <c r="AC143" s="135">
        <f t="shared" ca="1" si="74"/>
        <v>0</v>
      </c>
      <c r="AD143" s="135">
        <f t="shared" ca="1" si="74"/>
        <v>0</v>
      </c>
      <c r="AE143" s="135">
        <f t="shared" ca="1" si="74"/>
        <v>0</v>
      </c>
      <c r="AF143" s="135">
        <f t="shared" ca="1" si="74"/>
        <v>0</v>
      </c>
      <c r="AG143" s="135">
        <f t="shared" ca="1" si="74"/>
        <v>0</v>
      </c>
      <c r="AH143" s="135">
        <f t="shared" ca="1" si="74"/>
        <v>0</v>
      </c>
      <c r="AI143" s="135">
        <f t="shared" ca="1" si="74"/>
        <v>0</v>
      </c>
      <c r="AJ143" s="135">
        <f t="shared" ca="1" si="74"/>
        <v>0</v>
      </c>
      <c r="AK143" s="135">
        <f t="shared" ca="1" si="74"/>
        <v>0</v>
      </c>
      <c r="AL143" s="135">
        <f t="shared" ca="1" si="74"/>
        <v>0</v>
      </c>
      <c r="AM143" s="135">
        <f t="shared" ca="1" si="76"/>
        <v>0</v>
      </c>
      <c r="AN143" s="135">
        <f t="shared" ca="1" si="76"/>
        <v>0</v>
      </c>
      <c r="AO143" s="135">
        <f t="shared" ca="1" si="76"/>
        <v>0</v>
      </c>
      <c r="AP143" s="135">
        <f t="shared" ca="1" si="76"/>
        <v>0</v>
      </c>
      <c r="AQ143" s="135">
        <f t="shared" ca="1" si="76"/>
        <v>0</v>
      </c>
      <c r="AR143" s="135">
        <f t="shared" ca="1" si="76"/>
        <v>0</v>
      </c>
      <c r="AS143" s="135">
        <f t="shared" ca="1" si="76"/>
        <v>0</v>
      </c>
      <c r="AT143" s="135">
        <f t="shared" ca="1" si="76"/>
        <v>0</v>
      </c>
      <c r="AU143" s="135">
        <f t="shared" ca="1" si="76"/>
        <v>0</v>
      </c>
      <c r="AV143" s="135">
        <f t="shared" ca="1" si="76"/>
        <v>0</v>
      </c>
      <c r="AW143" s="135">
        <f t="shared" ca="1" si="76"/>
        <v>0</v>
      </c>
      <c r="AX143" s="135">
        <f t="shared" ca="1" si="76"/>
        <v>0</v>
      </c>
      <c r="AY143" s="135">
        <f t="shared" ca="1" si="76"/>
        <v>0</v>
      </c>
      <c r="AZ143" s="135">
        <f t="shared" ca="1" si="76"/>
        <v>0</v>
      </c>
      <c r="BA143" s="135">
        <f t="shared" ca="1" si="70"/>
        <v>0</v>
      </c>
      <c r="BB143" s="135">
        <f t="shared" ca="1" si="70"/>
        <v>0</v>
      </c>
      <c r="BC143" s="135">
        <f t="shared" ca="1" si="70"/>
        <v>0</v>
      </c>
      <c r="BD143" s="135">
        <f t="shared" ca="1" si="70"/>
        <v>0</v>
      </c>
      <c r="BE143" s="135">
        <f t="shared" ca="1" si="70"/>
        <v>0</v>
      </c>
      <c r="BF143" s="135">
        <f t="shared" ca="1" si="70"/>
        <v>0</v>
      </c>
      <c r="BG143" s="135">
        <f t="shared" ca="1" si="70"/>
        <v>0</v>
      </c>
      <c r="BH143" s="135">
        <f t="shared" ca="1" si="70"/>
        <v>0</v>
      </c>
      <c r="BI143" s="135">
        <f t="shared" ca="1" si="70"/>
        <v>0</v>
      </c>
      <c r="BJ143" s="135">
        <f t="shared" ca="1" si="70"/>
        <v>0</v>
      </c>
      <c r="BK143" s="135">
        <f t="shared" ca="1" si="70"/>
        <v>0</v>
      </c>
      <c r="BL143" s="135"/>
      <c r="BM143" s="135">
        <f ca="1">IF(INDEX($D143:$BV143, 1, MATCH(BM$11,$D$15:$BV$15,0))&gt;=PV_Zone_Ranking!$C$45,0,1)</f>
        <v>0</v>
      </c>
      <c r="BN143" s="135">
        <f t="shared" ca="1" si="52"/>
        <v>0</v>
      </c>
      <c r="BQ143">
        <f ca="1">IF(PV_Zone_Ranking!$AK$18="SS",0,IF(PV_Zone_Ranking!$G$29=0,0,1-(INDEX($D143:$BY143, 1, MATCH(BQ$11,$D$15:$BY$15,0))-PV_Zone_Ranking!$F$29)/(PV_Zone_Ranking!$G$29-PV_Zone_Ranking!$F$29)))</f>
        <v>3.8575399157771662</v>
      </c>
      <c r="BR143">
        <f>IF(PV_Zone_Ranking!$AK$18="TX",0,IF(PV_Zone_Ranking!$G$29=0,0,1-(INDEX($D143:$BY143, 1, MATCH(BR$11,$D$15:$BY$15,0))-PV_Zone_Ranking!$F$29)/(PV_Zone_Ranking!$G$29-PV_Zone_Ranking!$F$29)))</f>
        <v>0</v>
      </c>
      <c r="BS143">
        <f ca="1">IF(PV_Zone_Ranking!$G$30=0,0,1-(INDEX($D143:$BY143, 1, MATCH(BS$11,$D$15:$BY$15,0))-PV_Zone_Ranking!$F$30)/(PV_Zone_Ranking!$G$30-PV_Zone_Ranking!$F$30))</f>
        <v>1.0774207710083805</v>
      </c>
      <c r="BT143">
        <f ca="1">IF(PV_Zone_Ranking!$G$28=0,0,1-(INDEX($D143:$BY143, 1, MATCH(BT$11,$D$15:$BY$15,0))-PV_Zone_Ranking!$F$28)/(PV_Zone_Ranking!$G$28-PV_Zone_Ranking!$F$28))</f>
        <v>16.799370740204573</v>
      </c>
      <c r="BU143">
        <f ca="1">IF(PV_Zone_Ranking!$AK$18="SS",0,IF(PV_Zone_Ranking!$G$26=0,0,1-(INDEX($D143:$BY143, 1, MATCH(BU$11,$D$15:$BY$15,0))-PV_Zone_Ranking!$F$26)/(PV_Zone_Ranking!$G$26-PV_Zone_Ranking!$F$26)))</f>
        <v>19.138888658952798</v>
      </c>
      <c r="BV143">
        <f>IF(PV_Zone_Ranking!$AK$18="TX",0,IF(PV_Zone_Ranking!$G$26=0,0,1-(INDEX($D143:$BY143, 1, MATCH(BV$11,$D$15:$BY$15,0))-PV_Zone_Ranking!$F$26)/(PV_Zone_Ranking!$G$26-PV_Zone_Ranking!$F$26)))</f>
        <v>0</v>
      </c>
      <c r="BW143">
        <v>0</v>
      </c>
      <c r="BX143">
        <f t="shared" ca="1" si="72"/>
        <v>0</v>
      </c>
      <c r="BY143">
        <f t="shared" ca="1" si="72"/>
        <v>0</v>
      </c>
      <c r="BZ143">
        <f t="shared" ca="1" si="72"/>
        <v>0</v>
      </c>
      <c r="CA143">
        <f t="shared" ca="1" si="72"/>
        <v>0</v>
      </c>
      <c r="CB143">
        <f t="shared" ca="1" si="72"/>
        <v>0</v>
      </c>
      <c r="CC143">
        <f t="shared" ca="1" si="72"/>
        <v>0</v>
      </c>
      <c r="CD143">
        <f t="shared" ca="1" si="72"/>
        <v>0</v>
      </c>
      <c r="CE143">
        <f t="shared" ca="1" si="72"/>
        <v>0</v>
      </c>
      <c r="CF143">
        <f t="shared" ca="1" si="72"/>
        <v>0</v>
      </c>
      <c r="CG143">
        <f t="shared" ca="1" si="72"/>
        <v>0</v>
      </c>
      <c r="CH143" s="3">
        <f t="shared" ca="1" si="53"/>
        <v>0</v>
      </c>
      <c r="CI143" s="3">
        <f ca="1">IF($BN143=0,IF(PV_Zone_Ranking!$AK$18="SS",INDEX($D143:$BY143, 1, MATCH(CI$11,$D$15:$BY$15,0)),IF(PV_Zone_Ranking!$AK$18="TX",INDEX($D143:$BY143, 1, MATCH(CI$12,$D$15:$BY$15,0)),"Error")),0)</f>
        <v>0</v>
      </c>
      <c r="CJ143" s="4">
        <f t="shared" ca="1" si="50"/>
        <v>0</v>
      </c>
      <c r="CK143">
        <f t="shared" ca="1" si="54"/>
        <v>0</v>
      </c>
      <c r="CL143">
        <f t="shared" ca="1" si="55"/>
        <v>0</v>
      </c>
      <c r="CM143" s="4" t="str">
        <f ca="1">IF(D143=0,"",IF(CH143=0,"",COUNTIF($CH$16:$CH$197,"&gt;"&amp;CH143)+COUNTIF($CH143:$CH$197,CH143)))</f>
        <v/>
      </c>
      <c r="CN143" t="str">
        <f ca="1">IF(D143=0,"",IF(CH143=0,"",COUNTIFS($CI$16:$CI$197,"&lt;"&amp;CI143,$CI$16:$CI$197,"&lt;&gt;"&amp;0)+COUNTIF($CI143:$CI$197,CI143)))</f>
        <v/>
      </c>
      <c r="CQ143">
        <v>128</v>
      </c>
      <c r="CR143" t="e">
        <f t="shared" ca="1" si="71"/>
        <v>#N/A</v>
      </c>
      <c r="CS143" t="e">
        <f t="shared" ca="1" si="71"/>
        <v>#N/A</v>
      </c>
      <c r="CT143" s="3" t="e">
        <f t="shared" ca="1" si="71"/>
        <v>#N/A</v>
      </c>
      <c r="CU143" s="3" t="e">
        <f t="shared" ca="1" si="71"/>
        <v>#N/A</v>
      </c>
      <c r="CV143" s="4" t="e">
        <f t="shared" ca="1" si="71"/>
        <v>#N/A</v>
      </c>
      <c r="CW143" s="4" t="e">
        <f t="shared" ca="1" si="57"/>
        <v>#N/A</v>
      </c>
      <c r="CY143">
        <v>128</v>
      </c>
      <c r="CZ143" t="e">
        <f t="shared" ca="1" si="77"/>
        <v>#N/A</v>
      </c>
      <c r="DA143" t="e">
        <f t="shared" ca="1" si="77"/>
        <v>#N/A</v>
      </c>
      <c r="DB143" s="3" t="e">
        <f t="shared" ca="1" si="77"/>
        <v>#N/A</v>
      </c>
      <c r="DC143" s="3" t="e">
        <f t="shared" ca="1" si="77"/>
        <v>#N/A</v>
      </c>
      <c r="DD143" s="4" t="e">
        <f t="shared" ca="1" si="77"/>
        <v>#N/A</v>
      </c>
      <c r="DE143" s="4" t="e">
        <f t="shared" ca="1" si="58"/>
        <v>#N/A</v>
      </c>
      <c r="DF143" t="e">
        <f t="shared" ca="1" si="56"/>
        <v>#N/A</v>
      </c>
    </row>
    <row r="144" spans="4:110" x14ac:dyDescent="0.2">
      <c r="D144" s="135">
        <f t="shared" ca="1" si="73"/>
        <v>0</v>
      </c>
      <c r="E144" s="135">
        <f t="shared" ca="1" si="73"/>
        <v>0</v>
      </c>
      <c r="F144" s="135">
        <f t="shared" ca="1" si="73"/>
        <v>0</v>
      </c>
      <c r="G144" s="135">
        <f t="shared" ca="1" si="73"/>
        <v>0</v>
      </c>
      <c r="H144" s="135">
        <f t="shared" ca="1" si="73"/>
        <v>0</v>
      </c>
      <c r="I144" s="135">
        <f t="shared" ca="1" si="73"/>
        <v>0</v>
      </c>
      <c r="J144" s="2">
        <f t="shared" ca="1" si="73"/>
        <v>0</v>
      </c>
      <c r="K144" s="135">
        <f t="shared" ca="1" si="73"/>
        <v>0</v>
      </c>
      <c r="L144" s="135">
        <f t="shared" ca="1" si="73"/>
        <v>0</v>
      </c>
      <c r="M144" s="135">
        <f t="shared" ca="1" si="73"/>
        <v>0</v>
      </c>
      <c r="N144" s="135">
        <f t="shared" ca="1" si="73"/>
        <v>0</v>
      </c>
      <c r="O144" s="135">
        <f t="shared" ca="1" si="73"/>
        <v>0</v>
      </c>
      <c r="P144" s="135">
        <f t="shared" ca="1" si="73"/>
        <v>0</v>
      </c>
      <c r="Q144" s="135">
        <f t="shared" ca="1" si="73"/>
        <v>0</v>
      </c>
      <c r="R144" s="135">
        <f t="shared" ca="1" si="73"/>
        <v>0</v>
      </c>
      <c r="S144" s="135">
        <f t="shared" ca="1" si="73"/>
        <v>0</v>
      </c>
      <c r="T144" s="135">
        <f t="shared" ca="1" si="75"/>
        <v>0</v>
      </c>
      <c r="U144" s="135">
        <f t="shared" ca="1" si="75"/>
        <v>0</v>
      </c>
      <c r="V144" s="135">
        <f t="shared" ca="1" si="75"/>
        <v>0</v>
      </c>
      <c r="W144" s="135">
        <f t="shared" ca="1" si="75"/>
        <v>0</v>
      </c>
      <c r="X144" s="135">
        <f t="shared" ca="1" si="75"/>
        <v>0</v>
      </c>
      <c r="Y144" s="135">
        <f t="shared" ca="1" si="75"/>
        <v>0</v>
      </c>
      <c r="Z144" s="135">
        <f t="shared" ca="1" si="75"/>
        <v>0</v>
      </c>
      <c r="AA144" s="135">
        <f t="shared" ca="1" si="75"/>
        <v>0</v>
      </c>
      <c r="AB144" s="135">
        <f t="shared" ca="1" si="75"/>
        <v>0</v>
      </c>
      <c r="AC144" s="135">
        <f t="shared" ca="1" si="75"/>
        <v>0</v>
      </c>
      <c r="AD144" s="135">
        <f t="shared" ca="1" si="75"/>
        <v>0</v>
      </c>
      <c r="AE144" s="135">
        <f t="shared" ca="1" si="75"/>
        <v>0</v>
      </c>
      <c r="AF144" s="135">
        <f t="shared" ca="1" si="75"/>
        <v>0</v>
      </c>
      <c r="AG144" s="135">
        <f t="shared" ca="1" si="75"/>
        <v>0</v>
      </c>
      <c r="AH144" s="135">
        <f t="shared" ca="1" si="75"/>
        <v>0</v>
      </c>
      <c r="AI144" s="135">
        <f t="shared" ca="1" si="74"/>
        <v>0</v>
      </c>
      <c r="AJ144" s="135">
        <f t="shared" ca="1" si="74"/>
        <v>0</v>
      </c>
      <c r="AK144" s="135">
        <f t="shared" ca="1" si="74"/>
        <v>0</v>
      </c>
      <c r="AL144" s="135">
        <f t="shared" ca="1" si="74"/>
        <v>0</v>
      </c>
      <c r="AM144" s="135">
        <f t="shared" ca="1" si="76"/>
        <v>0</v>
      </c>
      <c r="AN144" s="135">
        <f t="shared" ca="1" si="76"/>
        <v>0</v>
      </c>
      <c r="AO144" s="135">
        <f t="shared" ca="1" si="76"/>
        <v>0</v>
      </c>
      <c r="AP144" s="135">
        <f t="shared" ca="1" si="76"/>
        <v>0</v>
      </c>
      <c r="AQ144" s="135">
        <f t="shared" ca="1" si="76"/>
        <v>0</v>
      </c>
      <c r="AR144" s="135">
        <f t="shared" ca="1" si="76"/>
        <v>0</v>
      </c>
      <c r="AS144" s="135">
        <f t="shared" ca="1" si="76"/>
        <v>0</v>
      </c>
      <c r="AT144" s="135">
        <f t="shared" ca="1" si="76"/>
        <v>0</v>
      </c>
      <c r="AU144" s="135">
        <f t="shared" ca="1" si="76"/>
        <v>0</v>
      </c>
      <c r="AV144" s="135">
        <f t="shared" ca="1" si="76"/>
        <v>0</v>
      </c>
      <c r="AW144" s="135">
        <f t="shared" ca="1" si="76"/>
        <v>0</v>
      </c>
      <c r="AX144" s="135">
        <f t="shared" ca="1" si="76"/>
        <v>0</v>
      </c>
      <c r="AY144" s="135">
        <f t="shared" ca="1" si="76"/>
        <v>0</v>
      </c>
      <c r="AZ144" s="135">
        <f t="shared" ca="1" si="76"/>
        <v>0</v>
      </c>
      <c r="BA144" s="135">
        <f t="shared" ca="1" si="70"/>
        <v>0</v>
      </c>
      <c r="BB144" s="135">
        <f t="shared" ca="1" si="70"/>
        <v>0</v>
      </c>
      <c r="BC144" s="135">
        <f t="shared" ca="1" si="70"/>
        <v>0</v>
      </c>
      <c r="BD144" s="135">
        <f t="shared" ca="1" si="70"/>
        <v>0</v>
      </c>
      <c r="BE144" s="135">
        <f t="shared" ca="1" si="70"/>
        <v>0</v>
      </c>
      <c r="BF144" s="135">
        <f t="shared" ca="1" si="70"/>
        <v>0</v>
      </c>
      <c r="BG144" s="135">
        <f t="shared" ca="1" si="70"/>
        <v>0</v>
      </c>
      <c r="BH144" s="135">
        <f t="shared" ref="BH144:BK144" ca="1" si="78">INDIRECT($B$3&amp;"!R"&amp;(ROW()-$D$14)&amp;"C"&amp;(COLUMN()-$C$15),FALSE)</f>
        <v>0</v>
      </c>
      <c r="BI144" s="135">
        <f t="shared" ca="1" si="78"/>
        <v>0</v>
      </c>
      <c r="BJ144" s="135">
        <f t="shared" ca="1" si="78"/>
        <v>0</v>
      </c>
      <c r="BK144" s="135">
        <f t="shared" ca="1" si="78"/>
        <v>0</v>
      </c>
      <c r="BL144" s="135"/>
      <c r="BM144" s="135">
        <f ca="1">IF(INDEX($D144:$BV144, 1, MATCH(BM$11,$D$15:$BV$15,0))&gt;=PV_Zone_Ranking!$C$45,0,1)</f>
        <v>0</v>
      </c>
      <c r="BN144" s="135">
        <f t="shared" ca="1" si="52"/>
        <v>0</v>
      </c>
      <c r="BQ144">
        <f ca="1">IF(PV_Zone_Ranking!$AK$18="SS",0,IF(PV_Zone_Ranking!$G$29=0,0,1-(INDEX($D144:$BY144, 1, MATCH(BQ$11,$D$15:$BY$15,0))-PV_Zone_Ranking!$F$29)/(PV_Zone_Ranking!$G$29-PV_Zone_Ranking!$F$29)))</f>
        <v>3.8575399157771662</v>
      </c>
      <c r="BR144">
        <f>IF(PV_Zone_Ranking!$AK$18="TX",0,IF(PV_Zone_Ranking!$G$29=0,0,1-(INDEX($D144:$BY144, 1, MATCH(BR$11,$D$15:$BY$15,0))-PV_Zone_Ranking!$F$29)/(PV_Zone_Ranking!$G$29-PV_Zone_Ranking!$F$29)))</f>
        <v>0</v>
      </c>
      <c r="BS144">
        <f ca="1">IF(PV_Zone_Ranking!$G$30=0,0,1-(INDEX($D144:$BY144, 1, MATCH(BS$11,$D$15:$BY$15,0))-PV_Zone_Ranking!$F$30)/(PV_Zone_Ranking!$G$30-PV_Zone_Ranking!$F$30))</f>
        <v>1.0774207710083805</v>
      </c>
      <c r="BT144">
        <f ca="1">IF(PV_Zone_Ranking!$G$28=0,0,1-(INDEX($D144:$BY144, 1, MATCH(BT$11,$D$15:$BY$15,0))-PV_Zone_Ranking!$F$28)/(PV_Zone_Ranking!$G$28-PV_Zone_Ranking!$F$28))</f>
        <v>16.799370740204573</v>
      </c>
      <c r="BU144">
        <f ca="1">IF(PV_Zone_Ranking!$AK$18="SS",0,IF(PV_Zone_Ranking!$G$26=0,0,1-(INDEX($D144:$BY144, 1, MATCH(BU$11,$D$15:$BY$15,0))-PV_Zone_Ranking!$F$26)/(PV_Zone_Ranking!$G$26-PV_Zone_Ranking!$F$26)))</f>
        <v>19.138888658952798</v>
      </c>
      <c r="BV144">
        <f>IF(PV_Zone_Ranking!$AK$18="TX",0,IF(PV_Zone_Ranking!$G$26=0,0,1-(INDEX($D144:$BY144, 1, MATCH(BV$11,$D$15:$BY$15,0))-PV_Zone_Ranking!$F$26)/(PV_Zone_Ranking!$G$26-PV_Zone_Ranking!$F$26)))</f>
        <v>0</v>
      </c>
      <c r="BW144">
        <v>0</v>
      </c>
      <c r="BX144">
        <f t="shared" ca="1" si="72"/>
        <v>0</v>
      </c>
      <c r="BY144">
        <f t="shared" ca="1" si="72"/>
        <v>0</v>
      </c>
      <c r="BZ144">
        <f t="shared" ca="1" si="72"/>
        <v>0</v>
      </c>
      <c r="CA144">
        <f t="shared" ca="1" si="72"/>
        <v>0</v>
      </c>
      <c r="CB144">
        <f t="shared" ca="1" si="72"/>
        <v>0</v>
      </c>
      <c r="CC144">
        <f t="shared" ca="1" si="72"/>
        <v>0</v>
      </c>
      <c r="CD144">
        <f t="shared" ca="1" si="72"/>
        <v>0</v>
      </c>
      <c r="CE144">
        <f t="shared" ca="1" si="72"/>
        <v>0</v>
      </c>
      <c r="CF144">
        <f t="shared" ca="1" si="72"/>
        <v>0</v>
      </c>
      <c r="CG144">
        <f t="shared" ca="1" si="72"/>
        <v>0</v>
      </c>
      <c r="CH144" s="3">
        <f t="shared" ca="1" si="53"/>
        <v>0</v>
      </c>
      <c r="CI144" s="3">
        <f ca="1">IF($BN144=0,IF(PV_Zone_Ranking!$AK$18="SS",INDEX($D144:$BY144, 1, MATCH(CI$11,$D$15:$BY$15,0)),IF(PV_Zone_Ranking!$AK$18="TX",INDEX($D144:$BY144, 1, MATCH(CI$12,$D$15:$BY$15,0)),"Error")),0)</f>
        <v>0</v>
      </c>
      <c r="CJ144" s="4">
        <f t="shared" ref="CJ144:CJ207" ca="1" si="79">INDEX($D144:$BY144, 1, MATCH($CJ$12,$D$15:$BY$15,0))</f>
        <v>0</v>
      </c>
      <c r="CK144">
        <f t="shared" ca="1" si="54"/>
        <v>0</v>
      </c>
      <c r="CL144">
        <f t="shared" ca="1" si="55"/>
        <v>0</v>
      </c>
      <c r="CM144" s="4" t="str">
        <f ca="1">IF(D144=0,"",IF(CH144=0,"",COUNTIF($CH$16:$CH$197,"&gt;"&amp;CH144)+COUNTIF($CH144:$CH$197,CH144)))</f>
        <v/>
      </c>
      <c r="CN144" t="str">
        <f ca="1">IF(D144=0,"",IF(CH144=0,"",COUNTIFS($CI$16:$CI$197,"&lt;"&amp;CI144,$CI$16:$CI$197,"&lt;&gt;"&amp;0)+COUNTIF($CI144:$CI$197,CI144)))</f>
        <v/>
      </c>
      <c r="CQ144">
        <v>129</v>
      </c>
      <c r="CR144" t="e">
        <f t="shared" ca="1" si="71"/>
        <v>#N/A</v>
      </c>
      <c r="CS144" t="e">
        <f t="shared" ca="1" si="71"/>
        <v>#N/A</v>
      </c>
      <c r="CT144" s="3" t="e">
        <f t="shared" ca="1" si="71"/>
        <v>#N/A</v>
      </c>
      <c r="CU144" s="3" t="e">
        <f t="shared" ca="1" si="71"/>
        <v>#N/A</v>
      </c>
      <c r="CV144" s="4" t="e">
        <f t="shared" ca="1" si="71"/>
        <v>#N/A</v>
      </c>
      <c r="CW144" s="4" t="e">
        <f t="shared" ca="1" si="57"/>
        <v>#N/A</v>
      </c>
      <c r="CY144">
        <v>129</v>
      </c>
      <c r="CZ144" t="e">
        <f t="shared" ca="1" si="77"/>
        <v>#N/A</v>
      </c>
      <c r="DA144" t="e">
        <f t="shared" ca="1" si="77"/>
        <v>#N/A</v>
      </c>
      <c r="DB144" s="3" t="e">
        <f t="shared" ca="1" si="77"/>
        <v>#N/A</v>
      </c>
      <c r="DC144" s="3" t="e">
        <f t="shared" ca="1" si="77"/>
        <v>#N/A</v>
      </c>
      <c r="DD144" s="4" t="e">
        <f t="shared" ca="1" si="77"/>
        <v>#N/A</v>
      </c>
      <c r="DE144" s="4" t="e">
        <f t="shared" ca="1" si="58"/>
        <v>#N/A</v>
      </c>
      <c r="DF144" t="e">
        <f t="shared" ca="1" si="56"/>
        <v>#N/A</v>
      </c>
    </row>
    <row r="145" spans="4:110" x14ac:dyDescent="0.2">
      <c r="D145" s="135">
        <f t="shared" ca="1" si="73"/>
        <v>0</v>
      </c>
      <c r="E145" s="135">
        <f t="shared" ca="1" si="73"/>
        <v>0</v>
      </c>
      <c r="F145" s="135">
        <f t="shared" ca="1" si="73"/>
        <v>0</v>
      </c>
      <c r="G145" s="135">
        <f t="shared" ca="1" si="73"/>
        <v>0</v>
      </c>
      <c r="H145" s="135">
        <f t="shared" ca="1" si="73"/>
        <v>0</v>
      </c>
      <c r="I145" s="135">
        <f t="shared" ca="1" si="73"/>
        <v>0</v>
      </c>
      <c r="J145" s="2">
        <f t="shared" ca="1" si="73"/>
        <v>0</v>
      </c>
      <c r="K145" s="135">
        <f t="shared" ca="1" si="73"/>
        <v>0</v>
      </c>
      <c r="L145" s="135">
        <f t="shared" ca="1" si="73"/>
        <v>0</v>
      </c>
      <c r="M145" s="135">
        <f t="shared" ca="1" si="73"/>
        <v>0</v>
      </c>
      <c r="N145" s="135">
        <f t="shared" ca="1" si="73"/>
        <v>0</v>
      </c>
      <c r="O145" s="135">
        <f t="shared" ca="1" si="73"/>
        <v>0</v>
      </c>
      <c r="P145" s="135">
        <f t="shared" ca="1" si="73"/>
        <v>0</v>
      </c>
      <c r="Q145" s="135">
        <f t="shared" ca="1" si="73"/>
        <v>0</v>
      </c>
      <c r="R145" s="135">
        <f t="shared" ca="1" si="73"/>
        <v>0</v>
      </c>
      <c r="S145" s="135">
        <f t="shared" ca="1" si="73"/>
        <v>0</v>
      </c>
      <c r="T145" s="135">
        <f t="shared" ca="1" si="75"/>
        <v>0</v>
      </c>
      <c r="U145" s="135">
        <f t="shared" ca="1" si="75"/>
        <v>0</v>
      </c>
      <c r="V145" s="135">
        <f t="shared" ca="1" si="75"/>
        <v>0</v>
      </c>
      <c r="W145" s="135">
        <f t="shared" ca="1" si="75"/>
        <v>0</v>
      </c>
      <c r="X145" s="135">
        <f t="shared" ca="1" si="75"/>
        <v>0</v>
      </c>
      <c r="Y145" s="135">
        <f t="shared" ca="1" si="75"/>
        <v>0</v>
      </c>
      <c r="Z145" s="135">
        <f t="shared" ca="1" si="75"/>
        <v>0</v>
      </c>
      <c r="AA145" s="135">
        <f t="shared" ca="1" si="75"/>
        <v>0</v>
      </c>
      <c r="AB145" s="135">
        <f t="shared" ca="1" si="75"/>
        <v>0</v>
      </c>
      <c r="AC145" s="135">
        <f t="shared" ca="1" si="75"/>
        <v>0</v>
      </c>
      <c r="AD145" s="135">
        <f t="shared" ca="1" si="75"/>
        <v>0</v>
      </c>
      <c r="AE145" s="135">
        <f t="shared" ca="1" si="75"/>
        <v>0</v>
      </c>
      <c r="AF145" s="135">
        <f t="shared" ca="1" si="75"/>
        <v>0</v>
      </c>
      <c r="AG145" s="135">
        <f t="shared" ca="1" si="75"/>
        <v>0</v>
      </c>
      <c r="AH145" s="135">
        <f t="shared" ca="1" si="75"/>
        <v>0</v>
      </c>
      <c r="AI145" s="135">
        <f t="shared" ca="1" si="74"/>
        <v>0</v>
      </c>
      <c r="AJ145" s="135">
        <f t="shared" ca="1" si="74"/>
        <v>0</v>
      </c>
      <c r="AK145" s="135">
        <f t="shared" ca="1" si="74"/>
        <v>0</v>
      </c>
      <c r="AL145" s="135">
        <f t="shared" ca="1" si="74"/>
        <v>0</v>
      </c>
      <c r="AM145" s="135">
        <f t="shared" ca="1" si="76"/>
        <v>0</v>
      </c>
      <c r="AN145" s="135">
        <f t="shared" ca="1" si="76"/>
        <v>0</v>
      </c>
      <c r="AO145" s="135">
        <f t="shared" ca="1" si="76"/>
        <v>0</v>
      </c>
      <c r="AP145" s="135">
        <f t="shared" ca="1" si="76"/>
        <v>0</v>
      </c>
      <c r="AQ145" s="135">
        <f t="shared" ca="1" si="76"/>
        <v>0</v>
      </c>
      <c r="AR145" s="135">
        <f t="shared" ca="1" si="76"/>
        <v>0</v>
      </c>
      <c r="AS145" s="135">
        <f t="shared" ca="1" si="76"/>
        <v>0</v>
      </c>
      <c r="AT145" s="135">
        <f t="shared" ca="1" si="76"/>
        <v>0</v>
      </c>
      <c r="AU145" s="135">
        <f t="shared" ca="1" si="76"/>
        <v>0</v>
      </c>
      <c r="AV145" s="135">
        <f t="shared" ca="1" si="76"/>
        <v>0</v>
      </c>
      <c r="AW145" s="135">
        <f t="shared" ca="1" si="76"/>
        <v>0</v>
      </c>
      <c r="AX145" s="135">
        <f t="shared" ca="1" si="76"/>
        <v>0</v>
      </c>
      <c r="AY145" s="135">
        <f t="shared" ca="1" si="76"/>
        <v>0</v>
      </c>
      <c r="AZ145" s="135">
        <f t="shared" ca="1" si="76"/>
        <v>0</v>
      </c>
      <c r="BA145" s="135">
        <f t="shared" ca="1" si="76"/>
        <v>0</v>
      </c>
      <c r="BB145" s="135">
        <f t="shared" ca="1" si="76"/>
        <v>0</v>
      </c>
      <c r="BC145" s="135">
        <f t="shared" ref="BA145:BK168" ca="1" si="80">INDIRECT($B$3&amp;"!R"&amp;(ROW()-$D$14)&amp;"C"&amp;(COLUMN()-$C$15),FALSE)</f>
        <v>0</v>
      </c>
      <c r="BD145" s="135">
        <f t="shared" ca="1" si="80"/>
        <v>0</v>
      </c>
      <c r="BE145" s="135">
        <f t="shared" ca="1" si="80"/>
        <v>0</v>
      </c>
      <c r="BF145" s="135">
        <f t="shared" ca="1" si="80"/>
        <v>0</v>
      </c>
      <c r="BG145" s="135">
        <f t="shared" ca="1" si="80"/>
        <v>0</v>
      </c>
      <c r="BH145" s="135">
        <f t="shared" ca="1" si="80"/>
        <v>0</v>
      </c>
      <c r="BI145" s="135">
        <f t="shared" ca="1" si="80"/>
        <v>0</v>
      </c>
      <c r="BJ145" s="135">
        <f t="shared" ca="1" si="80"/>
        <v>0</v>
      </c>
      <c r="BK145" s="135">
        <f t="shared" ca="1" si="80"/>
        <v>0</v>
      </c>
      <c r="BL145" s="135"/>
      <c r="BM145" s="135">
        <f ca="1">IF(INDEX($D145:$BV145, 1, MATCH(BM$11,$D$15:$BV$15,0))&gt;=PV_Zone_Ranking!$C$45,0,1)</f>
        <v>0</v>
      </c>
      <c r="BN145" s="135">
        <f t="shared" ref="BN145:BN197" ca="1" si="81">SUM(BM145)</f>
        <v>0</v>
      </c>
      <c r="BQ145">
        <f ca="1">IF(PV_Zone_Ranking!$AK$18="SS",0,IF(PV_Zone_Ranking!$G$29=0,0,1-(INDEX($D145:$BY145, 1, MATCH(BQ$11,$D$15:$BY$15,0))-PV_Zone_Ranking!$F$29)/(PV_Zone_Ranking!$G$29-PV_Zone_Ranking!$F$29)))</f>
        <v>3.8575399157771662</v>
      </c>
      <c r="BR145">
        <f>IF(PV_Zone_Ranking!$AK$18="TX",0,IF(PV_Zone_Ranking!$G$29=0,0,1-(INDEX($D145:$BY145, 1, MATCH(BR$11,$D$15:$BY$15,0))-PV_Zone_Ranking!$F$29)/(PV_Zone_Ranking!$G$29-PV_Zone_Ranking!$F$29)))</f>
        <v>0</v>
      </c>
      <c r="BS145">
        <f ca="1">IF(PV_Zone_Ranking!$G$30=0,0,1-(INDEX($D145:$BY145, 1, MATCH(BS$11,$D$15:$BY$15,0))-PV_Zone_Ranking!$F$30)/(PV_Zone_Ranking!$G$30-PV_Zone_Ranking!$F$30))</f>
        <v>1.0774207710083805</v>
      </c>
      <c r="BT145">
        <f ca="1">IF(PV_Zone_Ranking!$G$28=0,0,1-(INDEX($D145:$BY145, 1, MATCH(BT$11,$D$15:$BY$15,0))-PV_Zone_Ranking!$F$28)/(PV_Zone_Ranking!$G$28-PV_Zone_Ranking!$F$28))</f>
        <v>16.799370740204573</v>
      </c>
      <c r="BU145">
        <f ca="1">IF(PV_Zone_Ranking!$AK$18="SS",0,IF(PV_Zone_Ranking!$G$26=0,0,1-(INDEX($D145:$BY145, 1, MATCH(BU$11,$D$15:$BY$15,0))-PV_Zone_Ranking!$F$26)/(PV_Zone_Ranking!$G$26-PV_Zone_Ranking!$F$26)))</f>
        <v>19.138888658952798</v>
      </c>
      <c r="BV145">
        <f>IF(PV_Zone_Ranking!$AK$18="TX",0,IF(PV_Zone_Ranking!$G$26=0,0,1-(INDEX($D145:$BY145, 1, MATCH(BV$11,$D$15:$BY$15,0))-PV_Zone_Ranking!$F$26)/(PV_Zone_Ranking!$G$26-PV_Zone_Ranking!$F$26)))</f>
        <v>0</v>
      </c>
      <c r="BW145">
        <v>0</v>
      </c>
      <c r="BX145">
        <f t="shared" ca="1" si="72"/>
        <v>0</v>
      </c>
      <c r="BY145">
        <f t="shared" ca="1" si="72"/>
        <v>0</v>
      </c>
      <c r="BZ145">
        <f t="shared" ca="1" si="72"/>
        <v>0</v>
      </c>
      <c r="CA145">
        <f t="shared" ca="1" si="72"/>
        <v>0</v>
      </c>
      <c r="CB145">
        <f t="shared" ca="1" si="72"/>
        <v>0</v>
      </c>
      <c r="CC145">
        <f t="shared" ca="1" si="72"/>
        <v>0</v>
      </c>
      <c r="CD145">
        <f t="shared" ca="1" si="72"/>
        <v>0</v>
      </c>
      <c r="CE145">
        <f t="shared" ca="1" si="72"/>
        <v>0</v>
      </c>
      <c r="CF145">
        <f t="shared" ca="1" si="72"/>
        <v>0</v>
      </c>
      <c r="CG145">
        <f t="shared" ca="1" si="72"/>
        <v>0</v>
      </c>
      <c r="CH145" s="3">
        <f t="shared" ref="CH145:CH208" ca="1" si="82">IF($BN145=0,IF($D145=0,0,SUMPRODUCT(BQ145:CG145,$BQ$14:$CG$14)),0)</f>
        <v>0</v>
      </c>
      <c r="CI145" s="3">
        <f ca="1">IF($BN145=0,IF(PV_Zone_Ranking!$AK$18="SS",INDEX($D145:$BY145, 1, MATCH(CI$11,$D$15:$BY$15,0)),IF(PV_Zone_Ranking!$AK$18="TX",INDEX($D145:$BY145, 1, MATCH(CI$12,$D$15:$BY$15,0)),"Error")),0)</f>
        <v>0</v>
      </c>
      <c r="CJ145" s="4">
        <f t="shared" ca="1" si="79"/>
        <v>0</v>
      </c>
      <c r="CK145">
        <f t="shared" ref="CK145:CK208" ca="1" si="83">INDEX($D145:$BY145, 1, MATCH("zoneIdentification",$D$15:$BY$15,0))</f>
        <v>0</v>
      </c>
      <c r="CL145">
        <f t="shared" ref="CL145:CL208" ca="1" si="84">INDEX($D145:$BY145, 1, MATCH(CL$15,$D$15:$BY$15,0))</f>
        <v>0</v>
      </c>
      <c r="CM145" s="4" t="str">
        <f ca="1">IF(D145=0,"",IF(CH145=0,"",COUNTIF($CH$16:$CH$197,"&gt;"&amp;CH145)+COUNTIF($CH145:$CH$197,CH145)))</f>
        <v/>
      </c>
      <c r="CN145" t="str">
        <f ca="1">IF(D145=0,"",IF(CH145=0,"",COUNTIFS($CI$16:$CI$197,"&lt;"&amp;CI145,$CI$16:$CI$197,"&lt;&gt;"&amp;0)+COUNTIF($CI145:$CI$197,CI145)))</f>
        <v/>
      </c>
      <c r="CQ145">
        <v>130</v>
      </c>
      <c r="CR145" t="e">
        <f t="shared" ca="1" si="71"/>
        <v>#N/A</v>
      </c>
      <c r="CS145" t="e">
        <f t="shared" ca="1" si="71"/>
        <v>#N/A</v>
      </c>
      <c r="CT145" s="3" t="e">
        <f t="shared" ca="1" si="71"/>
        <v>#N/A</v>
      </c>
      <c r="CU145" s="3" t="e">
        <f t="shared" ca="1" si="71"/>
        <v>#N/A</v>
      </c>
      <c r="CV145" s="4" t="e">
        <f t="shared" ca="1" si="71"/>
        <v>#N/A</v>
      </c>
      <c r="CW145" s="4" t="e">
        <f t="shared" ca="1" si="57"/>
        <v>#N/A</v>
      </c>
      <c r="CY145">
        <v>130</v>
      </c>
      <c r="CZ145" t="e">
        <f t="shared" ca="1" si="77"/>
        <v>#N/A</v>
      </c>
      <c r="DA145" t="e">
        <f t="shared" ca="1" si="77"/>
        <v>#N/A</v>
      </c>
      <c r="DB145" s="3" t="e">
        <f t="shared" ca="1" si="77"/>
        <v>#N/A</v>
      </c>
      <c r="DC145" s="3" t="e">
        <f t="shared" ca="1" si="77"/>
        <v>#N/A</v>
      </c>
      <c r="DD145" s="4" t="e">
        <f t="shared" ca="1" si="77"/>
        <v>#N/A</v>
      </c>
      <c r="DE145" s="4" t="e">
        <f t="shared" ca="1" si="58"/>
        <v>#N/A</v>
      </c>
      <c r="DF145" t="e">
        <f t="shared" ref="DF145:DF197" ca="1" si="85">CHAR(39)&amp;DA145&amp;CHAR(39)</f>
        <v>#N/A</v>
      </c>
    </row>
    <row r="146" spans="4:110" x14ac:dyDescent="0.2">
      <c r="D146" s="135">
        <f t="shared" ref="D146:S161" ca="1" si="86">INDIRECT($B$3&amp;"!R"&amp;(ROW()-$D$14)&amp;"C"&amp;(COLUMN()-$C$15),FALSE)</f>
        <v>0</v>
      </c>
      <c r="E146" s="135">
        <f t="shared" ca="1" si="86"/>
        <v>0</v>
      </c>
      <c r="F146" s="135">
        <f t="shared" ca="1" si="86"/>
        <v>0</v>
      </c>
      <c r="G146" s="135">
        <f t="shared" ca="1" si="86"/>
        <v>0</v>
      </c>
      <c r="H146" s="135">
        <f t="shared" ca="1" si="86"/>
        <v>0</v>
      </c>
      <c r="I146" s="135">
        <f t="shared" ca="1" si="86"/>
        <v>0</v>
      </c>
      <c r="J146" s="2">
        <f t="shared" ca="1" si="86"/>
        <v>0</v>
      </c>
      <c r="K146" s="135">
        <f t="shared" ca="1" si="86"/>
        <v>0</v>
      </c>
      <c r="L146" s="135">
        <f t="shared" ca="1" si="86"/>
        <v>0</v>
      </c>
      <c r="M146" s="135">
        <f t="shared" ca="1" si="86"/>
        <v>0</v>
      </c>
      <c r="N146" s="135">
        <f t="shared" ca="1" si="86"/>
        <v>0</v>
      </c>
      <c r="O146" s="135">
        <f t="shared" ca="1" si="86"/>
        <v>0</v>
      </c>
      <c r="P146" s="135">
        <f t="shared" ca="1" si="86"/>
        <v>0</v>
      </c>
      <c r="Q146" s="135">
        <f t="shared" ca="1" si="86"/>
        <v>0</v>
      </c>
      <c r="R146" s="135">
        <f t="shared" ca="1" si="86"/>
        <v>0</v>
      </c>
      <c r="S146" s="135">
        <f t="shared" ca="1" si="86"/>
        <v>0</v>
      </c>
      <c r="T146" s="135">
        <f t="shared" ca="1" si="75"/>
        <v>0</v>
      </c>
      <c r="U146" s="135">
        <f t="shared" ca="1" si="75"/>
        <v>0</v>
      </c>
      <c r="V146" s="135">
        <f t="shared" ca="1" si="75"/>
        <v>0</v>
      </c>
      <c r="W146" s="135">
        <f t="shared" ca="1" si="75"/>
        <v>0</v>
      </c>
      <c r="X146" s="135">
        <f t="shared" ca="1" si="75"/>
        <v>0</v>
      </c>
      <c r="Y146" s="135">
        <f t="shared" ca="1" si="75"/>
        <v>0</v>
      </c>
      <c r="Z146" s="135">
        <f t="shared" ca="1" si="75"/>
        <v>0</v>
      </c>
      <c r="AA146" s="135">
        <f t="shared" ca="1" si="75"/>
        <v>0</v>
      </c>
      <c r="AB146" s="135">
        <f t="shared" ca="1" si="75"/>
        <v>0</v>
      </c>
      <c r="AC146" s="135">
        <f t="shared" ca="1" si="75"/>
        <v>0</v>
      </c>
      <c r="AD146" s="135">
        <f t="shared" ca="1" si="75"/>
        <v>0</v>
      </c>
      <c r="AE146" s="135">
        <f t="shared" ca="1" si="75"/>
        <v>0</v>
      </c>
      <c r="AF146" s="135">
        <f t="shared" ca="1" si="75"/>
        <v>0</v>
      </c>
      <c r="AG146" s="135">
        <f t="shared" ca="1" si="75"/>
        <v>0</v>
      </c>
      <c r="AH146" s="135">
        <f t="shared" ca="1" si="75"/>
        <v>0</v>
      </c>
      <c r="AI146" s="135">
        <f t="shared" ca="1" si="74"/>
        <v>0</v>
      </c>
      <c r="AJ146" s="135">
        <f t="shared" ca="1" si="74"/>
        <v>0</v>
      </c>
      <c r="AK146" s="135">
        <f t="shared" ca="1" si="74"/>
        <v>0</v>
      </c>
      <c r="AL146" s="135">
        <f t="shared" ca="1" si="74"/>
        <v>0</v>
      </c>
      <c r="AM146" s="135">
        <f t="shared" ca="1" si="76"/>
        <v>0</v>
      </c>
      <c r="AN146" s="135">
        <f t="shared" ca="1" si="76"/>
        <v>0</v>
      </c>
      <c r="AO146" s="135">
        <f t="shared" ca="1" si="76"/>
        <v>0</v>
      </c>
      <c r="AP146" s="135">
        <f t="shared" ca="1" si="76"/>
        <v>0</v>
      </c>
      <c r="AQ146" s="135">
        <f t="shared" ca="1" si="76"/>
        <v>0</v>
      </c>
      <c r="AR146" s="135">
        <f t="shared" ca="1" si="76"/>
        <v>0</v>
      </c>
      <c r="AS146" s="135">
        <f t="shared" ca="1" si="76"/>
        <v>0</v>
      </c>
      <c r="AT146" s="135">
        <f t="shared" ca="1" si="76"/>
        <v>0</v>
      </c>
      <c r="AU146" s="135">
        <f t="shared" ca="1" si="76"/>
        <v>0</v>
      </c>
      <c r="AV146" s="135">
        <f t="shared" ca="1" si="76"/>
        <v>0</v>
      </c>
      <c r="AW146" s="135">
        <f t="shared" ca="1" si="76"/>
        <v>0</v>
      </c>
      <c r="AX146" s="135">
        <f t="shared" ca="1" si="76"/>
        <v>0</v>
      </c>
      <c r="AY146" s="135">
        <f t="shared" ca="1" si="76"/>
        <v>0</v>
      </c>
      <c r="AZ146" s="135">
        <f t="shared" ca="1" si="76"/>
        <v>0</v>
      </c>
      <c r="BA146" s="135">
        <f t="shared" ca="1" si="80"/>
        <v>0</v>
      </c>
      <c r="BB146" s="135">
        <f t="shared" ca="1" si="76"/>
        <v>0</v>
      </c>
      <c r="BC146" s="135">
        <f t="shared" ca="1" si="80"/>
        <v>0</v>
      </c>
      <c r="BD146" s="135">
        <f t="shared" ca="1" si="80"/>
        <v>0</v>
      </c>
      <c r="BE146" s="135">
        <f t="shared" ca="1" si="80"/>
        <v>0</v>
      </c>
      <c r="BF146" s="135">
        <f t="shared" ca="1" si="80"/>
        <v>0</v>
      </c>
      <c r="BG146" s="135">
        <f t="shared" ca="1" si="80"/>
        <v>0</v>
      </c>
      <c r="BH146" s="135">
        <f t="shared" ca="1" si="80"/>
        <v>0</v>
      </c>
      <c r="BI146" s="135">
        <f t="shared" ca="1" si="80"/>
        <v>0</v>
      </c>
      <c r="BJ146" s="135">
        <f t="shared" ca="1" si="80"/>
        <v>0</v>
      </c>
      <c r="BK146" s="135">
        <f t="shared" ca="1" si="80"/>
        <v>0</v>
      </c>
      <c r="BL146" s="135"/>
      <c r="BM146" s="135">
        <f ca="1">IF(INDEX($D146:$BV146, 1, MATCH(BM$11,$D$15:$BV$15,0))&gt;=PV_Zone_Ranking!$C$45,0,1)</f>
        <v>0</v>
      </c>
      <c r="BN146" s="135">
        <f t="shared" ca="1" si="81"/>
        <v>0</v>
      </c>
      <c r="BQ146">
        <f ca="1">IF(PV_Zone_Ranking!$AK$18="SS",0,IF(PV_Zone_Ranking!$G$29=0,0,1-(INDEX($D146:$BY146, 1, MATCH(BQ$11,$D$15:$BY$15,0))-PV_Zone_Ranking!$F$29)/(PV_Zone_Ranking!$G$29-PV_Zone_Ranking!$F$29)))</f>
        <v>3.8575399157771662</v>
      </c>
      <c r="BR146">
        <f>IF(PV_Zone_Ranking!$AK$18="TX",0,IF(PV_Zone_Ranking!$G$29=0,0,1-(INDEX($D146:$BY146, 1, MATCH(BR$11,$D$15:$BY$15,0))-PV_Zone_Ranking!$F$29)/(PV_Zone_Ranking!$G$29-PV_Zone_Ranking!$F$29)))</f>
        <v>0</v>
      </c>
      <c r="BS146">
        <f ca="1">IF(PV_Zone_Ranking!$G$30=0,0,1-(INDEX($D146:$BY146, 1, MATCH(BS$11,$D$15:$BY$15,0))-PV_Zone_Ranking!$F$30)/(PV_Zone_Ranking!$G$30-PV_Zone_Ranking!$F$30))</f>
        <v>1.0774207710083805</v>
      </c>
      <c r="BT146">
        <f ca="1">IF(PV_Zone_Ranking!$G$28=0,0,1-(INDEX($D146:$BY146, 1, MATCH(BT$11,$D$15:$BY$15,0))-PV_Zone_Ranking!$F$28)/(PV_Zone_Ranking!$G$28-PV_Zone_Ranking!$F$28))</f>
        <v>16.799370740204573</v>
      </c>
      <c r="BU146">
        <f ca="1">IF(PV_Zone_Ranking!$AK$18="SS",0,IF(PV_Zone_Ranking!$G$26=0,0,1-(INDEX($D146:$BY146, 1, MATCH(BU$11,$D$15:$BY$15,0))-PV_Zone_Ranking!$F$26)/(PV_Zone_Ranking!$G$26-PV_Zone_Ranking!$F$26)))</f>
        <v>19.138888658952798</v>
      </c>
      <c r="BV146">
        <f>IF(PV_Zone_Ranking!$AK$18="TX",0,IF(PV_Zone_Ranking!$G$26=0,0,1-(INDEX($D146:$BY146, 1, MATCH(BV$11,$D$15:$BY$15,0))-PV_Zone_Ranking!$F$26)/(PV_Zone_Ranking!$G$26-PV_Zone_Ranking!$F$26)))</f>
        <v>0</v>
      </c>
      <c r="BW146">
        <v>0</v>
      </c>
      <c r="BX146">
        <f t="shared" ca="1" si="72"/>
        <v>0</v>
      </c>
      <c r="BY146">
        <f t="shared" ca="1" si="72"/>
        <v>0</v>
      </c>
      <c r="BZ146">
        <f t="shared" ca="1" si="72"/>
        <v>0</v>
      </c>
      <c r="CA146">
        <f t="shared" ca="1" si="72"/>
        <v>0</v>
      </c>
      <c r="CB146">
        <f t="shared" ca="1" si="72"/>
        <v>0</v>
      </c>
      <c r="CC146">
        <f t="shared" ca="1" si="72"/>
        <v>0</v>
      </c>
      <c r="CD146">
        <f t="shared" ca="1" si="72"/>
        <v>0</v>
      </c>
      <c r="CE146">
        <f t="shared" ca="1" si="72"/>
        <v>0</v>
      </c>
      <c r="CF146">
        <f t="shared" ca="1" si="72"/>
        <v>0</v>
      </c>
      <c r="CG146">
        <f t="shared" ca="1" si="72"/>
        <v>0</v>
      </c>
      <c r="CH146" s="3">
        <f t="shared" ca="1" si="82"/>
        <v>0</v>
      </c>
      <c r="CI146" s="3">
        <f ca="1">IF($BN146=0,IF(PV_Zone_Ranking!$AK$18="SS",INDEX($D146:$BY146, 1, MATCH(CI$11,$D$15:$BY$15,0)),IF(PV_Zone_Ranking!$AK$18="TX",INDEX($D146:$BY146, 1, MATCH(CI$12,$D$15:$BY$15,0)),"Error")),0)</f>
        <v>0</v>
      </c>
      <c r="CJ146" s="4">
        <f t="shared" ca="1" si="79"/>
        <v>0</v>
      </c>
      <c r="CK146">
        <f t="shared" ca="1" si="83"/>
        <v>0</v>
      </c>
      <c r="CL146">
        <f t="shared" ca="1" si="84"/>
        <v>0</v>
      </c>
      <c r="CM146" s="4" t="str">
        <f ca="1">IF(D146=0,"",IF(CH146=0,"",COUNTIF($CH$16:$CH$197,"&gt;"&amp;CH146)+COUNTIF($CH146:$CH$197,CH146)))</f>
        <v/>
      </c>
      <c r="CN146" t="str">
        <f ca="1">IF(D146=0,"",IF(CH146=0,"",COUNTIFS($CI$16:$CI$197,"&lt;"&amp;CI146,$CI$16:$CI$197,"&lt;&gt;"&amp;0)+COUNTIF($CI146:$CI$197,CI146)))</f>
        <v/>
      </c>
      <c r="CQ146">
        <v>131</v>
      </c>
      <c r="CR146" t="e">
        <f t="shared" ca="1" si="71"/>
        <v>#N/A</v>
      </c>
      <c r="CS146" t="e">
        <f t="shared" ca="1" si="71"/>
        <v>#N/A</v>
      </c>
      <c r="CT146" s="3" t="e">
        <f t="shared" ca="1" si="71"/>
        <v>#N/A</v>
      </c>
      <c r="CU146" s="3" t="e">
        <f t="shared" ca="1" si="71"/>
        <v>#N/A</v>
      </c>
      <c r="CV146" s="4" t="e">
        <f t="shared" ca="1" si="71"/>
        <v>#N/A</v>
      </c>
      <c r="CW146" s="4" t="e">
        <f t="shared" ref="CW146:CW197" ca="1" si="87">CW145+CV146/1000</f>
        <v>#N/A</v>
      </c>
      <c r="CY146">
        <v>131</v>
      </c>
      <c r="CZ146" t="e">
        <f t="shared" ca="1" si="77"/>
        <v>#N/A</v>
      </c>
      <c r="DA146" t="e">
        <f t="shared" ca="1" si="77"/>
        <v>#N/A</v>
      </c>
      <c r="DB146" s="3" t="e">
        <f t="shared" ca="1" si="77"/>
        <v>#N/A</v>
      </c>
      <c r="DC146" s="3" t="e">
        <f t="shared" ca="1" si="77"/>
        <v>#N/A</v>
      </c>
      <c r="DD146" s="4" t="e">
        <f t="shared" ca="1" si="77"/>
        <v>#N/A</v>
      </c>
      <c r="DE146" s="4" t="e">
        <f t="shared" ref="DE146:DE197" ca="1" si="88">DE145+DD146/1000</f>
        <v>#N/A</v>
      </c>
      <c r="DF146" t="e">
        <f t="shared" ca="1" si="85"/>
        <v>#N/A</v>
      </c>
    </row>
    <row r="147" spans="4:110" x14ac:dyDescent="0.2">
      <c r="D147" s="135">
        <f t="shared" ca="1" si="86"/>
        <v>0</v>
      </c>
      <c r="E147" s="135">
        <f t="shared" ca="1" si="86"/>
        <v>0</v>
      </c>
      <c r="F147" s="135">
        <f t="shared" ca="1" si="86"/>
        <v>0</v>
      </c>
      <c r="G147" s="135">
        <f t="shared" ca="1" si="86"/>
        <v>0</v>
      </c>
      <c r="H147" s="135">
        <f t="shared" ca="1" si="86"/>
        <v>0</v>
      </c>
      <c r="I147" s="135">
        <f t="shared" ca="1" si="86"/>
        <v>0</v>
      </c>
      <c r="J147" s="2">
        <f t="shared" ca="1" si="86"/>
        <v>0</v>
      </c>
      <c r="K147" s="135">
        <f t="shared" ca="1" si="86"/>
        <v>0</v>
      </c>
      <c r="L147" s="135">
        <f t="shared" ca="1" si="86"/>
        <v>0</v>
      </c>
      <c r="M147" s="135">
        <f t="shared" ca="1" si="86"/>
        <v>0</v>
      </c>
      <c r="N147" s="135">
        <f t="shared" ca="1" si="86"/>
        <v>0</v>
      </c>
      <c r="O147" s="135">
        <f t="shared" ca="1" si="86"/>
        <v>0</v>
      </c>
      <c r="P147" s="135">
        <f t="shared" ca="1" si="86"/>
        <v>0</v>
      </c>
      <c r="Q147" s="135">
        <f t="shared" ca="1" si="86"/>
        <v>0</v>
      </c>
      <c r="R147" s="135">
        <f t="shared" ca="1" si="86"/>
        <v>0</v>
      </c>
      <c r="S147" s="135">
        <f t="shared" ca="1" si="86"/>
        <v>0</v>
      </c>
      <c r="T147" s="135">
        <f t="shared" ca="1" si="75"/>
        <v>0</v>
      </c>
      <c r="U147" s="135">
        <f t="shared" ca="1" si="75"/>
        <v>0</v>
      </c>
      <c r="V147" s="135">
        <f t="shared" ca="1" si="75"/>
        <v>0</v>
      </c>
      <c r="W147" s="135">
        <f t="shared" ca="1" si="75"/>
        <v>0</v>
      </c>
      <c r="X147" s="135">
        <f t="shared" ca="1" si="75"/>
        <v>0</v>
      </c>
      <c r="Y147" s="135">
        <f t="shared" ca="1" si="75"/>
        <v>0</v>
      </c>
      <c r="Z147" s="135">
        <f t="shared" ca="1" si="75"/>
        <v>0</v>
      </c>
      <c r="AA147" s="135">
        <f t="shared" ca="1" si="75"/>
        <v>0</v>
      </c>
      <c r="AB147" s="135">
        <f t="shared" ca="1" si="75"/>
        <v>0</v>
      </c>
      <c r="AC147" s="135">
        <f t="shared" ca="1" si="75"/>
        <v>0</v>
      </c>
      <c r="AD147" s="135">
        <f t="shared" ca="1" si="75"/>
        <v>0</v>
      </c>
      <c r="AE147" s="135">
        <f t="shared" ca="1" si="75"/>
        <v>0</v>
      </c>
      <c r="AF147" s="135">
        <f t="shared" ca="1" si="75"/>
        <v>0</v>
      </c>
      <c r="AG147" s="135">
        <f t="shared" ca="1" si="75"/>
        <v>0</v>
      </c>
      <c r="AH147" s="135">
        <f t="shared" ca="1" si="75"/>
        <v>0</v>
      </c>
      <c r="AI147" s="135">
        <f t="shared" ca="1" si="74"/>
        <v>0</v>
      </c>
      <c r="AJ147" s="135">
        <f t="shared" ca="1" si="74"/>
        <v>0</v>
      </c>
      <c r="AK147" s="135">
        <f t="shared" ca="1" si="74"/>
        <v>0</v>
      </c>
      <c r="AL147" s="135">
        <f t="shared" ca="1" si="74"/>
        <v>0</v>
      </c>
      <c r="AM147" s="135">
        <f t="shared" ca="1" si="76"/>
        <v>0</v>
      </c>
      <c r="AN147" s="135">
        <f t="shared" ca="1" si="76"/>
        <v>0</v>
      </c>
      <c r="AO147" s="135">
        <f t="shared" ca="1" si="76"/>
        <v>0</v>
      </c>
      <c r="AP147" s="135">
        <f t="shared" ca="1" si="76"/>
        <v>0</v>
      </c>
      <c r="AQ147" s="135">
        <f t="shared" ca="1" si="76"/>
        <v>0</v>
      </c>
      <c r="AR147" s="135">
        <f t="shared" ca="1" si="76"/>
        <v>0</v>
      </c>
      <c r="AS147" s="135">
        <f t="shared" ca="1" si="76"/>
        <v>0</v>
      </c>
      <c r="AT147" s="135">
        <f t="shared" ca="1" si="76"/>
        <v>0</v>
      </c>
      <c r="AU147" s="135">
        <f t="shared" ca="1" si="76"/>
        <v>0</v>
      </c>
      <c r="AV147" s="135">
        <f t="shared" ca="1" si="76"/>
        <v>0</v>
      </c>
      <c r="AW147" s="135">
        <f t="shared" ca="1" si="76"/>
        <v>0</v>
      </c>
      <c r="AX147" s="135">
        <f t="shared" ca="1" si="76"/>
        <v>0</v>
      </c>
      <c r="AY147" s="135">
        <f t="shared" ca="1" si="76"/>
        <v>0</v>
      </c>
      <c r="AZ147" s="135">
        <f t="shared" ca="1" si="76"/>
        <v>0</v>
      </c>
      <c r="BA147" s="135">
        <f t="shared" ca="1" si="80"/>
        <v>0</v>
      </c>
      <c r="BB147" s="135">
        <f t="shared" ca="1" si="80"/>
        <v>0</v>
      </c>
      <c r="BC147" s="135">
        <f t="shared" ca="1" si="80"/>
        <v>0</v>
      </c>
      <c r="BD147" s="135">
        <f t="shared" ca="1" si="80"/>
        <v>0</v>
      </c>
      <c r="BE147" s="135">
        <f t="shared" ca="1" si="80"/>
        <v>0</v>
      </c>
      <c r="BF147" s="135">
        <f t="shared" ca="1" si="80"/>
        <v>0</v>
      </c>
      <c r="BG147" s="135">
        <f t="shared" ca="1" si="80"/>
        <v>0</v>
      </c>
      <c r="BH147" s="135">
        <f t="shared" ca="1" si="80"/>
        <v>0</v>
      </c>
      <c r="BI147" s="135">
        <f t="shared" ca="1" si="80"/>
        <v>0</v>
      </c>
      <c r="BJ147" s="135">
        <f t="shared" ca="1" si="80"/>
        <v>0</v>
      </c>
      <c r="BK147" s="135">
        <f t="shared" ca="1" si="80"/>
        <v>0</v>
      </c>
      <c r="BL147" s="135"/>
      <c r="BM147" s="135">
        <f ca="1">IF(INDEX($D147:$BV147, 1, MATCH(BM$11,$D$15:$BV$15,0))&gt;=PV_Zone_Ranking!$C$45,0,1)</f>
        <v>0</v>
      </c>
      <c r="BN147" s="135">
        <f t="shared" ca="1" si="81"/>
        <v>0</v>
      </c>
      <c r="BQ147">
        <f ca="1">IF(PV_Zone_Ranking!$AK$18="SS",0,IF(PV_Zone_Ranking!$G$29=0,0,1-(INDEX($D147:$BY147, 1, MATCH(BQ$11,$D$15:$BY$15,0))-PV_Zone_Ranking!$F$29)/(PV_Zone_Ranking!$G$29-PV_Zone_Ranking!$F$29)))</f>
        <v>3.8575399157771662</v>
      </c>
      <c r="BR147">
        <f>IF(PV_Zone_Ranking!$AK$18="TX",0,IF(PV_Zone_Ranking!$G$29=0,0,1-(INDEX($D147:$BY147, 1, MATCH(BR$11,$D$15:$BY$15,0))-PV_Zone_Ranking!$F$29)/(PV_Zone_Ranking!$G$29-PV_Zone_Ranking!$F$29)))</f>
        <v>0</v>
      </c>
      <c r="BS147">
        <f ca="1">IF(PV_Zone_Ranking!$G$30=0,0,1-(INDEX($D147:$BY147, 1, MATCH(BS$11,$D$15:$BY$15,0))-PV_Zone_Ranking!$F$30)/(PV_Zone_Ranking!$G$30-PV_Zone_Ranking!$F$30))</f>
        <v>1.0774207710083805</v>
      </c>
      <c r="BT147">
        <f ca="1">IF(PV_Zone_Ranking!$G$28=0,0,1-(INDEX($D147:$BY147, 1, MATCH(BT$11,$D$15:$BY$15,0))-PV_Zone_Ranking!$F$28)/(PV_Zone_Ranking!$G$28-PV_Zone_Ranking!$F$28))</f>
        <v>16.799370740204573</v>
      </c>
      <c r="BU147">
        <f ca="1">IF(PV_Zone_Ranking!$AK$18="SS",0,IF(PV_Zone_Ranking!$G$26=0,0,1-(INDEX($D147:$BY147, 1, MATCH(BU$11,$D$15:$BY$15,0))-PV_Zone_Ranking!$F$26)/(PV_Zone_Ranking!$G$26-PV_Zone_Ranking!$F$26)))</f>
        <v>19.138888658952798</v>
      </c>
      <c r="BV147">
        <f>IF(PV_Zone_Ranking!$AK$18="TX",0,IF(PV_Zone_Ranking!$G$26=0,0,1-(INDEX($D147:$BY147, 1, MATCH(BV$11,$D$15:$BY$15,0))-PV_Zone_Ranking!$F$26)/(PV_Zone_Ranking!$G$26-PV_Zone_Ranking!$F$26)))</f>
        <v>0</v>
      </c>
      <c r="BW147">
        <v>0</v>
      </c>
      <c r="BX147">
        <f t="shared" ca="1" si="72"/>
        <v>0</v>
      </c>
      <c r="BY147">
        <f t="shared" ca="1" si="72"/>
        <v>0</v>
      </c>
      <c r="BZ147">
        <f t="shared" ca="1" si="72"/>
        <v>0</v>
      </c>
      <c r="CA147">
        <f t="shared" ca="1" si="72"/>
        <v>0</v>
      </c>
      <c r="CB147">
        <f t="shared" ca="1" si="72"/>
        <v>0</v>
      </c>
      <c r="CC147">
        <f t="shared" ca="1" si="72"/>
        <v>0</v>
      </c>
      <c r="CD147">
        <f t="shared" ca="1" si="72"/>
        <v>0</v>
      </c>
      <c r="CE147">
        <f t="shared" ca="1" si="72"/>
        <v>0</v>
      </c>
      <c r="CF147">
        <f t="shared" ca="1" si="72"/>
        <v>0</v>
      </c>
      <c r="CG147">
        <f t="shared" ca="1" si="72"/>
        <v>0</v>
      </c>
      <c r="CH147" s="3">
        <f t="shared" ca="1" si="82"/>
        <v>0</v>
      </c>
      <c r="CI147" s="3">
        <f ca="1">IF($BN147=0,IF(PV_Zone_Ranking!$AK$18="SS",INDEX($D147:$BY147, 1, MATCH(CI$11,$D$15:$BY$15,0)),IF(PV_Zone_Ranking!$AK$18="TX",INDEX($D147:$BY147, 1, MATCH(CI$12,$D$15:$BY$15,0)),"Error")),0)</f>
        <v>0</v>
      </c>
      <c r="CJ147" s="4">
        <f t="shared" ca="1" si="79"/>
        <v>0</v>
      </c>
      <c r="CK147">
        <f t="shared" ca="1" si="83"/>
        <v>0</v>
      </c>
      <c r="CL147">
        <f t="shared" ca="1" si="84"/>
        <v>0</v>
      </c>
      <c r="CM147" s="4" t="str">
        <f ca="1">IF(D147=0,"",IF(CH147=0,"",COUNTIF($CH$16:$CH$197,"&gt;"&amp;CH147)+COUNTIF($CH147:$CH$197,CH147)))</f>
        <v/>
      </c>
      <c r="CN147" t="str">
        <f ca="1">IF(D147=0,"",IF(CH147=0,"",COUNTIFS($CI$16:$CI$197,"&lt;"&amp;CI147,$CI$16:$CI$197,"&lt;&gt;"&amp;0)+COUNTIF($CI147:$CI$197,CI147)))</f>
        <v/>
      </c>
      <c r="CQ147">
        <v>132</v>
      </c>
      <c r="CR147" t="e">
        <f t="shared" ca="1" si="71"/>
        <v>#N/A</v>
      </c>
      <c r="CS147" t="e">
        <f t="shared" ca="1" si="71"/>
        <v>#N/A</v>
      </c>
      <c r="CT147" s="3" t="e">
        <f t="shared" ca="1" si="71"/>
        <v>#N/A</v>
      </c>
      <c r="CU147" s="3" t="e">
        <f t="shared" ca="1" si="71"/>
        <v>#N/A</v>
      </c>
      <c r="CV147" s="4" t="e">
        <f t="shared" ca="1" si="71"/>
        <v>#N/A</v>
      </c>
      <c r="CW147" s="4" t="e">
        <f t="shared" ca="1" si="87"/>
        <v>#N/A</v>
      </c>
      <c r="CY147">
        <v>132</v>
      </c>
      <c r="CZ147" t="e">
        <f t="shared" ca="1" si="77"/>
        <v>#N/A</v>
      </c>
      <c r="DA147" t="e">
        <f t="shared" ca="1" si="77"/>
        <v>#N/A</v>
      </c>
      <c r="DB147" s="3" t="e">
        <f t="shared" ca="1" si="77"/>
        <v>#N/A</v>
      </c>
      <c r="DC147" s="3" t="e">
        <f t="shared" ca="1" si="77"/>
        <v>#N/A</v>
      </c>
      <c r="DD147" s="4" t="e">
        <f t="shared" ca="1" si="77"/>
        <v>#N/A</v>
      </c>
      <c r="DE147" s="4" t="e">
        <f t="shared" ca="1" si="88"/>
        <v>#N/A</v>
      </c>
      <c r="DF147" t="e">
        <f t="shared" ca="1" si="85"/>
        <v>#N/A</v>
      </c>
    </row>
    <row r="148" spans="4:110" x14ac:dyDescent="0.2">
      <c r="D148" s="135">
        <f t="shared" ca="1" si="86"/>
        <v>0</v>
      </c>
      <c r="E148" s="135">
        <f t="shared" ca="1" si="86"/>
        <v>0</v>
      </c>
      <c r="F148" s="135">
        <f t="shared" ca="1" si="86"/>
        <v>0</v>
      </c>
      <c r="G148" s="135">
        <f t="shared" ca="1" si="86"/>
        <v>0</v>
      </c>
      <c r="H148" s="135">
        <f t="shared" ca="1" si="86"/>
        <v>0</v>
      </c>
      <c r="I148" s="135">
        <f t="shared" ca="1" si="86"/>
        <v>0</v>
      </c>
      <c r="J148" s="2">
        <f t="shared" ca="1" si="86"/>
        <v>0</v>
      </c>
      <c r="K148" s="135">
        <f t="shared" ca="1" si="86"/>
        <v>0</v>
      </c>
      <c r="L148" s="135">
        <f t="shared" ca="1" si="86"/>
        <v>0</v>
      </c>
      <c r="M148" s="135">
        <f t="shared" ca="1" si="86"/>
        <v>0</v>
      </c>
      <c r="N148" s="135">
        <f t="shared" ca="1" si="86"/>
        <v>0</v>
      </c>
      <c r="O148" s="135">
        <f t="shared" ca="1" si="86"/>
        <v>0</v>
      </c>
      <c r="P148" s="135">
        <f t="shared" ca="1" si="86"/>
        <v>0</v>
      </c>
      <c r="Q148" s="135">
        <f t="shared" ca="1" si="86"/>
        <v>0</v>
      </c>
      <c r="R148" s="135">
        <f t="shared" ca="1" si="86"/>
        <v>0</v>
      </c>
      <c r="S148" s="135">
        <f t="shared" ca="1" si="86"/>
        <v>0</v>
      </c>
      <c r="T148" s="135">
        <f t="shared" ca="1" si="75"/>
        <v>0</v>
      </c>
      <c r="U148" s="135">
        <f t="shared" ca="1" si="75"/>
        <v>0</v>
      </c>
      <c r="V148" s="135">
        <f t="shared" ca="1" si="75"/>
        <v>0</v>
      </c>
      <c r="W148" s="135">
        <f t="shared" ca="1" si="75"/>
        <v>0</v>
      </c>
      <c r="X148" s="135">
        <f t="shared" ca="1" si="75"/>
        <v>0</v>
      </c>
      <c r="Y148" s="135">
        <f t="shared" ca="1" si="75"/>
        <v>0</v>
      </c>
      <c r="Z148" s="135">
        <f t="shared" ca="1" si="75"/>
        <v>0</v>
      </c>
      <c r="AA148" s="135">
        <f t="shared" ca="1" si="75"/>
        <v>0</v>
      </c>
      <c r="AB148" s="135">
        <f t="shared" ca="1" si="75"/>
        <v>0</v>
      </c>
      <c r="AC148" s="135">
        <f t="shared" ca="1" si="75"/>
        <v>0</v>
      </c>
      <c r="AD148" s="135">
        <f t="shared" ca="1" si="75"/>
        <v>0</v>
      </c>
      <c r="AE148" s="135">
        <f t="shared" ca="1" si="75"/>
        <v>0</v>
      </c>
      <c r="AF148" s="135">
        <f t="shared" ca="1" si="75"/>
        <v>0</v>
      </c>
      <c r="AG148" s="135">
        <f t="shared" ca="1" si="75"/>
        <v>0</v>
      </c>
      <c r="AH148" s="135">
        <f t="shared" ca="1" si="75"/>
        <v>0</v>
      </c>
      <c r="AI148" s="135">
        <f t="shared" ca="1" si="74"/>
        <v>0</v>
      </c>
      <c r="AJ148" s="135">
        <f t="shared" ca="1" si="74"/>
        <v>0</v>
      </c>
      <c r="AK148" s="135">
        <f t="shared" ca="1" si="74"/>
        <v>0</v>
      </c>
      <c r="AL148" s="135">
        <f t="shared" ca="1" si="74"/>
        <v>0</v>
      </c>
      <c r="AM148" s="135">
        <f t="shared" ca="1" si="76"/>
        <v>0</v>
      </c>
      <c r="AN148" s="135">
        <f t="shared" ca="1" si="76"/>
        <v>0</v>
      </c>
      <c r="AO148" s="135">
        <f t="shared" ca="1" si="76"/>
        <v>0</v>
      </c>
      <c r="AP148" s="135">
        <f t="shared" ca="1" si="76"/>
        <v>0</v>
      </c>
      <c r="AQ148" s="135">
        <f t="shared" ca="1" si="76"/>
        <v>0</v>
      </c>
      <c r="AR148" s="135">
        <f t="shared" ca="1" si="76"/>
        <v>0</v>
      </c>
      <c r="AS148" s="135">
        <f t="shared" ca="1" si="76"/>
        <v>0</v>
      </c>
      <c r="AT148" s="135">
        <f t="shared" ca="1" si="76"/>
        <v>0</v>
      </c>
      <c r="AU148" s="135">
        <f t="shared" ca="1" si="76"/>
        <v>0</v>
      </c>
      <c r="AV148" s="135">
        <f t="shared" ca="1" si="76"/>
        <v>0</v>
      </c>
      <c r="AW148" s="135">
        <f t="shared" ca="1" si="76"/>
        <v>0</v>
      </c>
      <c r="AX148" s="135">
        <f t="shared" ca="1" si="76"/>
        <v>0</v>
      </c>
      <c r="AY148" s="135">
        <f t="shared" ca="1" si="76"/>
        <v>0</v>
      </c>
      <c r="AZ148" s="135">
        <f t="shared" ca="1" si="76"/>
        <v>0</v>
      </c>
      <c r="BA148" s="135">
        <f t="shared" ca="1" si="80"/>
        <v>0</v>
      </c>
      <c r="BB148" s="135">
        <f t="shared" ca="1" si="80"/>
        <v>0</v>
      </c>
      <c r="BC148" s="135">
        <f t="shared" ca="1" si="80"/>
        <v>0</v>
      </c>
      <c r="BD148" s="135">
        <f t="shared" ca="1" si="80"/>
        <v>0</v>
      </c>
      <c r="BE148" s="135">
        <f t="shared" ca="1" si="80"/>
        <v>0</v>
      </c>
      <c r="BF148" s="135">
        <f t="shared" ca="1" si="80"/>
        <v>0</v>
      </c>
      <c r="BG148" s="135">
        <f t="shared" ca="1" si="80"/>
        <v>0</v>
      </c>
      <c r="BH148" s="135">
        <f t="shared" ca="1" si="80"/>
        <v>0</v>
      </c>
      <c r="BI148" s="135">
        <f t="shared" ca="1" si="80"/>
        <v>0</v>
      </c>
      <c r="BJ148" s="135">
        <f t="shared" ca="1" si="80"/>
        <v>0</v>
      </c>
      <c r="BK148" s="135">
        <f t="shared" ca="1" si="80"/>
        <v>0</v>
      </c>
      <c r="BL148" s="135"/>
      <c r="BM148" s="135">
        <f ca="1">IF(INDEX($D148:$BV148, 1, MATCH(BM$11,$D$15:$BV$15,0))&gt;=PV_Zone_Ranking!$C$45,0,1)</f>
        <v>0</v>
      </c>
      <c r="BN148" s="135">
        <f t="shared" ca="1" si="81"/>
        <v>0</v>
      </c>
      <c r="BQ148">
        <f ca="1">IF(PV_Zone_Ranking!$AK$18="SS",0,IF(PV_Zone_Ranking!$G$29=0,0,1-(INDEX($D148:$BY148, 1, MATCH(BQ$11,$D$15:$BY$15,0))-PV_Zone_Ranking!$F$29)/(PV_Zone_Ranking!$G$29-PV_Zone_Ranking!$F$29)))</f>
        <v>3.8575399157771662</v>
      </c>
      <c r="BR148">
        <f>IF(PV_Zone_Ranking!$AK$18="TX",0,IF(PV_Zone_Ranking!$G$29=0,0,1-(INDEX($D148:$BY148, 1, MATCH(BR$11,$D$15:$BY$15,0))-PV_Zone_Ranking!$F$29)/(PV_Zone_Ranking!$G$29-PV_Zone_Ranking!$F$29)))</f>
        <v>0</v>
      </c>
      <c r="BS148">
        <f ca="1">IF(PV_Zone_Ranking!$G$30=0,0,1-(INDEX($D148:$BY148, 1, MATCH(BS$11,$D$15:$BY$15,0))-PV_Zone_Ranking!$F$30)/(PV_Zone_Ranking!$G$30-PV_Zone_Ranking!$F$30))</f>
        <v>1.0774207710083805</v>
      </c>
      <c r="BT148">
        <f ca="1">IF(PV_Zone_Ranking!$G$28=0,0,1-(INDEX($D148:$BY148, 1, MATCH(BT$11,$D$15:$BY$15,0))-PV_Zone_Ranking!$F$28)/(PV_Zone_Ranking!$G$28-PV_Zone_Ranking!$F$28))</f>
        <v>16.799370740204573</v>
      </c>
      <c r="BU148">
        <f ca="1">IF(PV_Zone_Ranking!$AK$18="SS",0,IF(PV_Zone_Ranking!$G$26=0,0,1-(INDEX($D148:$BY148, 1, MATCH(BU$11,$D$15:$BY$15,0))-PV_Zone_Ranking!$F$26)/(PV_Zone_Ranking!$G$26-PV_Zone_Ranking!$F$26)))</f>
        <v>19.138888658952798</v>
      </c>
      <c r="BV148">
        <f>IF(PV_Zone_Ranking!$AK$18="TX",0,IF(PV_Zone_Ranking!$G$26=0,0,1-(INDEX($D148:$BY148, 1, MATCH(BV$11,$D$15:$BY$15,0))-PV_Zone_Ranking!$F$26)/(PV_Zone_Ranking!$G$26-PV_Zone_Ranking!$F$26)))</f>
        <v>0</v>
      </c>
      <c r="BW148">
        <v>0</v>
      </c>
      <c r="BX148">
        <f t="shared" ca="1" si="72"/>
        <v>0</v>
      </c>
      <c r="BY148">
        <f t="shared" ca="1" si="72"/>
        <v>0</v>
      </c>
      <c r="BZ148">
        <f t="shared" ca="1" si="72"/>
        <v>0</v>
      </c>
      <c r="CA148">
        <f t="shared" ca="1" si="72"/>
        <v>0</v>
      </c>
      <c r="CB148">
        <f t="shared" ca="1" si="72"/>
        <v>0</v>
      </c>
      <c r="CC148">
        <f t="shared" ca="1" si="72"/>
        <v>0</v>
      </c>
      <c r="CD148">
        <f t="shared" ca="1" si="72"/>
        <v>0</v>
      </c>
      <c r="CE148">
        <f t="shared" ca="1" si="72"/>
        <v>0</v>
      </c>
      <c r="CF148">
        <f t="shared" ca="1" si="72"/>
        <v>0</v>
      </c>
      <c r="CG148">
        <f t="shared" ca="1" si="72"/>
        <v>0</v>
      </c>
      <c r="CH148" s="3">
        <f t="shared" ca="1" si="82"/>
        <v>0</v>
      </c>
      <c r="CI148" s="3">
        <f ca="1">IF($BN148=0,IF(PV_Zone_Ranking!$AK$18="SS",INDEX($D148:$BY148, 1, MATCH(CI$11,$D$15:$BY$15,0)),IF(PV_Zone_Ranking!$AK$18="TX",INDEX($D148:$BY148, 1, MATCH(CI$12,$D$15:$BY$15,0)),"Error")),0)</f>
        <v>0</v>
      </c>
      <c r="CJ148" s="4">
        <f t="shared" ca="1" si="79"/>
        <v>0</v>
      </c>
      <c r="CK148">
        <f t="shared" ca="1" si="83"/>
        <v>0</v>
      </c>
      <c r="CL148">
        <f t="shared" ca="1" si="84"/>
        <v>0</v>
      </c>
      <c r="CM148" s="4" t="str">
        <f ca="1">IF(D148=0,"",IF(CH148=0,"",COUNTIF($CH$16:$CH$197,"&gt;"&amp;CH148)+COUNTIF($CH148:$CH$197,CH148)))</f>
        <v/>
      </c>
      <c r="CN148" t="str">
        <f ca="1">IF(D148=0,"",IF(CH148=0,"",COUNTIFS($CI$16:$CI$197,"&lt;"&amp;CI148,$CI$16:$CI$197,"&lt;&gt;"&amp;0)+COUNTIF($CI148:$CI$197,CI148)))</f>
        <v/>
      </c>
      <c r="CQ148">
        <v>133</v>
      </c>
      <c r="CR148" t="e">
        <f t="shared" ca="1" si="71"/>
        <v>#N/A</v>
      </c>
      <c r="CS148" t="e">
        <f t="shared" ca="1" si="71"/>
        <v>#N/A</v>
      </c>
      <c r="CT148" s="3" t="e">
        <f t="shared" ca="1" si="71"/>
        <v>#N/A</v>
      </c>
      <c r="CU148" s="3" t="e">
        <f t="shared" ca="1" si="71"/>
        <v>#N/A</v>
      </c>
      <c r="CV148" s="4" t="e">
        <f t="shared" ca="1" si="71"/>
        <v>#N/A</v>
      </c>
      <c r="CW148" s="4" t="e">
        <f t="shared" ca="1" si="87"/>
        <v>#N/A</v>
      </c>
      <c r="CY148">
        <v>133</v>
      </c>
      <c r="CZ148" t="e">
        <f t="shared" ca="1" si="77"/>
        <v>#N/A</v>
      </c>
      <c r="DA148" t="e">
        <f t="shared" ca="1" si="77"/>
        <v>#N/A</v>
      </c>
      <c r="DB148" s="3" t="e">
        <f t="shared" ca="1" si="77"/>
        <v>#N/A</v>
      </c>
      <c r="DC148" s="3" t="e">
        <f t="shared" ca="1" si="77"/>
        <v>#N/A</v>
      </c>
      <c r="DD148" s="4" t="e">
        <f t="shared" ca="1" si="77"/>
        <v>#N/A</v>
      </c>
      <c r="DE148" s="4" t="e">
        <f t="shared" ca="1" si="88"/>
        <v>#N/A</v>
      </c>
      <c r="DF148" t="e">
        <f t="shared" ca="1" si="85"/>
        <v>#N/A</v>
      </c>
    </row>
    <row r="149" spans="4:110" x14ac:dyDescent="0.2">
      <c r="D149" s="135">
        <f t="shared" ca="1" si="86"/>
        <v>0</v>
      </c>
      <c r="E149" s="135">
        <f t="shared" ca="1" si="86"/>
        <v>0</v>
      </c>
      <c r="F149" s="135">
        <f t="shared" ca="1" si="86"/>
        <v>0</v>
      </c>
      <c r="G149" s="135">
        <f t="shared" ca="1" si="86"/>
        <v>0</v>
      </c>
      <c r="H149" s="135">
        <f t="shared" ca="1" si="86"/>
        <v>0</v>
      </c>
      <c r="I149" s="135">
        <f t="shared" ca="1" si="86"/>
        <v>0</v>
      </c>
      <c r="J149" s="2">
        <f t="shared" ca="1" si="86"/>
        <v>0</v>
      </c>
      <c r="K149" s="135">
        <f t="shared" ca="1" si="86"/>
        <v>0</v>
      </c>
      <c r="L149" s="135">
        <f t="shared" ca="1" si="86"/>
        <v>0</v>
      </c>
      <c r="M149" s="135">
        <f t="shared" ca="1" si="86"/>
        <v>0</v>
      </c>
      <c r="N149" s="135">
        <f t="shared" ca="1" si="86"/>
        <v>0</v>
      </c>
      <c r="O149" s="135">
        <f t="shared" ca="1" si="86"/>
        <v>0</v>
      </c>
      <c r="P149" s="135">
        <f t="shared" ca="1" si="86"/>
        <v>0</v>
      </c>
      <c r="Q149" s="135">
        <f t="shared" ca="1" si="86"/>
        <v>0</v>
      </c>
      <c r="R149" s="135">
        <f t="shared" ca="1" si="86"/>
        <v>0</v>
      </c>
      <c r="S149" s="135">
        <f t="shared" ca="1" si="86"/>
        <v>0</v>
      </c>
      <c r="T149" s="135">
        <f t="shared" ca="1" si="75"/>
        <v>0</v>
      </c>
      <c r="U149" s="135">
        <f t="shared" ca="1" si="75"/>
        <v>0</v>
      </c>
      <c r="V149" s="135">
        <f t="shared" ca="1" si="75"/>
        <v>0</v>
      </c>
      <c r="W149" s="135">
        <f t="shared" ca="1" si="75"/>
        <v>0</v>
      </c>
      <c r="X149" s="135">
        <f t="shared" ca="1" si="75"/>
        <v>0</v>
      </c>
      <c r="Y149" s="135">
        <f t="shared" ca="1" si="75"/>
        <v>0</v>
      </c>
      <c r="Z149" s="135">
        <f t="shared" ca="1" si="75"/>
        <v>0</v>
      </c>
      <c r="AA149" s="135">
        <f t="shared" ca="1" si="75"/>
        <v>0</v>
      </c>
      <c r="AB149" s="135">
        <f t="shared" ca="1" si="75"/>
        <v>0</v>
      </c>
      <c r="AC149" s="135">
        <f t="shared" ca="1" si="75"/>
        <v>0</v>
      </c>
      <c r="AD149" s="135">
        <f t="shared" ca="1" si="75"/>
        <v>0</v>
      </c>
      <c r="AE149" s="135">
        <f t="shared" ca="1" si="75"/>
        <v>0</v>
      </c>
      <c r="AF149" s="135">
        <f t="shared" ca="1" si="75"/>
        <v>0</v>
      </c>
      <c r="AG149" s="135">
        <f t="shared" ca="1" si="75"/>
        <v>0</v>
      </c>
      <c r="AH149" s="135">
        <f t="shared" ca="1" si="75"/>
        <v>0</v>
      </c>
      <c r="AI149" s="135">
        <f t="shared" ca="1" si="74"/>
        <v>0</v>
      </c>
      <c r="AJ149" s="135">
        <f t="shared" ca="1" si="74"/>
        <v>0</v>
      </c>
      <c r="AK149" s="135">
        <f t="shared" ca="1" si="74"/>
        <v>0</v>
      </c>
      <c r="AL149" s="135">
        <f t="shared" ca="1" si="74"/>
        <v>0</v>
      </c>
      <c r="AM149" s="135">
        <f t="shared" ref="AM149:AZ178" ca="1" si="89">INDIRECT($B$3&amp;"!R"&amp;(ROW()-$D$14)&amp;"C"&amp;(COLUMN()-$C$15),FALSE)</f>
        <v>0</v>
      </c>
      <c r="AN149" s="135">
        <f t="shared" ca="1" si="89"/>
        <v>0</v>
      </c>
      <c r="AO149" s="135">
        <f t="shared" ca="1" si="89"/>
        <v>0</v>
      </c>
      <c r="AP149" s="135">
        <f t="shared" ca="1" si="89"/>
        <v>0</v>
      </c>
      <c r="AQ149" s="135">
        <f t="shared" ca="1" si="89"/>
        <v>0</v>
      </c>
      <c r="AR149" s="135">
        <f t="shared" ca="1" si="89"/>
        <v>0</v>
      </c>
      <c r="AS149" s="135">
        <f t="shared" ca="1" si="89"/>
        <v>0</v>
      </c>
      <c r="AT149" s="135">
        <f t="shared" ca="1" si="89"/>
        <v>0</v>
      </c>
      <c r="AU149" s="135">
        <f t="shared" ca="1" si="89"/>
        <v>0</v>
      </c>
      <c r="AV149" s="135">
        <f t="shared" ca="1" si="89"/>
        <v>0</v>
      </c>
      <c r="AW149" s="135">
        <f t="shared" ca="1" si="89"/>
        <v>0</v>
      </c>
      <c r="AX149" s="135">
        <f t="shared" ca="1" si="89"/>
        <v>0</v>
      </c>
      <c r="AY149" s="135">
        <f t="shared" ca="1" si="89"/>
        <v>0</v>
      </c>
      <c r="AZ149" s="135">
        <f t="shared" ca="1" si="89"/>
        <v>0</v>
      </c>
      <c r="BA149" s="135">
        <f t="shared" ca="1" si="80"/>
        <v>0</v>
      </c>
      <c r="BB149" s="135">
        <f t="shared" ca="1" si="80"/>
        <v>0</v>
      </c>
      <c r="BC149" s="135">
        <f t="shared" ca="1" si="80"/>
        <v>0</v>
      </c>
      <c r="BD149" s="135">
        <f t="shared" ca="1" si="80"/>
        <v>0</v>
      </c>
      <c r="BE149" s="135">
        <f t="shared" ca="1" si="80"/>
        <v>0</v>
      </c>
      <c r="BF149" s="135">
        <f t="shared" ca="1" si="80"/>
        <v>0</v>
      </c>
      <c r="BG149" s="135">
        <f t="shared" ca="1" si="80"/>
        <v>0</v>
      </c>
      <c r="BH149" s="135">
        <f t="shared" ca="1" si="80"/>
        <v>0</v>
      </c>
      <c r="BI149" s="135">
        <f t="shared" ca="1" si="80"/>
        <v>0</v>
      </c>
      <c r="BJ149" s="135">
        <f t="shared" ca="1" si="80"/>
        <v>0</v>
      </c>
      <c r="BK149" s="135">
        <f t="shared" ca="1" si="80"/>
        <v>0</v>
      </c>
      <c r="BL149" s="135"/>
      <c r="BM149" s="135">
        <f ca="1">IF(INDEX($D149:$BV149, 1, MATCH(BM$11,$D$15:$BV$15,0))&gt;=PV_Zone_Ranking!$C$45,0,1)</f>
        <v>0</v>
      </c>
      <c r="BN149" s="135">
        <f t="shared" ca="1" si="81"/>
        <v>0</v>
      </c>
      <c r="BQ149">
        <f ca="1">IF(PV_Zone_Ranking!$AK$18="SS",0,IF(PV_Zone_Ranking!$G$29=0,0,1-(INDEX($D149:$BY149, 1, MATCH(BQ$11,$D$15:$BY$15,0))-PV_Zone_Ranking!$F$29)/(PV_Zone_Ranking!$G$29-PV_Zone_Ranking!$F$29)))</f>
        <v>3.8575399157771662</v>
      </c>
      <c r="BR149">
        <f>IF(PV_Zone_Ranking!$AK$18="TX",0,IF(PV_Zone_Ranking!$G$29=0,0,1-(INDEX($D149:$BY149, 1, MATCH(BR$11,$D$15:$BY$15,0))-PV_Zone_Ranking!$F$29)/(PV_Zone_Ranking!$G$29-PV_Zone_Ranking!$F$29)))</f>
        <v>0</v>
      </c>
      <c r="BS149">
        <f ca="1">IF(PV_Zone_Ranking!$G$30=0,0,1-(INDEX($D149:$BY149, 1, MATCH(BS$11,$D$15:$BY$15,0))-PV_Zone_Ranking!$F$30)/(PV_Zone_Ranking!$G$30-PV_Zone_Ranking!$F$30))</f>
        <v>1.0774207710083805</v>
      </c>
      <c r="BT149">
        <f ca="1">IF(PV_Zone_Ranking!$G$28=0,0,1-(INDEX($D149:$BY149, 1, MATCH(BT$11,$D$15:$BY$15,0))-PV_Zone_Ranking!$F$28)/(PV_Zone_Ranking!$G$28-PV_Zone_Ranking!$F$28))</f>
        <v>16.799370740204573</v>
      </c>
      <c r="BU149">
        <f ca="1">IF(PV_Zone_Ranking!$AK$18="SS",0,IF(PV_Zone_Ranking!$G$26=0,0,1-(INDEX($D149:$BY149, 1, MATCH(BU$11,$D$15:$BY$15,0))-PV_Zone_Ranking!$F$26)/(PV_Zone_Ranking!$G$26-PV_Zone_Ranking!$F$26)))</f>
        <v>19.138888658952798</v>
      </c>
      <c r="BV149">
        <f>IF(PV_Zone_Ranking!$AK$18="TX",0,IF(PV_Zone_Ranking!$G$26=0,0,1-(INDEX($D149:$BY149, 1, MATCH(BV$11,$D$15:$BY$15,0))-PV_Zone_Ranking!$F$26)/(PV_Zone_Ranking!$G$26-PV_Zone_Ranking!$F$26)))</f>
        <v>0</v>
      </c>
      <c r="BW149">
        <v>0</v>
      </c>
      <c r="BX149">
        <f t="shared" ca="1" si="72"/>
        <v>0</v>
      </c>
      <c r="BY149">
        <f t="shared" ca="1" si="72"/>
        <v>0</v>
      </c>
      <c r="BZ149">
        <f t="shared" ca="1" si="72"/>
        <v>0</v>
      </c>
      <c r="CA149">
        <f t="shared" ca="1" si="72"/>
        <v>0</v>
      </c>
      <c r="CB149">
        <f t="shared" ca="1" si="72"/>
        <v>0</v>
      </c>
      <c r="CC149">
        <f t="shared" ref="BY149:CG164" ca="1" si="90">INDEX($D149:$BV149, 1, MATCH(CC$15,$D$15:$BV$15,0))</f>
        <v>0</v>
      </c>
      <c r="CD149">
        <f t="shared" ca="1" si="90"/>
        <v>0</v>
      </c>
      <c r="CE149">
        <f t="shared" ca="1" si="90"/>
        <v>0</v>
      </c>
      <c r="CF149">
        <f t="shared" ca="1" si="90"/>
        <v>0</v>
      </c>
      <c r="CG149">
        <f t="shared" ca="1" si="90"/>
        <v>0</v>
      </c>
      <c r="CH149" s="3">
        <f t="shared" ca="1" si="82"/>
        <v>0</v>
      </c>
      <c r="CI149" s="3">
        <f ca="1">IF($BN149=0,IF(PV_Zone_Ranking!$AK$18="SS",INDEX($D149:$BY149, 1, MATCH(CI$11,$D$15:$BY$15,0)),IF(PV_Zone_Ranking!$AK$18="TX",INDEX($D149:$BY149, 1, MATCH(CI$12,$D$15:$BY$15,0)),"Error")),0)</f>
        <v>0</v>
      </c>
      <c r="CJ149" s="4">
        <f t="shared" ca="1" si="79"/>
        <v>0</v>
      </c>
      <c r="CK149">
        <f t="shared" ca="1" si="83"/>
        <v>0</v>
      </c>
      <c r="CL149">
        <f t="shared" ca="1" si="84"/>
        <v>0</v>
      </c>
      <c r="CM149" s="4" t="str">
        <f ca="1">IF(D149=0,"",IF(CH149=0,"",COUNTIF($CH$16:$CH$197,"&gt;"&amp;CH149)+COUNTIF($CH149:$CH$197,CH149)))</f>
        <v/>
      </c>
      <c r="CN149" t="str">
        <f ca="1">IF(D149=0,"",IF(CH149=0,"",COUNTIFS($CI$16:$CI$197,"&lt;"&amp;CI149,$CI$16:$CI$197,"&lt;&gt;"&amp;0)+COUNTIF($CI149:$CI$197,CI149)))</f>
        <v/>
      </c>
      <c r="CQ149">
        <v>134</v>
      </c>
      <c r="CR149" t="e">
        <f t="shared" ca="1" si="71"/>
        <v>#N/A</v>
      </c>
      <c r="CS149" t="e">
        <f t="shared" ca="1" si="71"/>
        <v>#N/A</v>
      </c>
      <c r="CT149" s="3" t="e">
        <f t="shared" ca="1" si="71"/>
        <v>#N/A</v>
      </c>
      <c r="CU149" s="3" t="e">
        <f t="shared" ca="1" si="71"/>
        <v>#N/A</v>
      </c>
      <c r="CV149" s="4" t="e">
        <f t="shared" ca="1" si="71"/>
        <v>#N/A</v>
      </c>
      <c r="CW149" s="4" t="e">
        <f t="shared" ca="1" si="87"/>
        <v>#N/A</v>
      </c>
      <c r="CY149">
        <v>134</v>
      </c>
      <c r="CZ149" t="e">
        <f t="shared" ca="1" si="77"/>
        <v>#N/A</v>
      </c>
      <c r="DA149" t="e">
        <f t="shared" ca="1" si="77"/>
        <v>#N/A</v>
      </c>
      <c r="DB149" s="3" t="e">
        <f t="shared" ca="1" si="77"/>
        <v>#N/A</v>
      </c>
      <c r="DC149" s="3" t="e">
        <f t="shared" ca="1" si="77"/>
        <v>#N/A</v>
      </c>
      <c r="DD149" s="4" t="e">
        <f t="shared" ca="1" si="77"/>
        <v>#N/A</v>
      </c>
      <c r="DE149" s="4" t="e">
        <f t="shared" ca="1" si="88"/>
        <v>#N/A</v>
      </c>
      <c r="DF149" t="e">
        <f t="shared" ca="1" si="85"/>
        <v>#N/A</v>
      </c>
    </row>
    <row r="150" spans="4:110" x14ac:dyDescent="0.2">
      <c r="D150" s="135">
        <f t="shared" ca="1" si="86"/>
        <v>0</v>
      </c>
      <c r="E150" s="135">
        <f t="shared" ca="1" si="86"/>
        <v>0</v>
      </c>
      <c r="F150" s="135">
        <f t="shared" ca="1" si="86"/>
        <v>0</v>
      </c>
      <c r="G150" s="135">
        <f t="shared" ca="1" si="86"/>
        <v>0</v>
      </c>
      <c r="H150" s="135">
        <f t="shared" ca="1" si="86"/>
        <v>0</v>
      </c>
      <c r="I150" s="135">
        <f t="shared" ca="1" si="86"/>
        <v>0</v>
      </c>
      <c r="J150" s="2">
        <f t="shared" ca="1" si="86"/>
        <v>0</v>
      </c>
      <c r="K150" s="135">
        <f t="shared" ca="1" si="86"/>
        <v>0</v>
      </c>
      <c r="L150" s="135">
        <f t="shared" ca="1" si="86"/>
        <v>0</v>
      </c>
      <c r="M150" s="135">
        <f t="shared" ca="1" si="86"/>
        <v>0</v>
      </c>
      <c r="N150" s="135">
        <f t="shared" ca="1" si="86"/>
        <v>0</v>
      </c>
      <c r="O150" s="135">
        <f t="shared" ca="1" si="86"/>
        <v>0</v>
      </c>
      <c r="P150" s="135">
        <f t="shared" ca="1" si="86"/>
        <v>0</v>
      </c>
      <c r="Q150" s="135">
        <f t="shared" ca="1" si="86"/>
        <v>0</v>
      </c>
      <c r="R150" s="135">
        <f t="shared" ca="1" si="86"/>
        <v>0</v>
      </c>
      <c r="S150" s="135">
        <f t="shared" ca="1" si="86"/>
        <v>0</v>
      </c>
      <c r="T150" s="135">
        <f t="shared" ca="1" si="75"/>
        <v>0</v>
      </c>
      <c r="U150" s="135">
        <f t="shared" ca="1" si="75"/>
        <v>0</v>
      </c>
      <c r="V150" s="135">
        <f t="shared" ca="1" si="75"/>
        <v>0</v>
      </c>
      <c r="W150" s="135">
        <f t="shared" ca="1" si="75"/>
        <v>0</v>
      </c>
      <c r="X150" s="135">
        <f t="shared" ca="1" si="75"/>
        <v>0</v>
      </c>
      <c r="Y150" s="135">
        <f t="shared" ca="1" si="75"/>
        <v>0</v>
      </c>
      <c r="Z150" s="135">
        <f t="shared" ca="1" si="75"/>
        <v>0</v>
      </c>
      <c r="AA150" s="135">
        <f t="shared" ca="1" si="75"/>
        <v>0</v>
      </c>
      <c r="AB150" s="135">
        <f t="shared" ca="1" si="75"/>
        <v>0</v>
      </c>
      <c r="AC150" s="135">
        <f t="shared" ca="1" si="75"/>
        <v>0</v>
      </c>
      <c r="AD150" s="135">
        <f t="shared" ca="1" si="75"/>
        <v>0</v>
      </c>
      <c r="AE150" s="135">
        <f t="shared" ca="1" si="75"/>
        <v>0</v>
      </c>
      <c r="AF150" s="135">
        <f t="shared" ca="1" si="75"/>
        <v>0</v>
      </c>
      <c r="AG150" s="135">
        <f t="shared" ca="1" si="75"/>
        <v>0</v>
      </c>
      <c r="AH150" s="135">
        <f t="shared" ca="1" si="75"/>
        <v>0</v>
      </c>
      <c r="AI150" s="135">
        <f t="shared" ca="1" si="74"/>
        <v>0</v>
      </c>
      <c r="AJ150" s="135">
        <f t="shared" ca="1" si="74"/>
        <v>0</v>
      </c>
      <c r="AK150" s="135">
        <f t="shared" ca="1" si="74"/>
        <v>0</v>
      </c>
      <c r="AL150" s="135">
        <f t="shared" ca="1" si="74"/>
        <v>0</v>
      </c>
      <c r="AM150" s="135">
        <f t="shared" ca="1" si="89"/>
        <v>0</v>
      </c>
      <c r="AN150" s="135">
        <f t="shared" ca="1" si="89"/>
        <v>0</v>
      </c>
      <c r="AO150" s="135">
        <f t="shared" ca="1" si="89"/>
        <v>0</v>
      </c>
      <c r="AP150" s="135">
        <f t="shared" ca="1" si="89"/>
        <v>0</v>
      </c>
      <c r="AQ150" s="135">
        <f t="shared" ca="1" si="89"/>
        <v>0</v>
      </c>
      <c r="AR150" s="135">
        <f t="shared" ca="1" si="89"/>
        <v>0</v>
      </c>
      <c r="AS150" s="135">
        <f t="shared" ca="1" si="89"/>
        <v>0</v>
      </c>
      <c r="AT150" s="135">
        <f t="shared" ca="1" si="89"/>
        <v>0</v>
      </c>
      <c r="AU150" s="135">
        <f t="shared" ca="1" si="89"/>
        <v>0</v>
      </c>
      <c r="AV150" s="135">
        <f t="shared" ca="1" si="89"/>
        <v>0</v>
      </c>
      <c r="AW150" s="135">
        <f t="shared" ca="1" si="89"/>
        <v>0</v>
      </c>
      <c r="AX150" s="135">
        <f t="shared" ca="1" si="89"/>
        <v>0</v>
      </c>
      <c r="AY150" s="135">
        <f t="shared" ca="1" si="89"/>
        <v>0</v>
      </c>
      <c r="AZ150" s="135">
        <f t="shared" ca="1" si="89"/>
        <v>0</v>
      </c>
      <c r="BA150" s="135">
        <f t="shared" ca="1" si="80"/>
        <v>0</v>
      </c>
      <c r="BB150" s="135">
        <f t="shared" ca="1" si="80"/>
        <v>0</v>
      </c>
      <c r="BC150" s="135">
        <f t="shared" ca="1" si="80"/>
        <v>0</v>
      </c>
      <c r="BD150" s="135">
        <f t="shared" ca="1" si="80"/>
        <v>0</v>
      </c>
      <c r="BE150" s="135">
        <f t="shared" ca="1" si="80"/>
        <v>0</v>
      </c>
      <c r="BF150" s="135">
        <f t="shared" ca="1" si="80"/>
        <v>0</v>
      </c>
      <c r="BG150" s="135">
        <f t="shared" ca="1" si="80"/>
        <v>0</v>
      </c>
      <c r="BH150" s="135">
        <f t="shared" ca="1" si="80"/>
        <v>0</v>
      </c>
      <c r="BI150" s="135">
        <f t="shared" ca="1" si="80"/>
        <v>0</v>
      </c>
      <c r="BJ150" s="135">
        <f t="shared" ca="1" si="80"/>
        <v>0</v>
      </c>
      <c r="BK150" s="135">
        <f t="shared" ca="1" si="80"/>
        <v>0</v>
      </c>
      <c r="BL150" s="135"/>
      <c r="BM150" s="135">
        <f ca="1">IF(INDEX($D150:$BV150, 1, MATCH(BM$11,$D$15:$BV$15,0))&gt;=PV_Zone_Ranking!$C$45,0,1)</f>
        <v>0</v>
      </c>
      <c r="BN150" s="135">
        <f t="shared" ca="1" si="81"/>
        <v>0</v>
      </c>
      <c r="BQ150">
        <f ca="1">IF(PV_Zone_Ranking!$AK$18="SS",0,IF(PV_Zone_Ranking!$G$29=0,0,1-(INDEX($D150:$BY150, 1, MATCH(BQ$11,$D$15:$BY$15,0))-PV_Zone_Ranking!$F$29)/(PV_Zone_Ranking!$G$29-PV_Zone_Ranking!$F$29)))</f>
        <v>3.8575399157771662</v>
      </c>
      <c r="BR150">
        <f>IF(PV_Zone_Ranking!$AK$18="TX",0,IF(PV_Zone_Ranking!$G$29=0,0,1-(INDEX($D150:$BY150, 1, MATCH(BR$11,$D$15:$BY$15,0))-PV_Zone_Ranking!$F$29)/(PV_Zone_Ranking!$G$29-PV_Zone_Ranking!$F$29)))</f>
        <v>0</v>
      </c>
      <c r="BS150">
        <f ca="1">IF(PV_Zone_Ranking!$G$30=0,0,1-(INDEX($D150:$BY150, 1, MATCH(BS$11,$D$15:$BY$15,0))-PV_Zone_Ranking!$F$30)/(PV_Zone_Ranking!$G$30-PV_Zone_Ranking!$F$30))</f>
        <v>1.0774207710083805</v>
      </c>
      <c r="BT150">
        <f ca="1">IF(PV_Zone_Ranking!$G$28=0,0,1-(INDEX($D150:$BY150, 1, MATCH(BT$11,$D$15:$BY$15,0))-PV_Zone_Ranking!$F$28)/(PV_Zone_Ranking!$G$28-PV_Zone_Ranking!$F$28))</f>
        <v>16.799370740204573</v>
      </c>
      <c r="BU150">
        <f ca="1">IF(PV_Zone_Ranking!$AK$18="SS",0,IF(PV_Zone_Ranking!$G$26=0,0,1-(INDEX($D150:$BY150, 1, MATCH(BU$11,$D$15:$BY$15,0))-PV_Zone_Ranking!$F$26)/(PV_Zone_Ranking!$G$26-PV_Zone_Ranking!$F$26)))</f>
        <v>19.138888658952798</v>
      </c>
      <c r="BV150">
        <f>IF(PV_Zone_Ranking!$AK$18="TX",0,IF(PV_Zone_Ranking!$G$26=0,0,1-(INDEX($D150:$BY150, 1, MATCH(BV$11,$D$15:$BY$15,0))-PV_Zone_Ranking!$F$26)/(PV_Zone_Ranking!$G$26-PV_Zone_Ranking!$F$26)))</f>
        <v>0</v>
      </c>
      <c r="BW150">
        <v>0</v>
      </c>
      <c r="BX150">
        <f t="shared" ref="BX150:CG178" ca="1" si="91">INDEX($D150:$BV150, 1, MATCH(BX$15,$D$15:$BV$15,0))</f>
        <v>0</v>
      </c>
      <c r="BY150">
        <f t="shared" ca="1" si="90"/>
        <v>0</v>
      </c>
      <c r="BZ150">
        <f t="shared" ca="1" si="90"/>
        <v>0</v>
      </c>
      <c r="CA150">
        <f t="shared" ca="1" si="90"/>
        <v>0</v>
      </c>
      <c r="CB150">
        <f t="shared" ca="1" si="90"/>
        <v>0</v>
      </c>
      <c r="CC150">
        <f t="shared" ca="1" si="90"/>
        <v>0</v>
      </c>
      <c r="CD150">
        <f t="shared" ca="1" si="90"/>
        <v>0</v>
      </c>
      <c r="CE150">
        <f t="shared" ca="1" si="90"/>
        <v>0</v>
      </c>
      <c r="CF150">
        <f t="shared" ca="1" si="90"/>
        <v>0</v>
      </c>
      <c r="CG150">
        <f t="shared" ca="1" si="90"/>
        <v>0</v>
      </c>
      <c r="CH150" s="3">
        <f t="shared" ca="1" si="82"/>
        <v>0</v>
      </c>
      <c r="CI150" s="3">
        <f ca="1">IF($BN150=0,IF(PV_Zone_Ranking!$AK$18="SS",INDEX($D150:$BY150, 1, MATCH(CI$11,$D$15:$BY$15,0)),IF(PV_Zone_Ranking!$AK$18="TX",INDEX($D150:$BY150, 1, MATCH(CI$12,$D$15:$BY$15,0)),"Error")),0)</f>
        <v>0</v>
      </c>
      <c r="CJ150" s="4">
        <f t="shared" ca="1" si="79"/>
        <v>0</v>
      </c>
      <c r="CK150">
        <f t="shared" ca="1" si="83"/>
        <v>0</v>
      </c>
      <c r="CL150">
        <f t="shared" ca="1" si="84"/>
        <v>0</v>
      </c>
      <c r="CM150" s="4" t="str">
        <f ca="1">IF(D150=0,"",IF(CH150=0,"",COUNTIF($CH$16:$CH$197,"&gt;"&amp;CH150)+COUNTIF($CH150:$CH$197,CH150)))</f>
        <v/>
      </c>
      <c r="CN150" t="str">
        <f ca="1">IF(D150=0,"",IF(CH150=0,"",COUNTIFS($CI$16:$CI$197,"&lt;"&amp;CI150,$CI$16:$CI$197,"&lt;&gt;"&amp;0)+COUNTIF($CI150:$CI$197,CI150)))</f>
        <v/>
      </c>
      <c r="CQ150">
        <v>135</v>
      </c>
      <c r="CR150" t="e">
        <f t="shared" ca="1" si="71"/>
        <v>#N/A</v>
      </c>
      <c r="CS150" t="e">
        <f t="shared" ca="1" si="71"/>
        <v>#N/A</v>
      </c>
      <c r="CT150" s="3" t="e">
        <f t="shared" ca="1" si="71"/>
        <v>#N/A</v>
      </c>
      <c r="CU150" s="3" t="e">
        <f t="shared" ca="1" si="71"/>
        <v>#N/A</v>
      </c>
      <c r="CV150" s="4" t="e">
        <f t="shared" ca="1" si="71"/>
        <v>#N/A</v>
      </c>
      <c r="CW150" s="4" t="e">
        <f t="shared" ca="1" si="87"/>
        <v>#N/A</v>
      </c>
      <c r="CY150">
        <v>135</v>
      </c>
      <c r="CZ150" t="e">
        <f t="shared" ca="1" si="77"/>
        <v>#N/A</v>
      </c>
      <c r="DA150" t="e">
        <f t="shared" ca="1" si="77"/>
        <v>#N/A</v>
      </c>
      <c r="DB150" s="3" t="e">
        <f t="shared" ca="1" si="77"/>
        <v>#N/A</v>
      </c>
      <c r="DC150" s="3" t="e">
        <f t="shared" ca="1" si="77"/>
        <v>#N/A</v>
      </c>
      <c r="DD150" s="4" t="e">
        <f t="shared" ca="1" si="77"/>
        <v>#N/A</v>
      </c>
      <c r="DE150" s="4" t="e">
        <f t="shared" ca="1" si="88"/>
        <v>#N/A</v>
      </c>
      <c r="DF150" t="e">
        <f t="shared" ca="1" si="85"/>
        <v>#N/A</v>
      </c>
    </row>
    <row r="151" spans="4:110" x14ac:dyDescent="0.2">
      <c r="D151" s="135">
        <f t="shared" ca="1" si="86"/>
        <v>0</v>
      </c>
      <c r="E151" s="135">
        <f t="shared" ca="1" si="86"/>
        <v>0</v>
      </c>
      <c r="F151" s="135">
        <f t="shared" ca="1" si="86"/>
        <v>0</v>
      </c>
      <c r="G151" s="135">
        <f t="shared" ca="1" si="86"/>
        <v>0</v>
      </c>
      <c r="H151" s="135">
        <f t="shared" ca="1" si="86"/>
        <v>0</v>
      </c>
      <c r="I151" s="135">
        <f t="shared" ca="1" si="86"/>
        <v>0</v>
      </c>
      <c r="J151" s="2">
        <f t="shared" ca="1" si="86"/>
        <v>0</v>
      </c>
      <c r="K151" s="135">
        <f t="shared" ca="1" si="86"/>
        <v>0</v>
      </c>
      <c r="L151" s="135">
        <f t="shared" ca="1" si="86"/>
        <v>0</v>
      </c>
      <c r="M151" s="135">
        <f t="shared" ca="1" si="86"/>
        <v>0</v>
      </c>
      <c r="N151" s="135">
        <f t="shared" ca="1" si="86"/>
        <v>0</v>
      </c>
      <c r="O151" s="135">
        <f t="shared" ca="1" si="86"/>
        <v>0</v>
      </c>
      <c r="P151" s="135">
        <f t="shared" ca="1" si="86"/>
        <v>0</v>
      </c>
      <c r="Q151" s="135">
        <f t="shared" ca="1" si="86"/>
        <v>0</v>
      </c>
      <c r="R151" s="135">
        <f t="shared" ca="1" si="86"/>
        <v>0</v>
      </c>
      <c r="S151" s="135">
        <f t="shared" ca="1" si="86"/>
        <v>0</v>
      </c>
      <c r="T151" s="135">
        <f t="shared" ca="1" si="75"/>
        <v>0</v>
      </c>
      <c r="U151" s="135">
        <f t="shared" ca="1" si="75"/>
        <v>0</v>
      </c>
      <c r="V151" s="135">
        <f t="shared" ca="1" si="75"/>
        <v>0</v>
      </c>
      <c r="W151" s="135">
        <f t="shared" ca="1" si="75"/>
        <v>0</v>
      </c>
      <c r="X151" s="135">
        <f t="shared" ca="1" si="75"/>
        <v>0</v>
      </c>
      <c r="Y151" s="135">
        <f t="shared" ca="1" si="75"/>
        <v>0</v>
      </c>
      <c r="Z151" s="135">
        <f t="shared" ca="1" si="75"/>
        <v>0</v>
      </c>
      <c r="AA151" s="135">
        <f t="shared" ca="1" si="75"/>
        <v>0</v>
      </c>
      <c r="AB151" s="135">
        <f t="shared" ca="1" si="75"/>
        <v>0</v>
      </c>
      <c r="AC151" s="135">
        <f t="shared" ca="1" si="75"/>
        <v>0</v>
      </c>
      <c r="AD151" s="135">
        <f t="shared" ca="1" si="75"/>
        <v>0</v>
      </c>
      <c r="AE151" s="135">
        <f t="shared" ca="1" si="75"/>
        <v>0</v>
      </c>
      <c r="AF151" s="135">
        <f t="shared" ca="1" si="75"/>
        <v>0</v>
      </c>
      <c r="AG151" s="135">
        <f t="shared" ca="1" si="75"/>
        <v>0</v>
      </c>
      <c r="AH151" s="135">
        <f t="shared" ca="1" si="75"/>
        <v>0</v>
      </c>
      <c r="AI151" s="135">
        <f t="shared" ca="1" si="75"/>
        <v>0</v>
      </c>
      <c r="AJ151" s="135">
        <f t="shared" ref="AG151:AT174" ca="1" si="92">INDIRECT($B$3&amp;"!R"&amp;(ROW()-$D$14)&amp;"C"&amp;(COLUMN()-$C$15),FALSE)</f>
        <v>0</v>
      </c>
      <c r="AK151" s="135">
        <f t="shared" ca="1" si="92"/>
        <v>0</v>
      </c>
      <c r="AL151" s="135">
        <f t="shared" ca="1" si="92"/>
        <v>0</v>
      </c>
      <c r="AM151" s="135">
        <f t="shared" ca="1" si="92"/>
        <v>0</v>
      </c>
      <c r="AN151" s="135">
        <f t="shared" ca="1" si="92"/>
        <v>0</v>
      </c>
      <c r="AO151" s="135">
        <f t="shared" ca="1" si="92"/>
        <v>0</v>
      </c>
      <c r="AP151" s="135">
        <f t="shared" ca="1" si="92"/>
        <v>0</v>
      </c>
      <c r="AQ151" s="135">
        <f t="shared" ca="1" si="92"/>
        <v>0</v>
      </c>
      <c r="AR151" s="135">
        <f t="shared" ca="1" si="89"/>
        <v>0</v>
      </c>
      <c r="AS151" s="135">
        <f t="shared" ca="1" si="89"/>
        <v>0</v>
      </c>
      <c r="AT151" s="135">
        <f t="shared" ca="1" si="89"/>
        <v>0</v>
      </c>
      <c r="AU151" s="135">
        <f t="shared" ca="1" si="89"/>
        <v>0</v>
      </c>
      <c r="AV151" s="135">
        <f t="shared" ca="1" si="89"/>
        <v>0</v>
      </c>
      <c r="AW151" s="135">
        <f t="shared" ca="1" si="89"/>
        <v>0</v>
      </c>
      <c r="AX151" s="135">
        <f t="shared" ca="1" si="89"/>
        <v>0</v>
      </c>
      <c r="AY151" s="135">
        <f t="shared" ca="1" si="89"/>
        <v>0</v>
      </c>
      <c r="AZ151" s="135">
        <f t="shared" ca="1" si="89"/>
        <v>0</v>
      </c>
      <c r="BA151" s="135">
        <f t="shared" ca="1" si="80"/>
        <v>0</v>
      </c>
      <c r="BB151" s="135">
        <f t="shared" ca="1" si="80"/>
        <v>0</v>
      </c>
      <c r="BC151" s="135">
        <f t="shared" ca="1" si="80"/>
        <v>0</v>
      </c>
      <c r="BD151" s="135">
        <f t="shared" ca="1" si="80"/>
        <v>0</v>
      </c>
      <c r="BE151" s="135">
        <f t="shared" ca="1" si="80"/>
        <v>0</v>
      </c>
      <c r="BF151" s="135">
        <f t="shared" ca="1" si="80"/>
        <v>0</v>
      </c>
      <c r="BG151" s="135">
        <f t="shared" ca="1" si="80"/>
        <v>0</v>
      </c>
      <c r="BH151" s="135">
        <f t="shared" ca="1" si="80"/>
        <v>0</v>
      </c>
      <c r="BI151" s="135">
        <f t="shared" ca="1" si="80"/>
        <v>0</v>
      </c>
      <c r="BJ151" s="135">
        <f t="shared" ca="1" si="80"/>
        <v>0</v>
      </c>
      <c r="BK151" s="135">
        <f t="shared" ca="1" si="80"/>
        <v>0</v>
      </c>
      <c r="BL151" s="135"/>
      <c r="BM151" s="135">
        <f ca="1">IF(INDEX($D151:$BV151, 1, MATCH(BM$11,$D$15:$BV$15,0))&gt;=PV_Zone_Ranking!$C$45,0,1)</f>
        <v>0</v>
      </c>
      <c r="BN151" s="135">
        <f t="shared" ca="1" si="81"/>
        <v>0</v>
      </c>
      <c r="BQ151">
        <f ca="1">IF(PV_Zone_Ranking!$AK$18="SS",0,IF(PV_Zone_Ranking!$G$29=0,0,1-(INDEX($D151:$BY151, 1, MATCH(BQ$11,$D$15:$BY$15,0))-PV_Zone_Ranking!$F$29)/(PV_Zone_Ranking!$G$29-PV_Zone_Ranking!$F$29)))</f>
        <v>3.8575399157771662</v>
      </c>
      <c r="BR151">
        <f>IF(PV_Zone_Ranking!$AK$18="TX",0,IF(PV_Zone_Ranking!$G$29=0,0,1-(INDEX($D151:$BY151, 1, MATCH(BR$11,$D$15:$BY$15,0))-PV_Zone_Ranking!$F$29)/(PV_Zone_Ranking!$G$29-PV_Zone_Ranking!$F$29)))</f>
        <v>0</v>
      </c>
      <c r="BS151">
        <f ca="1">IF(PV_Zone_Ranking!$G$30=0,0,1-(INDEX($D151:$BY151, 1, MATCH(BS$11,$D$15:$BY$15,0))-PV_Zone_Ranking!$F$30)/(PV_Zone_Ranking!$G$30-PV_Zone_Ranking!$F$30))</f>
        <v>1.0774207710083805</v>
      </c>
      <c r="BT151">
        <f ca="1">IF(PV_Zone_Ranking!$G$28=0,0,1-(INDEX($D151:$BY151, 1, MATCH(BT$11,$D$15:$BY$15,0))-PV_Zone_Ranking!$F$28)/(PV_Zone_Ranking!$G$28-PV_Zone_Ranking!$F$28))</f>
        <v>16.799370740204573</v>
      </c>
      <c r="BU151">
        <f ca="1">IF(PV_Zone_Ranking!$AK$18="SS",0,IF(PV_Zone_Ranking!$G$26=0,0,1-(INDEX($D151:$BY151, 1, MATCH(BU$11,$D$15:$BY$15,0))-PV_Zone_Ranking!$F$26)/(PV_Zone_Ranking!$G$26-PV_Zone_Ranking!$F$26)))</f>
        <v>19.138888658952798</v>
      </c>
      <c r="BV151">
        <f>IF(PV_Zone_Ranking!$AK$18="TX",0,IF(PV_Zone_Ranking!$G$26=0,0,1-(INDEX($D151:$BY151, 1, MATCH(BV$11,$D$15:$BY$15,0))-PV_Zone_Ranking!$F$26)/(PV_Zone_Ranking!$G$26-PV_Zone_Ranking!$F$26)))</f>
        <v>0</v>
      </c>
      <c r="BW151">
        <v>0</v>
      </c>
      <c r="BX151">
        <f t="shared" ca="1" si="91"/>
        <v>0</v>
      </c>
      <c r="BY151">
        <f t="shared" ca="1" si="90"/>
        <v>0</v>
      </c>
      <c r="BZ151">
        <f t="shared" ca="1" si="90"/>
        <v>0</v>
      </c>
      <c r="CA151">
        <f t="shared" ca="1" si="90"/>
        <v>0</v>
      </c>
      <c r="CB151">
        <f t="shared" ca="1" si="90"/>
        <v>0</v>
      </c>
      <c r="CC151">
        <f t="shared" ca="1" si="90"/>
        <v>0</v>
      </c>
      <c r="CD151">
        <f t="shared" ca="1" si="90"/>
        <v>0</v>
      </c>
      <c r="CE151">
        <f t="shared" ca="1" si="90"/>
        <v>0</v>
      </c>
      <c r="CF151">
        <f t="shared" ca="1" si="90"/>
        <v>0</v>
      </c>
      <c r="CG151">
        <f t="shared" ca="1" si="90"/>
        <v>0</v>
      </c>
      <c r="CH151" s="3">
        <f t="shared" ca="1" si="82"/>
        <v>0</v>
      </c>
      <c r="CI151" s="3">
        <f ca="1">IF($BN151=0,IF(PV_Zone_Ranking!$AK$18="SS",INDEX($D151:$BY151, 1, MATCH(CI$11,$D$15:$BY$15,0)),IF(PV_Zone_Ranking!$AK$18="TX",INDEX($D151:$BY151, 1, MATCH(CI$12,$D$15:$BY$15,0)),"Error")),0)</f>
        <v>0</v>
      </c>
      <c r="CJ151" s="4">
        <f t="shared" ca="1" si="79"/>
        <v>0</v>
      </c>
      <c r="CK151">
        <f t="shared" ca="1" si="83"/>
        <v>0</v>
      </c>
      <c r="CL151">
        <f t="shared" ca="1" si="84"/>
        <v>0</v>
      </c>
      <c r="CM151" s="4" t="str">
        <f ca="1">IF(D151=0,"",IF(CH151=0,"",COUNTIF($CH$16:$CH$197,"&gt;"&amp;CH151)+COUNTIF($CH151:$CH$197,CH151)))</f>
        <v/>
      </c>
      <c r="CN151" t="str">
        <f ca="1">IF(D151=0,"",IF(CH151=0,"",COUNTIFS($CI$16:$CI$197,"&lt;"&amp;CI151,$CI$16:$CI$197,"&lt;&gt;"&amp;0)+COUNTIF($CI151:$CI$197,CI151)))</f>
        <v/>
      </c>
      <c r="CQ151">
        <v>136</v>
      </c>
      <c r="CR151" t="e">
        <f t="shared" ca="1" si="71"/>
        <v>#N/A</v>
      </c>
      <c r="CS151" t="e">
        <f t="shared" ca="1" si="71"/>
        <v>#N/A</v>
      </c>
      <c r="CT151" s="3" t="e">
        <f t="shared" ca="1" si="71"/>
        <v>#N/A</v>
      </c>
      <c r="CU151" s="3" t="e">
        <f t="shared" ca="1" si="71"/>
        <v>#N/A</v>
      </c>
      <c r="CV151" s="4" t="e">
        <f t="shared" ca="1" si="71"/>
        <v>#N/A</v>
      </c>
      <c r="CW151" s="4" t="e">
        <f t="shared" ca="1" si="87"/>
        <v>#N/A</v>
      </c>
      <c r="CY151">
        <v>136</v>
      </c>
      <c r="CZ151" t="e">
        <f t="shared" ca="1" si="77"/>
        <v>#N/A</v>
      </c>
      <c r="DA151" t="e">
        <f t="shared" ca="1" si="77"/>
        <v>#N/A</v>
      </c>
      <c r="DB151" s="3" t="e">
        <f t="shared" ca="1" si="77"/>
        <v>#N/A</v>
      </c>
      <c r="DC151" s="3" t="e">
        <f t="shared" ca="1" si="77"/>
        <v>#N/A</v>
      </c>
      <c r="DD151" s="4" t="e">
        <f t="shared" ca="1" si="77"/>
        <v>#N/A</v>
      </c>
      <c r="DE151" s="4" t="e">
        <f t="shared" ca="1" si="88"/>
        <v>#N/A</v>
      </c>
      <c r="DF151" t="e">
        <f t="shared" ca="1" si="85"/>
        <v>#N/A</v>
      </c>
    </row>
    <row r="152" spans="4:110" x14ac:dyDescent="0.2">
      <c r="D152" s="135">
        <f t="shared" ca="1" si="86"/>
        <v>0</v>
      </c>
      <c r="E152" s="135">
        <f t="shared" ca="1" si="86"/>
        <v>0</v>
      </c>
      <c r="F152" s="135">
        <f t="shared" ca="1" si="86"/>
        <v>0</v>
      </c>
      <c r="G152" s="135">
        <f t="shared" ca="1" si="86"/>
        <v>0</v>
      </c>
      <c r="H152" s="135">
        <f t="shared" ca="1" si="86"/>
        <v>0</v>
      </c>
      <c r="I152" s="135">
        <f t="shared" ca="1" si="86"/>
        <v>0</v>
      </c>
      <c r="J152" s="2">
        <f t="shared" ca="1" si="86"/>
        <v>0</v>
      </c>
      <c r="K152" s="135">
        <f t="shared" ca="1" si="86"/>
        <v>0</v>
      </c>
      <c r="L152" s="135">
        <f t="shared" ca="1" si="86"/>
        <v>0</v>
      </c>
      <c r="M152" s="135">
        <f t="shared" ca="1" si="86"/>
        <v>0</v>
      </c>
      <c r="N152" s="135">
        <f t="shared" ca="1" si="86"/>
        <v>0</v>
      </c>
      <c r="O152" s="135">
        <f t="shared" ca="1" si="86"/>
        <v>0</v>
      </c>
      <c r="P152" s="135">
        <f t="shared" ca="1" si="86"/>
        <v>0</v>
      </c>
      <c r="Q152" s="135">
        <f t="shared" ca="1" si="86"/>
        <v>0</v>
      </c>
      <c r="R152" s="135">
        <f t="shared" ca="1" si="86"/>
        <v>0</v>
      </c>
      <c r="S152" s="135">
        <f t="shared" ca="1" si="86"/>
        <v>0</v>
      </c>
      <c r="T152" s="135">
        <f t="shared" ca="1" si="75"/>
        <v>0</v>
      </c>
      <c r="U152" s="135">
        <f t="shared" ca="1" si="75"/>
        <v>0</v>
      </c>
      <c r="V152" s="135">
        <f t="shared" ca="1" si="75"/>
        <v>0</v>
      </c>
      <c r="W152" s="135">
        <f t="shared" ca="1" si="75"/>
        <v>0</v>
      </c>
      <c r="X152" s="135">
        <f t="shared" ca="1" si="75"/>
        <v>0</v>
      </c>
      <c r="Y152" s="135">
        <f t="shared" ca="1" si="75"/>
        <v>0</v>
      </c>
      <c r="Z152" s="135">
        <f t="shared" ca="1" si="75"/>
        <v>0</v>
      </c>
      <c r="AA152" s="135">
        <f t="shared" ca="1" si="75"/>
        <v>0</v>
      </c>
      <c r="AB152" s="135">
        <f t="shared" ca="1" si="75"/>
        <v>0</v>
      </c>
      <c r="AC152" s="135">
        <f t="shared" ca="1" si="75"/>
        <v>0</v>
      </c>
      <c r="AD152" s="135">
        <f t="shared" ca="1" si="75"/>
        <v>0</v>
      </c>
      <c r="AE152" s="135">
        <f t="shared" ca="1" si="75"/>
        <v>0</v>
      </c>
      <c r="AF152" s="135">
        <f t="shared" ca="1" si="75"/>
        <v>0</v>
      </c>
      <c r="AG152" s="135">
        <f t="shared" ca="1" si="75"/>
        <v>0</v>
      </c>
      <c r="AH152" s="135">
        <f t="shared" ca="1" si="75"/>
        <v>0</v>
      </c>
      <c r="AI152" s="135">
        <f t="shared" ca="1" si="92"/>
        <v>0</v>
      </c>
      <c r="AJ152" s="135">
        <f t="shared" ca="1" si="92"/>
        <v>0</v>
      </c>
      <c r="AK152" s="135">
        <f t="shared" ca="1" si="92"/>
        <v>0</v>
      </c>
      <c r="AL152" s="135">
        <f t="shared" ca="1" si="92"/>
        <v>0</v>
      </c>
      <c r="AM152" s="135">
        <f t="shared" ca="1" si="92"/>
        <v>0</v>
      </c>
      <c r="AN152" s="135">
        <f t="shared" ca="1" si="92"/>
        <v>0</v>
      </c>
      <c r="AO152" s="135">
        <f t="shared" ca="1" si="92"/>
        <v>0</v>
      </c>
      <c r="AP152" s="135">
        <f t="shared" ca="1" si="92"/>
        <v>0</v>
      </c>
      <c r="AQ152" s="135">
        <f t="shared" ca="1" si="92"/>
        <v>0</v>
      </c>
      <c r="AR152" s="135">
        <f t="shared" ca="1" si="89"/>
        <v>0</v>
      </c>
      <c r="AS152" s="135">
        <f t="shared" ca="1" si="89"/>
        <v>0</v>
      </c>
      <c r="AT152" s="135">
        <f t="shared" ca="1" si="89"/>
        <v>0</v>
      </c>
      <c r="AU152" s="135">
        <f t="shared" ca="1" si="89"/>
        <v>0</v>
      </c>
      <c r="AV152" s="135">
        <f t="shared" ca="1" si="89"/>
        <v>0</v>
      </c>
      <c r="AW152" s="135">
        <f t="shared" ca="1" si="89"/>
        <v>0</v>
      </c>
      <c r="AX152" s="135">
        <f t="shared" ca="1" si="89"/>
        <v>0</v>
      </c>
      <c r="AY152" s="135">
        <f t="shared" ca="1" si="89"/>
        <v>0</v>
      </c>
      <c r="AZ152" s="135">
        <f t="shared" ca="1" si="89"/>
        <v>0</v>
      </c>
      <c r="BA152" s="135">
        <f t="shared" ca="1" si="80"/>
        <v>0</v>
      </c>
      <c r="BB152" s="135">
        <f t="shared" ca="1" si="80"/>
        <v>0</v>
      </c>
      <c r="BC152" s="135">
        <f t="shared" ca="1" si="80"/>
        <v>0</v>
      </c>
      <c r="BD152" s="135">
        <f t="shared" ca="1" si="80"/>
        <v>0</v>
      </c>
      <c r="BE152" s="135">
        <f t="shared" ca="1" si="80"/>
        <v>0</v>
      </c>
      <c r="BF152" s="135">
        <f t="shared" ca="1" si="80"/>
        <v>0</v>
      </c>
      <c r="BG152" s="135">
        <f t="shared" ca="1" si="80"/>
        <v>0</v>
      </c>
      <c r="BH152" s="135">
        <f t="shared" ca="1" si="80"/>
        <v>0</v>
      </c>
      <c r="BI152" s="135">
        <f t="shared" ca="1" si="80"/>
        <v>0</v>
      </c>
      <c r="BJ152" s="135">
        <f t="shared" ca="1" si="80"/>
        <v>0</v>
      </c>
      <c r="BK152" s="135">
        <f t="shared" ca="1" si="80"/>
        <v>0</v>
      </c>
      <c r="BL152" s="135"/>
      <c r="BM152" s="135">
        <f ca="1">IF(INDEX($D152:$BV152, 1, MATCH(BM$11,$D$15:$BV$15,0))&gt;=PV_Zone_Ranking!$C$45,0,1)</f>
        <v>0</v>
      </c>
      <c r="BN152" s="135">
        <f t="shared" ca="1" si="81"/>
        <v>0</v>
      </c>
      <c r="BQ152">
        <f ca="1">IF(PV_Zone_Ranking!$AK$18="SS",0,IF(PV_Zone_Ranking!$G$29=0,0,1-(INDEX($D152:$BY152, 1, MATCH(BQ$11,$D$15:$BY$15,0))-PV_Zone_Ranking!$F$29)/(PV_Zone_Ranking!$G$29-PV_Zone_Ranking!$F$29)))</f>
        <v>3.8575399157771662</v>
      </c>
      <c r="BR152">
        <f>IF(PV_Zone_Ranking!$AK$18="TX",0,IF(PV_Zone_Ranking!$G$29=0,0,1-(INDEX($D152:$BY152, 1, MATCH(BR$11,$D$15:$BY$15,0))-PV_Zone_Ranking!$F$29)/(PV_Zone_Ranking!$G$29-PV_Zone_Ranking!$F$29)))</f>
        <v>0</v>
      </c>
      <c r="BS152">
        <f ca="1">IF(PV_Zone_Ranking!$G$30=0,0,1-(INDEX($D152:$BY152, 1, MATCH(BS$11,$D$15:$BY$15,0))-PV_Zone_Ranking!$F$30)/(PV_Zone_Ranking!$G$30-PV_Zone_Ranking!$F$30))</f>
        <v>1.0774207710083805</v>
      </c>
      <c r="BT152">
        <f ca="1">IF(PV_Zone_Ranking!$G$28=0,0,1-(INDEX($D152:$BY152, 1, MATCH(BT$11,$D$15:$BY$15,0))-PV_Zone_Ranking!$F$28)/(PV_Zone_Ranking!$G$28-PV_Zone_Ranking!$F$28))</f>
        <v>16.799370740204573</v>
      </c>
      <c r="BU152">
        <f ca="1">IF(PV_Zone_Ranking!$AK$18="SS",0,IF(PV_Zone_Ranking!$G$26=0,0,1-(INDEX($D152:$BY152, 1, MATCH(BU$11,$D$15:$BY$15,0))-PV_Zone_Ranking!$F$26)/(PV_Zone_Ranking!$G$26-PV_Zone_Ranking!$F$26)))</f>
        <v>19.138888658952798</v>
      </c>
      <c r="BV152">
        <f>IF(PV_Zone_Ranking!$AK$18="TX",0,IF(PV_Zone_Ranking!$G$26=0,0,1-(INDEX($D152:$BY152, 1, MATCH(BV$11,$D$15:$BY$15,0))-PV_Zone_Ranking!$F$26)/(PV_Zone_Ranking!$G$26-PV_Zone_Ranking!$F$26)))</f>
        <v>0</v>
      </c>
      <c r="BW152">
        <v>0</v>
      </c>
      <c r="BX152">
        <f t="shared" ca="1" si="91"/>
        <v>0</v>
      </c>
      <c r="BY152">
        <f t="shared" ca="1" si="90"/>
        <v>0</v>
      </c>
      <c r="BZ152">
        <f t="shared" ca="1" si="90"/>
        <v>0</v>
      </c>
      <c r="CA152">
        <f t="shared" ca="1" si="90"/>
        <v>0</v>
      </c>
      <c r="CB152">
        <f t="shared" ca="1" si="90"/>
        <v>0</v>
      </c>
      <c r="CC152">
        <f t="shared" ca="1" si="90"/>
        <v>0</v>
      </c>
      <c r="CD152">
        <f t="shared" ca="1" si="90"/>
        <v>0</v>
      </c>
      <c r="CE152">
        <f t="shared" ca="1" si="90"/>
        <v>0</v>
      </c>
      <c r="CF152">
        <f t="shared" ca="1" si="90"/>
        <v>0</v>
      </c>
      <c r="CG152">
        <f t="shared" ca="1" si="90"/>
        <v>0</v>
      </c>
      <c r="CH152" s="3">
        <f t="shared" ca="1" si="82"/>
        <v>0</v>
      </c>
      <c r="CI152" s="3">
        <f ca="1">IF($BN152=0,IF(PV_Zone_Ranking!$AK$18="SS",INDEX($D152:$BY152, 1, MATCH(CI$11,$D$15:$BY$15,0)),IF(PV_Zone_Ranking!$AK$18="TX",INDEX($D152:$BY152, 1, MATCH(CI$12,$D$15:$BY$15,0)),"Error")),0)</f>
        <v>0</v>
      </c>
      <c r="CJ152" s="4">
        <f t="shared" ca="1" si="79"/>
        <v>0</v>
      </c>
      <c r="CK152">
        <f t="shared" ca="1" si="83"/>
        <v>0</v>
      </c>
      <c r="CL152">
        <f t="shared" ca="1" si="84"/>
        <v>0</v>
      </c>
      <c r="CM152" s="4" t="str">
        <f ca="1">IF(D152=0,"",IF(CH152=0,"",COUNTIF($CH$16:$CH$197,"&gt;"&amp;CH152)+COUNTIF($CH152:$CH$197,CH152)))</f>
        <v/>
      </c>
      <c r="CN152" t="str">
        <f ca="1">IF(D152=0,"",IF(CH152=0,"",COUNTIFS($CI$16:$CI$197,"&lt;"&amp;CI152,$CI$16:$CI$197,"&lt;&gt;"&amp;0)+COUNTIF($CI152:$CI$197,CI152)))</f>
        <v/>
      </c>
      <c r="CQ152">
        <v>137</v>
      </c>
      <c r="CR152" t="e">
        <f t="shared" ca="1" si="71"/>
        <v>#N/A</v>
      </c>
      <c r="CS152" t="e">
        <f t="shared" ca="1" si="71"/>
        <v>#N/A</v>
      </c>
      <c r="CT152" s="3" t="e">
        <f t="shared" ca="1" si="71"/>
        <v>#N/A</v>
      </c>
      <c r="CU152" s="3" t="e">
        <f t="shared" ca="1" si="71"/>
        <v>#N/A</v>
      </c>
      <c r="CV152" s="4" t="e">
        <f t="shared" ca="1" si="71"/>
        <v>#N/A</v>
      </c>
      <c r="CW152" s="4" t="e">
        <f t="shared" ca="1" si="87"/>
        <v>#N/A</v>
      </c>
      <c r="CY152">
        <v>137</v>
      </c>
      <c r="CZ152" t="e">
        <f t="shared" ca="1" si="77"/>
        <v>#N/A</v>
      </c>
      <c r="DA152" t="e">
        <f t="shared" ca="1" si="77"/>
        <v>#N/A</v>
      </c>
      <c r="DB152" s="3" t="e">
        <f t="shared" ca="1" si="77"/>
        <v>#N/A</v>
      </c>
      <c r="DC152" s="3" t="e">
        <f t="shared" ca="1" si="77"/>
        <v>#N/A</v>
      </c>
      <c r="DD152" s="4" t="e">
        <f t="shared" ca="1" si="77"/>
        <v>#N/A</v>
      </c>
      <c r="DE152" s="4" t="e">
        <f t="shared" ca="1" si="88"/>
        <v>#N/A</v>
      </c>
      <c r="DF152" t="e">
        <f t="shared" ca="1" si="85"/>
        <v>#N/A</v>
      </c>
    </row>
    <row r="153" spans="4:110" x14ac:dyDescent="0.2">
      <c r="D153" s="135">
        <f t="shared" ca="1" si="86"/>
        <v>0</v>
      </c>
      <c r="E153" s="135">
        <f t="shared" ca="1" si="86"/>
        <v>0</v>
      </c>
      <c r="F153" s="135">
        <f t="shared" ca="1" si="86"/>
        <v>0</v>
      </c>
      <c r="G153" s="135">
        <f t="shared" ca="1" si="86"/>
        <v>0</v>
      </c>
      <c r="H153" s="135">
        <f t="shared" ca="1" si="86"/>
        <v>0</v>
      </c>
      <c r="I153" s="135">
        <f t="shared" ca="1" si="86"/>
        <v>0</v>
      </c>
      <c r="J153" s="2">
        <f t="shared" ca="1" si="86"/>
        <v>0</v>
      </c>
      <c r="K153" s="135">
        <f t="shared" ca="1" si="86"/>
        <v>0</v>
      </c>
      <c r="L153" s="135">
        <f t="shared" ca="1" si="86"/>
        <v>0</v>
      </c>
      <c r="M153" s="135">
        <f t="shared" ca="1" si="86"/>
        <v>0</v>
      </c>
      <c r="N153" s="135">
        <f t="shared" ca="1" si="86"/>
        <v>0</v>
      </c>
      <c r="O153" s="135">
        <f t="shared" ca="1" si="86"/>
        <v>0</v>
      </c>
      <c r="P153" s="135">
        <f t="shared" ca="1" si="86"/>
        <v>0</v>
      </c>
      <c r="Q153" s="135">
        <f t="shared" ca="1" si="86"/>
        <v>0</v>
      </c>
      <c r="R153" s="135">
        <f t="shared" ca="1" si="86"/>
        <v>0</v>
      </c>
      <c r="S153" s="135">
        <f t="shared" ca="1" si="86"/>
        <v>0</v>
      </c>
      <c r="T153" s="135">
        <f t="shared" ca="1" si="75"/>
        <v>0</v>
      </c>
      <c r="U153" s="135">
        <f t="shared" ca="1" si="75"/>
        <v>0</v>
      </c>
      <c r="V153" s="135">
        <f t="shared" ca="1" si="75"/>
        <v>0</v>
      </c>
      <c r="W153" s="135">
        <f t="shared" ca="1" si="75"/>
        <v>0</v>
      </c>
      <c r="X153" s="135">
        <f t="shared" ca="1" si="75"/>
        <v>0</v>
      </c>
      <c r="Y153" s="135">
        <f t="shared" ca="1" si="75"/>
        <v>0</v>
      </c>
      <c r="Z153" s="135">
        <f t="shared" ca="1" si="75"/>
        <v>0</v>
      </c>
      <c r="AA153" s="135">
        <f t="shared" ca="1" si="75"/>
        <v>0</v>
      </c>
      <c r="AB153" s="135">
        <f t="shared" ca="1" si="75"/>
        <v>0</v>
      </c>
      <c r="AC153" s="135">
        <f t="shared" ca="1" si="75"/>
        <v>0</v>
      </c>
      <c r="AD153" s="135">
        <f t="shared" ca="1" si="75"/>
        <v>0</v>
      </c>
      <c r="AE153" s="135">
        <f t="shared" ca="1" si="75"/>
        <v>0</v>
      </c>
      <c r="AF153" s="135">
        <f t="shared" ca="1" si="75"/>
        <v>0</v>
      </c>
      <c r="AG153" s="135">
        <f t="shared" ca="1" si="75"/>
        <v>0</v>
      </c>
      <c r="AH153" s="135">
        <f t="shared" ca="1" si="75"/>
        <v>0</v>
      </c>
      <c r="AI153" s="135">
        <f t="shared" ca="1" si="92"/>
        <v>0</v>
      </c>
      <c r="AJ153" s="135">
        <f t="shared" ca="1" si="92"/>
        <v>0</v>
      </c>
      <c r="AK153" s="135">
        <f t="shared" ca="1" si="92"/>
        <v>0</v>
      </c>
      <c r="AL153" s="135">
        <f t="shared" ca="1" si="92"/>
        <v>0</v>
      </c>
      <c r="AM153" s="135">
        <f t="shared" ca="1" si="92"/>
        <v>0</v>
      </c>
      <c r="AN153" s="135">
        <f t="shared" ca="1" si="92"/>
        <v>0</v>
      </c>
      <c r="AO153" s="135">
        <f t="shared" ca="1" si="92"/>
        <v>0</v>
      </c>
      <c r="AP153" s="135">
        <f t="shared" ca="1" si="92"/>
        <v>0</v>
      </c>
      <c r="AQ153" s="135">
        <f t="shared" ca="1" si="92"/>
        <v>0</v>
      </c>
      <c r="AR153" s="135">
        <f t="shared" ca="1" si="89"/>
        <v>0</v>
      </c>
      <c r="AS153" s="135">
        <f t="shared" ca="1" si="89"/>
        <v>0</v>
      </c>
      <c r="AT153" s="135">
        <f t="shared" ca="1" si="89"/>
        <v>0</v>
      </c>
      <c r="AU153" s="135">
        <f t="shared" ca="1" si="89"/>
        <v>0</v>
      </c>
      <c r="AV153" s="135">
        <f t="shared" ca="1" si="89"/>
        <v>0</v>
      </c>
      <c r="AW153" s="135">
        <f t="shared" ca="1" si="89"/>
        <v>0</v>
      </c>
      <c r="AX153" s="135">
        <f t="shared" ca="1" si="89"/>
        <v>0</v>
      </c>
      <c r="AY153" s="135">
        <f t="shared" ca="1" si="89"/>
        <v>0</v>
      </c>
      <c r="AZ153" s="135">
        <f t="shared" ca="1" si="89"/>
        <v>0</v>
      </c>
      <c r="BA153" s="135">
        <f t="shared" ca="1" si="80"/>
        <v>0</v>
      </c>
      <c r="BB153" s="135">
        <f t="shared" ca="1" si="80"/>
        <v>0</v>
      </c>
      <c r="BC153" s="135">
        <f t="shared" ca="1" si="80"/>
        <v>0</v>
      </c>
      <c r="BD153" s="135">
        <f t="shared" ca="1" si="80"/>
        <v>0</v>
      </c>
      <c r="BE153" s="135">
        <f t="shared" ca="1" si="80"/>
        <v>0</v>
      </c>
      <c r="BF153" s="135">
        <f t="shared" ca="1" si="80"/>
        <v>0</v>
      </c>
      <c r="BG153" s="135">
        <f t="shared" ca="1" si="80"/>
        <v>0</v>
      </c>
      <c r="BH153" s="135">
        <f t="shared" ca="1" si="80"/>
        <v>0</v>
      </c>
      <c r="BI153" s="135">
        <f t="shared" ca="1" si="80"/>
        <v>0</v>
      </c>
      <c r="BJ153" s="135">
        <f t="shared" ca="1" si="80"/>
        <v>0</v>
      </c>
      <c r="BK153" s="135">
        <f t="shared" ca="1" si="80"/>
        <v>0</v>
      </c>
      <c r="BL153" s="135"/>
      <c r="BM153" s="135">
        <f ca="1">IF(INDEX($D153:$BV153, 1, MATCH(BM$11,$D$15:$BV$15,0))&gt;=PV_Zone_Ranking!$C$45,0,1)</f>
        <v>0</v>
      </c>
      <c r="BN153" s="135">
        <f t="shared" ca="1" si="81"/>
        <v>0</v>
      </c>
      <c r="BQ153">
        <f ca="1">IF(PV_Zone_Ranking!$AK$18="SS",0,IF(PV_Zone_Ranking!$G$29=0,0,1-(INDEX($D153:$BY153, 1, MATCH(BQ$11,$D$15:$BY$15,0))-PV_Zone_Ranking!$F$29)/(PV_Zone_Ranking!$G$29-PV_Zone_Ranking!$F$29)))</f>
        <v>3.8575399157771662</v>
      </c>
      <c r="BR153">
        <f>IF(PV_Zone_Ranking!$AK$18="TX",0,IF(PV_Zone_Ranking!$G$29=0,0,1-(INDEX($D153:$BY153, 1, MATCH(BR$11,$D$15:$BY$15,0))-PV_Zone_Ranking!$F$29)/(PV_Zone_Ranking!$G$29-PV_Zone_Ranking!$F$29)))</f>
        <v>0</v>
      </c>
      <c r="BS153">
        <f ca="1">IF(PV_Zone_Ranking!$G$30=0,0,1-(INDEX($D153:$BY153, 1, MATCH(BS$11,$D$15:$BY$15,0))-PV_Zone_Ranking!$F$30)/(PV_Zone_Ranking!$G$30-PV_Zone_Ranking!$F$30))</f>
        <v>1.0774207710083805</v>
      </c>
      <c r="BT153">
        <f ca="1">IF(PV_Zone_Ranking!$G$28=0,0,1-(INDEX($D153:$BY153, 1, MATCH(BT$11,$D$15:$BY$15,0))-PV_Zone_Ranking!$F$28)/(PV_Zone_Ranking!$G$28-PV_Zone_Ranking!$F$28))</f>
        <v>16.799370740204573</v>
      </c>
      <c r="BU153">
        <f ca="1">IF(PV_Zone_Ranking!$AK$18="SS",0,IF(PV_Zone_Ranking!$G$26=0,0,1-(INDEX($D153:$BY153, 1, MATCH(BU$11,$D$15:$BY$15,0))-PV_Zone_Ranking!$F$26)/(PV_Zone_Ranking!$G$26-PV_Zone_Ranking!$F$26)))</f>
        <v>19.138888658952798</v>
      </c>
      <c r="BV153">
        <f>IF(PV_Zone_Ranking!$AK$18="TX",0,IF(PV_Zone_Ranking!$G$26=0,0,1-(INDEX($D153:$BY153, 1, MATCH(BV$11,$D$15:$BY$15,0))-PV_Zone_Ranking!$F$26)/(PV_Zone_Ranking!$G$26-PV_Zone_Ranking!$F$26)))</f>
        <v>0</v>
      </c>
      <c r="BW153">
        <v>0</v>
      </c>
      <c r="BX153">
        <f t="shared" ca="1" si="91"/>
        <v>0</v>
      </c>
      <c r="BY153">
        <f t="shared" ca="1" si="90"/>
        <v>0</v>
      </c>
      <c r="BZ153">
        <f t="shared" ca="1" si="90"/>
        <v>0</v>
      </c>
      <c r="CA153">
        <f t="shared" ca="1" si="90"/>
        <v>0</v>
      </c>
      <c r="CB153">
        <f t="shared" ca="1" si="90"/>
        <v>0</v>
      </c>
      <c r="CC153">
        <f t="shared" ca="1" si="90"/>
        <v>0</v>
      </c>
      <c r="CD153">
        <f t="shared" ca="1" si="90"/>
        <v>0</v>
      </c>
      <c r="CE153">
        <f t="shared" ca="1" si="90"/>
        <v>0</v>
      </c>
      <c r="CF153">
        <f t="shared" ca="1" si="90"/>
        <v>0</v>
      </c>
      <c r="CG153">
        <f t="shared" ca="1" si="90"/>
        <v>0</v>
      </c>
      <c r="CH153" s="3">
        <f t="shared" ca="1" si="82"/>
        <v>0</v>
      </c>
      <c r="CI153" s="3">
        <f ca="1">IF($BN153=0,IF(PV_Zone_Ranking!$AK$18="SS",INDEX($D153:$BY153, 1, MATCH(CI$11,$D$15:$BY$15,0)),IF(PV_Zone_Ranking!$AK$18="TX",INDEX($D153:$BY153, 1, MATCH(CI$12,$D$15:$BY$15,0)),"Error")),0)</f>
        <v>0</v>
      </c>
      <c r="CJ153" s="4">
        <f t="shared" ca="1" si="79"/>
        <v>0</v>
      </c>
      <c r="CK153">
        <f t="shared" ca="1" si="83"/>
        <v>0</v>
      </c>
      <c r="CL153">
        <f t="shared" ca="1" si="84"/>
        <v>0</v>
      </c>
      <c r="CM153" s="4" t="str">
        <f ca="1">IF(D153=0,"",IF(CH153=0,"",COUNTIF($CH$16:$CH$197,"&gt;"&amp;CH153)+COUNTIF($CH153:$CH$197,CH153)))</f>
        <v/>
      </c>
      <c r="CN153" t="str">
        <f ca="1">IF(D153=0,"",IF(CH153=0,"",COUNTIFS($CI$16:$CI$197,"&lt;"&amp;CI153,$CI$16:$CI$197,"&lt;&gt;"&amp;0)+COUNTIF($CI153:$CI$197,CI153)))</f>
        <v/>
      </c>
      <c r="CQ153">
        <v>138</v>
      </c>
      <c r="CR153" t="e">
        <f t="shared" ca="1" si="71"/>
        <v>#N/A</v>
      </c>
      <c r="CS153" t="e">
        <f t="shared" ca="1" si="71"/>
        <v>#N/A</v>
      </c>
      <c r="CT153" s="3" t="e">
        <f t="shared" ca="1" si="71"/>
        <v>#N/A</v>
      </c>
      <c r="CU153" s="3" t="e">
        <f t="shared" ca="1" si="71"/>
        <v>#N/A</v>
      </c>
      <c r="CV153" s="4" t="e">
        <f t="shared" ca="1" si="71"/>
        <v>#N/A</v>
      </c>
      <c r="CW153" s="4" t="e">
        <f t="shared" ca="1" si="87"/>
        <v>#N/A</v>
      </c>
      <c r="CY153">
        <v>138</v>
      </c>
      <c r="CZ153" t="e">
        <f t="shared" ca="1" si="77"/>
        <v>#N/A</v>
      </c>
      <c r="DA153" t="e">
        <f t="shared" ca="1" si="77"/>
        <v>#N/A</v>
      </c>
      <c r="DB153" s="3" t="e">
        <f t="shared" ca="1" si="77"/>
        <v>#N/A</v>
      </c>
      <c r="DC153" s="3" t="e">
        <f t="shared" ca="1" si="77"/>
        <v>#N/A</v>
      </c>
      <c r="DD153" s="4" t="e">
        <f t="shared" ca="1" si="77"/>
        <v>#N/A</v>
      </c>
      <c r="DE153" s="4" t="e">
        <f t="shared" ca="1" si="88"/>
        <v>#N/A</v>
      </c>
      <c r="DF153" t="e">
        <f t="shared" ca="1" si="85"/>
        <v>#N/A</v>
      </c>
    </row>
    <row r="154" spans="4:110" x14ac:dyDescent="0.2">
      <c r="D154" s="135">
        <f t="shared" ca="1" si="86"/>
        <v>0</v>
      </c>
      <c r="E154" s="135">
        <f t="shared" ca="1" si="86"/>
        <v>0</v>
      </c>
      <c r="F154" s="135">
        <f t="shared" ca="1" si="86"/>
        <v>0</v>
      </c>
      <c r="G154" s="135">
        <f t="shared" ca="1" si="86"/>
        <v>0</v>
      </c>
      <c r="H154" s="135">
        <f t="shared" ca="1" si="86"/>
        <v>0</v>
      </c>
      <c r="I154" s="135">
        <f t="shared" ca="1" si="86"/>
        <v>0</v>
      </c>
      <c r="J154" s="2">
        <f t="shared" ca="1" si="86"/>
        <v>0</v>
      </c>
      <c r="K154" s="135">
        <f t="shared" ca="1" si="86"/>
        <v>0</v>
      </c>
      <c r="L154" s="135">
        <f t="shared" ca="1" si="86"/>
        <v>0</v>
      </c>
      <c r="M154" s="135">
        <f t="shared" ca="1" si="86"/>
        <v>0</v>
      </c>
      <c r="N154" s="135">
        <f t="shared" ca="1" si="86"/>
        <v>0</v>
      </c>
      <c r="O154" s="135">
        <f t="shared" ca="1" si="86"/>
        <v>0</v>
      </c>
      <c r="P154" s="135">
        <f t="shared" ca="1" si="86"/>
        <v>0</v>
      </c>
      <c r="Q154" s="135">
        <f t="shared" ca="1" si="86"/>
        <v>0</v>
      </c>
      <c r="R154" s="135">
        <f t="shared" ca="1" si="86"/>
        <v>0</v>
      </c>
      <c r="S154" s="135">
        <f t="shared" ca="1" si="86"/>
        <v>0</v>
      </c>
      <c r="T154" s="135">
        <f t="shared" ca="1" si="75"/>
        <v>0</v>
      </c>
      <c r="U154" s="135">
        <f t="shared" ca="1" si="75"/>
        <v>0</v>
      </c>
      <c r="V154" s="135">
        <f t="shared" ca="1" si="75"/>
        <v>0</v>
      </c>
      <c r="W154" s="135">
        <f t="shared" ca="1" si="75"/>
        <v>0</v>
      </c>
      <c r="X154" s="135">
        <f t="shared" ca="1" si="75"/>
        <v>0</v>
      </c>
      <c r="Y154" s="135">
        <f t="shared" ca="1" si="75"/>
        <v>0</v>
      </c>
      <c r="Z154" s="135">
        <f t="shared" ca="1" si="75"/>
        <v>0</v>
      </c>
      <c r="AA154" s="135">
        <f t="shared" ca="1" si="75"/>
        <v>0</v>
      </c>
      <c r="AB154" s="135">
        <f t="shared" ca="1" si="75"/>
        <v>0</v>
      </c>
      <c r="AC154" s="135">
        <f t="shared" ca="1" si="75"/>
        <v>0</v>
      </c>
      <c r="AD154" s="135">
        <f t="shared" ca="1" si="75"/>
        <v>0</v>
      </c>
      <c r="AE154" s="135">
        <f t="shared" ca="1" si="75"/>
        <v>0</v>
      </c>
      <c r="AF154" s="135">
        <f t="shared" ca="1" si="75"/>
        <v>0</v>
      </c>
      <c r="AG154" s="135">
        <f t="shared" ca="1" si="75"/>
        <v>0</v>
      </c>
      <c r="AH154" s="135">
        <f t="shared" ca="1" si="75"/>
        <v>0</v>
      </c>
      <c r="AI154" s="135">
        <f t="shared" ca="1" si="92"/>
        <v>0</v>
      </c>
      <c r="AJ154" s="135">
        <f t="shared" ca="1" si="92"/>
        <v>0</v>
      </c>
      <c r="AK154" s="135">
        <f t="shared" ca="1" si="92"/>
        <v>0</v>
      </c>
      <c r="AL154" s="135">
        <f t="shared" ca="1" si="92"/>
        <v>0</v>
      </c>
      <c r="AM154" s="135">
        <f t="shared" ca="1" si="92"/>
        <v>0</v>
      </c>
      <c r="AN154" s="135">
        <f t="shared" ca="1" si="92"/>
        <v>0</v>
      </c>
      <c r="AO154" s="135">
        <f t="shared" ca="1" si="92"/>
        <v>0</v>
      </c>
      <c r="AP154" s="135">
        <f t="shared" ca="1" si="92"/>
        <v>0</v>
      </c>
      <c r="AQ154" s="135">
        <f t="shared" ca="1" si="92"/>
        <v>0</v>
      </c>
      <c r="AR154" s="135">
        <f t="shared" ca="1" si="89"/>
        <v>0</v>
      </c>
      <c r="AS154" s="135">
        <f t="shared" ca="1" si="89"/>
        <v>0</v>
      </c>
      <c r="AT154" s="135">
        <f t="shared" ca="1" si="89"/>
        <v>0</v>
      </c>
      <c r="AU154" s="135">
        <f t="shared" ca="1" si="89"/>
        <v>0</v>
      </c>
      <c r="AV154" s="135">
        <f t="shared" ca="1" si="89"/>
        <v>0</v>
      </c>
      <c r="AW154" s="135">
        <f t="shared" ca="1" si="89"/>
        <v>0</v>
      </c>
      <c r="AX154" s="135">
        <f t="shared" ca="1" si="89"/>
        <v>0</v>
      </c>
      <c r="AY154" s="135">
        <f t="shared" ca="1" si="89"/>
        <v>0</v>
      </c>
      <c r="AZ154" s="135">
        <f t="shared" ca="1" si="89"/>
        <v>0</v>
      </c>
      <c r="BA154" s="135">
        <f t="shared" ca="1" si="80"/>
        <v>0</v>
      </c>
      <c r="BB154" s="135">
        <f t="shared" ca="1" si="80"/>
        <v>0</v>
      </c>
      <c r="BC154" s="135">
        <f t="shared" ca="1" si="80"/>
        <v>0</v>
      </c>
      <c r="BD154" s="135">
        <f t="shared" ca="1" si="80"/>
        <v>0</v>
      </c>
      <c r="BE154" s="135">
        <f t="shared" ca="1" si="80"/>
        <v>0</v>
      </c>
      <c r="BF154" s="135">
        <f t="shared" ca="1" si="80"/>
        <v>0</v>
      </c>
      <c r="BG154" s="135">
        <f t="shared" ca="1" si="80"/>
        <v>0</v>
      </c>
      <c r="BH154" s="135">
        <f t="shared" ca="1" si="80"/>
        <v>0</v>
      </c>
      <c r="BI154" s="135">
        <f t="shared" ca="1" si="80"/>
        <v>0</v>
      </c>
      <c r="BJ154" s="135">
        <f t="shared" ca="1" si="80"/>
        <v>0</v>
      </c>
      <c r="BK154" s="135">
        <f t="shared" ca="1" si="80"/>
        <v>0</v>
      </c>
      <c r="BL154" s="135"/>
      <c r="BM154" s="135">
        <f ca="1">IF(INDEX($D154:$BV154, 1, MATCH(BM$11,$D$15:$BV$15,0))&gt;=PV_Zone_Ranking!$C$45,0,1)</f>
        <v>0</v>
      </c>
      <c r="BN154" s="135">
        <f t="shared" ca="1" si="81"/>
        <v>0</v>
      </c>
      <c r="BQ154">
        <f ca="1">IF(PV_Zone_Ranking!$AK$18="SS",0,IF(PV_Zone_Ranking!$G$29=0,0,1-(INDEX($D154:$BY154, 1, MATCH(BQ$11,$D$15:$BY$15,0))-PV_Zone_Ranking!$F$29)/(PV_Zone_Ranking!$G$29-PV_Zone_Ranking!$F$29)))</f>
        <v>3.8575399157771662</v>
      </c>
      <c r="BR154">
        <f>IF(PV_Zone_Ranking!$AK$18="TX",0,IF(PV_Zone_Ranking!$G$29=0,0,1-(INDEX($D154:$BY154, 1, MATCH(BR$11,$D$15:$BY$15,0))-PV_Zone_Ranking!$F$29)/(PV_Zone_Ranking!$G$29-PV_Zone_Ranking!$F$29)))</f>
        <v>0</v>
      </c>
      <c r="BS154">
        <f ca="1">IF(PV_Zone_Ranking!$G$30=0,0,1-(INDEX($D154:$BY154, 1, MATCH(BS$11,$D$15:$BY$15,0))-PV_Zone_Ranking!$F$30)/(PV_Zone_Ranking!$G$30-PV_Zone_Ranking!$F$30))</f>
        <v>1.0774207710083805</v>
      </c>
      <c r="BT154">
        <f ca="1">IF(PV_Zone_Ranking!$G$28=0,0,1-(INDEX($D154:$BY154, 1, MATCH(BT$11,$D$15:$BY$15,0))-PV_Zone_Ranking!$F$28)/(PV_Zone_Ranking!$G$28-PV_Zone_Ranking!$F$28))</f>
        <v>16.799370740204573</v>
      </c>
      <c r="BU154">
        <f ca="1">IF(PV_Zone_Ranking!$AK$18="SS",0,IF(PV_Zone_Ranking!$G$26=0,0,1-(INDEX($D154:$BY154, 1, MATCH(BU$11,$D$15:$BY$15,0))-PV_Zone_Ranking!$F$26)/(PV_Zone_Ranking!$G$26-PV_Zone_Ranking!$F$26)))</f>
        <v>19.138888658952798</v>
      </c>
      <c r="BV154">
        <f>IF(PV_Zone_Ranking!$AK$18="TX",0,IF(PV_Zone_Ranking!$G$26=0,0,1-(INDEX($D154:$BY154, 1, MATCH(BV$11,$D$15:$BY$15,0))-PV_Zone_Ranking!$F$26)/(PV_Zone_Ranking!$G$26-PV_Zone_Ranking!$F$26)))</f>
        <v>0</v>
      </c>
      <c r="BW154">
        <v>0</v>
      </c>
      <c r="BX154">
        <f t="shared" ca="1" si="91"/>
        <v>0</v>
      </c>
      <c r="BY154">
        <f t="shared" ca="1" si="90"/>
        <v>0</v>
      </c>
      <c r="BZ154">
        <f t="shared" ca="1" si="90"/>
        <v>0</v>
      </c>
      <c r="CA154">
        <f t="shared" ca="1" si="90"/>
        <v>0</v>
      </c>
      <c r="CB154">
        <f t="shared" ca="1" si="90"/>
        <v>0</v>
      </c>
      <c r="CC154">
        <f t="shared" ca="1" si="90"/>
        <v>0</v>
      </c>
      <c r="CD154">
        <f t="shared" ca="1" si="90"/>
        <v>0</v>
      </c>
      <c r="CE154">
        <f t="shared" ca="1" si="90"/>
        <v>0</v>
      </c>
      <c r="CF154">
        <f t="shared" ca="1" si="90"/>
        <v>0</v>
      </c>
      <c r="CG154">
        <f t="shared" ca="1" si="90"/>
        <v>0</v>
      </c>
      <c r="CH154" s="3">
        <f t="shared" ca="1" si="82"/>
        <v>0</v>
      </c>
      <c r="CI154" s="3">
        <f ca="1">IF($BN154=0,IF(PV_Zone_Ranking!$AK$18="SS",INDEX($D154:$BY154, 1, MATCH(CI$11,$D$15:$BY$15,0)),IF(PV_Zone_Ranking!$AK$18="TX",INDEX($D154:$BY154, 1, MATCH(CI$12,$D$15:$BY$15,0)),"Error")),0)</f>
        <v>0</v>
      </c>
      <c r="CJ154" s="4">
        <f t="shared" ca="1" si="79"/>
        <v>0</v>
      </c>
      <c r="CK154">
        <f t="shared" ca="1" si="83"/>
        <v>0</v>
      </c>
      <c r="CL154">
        <f t="shared" ca="1" si="84"/>
        <v>0</v>
      </c>
      <c r="CM154" s="4" t="str">
        <f ca="1">IF(D154=0,"",IF(CH154=0,"",COUNTIF($CH$16:$CH$197,"&gt;"&amp;CH154)+COUNTIF($CH154:$CH$197,CH154)))</f>
        <v/>
      </c>
      <c r="CN154" t="str">
        <f ca="1">IF(D154=0,"",IF(CH154=0,"",COUNTIFS($CI$16:$CI$197,"&lt;"&amp;CI154,$CI$16:$CI$197,"&lt;&gt;"&amp;0)+COUNTIF($CI154:$CI$197,CI154)))</f>
        <v/>
      </c>
      <c r="CQ154">
        <v>139</v>
      </c>
      <c r="CR154" t="e">
        <f t="shared" ca="1" si="71"/>
        <v>#N/A</v>
      </c>
      <c r="CS154" t="e">
        <f t="shared" ca="1" si="71"/>
        <v>#N/A</v>
      </c>
      <c r="CT154" s="3" t="e">
        <f t="shared" ca="1" si="71"/>
        <v>#N/A</v>
      </c>
      <c r="CU154" s="3" t="e">
        <f t="shared" ca="1" si="71"/>
        <v>#N/A</v>
      </c>
      <c r="CV154" s="4" t="e">
        <f t="shared" ca="1" si="71"/>
        <v>#N/A</v>
      </c>
      <c r="CW154" s="4" t="e">
        <f t="shared" ca="1" si="87"/>
        <v>#N/A</v>
      </c>
      <c r="CY154">
        <v>139</v>
      </c>
      <c r="CZ154" t="e">
        <f t="shared" ca="1" si="77"/>
        <v>#N/A</v>
      </c>
      <c r="DA154" t="e">
        <f t="shared" ca="1" si="77"/>
        <v>#N/A</v>
      </c>
      <c r="DB154" s="3" t="e">
        <f t="shared" ca="1" si="77"/>
        <v>#N/A</v>
      </c>
      <c r="DC154" s="3" t="e">
        <f t="shared" ca="1" si="77"/>
        <v>#N/A</v>
      </c>
      <c r="DD154" s="4" t="e">
        <f t="shared" ca="1" si="77"/>
        <v>#N/A</v>
      </c>
      <c r="DE154" s="4" t="e">
        <f t="shared" ca="1" si="88"/>
        <v>#N/A</v>
      </c>
      <c r="DF154" t="e">
        <f t="shared" ca="1" si="85"/>
        <v>#N/A</v>
      </c>
    </row>
    <row r="155" spans="4:110" x14ac:dyDescent="0.2">
      <c r="D155" s="135">
        <f t="shared" ca="1" si="86"/>
        <v>0</v>
      </c>
      <c r="E155" s="135">
        <f t="shared" ca="1" si="86"/>
        <v>0</v>
      </c>
      <c r="F155" s="135">
        <f t="shared" ca="1" si="86"/>
        <v>0</v>
      </c>
      <c r="G155" s="135">
        <f t="shared" ca="1" si="86"/>
        <v>0</v>
      </c>
      <c r="H155" s="135">
        <f t="shared" ca="1" si="86"/>
        <v>0</v>
      </c>
      <c r="I155" s="135">
        <f t="shared" ca="1" si="86"/>
        <v>0</v>
      </c>
      <c r="J155" s="2">
        <f t="shared" ca="1" si="86"/>
        <v>0</v>
      </c>
      <c r="K155" s="135">
        <f t="shared" ca="1" si="86"/>
        <v>0</v>
      </c>
      <c r="L155" s="135">
        <f t="shared" ca="1" si="86"/>
        <v>0</v>
      </c>
      <c r="M155" s="135">
        <f t="shared" ca="1" si="86"/>
        <v>0</v>
      </c>
      <c r="N155" s="135">
        <f t="shared" ca="1" si="86"/>
        <v>0</v>
      </c>
      <c r="O155" s="135">
        <f t="shared" ca="1" si="86"/>
        <v>0</v>
      </c>
      <c r="P155" s="135">
        <f t="shared" ca="1" si="86"/>
        <v>0</v>
      </c>
      <c r="Q155" s="135">
        <f t="shared" ca="1" si="86"/>
        <v>0</v>
      </c>
      <c r="R155" s="135">
        <f t="shared" ca="1" si="86"/>
        <v>0</v>
      </c>
      <c r="S155" s="135">
        <f t="shared" ca="1" si="86"/>
        <v>0</v>
      </c>
      <c r="T155" s="135">
        <f t="shared" ca="1" si="75"/>
        <v>0</v>
      </c>
      <c r="U155" s="135">
        <f t="shared" ca="1" si="75"/>
        <v>0</v>
      </c>
      <c r="V155" s="135">
        <f t="shared" ca="1" si="75"/>
        <v>0</v>
      </c>
      <c r="W155" s="135">
        <f t="shared" ca="1" si="75"/>
        <v>0</v>
      </c>
      <c r="X155" s="135">
        <f t="shared" ca="1" si="75"/>
        <v>0</v>
      </c>
      <c r="Y155" s="135">
        <f t="shared" ca="1" si="75"/>
        <v>0</v>
      </c>
      <c r="Z155" s="135">
        <f t="shared" ca="1" si="75"/>
        <v>0</v>
      </c>
      <c r="AA155" s="135">
        <f t="shared" ca="1" si="75"/>
        <v>0</v>
      </c>
      <c r="AB155" s="135">
        <f t="shared" ca="1" si="75"/>
        <v>0</v>
      </c>
      <c r="AC155" s="135">
        <f t="shared" ca="1" si="75"/>
        <v>0</v>
      </c>
      <c r="AD155" s="135">
        <f t="shared" ca="1" si="75"/>
        <v>0</v>
      </c>
      <c r="AE155" s="135">
        <f t="shared" ca="1" si="75"/>
        <v>0</v>
      </c>
      <c r="AF155" s="135">
        <f t="shared" ca="1" si="75"/>
        <v>0</v>
      </c>
      <c r="AG155" s="135">
        <f t="shared" ca="1" si="75"/>
        <v>0</v>
      </c>
      <c r="AH155" s="135">
        <f t="shared" ca="1" si="75"/>
        <v>0</v>
      </c>
      <c r="AI155" s="135">
        <f t="shared" ca="1" si="92"/>
        <v>0</v>
      </c>
      <c r="AJ155" s="135">
        <f t="shared" ca="1" si="92"/>
        <v>0</v>
      </c>
      <c r="AK155" s="135">
        <f t="shared" ca="1" si="92"/>
        <v>0</v>
      </c>
      <c r="AL155" s="135">
        <f t="shared" ca="1" si="92"/>
        <v>0</v>
      </c>
      <c r="AM155" s="135">
        <f t="shared" ca="1" si="92"/>
        <v>0</v>
      </c>
      <c r="AN155" s="135">
        <f t="shared" ca="1" si="92"/>
        <v>0</v>
      </c>
      <c r="AO155" s="135">
        <f t="shared" ca="1" si="92"/>
        <v>0</v>
      </c>
      <c r="AP155" s="135">
        <f t="shared" ca="1" si="92"/>
        <v>0</v>
      </c>
      <c r="AQ155" s="135">
        <f t="shared" ca="1" si="92"/>
        <v>0</v>
      </c>
      <c r="AR155" s="135">
        <f t="shared" ca="1" si="89"/>
        <v>0</v>
      </c>
      <c r="AS155" s="135">
        <f t="shared" ca="1" si="89"/>
        <v>0</v>
      </c>
      <c r="AT155" s="135">
        <f t="shared" ca="1" si="89"/>
        <v>0</v>
      </c>
      <c r="AU155" s="135">
        <f t="shared" ca="1" si="89"/>
        <v>0</v>
      </c>
      <c r="AV155" s="135">
        <f t="shared" ca="1" si="89"/>
        <v>0</v>
      </c>
      <c r="AW155" s="135">
        <f t="shared" ca="1" si="89"/>
        <v>0</v>
      </c>
      <c r="AX155" s="135">
        <f t="shared" ca="1" si="89"/>
        <v>0</v>
      </c>
      <c r="AY155" s="135">
        <f t="shared" ca="1" si="89"/>
        <v>0</v>
      </c>
      <c r="AZ155" s="135">
        <f t="shared" ca="1" si="89"/>
        <v>0</v>
      </c>
      <c r="BA155" s="135">
        <f t="shared" ca="1" si="80"/>
        <v>0</v>
      </c>
      <c r="BB155" s="135">
        <f t="shared" ca="1" si="80"/>
        <v>0</v>
      </c>
      <c r="BC155" s="135">
        <f t="shared" ca="1" si="80"/>
        <v>0</v>
      </c>
      <c r="BD155" s="135">
        <f t="shared" ca="1" si="80"/>
        <v>0</v>
      </c>
      <c r="BE155" s="135">
        <f t="shared" ca="1" si="80"/>
        <v>0</v>
      </c>
      <c r="BF155" s="135">
        <f t="shared" ca="1" si="80"/>
        <v>0</v>
      </c>
      <c r="BG155" s="135">
        <f t="shared" ca="1" si="80"/>
        <v>0</v>
      </c>
      <c r="BH155" s="135">
        <f t="shared" ca="1" si="80"/>
        <v>0</v>
      </c>
      <c r="BI155" s="135">
        <f t="shared" ca="1" si="80"/>
        <v>0</v>
      </c>
      <c r="BJ155" s="135">
        <f t="shared" ca="1" si="80"/>
        <v>0</v>
      </c>
      <c r="BK155" s="135">
        <f t="shared" ca="1" si="80"/>
        <v>0</v>
      </c>
      <c r="BL155" s="135"/>
      <c r="BM155" s="135">
        <f ca="1">IF(INDEX($D155:$BV155, 1, MATCH(BM$11,$D$15:$BV$15,0))&gt;=PV_Zone_Ranking!$C$45,0,1)</f>
        <v>0</v>
      </c>
      <c r="BN155" s="135">
        <f t="shared" ca="1" si="81"/>
        <v>0</v>
      </c>
      <c r="BQ155">
        <f ca="1">IF(PV_Zone_Ranking!$AK$18="SS",0,IF(PV_Zone_Ranking!$G$29=0,0,1-(INDEX($D155:$BY155, 1, MATCH(BQ$11,$D$15:$BY$15,0))-PV_Zone_Ranking!$F$29)/(PV_Zone_Ranking!$G$29-PV_Zone_Ranking!$F$29)))</f>
        <v>3.8575399157771662</v>
      </c>
      <c r="BR155">
        <f>IF(PV_Zone_Ranking!$AK$18="TX",0,IF(PV_Zone_Ranking!$G$29=0,0,1-(INDEX($D155:$BY155, 1, MATCH(BR$11,$D$15:$BY$15,0))-PV_Zone_Ranking!$F$29)/(PV_Zone_Ranking!$G$29-PV_Zone_Ranking!$F$29)))</f>
        <v>0</v>
      </c>
      <c r="BS155">
        <f ca="1">IF(PV_Zone_Ranking!$G$30=0,0,1-(INDEX($D155:$BY155, 1, MATCH(BS$11,$D$15:$BY$15,0))-PV_Zone_Ranking!$F$30)/(PV_Zone_Ranking!$G$30-PV_Zone_Ranking!$F$30))</f>
        <v>1.0774207710083805</v>
      </c>
      <c r="BT155">
        <f ca="1">IF(PV_Zone_Ranking!$G$28=0,0,1-(INDEX($D155:$BY155, 1, MATCH(BT$11,$D$15:$BY$15,0))-PV_Zone_Ranking!$F$28)/(PV_Zone_Ranking!$G$28-PV_Zone_Ranking!$F$28))</f>
        <v>16.799370740204573</v>
      </c>
      <c r="BU155">
        <f ca="1">IF(PV_Zone_Ranking!$AK$18="SS",0,IF(PV_Zone_Ranking!$G$26=0,0,1-(INDEX($D155:$BY155, 1, MATCH(BU$11,$D$15:$BY$15,0))-PV_Zone_Ranking!$F$26)/(PV_Zone_Ranking!$G$26-PV_Zone_Ranking!$F$26)))</f>
        <v>19.138888658952798</v>
      </c>
      <c r="BV155">
        <f>IF(PV_Zone_Ranking!$AK$18="TX",0,IF(PV_Zone_Ranking!$G$26=0,0,1-(INDEX($D155:$BY155, 1, MATCH(BV$11,$D$15:$BY$15,0))-PV_Zone_Ranking!$F$26)/(PV_Zone_Ranking!$G$26-PV_Zone_Ranking!$F$26)))</f>
        <v>0</v>
      </c>
      <c r="BW155">
        <v>0</v>
      </c>
      <c r="BX155">
        <f t="shared" ca="1" si="91"/>
        <v>0</v>
      </c>
      <c r="BY155">
        <f t="shared" ca="1" si="90"/>
        <v>0</v>
      </c>
      <c r="BZ155">
        <f t="shared" ca="1" si="90"/>
        <v>0</v>
      </c>
      <c r="CA155">
        <f t="shared" ca="1" si="90"/>
        <v>0</v>
      </c>
      <c r="CB155">
        <f t="shared" ca="1" si="90"/>
        <v>0</v>
      </c>
      <c r="CC155">
        <f t="shared" ca="1" si="90"/>
        <v>0</v>
      </c>
      <c r="CD155">
        <f t="shared" ca="1" si="90"/>
        <v>0</v>
      </c>
      <c r="CE155">
        <f t="shared" ca="1" si="90"/>
        <v>0</v>
      </c>
      <c r="CF155">
        <f t="shared" ca="1" si="90"/>
        <v>0</v>
      </c>
      <c r="CG155">
        <f t="shared" ca="1" si="90"/>
        <v>0</v>
      </c>
      <c r="CH155" s="3">
        <f t="shared" ca="1" si="82"/>
        <v>0</v>
      </c>
      <c r="CI155" s="3">
        <f ca="1">IF($BN155=0,IF(PV_Zone_Ranking!$AK$18="SS",INDEX($D155:$BY155, 1, MATCH(CI$11,$D$15:$BY$15,0)),IF(PV_Zone_Ranking!$AK$18="TX",INDEX($D155:$BY155, 1, MATCH(CI$12,$D$15:$BY$15,0)),"Error")),0)</f>
        <v>0</v>
      </c>
      <c r="CJ155" s="4">
        <f t="shared" ca="1" si="79"/>
        <v>0</v>
      </c>
      <c r="CK155">
        <f t="shared" ca="1" si="83"/>
        <v>0</v>
      </c>
      <c r="CL155">
        <f t="shared" ca="1" si="84"/>
        <v>0</v>
      </c>
      <c r="CM155" s="4" t="str">
        <f ca="1">IF(D155=0,"",IF(CH155=0,"",COUNTIF($CH$16:$CH$197,"&gt;"&amp;CH155)+COUNTIF($CH155:$CH$197,CH155)))</f>
        <v/>
      </c>
      <c r="CN155" t="str">
        <f ca="1">IF(D155=0,"",IF(CH155=0,"",COUNTIFS($CI$16:$CI$197,"&lt;"&amp;CI155,$CI$16:$CI$197,"&lt;&gt;"&amp;0)+COUNTIF($CI155:$CI$197,CI155)))</f>
        <v/>
      </c>
      <c r="CQ155">
        <v>140</v>
      </c>
      <c r="CR155" t="e">
        <f t="shared" ca="1" si="71"/>
        <v>#N/A</v>
      </c>
      <c r="CS155" t="e">
        <f t="shared" ca="1" si="71"/>
        <v>#N/A</v>
      </c>
      <c r="CT155" s="3" t="e">
        <f t="shared" ca="1" si="71"/>
        <v>#N/A</v>
      </c>
      <c r="CU155" s="3" t="e">
        <f t="shared" ca="1" si="71"/>
        <v>#N/A</v>
      </c>
      <c r="CV155" s="4" t="e">
        <f t="shared" ca="1" si="71"/>
        <v>#N/A</v>
      </c>
      <c r="CW155" s="4" t="e">
        <f t="shared" ca="1" si="87"/>
        <v>#N/A</v>
      </c>
      <c r="CY155">
        <v>140</v>
      </c>
      <c r="CZ155" t="e">
        <f t="shared" ca="1" si="77"/>
        <v>#N/A</v>
      </c>
      <c r="DA155" t="e">
        <f t="shared" ca="1" si="77"/>
        <v>#N/A</v>
      </c>
      <c r="DB155" s="3" t="e">
        <f t="shared" ca="1" si="77"/>
        <v>#N/A</v>
      </c>
      <c r="DC155" s="3" t="e">
        <f t="shared" ca="1" si="77"/>
        <v>#N/A</v>
      </c>
      <c r="DD155" s="4" t="e">
        <f t="shared" ca="1" si="77"/>
        <v>#N/A</v>
      </c>
      <c r="DE155" s="4" t="e">
        <f t="shared" ca="1" si="88"/>
        <v>#N/A</v>
      </c>
      <c r="DF155" t="e">
        <f t="shared" ca="1" si="85"/>
        <v>#N/A</v>
      </c>
    </row>
    <row r="156" spans="4:110" x14ac:dyDescent="0.2">
      <c r="D156" s="135">
        <f t="shared" ca="1" si="86"/>
        <v>0</v>
      </c>
      <c r="E156" s="135">
        <f t="shared" ca="1" si="86"/>
        <v>0</v>
      </c>
      <c r="F156" s="135">
        <f t="shared" ca="1" si="86"/>
        <v>0</v>
      </c>
      <c r="G156" s="135">
        <f t="shared" ca="1" si="86"/>
        <v>0</v>
      </c>
      <c r="H156" s="135">
        <f t="shared" ca="1" si="86"/>
        <v>0</v>
      </c>
      <c r="I156" s="135">
        <f t="shared" ca="1" si="86"/>
        <v>0</v>
      </c>
      <c r="J156" s="2">
        <f t="shared" ca="1" si="86"/>
        <v>0</v>
      </c>
      <c r="K156" s="135">
        <f t="shared" ca="1" si="86"/>
        <v>0</v>
      </c>
      <c r="L156" s="135">
        <f t="shared" ca="1" si="86"/>
        <v>0</v>
      </c>
      <c r="M156" s="135">
        <f t="shared" ca="1" si="86"/>
        <v>0</v>
      </c>
      <c r="N156" s="135">
        <f t="shared" ca="1" si="86"/>
        <v>0</v>
      </c>
      <c r="O156" s="135">
        <f t="shared" ca="1" si="86"/>
        <v>0</v>
      </c>
      <c r="P156" s="135">
        <f t="shared" ca="1" si="86"/>
        <v>0</v>
      </c>
      <c r="Q156" s="135">
        <f t="shared" ca="1" si="86"/>
        <v>0</v>
      </c>
      <c r="R156" s="135">
        <f t="shared" ca="1" si="86"/>
        <v>0</v>
      </c>
      <c r="S156" s="135">
        <f t="shared" ca="1" si="86"/>
        <v>0</v>
      </c>
      <c r="T156" s="135">
        <f t="shared" ca="1" si="75"/>
        <v>0</v>
      </c>
      <c r="U156" s="135">
        <f t="shared" ca="1" si="75"/>
        <v>0</v>
      </c>
      <c r="V156" s="135">
        <f t="shared" ca="1" si="75"/>
        <v>0</v>
      </c>
      <c r="W156" s="135">
        <f t="shared" ca="1" si="75"/>
        <v>0</v>
      </c>
      <c r="X156" s="135">
        <f t="shared" ca="1" si="75"/>
        <v>0</v>
      </c>
      <c r="Y156" s="135">
        <f t="shared" ca="1" si="75"/>
        <v>0</v>
      </c>
      <c r="Z156" s="135">
        <f t="shared" ca="1" si="75"/>
        <v>0</v>
      </c>
      <c r="AA156" s="135">
        <f t="shared" ca="1" si="75"/>
        <v>0</v>
      </c>
      <c r="AB156" s="135">
        <f t="shared" ca="1" si="75"/>
        <v>0</v>
      </c>
      <c r="AC156" s="135">
        <f t="shared" ca="1" si="75"/>
        <v>0</v>
      </c>
      <c r="AD156" s="135">
        <f t="shared" ca="1" si="75"/>
        <v>0</v>
      </c>
      <c r="AE156" s="135">
        <f t="shared" ca="1" si="75"/>
        <v>0</v>
      </c>
      <c r="AF156" s="135">
        <f t="shared" ca="1" si="75"/>
        <v>0</v>
      </c>
      <c r="AG156" s="135">
        <f t="shared" ca="1" si="75"/>
        <v>0</v>
      </c>
      <c r="AH156" s="135">
        <f t="shared" ca="1" si="75"/>
        <v>0</v>
      </c>
      <c r="AI156" s="135">
        <f t="shared" ca="1" si="92"/>
        <v>0</v>
      </c>
      <c r="AJ156" s="135">
        <f t="shared" ca="1" si="92"/>
        <v>0</v>
      </c>
      <c r="AK156" s="135">
        <f t="shared" ca="1" si="92"/>
        <v>0</v>
      </c>
      <c r="AL156" s="135">
        <f t="shared" ca="1" si="92"/>
        <v>0</v>
      </c>
      <c r="AM156" s="135">
        <f t="shared" ca="1" si="92"/>
        <v>0</v>
      </c>
      <c r="AN156" s="135">
        <f t="shared" ca="1" si="92"/>
        <v>0</v>
      </c>
      <c r="AO156" s="135">
        <f t="shared" ca="1" si="92"/>
        <v>0</v>
      </c>
      <c r="AP156" s="135">
        <f t="shared" ca="1" si="92"/>
        <v>0</v>
      </c>
      <c r="AQ156" s="135">
        <f t="shared" ca="1" si="92"/>
        <v>0</v>
      </c>
      <c r="AR156" s="135">
        <f t="shared" ca="1" si="89"/>
        <v>0</v>
      </c>
      <c r="AS156" s="135">
        <f t="shared" ca="1" si="89"/>
        <v>0</v>
      </c>
      <c r="AT156" s="135">
        <f t="shared" ca="1" si="89"/>
        <v>0</v>
      </c>
      <c r="AU156" s="135">
        <f t="shared" ca="1" si="89"/>
        <v>0</v>
      </c>
      <c r="AV156" s="135">
        <f t="shared" ca="1" si="89"/>
        <v>0</v>
      </c>
      <c r="AW156" s="135">
        <f t="shared" ca="1" si="89"/>
        <v>0</v>
      </c>
      <c r="AX156" s="135">
        <f t="shared" ca="1" si="89"/>
        <v>0</v>
      </c>
      <c r="AY156" s="135">
        <f t="shared" ca="1" si="89"/>
        <v>0</v>
      </c>
      <c r="AZ156" s="135">
        <f t="shared" ca="1" si="89"/>
        <v>0</v>
      </c>
      <c r="BA156" s="135">
        <f t="shared" ca="1" si="80"/>
        <v>0</v>
      </c>
      <c r="BB156" s="135">
        <f t="shared" ca="1" si="80"/>
        <v>0</v>
      </c>
      <c r="BC156" s="135">
        <f t="shared" ca="1" si="80"/>
        <v>0</v>
      </c>
      <c r="BD156" s="135">
        <f t="shared" ca="1" si="80"/>
        <v>0</v>
      </c>
      <c r="BE156" s="135">
        <f t="shared" ca="1" si="80"/>
        <v>0</v>
      </c>
      <c r="BF156" s="135">
        <f t="shared" ca="1" si="80"/>
        <v>0</v>
      </c>
      <c r="BG156" s="135">
        <f t="shared" ca="1" si="80"/>
        <v>0</v>
      </c>
      <c r="BH156" s="135">
        <f t="shared" ca="1" si="80"/>
        <v>0</v>
      </c>
      <c r="BI156" s="135">
        <f t="shared" ca="1" si="80"/>
        <v>0</v>
      </c>
      <c r="BJ156" s="135">
        <f t="shared" ca="1" si="80"/>
        <v>0</v>
      </c>
      <c r="BK156" s="135">
        <f t="shared" ca="1" si="80"/>
        <v>0</v>
      </c>
      <c r="BL156" s="135"/>
      <c r="BM156" s="135">
        <f ca="1">IF(INDEX($D156:$BV156, 1, MATCH(BM$11,$D$15:$BV$15,0))&gt;=PV_Zone_Ranking!$C$45,0,1)</f>
        <v>0</v>
      </c>
      <c r="BN156" s="135">
        <f t="shared" ca="1" si="81"/>
        <v>0</v>
      </c>
      <c r="BQ156">
        <f ca="1">IF(PV_Zone_Ranking!$AK$18="SS",0,IF(PV_Zone_Ranking!$G$29=0,0,1-(INDEX($D156:$BY156, 1, MATCH(BQ$11,$D$15:$BY$15,0))-PV_Zone_Ranking!$F$29)/(PV_Zone_Ranking!$G$29-PV_Zone_Ranking!$F$29)))</f>
        <v>3.8575399157771662</v>
      </c>
      <c r="BR156">
        <f>IF(PV_Zone_Ranking!$AK$18="TX",0,IF(PV_Zone_Ranking!$G$29=0,0,1-(INDEX($D156:$BY156, 1, MATCH(BR$11,$D$15:$BY$15,0))-PV_Zone_Ranking!$F$29)/(PV_Zone_Ranking!$G$29-PV_Zone_Ranking!$F$29)))</f>
        <v>0</v>
      </c>
      <c r="BS156">
        <f ca="1">IF(PV_Zone_Ranking!$G$30=0,0,1-(INDEX($D156:$BY156, 1, MATCH(BS$11,$D$15:$BY$15,0))-PV_Zone_Ranking!$F$30)/(PV_Zone_Ranking!$G$30-PV_Zone_Ranking!$F$30))</f>
        <v>1.0774207710083805</v>
      </c>
      <c r="BT156">
        <f ca="1">IF(PV_Zone_Ranking!$G$28=0,0,1-(INDEX($D156:$BY156, 1, MATCH(BT$11,$D$15:$BY$15,0))-PV_Zone_Ranking!$F$28)/(PV_Zone_Ranking!$G$28-PV_Zone_Ranking!$F$28))</f>
        <v>16.799370740204573</v>
      </c>
      <c r="BU156">
        <f ca="1">IF(PV_Zone_Ranking!$AK$18="SS",0,IF(PV_Zone_Ranking!$G$26=0,0,1-(INDEX($D156:$BY156, 1, MATCH(BU$11,$D$15:$BY$15,0))-PV_Zone_Ranking!$F$26)/(PV_Zone_Ranking!$G$26-PV_Zone_Ranking!$F$26)))</f>
        <v>19.138888658952798</v>
      </c>
      <c r="BV156">
        <f>IF(PV_Zone_Ranking!$AK$18="TX",0,IF(PV_Zone_Ranking!$G$26=0,0,1-(INDEX($D156:$BY156, 1, MATCH(BV$11,$D$15:$BY$15,0))-PV_Zone_Ranking!$F$26)/(PV_Zone_Ranking!$G$26-PV_Zone_Ranking!$F$26)))</f>
        <v>0</v>
      </c>
      <c r="BW156">
        <v>0</v>
      </c>
      <c r="BX156">
        <f t="shared" ca="1" si="91"/>
        <v>0</v>
      </c>
      <c r="BY156">
        <f t="shared" ca="1" si="90"/>
        <v>0</v>
      </c>
      <c r="BZ156">
        <f t="shared" ca="1" si="90"/>
        <v>0</v>
      </c>
      <c r="CA156">
        <f t="shared" ca="1" si="90"/>
        <v>0</v>
      </c>
      <c r="CB156">
        <f t="shared" ca="1" si="90"/>
        <v>0</v>
      </c>
      <c r="CC156">
        <f t="shared" ca="1" si="90"/>
        <v>0</v>
      </c>
      <c r="CD156">
        <f t="shared" ca="1" si="90"/>
        <v>0</v>
      </c>
      <c r="CE156">
        <f t="shared" ca="1" si="90"/>
        <v>0</v>
      </c>
      <c r="CF156">
        <f t="shared" ca="1" si="90"/>
        <v>0</v>
      </c>
      <c r="CG156">
        <f t="shared" ca="1" si="90"/>
        <v>0</v>
      </c>
      <c r="CH156" s="3">
        <f t="shared" ca="1" si="82"/>
        <v>0</v>
      </c>
      <c r="CI156" s="3">
        <f ca="1">IF($BN156=0,IF(PV_Zone_Ranking!$AK$18="SS",INDEX($D156:$BY156, 1, MATCH(CI$11,$D$15:$BY$15,0)),IF(PV_Zone_Ranking!$AK$18="TX",INDEX($D156:$BY156, 1, MATCH(CI$12,$D$15:$BY$15,0)),"Error")),0)</f>
        <v>0</v>
      </c>
      <c r="CJ156" s="4">
        <f t="shared" ca="1" si="79"/>
        <v>0</v>
      </c>
      <c r="CK156">
        <f t="shared" ca="1" si="83"/>
        <v>0</v>
      </c>
      <c r="CL156">
        <f t="shared" ca="1" si="84"/>
        <v>0</v>
      </c>
      <c r="CM156" s="4" t="str">
        <f ca="1">IF(D156=0,"",IF(CH156=0,"",COUNTIF($CH$16:$CH$197,"&gt;"&amp;CH156)+COUNTIF($CH156:$CH$197,CH156)))</f>
        <v/>
      </c>
      <c r="CN156" t="str">
        <f ca="1">IF(D156=0,"",IF(CH156=0,"",COUNTIFS($CI$16:$CI$197,"&lt;"&amp;CI156,$CI$16:$CI$197,"&lt;&gt;"&amp;0)+COUNTIF($CI156:$CI$197,CI156)))</f>
        <v/>
      </c>
      <c r="CQ156">
        <v>141</v>
      </c>
      <c r="CR156" t="e">
        <f t="shared" ca="1" si="71"/>
        <v>#N/A</v>
      </c>
      <c r="CS156" t="e">
        <f t="shared" ca="1" si="71"/>
        <v>#N/A</v>
      </c>
      <c r="CT156" s="3" t="e">
        <f t="shared" ca="1" si="71"/>
        <v>#N/A</v>
      </c>
      <c r="CU156" s="3" t="e">
        <f t="shared" ca="1" si="71"/>
        <v>#N/A</v>
      </c>
      <c r="CV156" s="4" t="e">
        <f t="shared" ca="1" si="71"/>
        <v>#N/A</v>
      </c>
      <c r="CW156" s="4" t="e">
        <f t="shared" ca="1" si="87"/>
        <v>#N/A</v>
      </c>
      <c r="CY156">
        <v>141</v>
      </c>
      <c r="CZ156" t="e">
        <f t="shared" ca="1" si="77"/>
        <v>#N/A</v>
      </c>
      <c r="DA156" t="e">
        <f t="shared" ca="1" si="77"/>
        <v>#N/A</v>
      </c>
      <c r="DB156" s="3" t="e">
        <f t="shared" ca="1" si="77"/>
        <v>#N/A</v>
      </c>
      <c r="DC156" s="3" t="e">
        <f t="shared" ca="1" si="77"/>
        <v>#N/A</v>
      </c>
      <c r="DD156" s="4" t="e">
        <f t="shared" ca="1" si="77"/>
        <v>#N/A</v>
      </c>
      <c r="DE156" s="4" t="e">
        <f t="shared" ca="1" si="88"/>
        <v>#N/A</v>
      </c>
      <c r="DF156" t="e">
        <f t="shared" ca="1" si="85"/>
        <v>#N/A</v>
      </c>
    </row>
    <row r="157" spans="4:110" x14ac:dyDescent="0.2">
      <c r="D157" s="135">
        <f t="shared" ca="1" si="86"/>
        <v>0</v>
      </c>
      <c r="E157" s="135">
        <f t="shared" ca="1" si="86"/>
        <v>0</v>
      </c>
      <c r="F157" s="135">
        <f t="shared" ca="1" si="86"/>
        <v>0</v>
      </c>
      <c r="G157" s="135">
        <f t="shared" ca="1" si="86"/>
        <v>0</v>
      </c>
      <c r="H157" s="135">
        <f t="shared" ca="1" si="86"/>
        <v>0</v>
      </c>
      <c r="I157" s="135">
        <f t="shared" ca="1" si="86"/>
        <v>0</v>
      </c>
      <c r="J157" s="2">
        <f t="shared" ca="1" si="86"/>
        <v>0</v>
      </c>
      <c r="K157" s="135">
        <f t="shared" ca="1" si="86"/>
        <v>0</v>
      </c>
      <c r="L157" s="135">
        <f t="shared" ca="1" si="86"/>
        <v>0</v>
      </c>
      <c r="M157" s="135">
        <f t="shared" ca="1" si="86"/>
        <v>0</v>
      </c>
      <c r="N157" s="135">
        <f t="shared" ca="1" si="86"/>
        <v>0</v>
      </c>
      <c r="O157" s="135">
        <f t="shared" ca="1" si="86"/>
        <v>0</v>
      </c>
      <c r="P157" s="135">
        <f t="shared" ca="1" si="86"/>
        <v>0</v>
      </c>
      <c r="Q157" s="135">
        <f t="shared" ca="1" si="86"/>
        <v>0</v>
      </c>
      <c r="R157" s="135">
        <f t="shared" ca="1" si="86"/>
        <v>0</v>
      </c>
      <c r="S157" s="135">
        <f t="shared" ca="1" si="86"/>
        <v>0</v>
      </c>
      <c r="T157" s="135">
        <f t="shared" ca="1" si="75"/>
        <v>0</v>
      </c>
      <c r="U157" s="135">
        <f t="shared" ca="1" si="75"/>
        <v>0</v>
      </c>
      <c r="V157" s="135">
        <f t="shared" ca="1" si="75"/>
        <v>0</v>
      </c>
      <c r="W157" s="135">
        <f t="shared" ca="1" si="75"/>
        <v>0</v>
      </c>
      <c r="X157" s="135">
        <f t="shared" ca="1" si="75"/>
        <v>0</v>
      </c>
      <c r="Y157" s="135">
        <f t="shared" ca="1" si="75"/>
        <v>0</v>
      </c>
      <c r="Z157" s="135">
        <f t="shared" ca="1" si="75"/>
        <v>0</v>
      </c>
      <c r="AA157" s="135">
        <f t="shared" ca="1" si="75"/>
        <v>0</v>
      </c>
      <c r="AB157" s="135">
        <f t="shared" ca="1" si="75"/>
        <v>0</v>
      </c>
      <c r="AC157" s="135">
        <f t="shared" ca="1" si="75"/>
        <v>0</v>
      </c>
      <c r="AD157" s="135">
        <f t="shared" ca="1" si="75"/>
        <v>0</v>
      </c>
      <c r="AE157" s="135">
        <f t="shared" ca="1" si="75"/>
        <v>0</v>
      </c>
      <c r="AF157" s="135">
        <f t="shared" ca="1" si="75"/>
        <v>0</v>
      </c>
      <c r="AG157" s="135">
        <f t="shared" ca="1" si="75"/>
        <v>0</v>
      </c>
      <c r="AH157" s="135">
        <f t="shared" ca="1" si="75"/>
        <v>0</v>
      </c>
      <c r="AI157" s="135">
        <f t="shared" ca="1" si="92"/>
        <v>0</v>
      </c>
      <c r="AJ157" s="135">
        <f t="shared" ca="1" si="92"/>
        <v>0</v>
      </c>
      <c r="AK157" s="135">
        <f t="shared" ca="1" si="92"/>
        <v>0</v>
      </c>
      <c r="AL157" s="135">
        <f t="shared" ca="1" si="92"/>
        <v>0</v>
      </c>
      <c r="AM157" s="135">
        <f t="shared" ca="1" si="92"/>
        <v>0</v>
      </c>
      <c r="AN157" s="135">
        <f t="shared" ca="1" si="92"/>
        <v>0</v>
      </c>
      <c r="AO157" s="135">
        <f t="shared" ca="1" si="92"/>
        <v>0</v>
      </c>
      <c r="AP157" s="135">
        <f t="shared" ca="1" si="92"/>
        <v>0</v>
      </c>
      <c r="AQ157" s="135">
        <f t="shared" ca="1" si="92"/>
        <v>0</v>
      </c>
      <c r="AR157" s="135">
        <f t="shared" ca="1" si="89"/>
        <v>0</v>
      </c>
      <c r="AS157" s="135">
        <f t="shared" ca="1" si="89"/>
        <v>0</v>
      </c>
      <c r="AT157" s="135">
        <f t="shared" ca="1" si="89"/>
        <v>0</v>
      </c>
      <c r="AU157" s="135">
        <f t="shared" ca="1" si="89"/>
        <v>0</v>
      </c>
      <c r="AV157" s="135">
        <f t="shared" ca="1" si="89"/>
        <v>0</v>
      </c>
      <c r="AW157" s="135">
        <f t="shared" ca="1" si="89"/>
        <v>0</v>
      </c>
      <c r="AX157" s="135">
        <f t="shared" ca="1" si="89"/>
        <v>0</v>
      </c>
      <c r="AY157" s="135">
        <f t="shared" ca="1" si="89"/>
        <v>0</v>
      </c>
      <c r="AZ157" s="135">
        <f t="shared" ca="1" si="89"/>
        <v>0</v>
      </c>
      <c r="BA157" s="135">
        <f t="shared" ca="1" si="80"/>
        <v>0</v>
      </c>
      <c r="BB157" s="135">
        <f t="shared" ca="1" si="80"/>
        <v>0</v>
      </c>
      <c r="BC157" s="135">
        <f t="shared" ca="1" si="80"/>
        <v>0</v>
      </c>
      <c r="BD157" s="135">
        <f t="shared" ca="1" si="80"/>
        <v>0</v>
      </c>
      <c r="BE157" s="135">
        <f t="shared" ca="1" si="80"/>
        <v>0</v>
      </c>
      <c r="BF157" s="135">
        <f t="shared" ca="1" si="80"/>
        <v>0</v>
      </c>
      <c r="BG157" s="135">
        <f t="shared" ca="1" si="80"/>
        <v>0</v>
      </c>
      <c r="BH157" s="135">
        <f t="shared" ca="1" si="80"/>
        <v>0</v>
      </c>
      <c r="BI157" s="135">
        <f t="shared" ca="1" si="80"/>
        <v>0</v>
      </c>
      <c r="BJ157" s="135">
        <f t="shared" ca="1" si="80"/>
        <v>0</v>
      </c>
      <c r="BK157" s="135">
        <f t="shared" ca="1" si="80"/>
        <v>0</v>
      </c>
      <c r="BL157" s="135"/>
      <c r="BM157" s="135">
        <f ca="1">IF(INDEX($D157:$BV157, 1, MATCH(BM$11,$D$15:$BV$15,0))&gt;=PV_Zone_Ranking!$C$45,0,1)</f>
        <v>0</v>
      </c>
      <c r="BN157" s="135">
        <f t="shared" ca="1" si="81"/>
        <v>0</v>
      </c>
      <c r="BQ157">
        <f ca="1">IF(PV_Zone_Ranking!$AK$18="SS",0,IF(PV_Zone_Ranking!$G$29=0,0,1-(INDEX($D157:$BY157, 1, MATCH(BQ$11,$D$15:$BY$15,0))-PV_Zone_Ranking!$F$29)/(PV_Zone_Ranking!$G$29-PV_Zone_Ranking!$F$29)))</f>
        <v>3.8575399157771662</v>
      </c>
      <c r="BR157">
        <f>IF(PV_Zone_Ranking!$AK$18="TX",0,IF(PV_Zone_Ranking!$G$29=0,0,1-(INDEX($D157:$BY157, 1, MATCH(BR$11,$D$15:$BY$15,0))-PV_Zone_Ranking!$F$29)/(PV_Zone_Ranking!$G$29-PV_Zone_Ranking!$F$29)))</f>
        <v>0</v>
      </c>
      <c r="BS157">
        <f ca="1">IF(PV_Zone_Ranking!$G$30=0,0,1-(INDEX($D157:$BY157, 1, MATCH(BS$11,$D$15:$BY$15,0))-PV_Zone_Ranking!$F$30)/(PV_Zone_Ranking!$G$30-PV_Zone_Ranking!$F$30))</f>
        <v>1.0774207710083805</v>
      </c>
      <c r="BT157">
        <f ca="1">IF(PV_Zone_Ranking!$G$28=0,0,1-(INDEX($D157:$BY157, 1, MATCH(BT$11,$D$15:$BY$15,0))-PV_Zone_Ranking!$F$28)/(PV_Zone_Ranking!$G$28-PV_Zone_Ranking!$F$28))</f>
        <v>16.799370740204573</v>
      </c>
      <c r="BU157">
        <f ca="1">IF(PV_Zone_Ranking!$AK$18="SS",0,IF(PV_Zone_Ranking!$G$26=0,0,1-(INDEX($D157:$BY157, 1, MATCH(BU$11,$D$15:$BY$15,0))-PV_Zone_Ranking!$F$26)/(PV_Zone_Ranking!$G$26-PV_Zone_Ranking!$F$26)))</f>
        <v>19.138888658952798</v>
      </c>
      <c r="BV157">
        <f>IF(PV_Zone_Ranking!$AK$18="TX",0,IF(PV_Zone_Ranking!$G$26=0,0,1-(INDEX($D157:$BY157, 1, MATCH(BV$11,$D$15:$BY$15,0))-PV_Zone_Ranking!$F$26)/(PV_Zone_Ranking!$G$26-PV_Zone_Ranking!$F$26)))</f>
        <v>0</v>
      </c>
      <c r="BW157">
        <v>0</v>
      </c>
      <c r="BX157">
        <f t="shared" ca="1" si="91"/>
        <v>0</v>
      </c>
      <c r="BY157">
        <f t="shared" ca="1" si="90"/>
        <v>0</v>
      </c>
      <c r="BZ157">
        <f t="shared" ca="1" si="90"/>
        <v>0</v>
      </c>
      <c r="CA157">
        <f t="shared" ca="1" si="90"/>
        <v>0</v>
      </c>
      <c r="CB157">
        <f t="shared" ca="1" si="90"/>
        <v>0</v>
      </c>
      <c r="CC157">
        <f t="shared" ca="1" si="90"/>
        <v>0</v>
      </c>
      <c r="CD157">
        <f t="shared" ca="1" si="90"/>
        <v>0</v>
      </c>
      <c r="CE157">
        <f t="shared" ca="1" si="90"/>
        <v>0</v>
      </c>
      <c r="CF157">
        <f t="shared" ca="1" si="90"/>
        <v>0</v>
      </c>
      <c r="CG157">
        <f t="shared" ca="1" si="90"/>
        <v>0</v>
      </c>
      <c r="CH157" s="3">
        <f t="shared" ca="1" si="82"/>
        <v>0</v>
      </c>
      <c r="CI157" s="3">
        <f ca="1">IF($BN157=0,IF(PV_Zone_Ranking!$AK$18="SS",INDEX($D157:$BY157, 1, MATCH(CI$11,$D$15:$BY$15,0)),IF(PV_Zone_Ranking!$AK$18="TX",INDEX($D157:$BY157, 1, MATCH(CI$12,$D$15:$BY$15,0)),"Error")),0)</f>
        <v>0</v>
      </c>
      <c r="CJ157" s="4">
        <f t="shared" ca="1" si="79"/>
        <v>0</v>
      </c>
      <c r="CK157">
        <f t="shared" ca="1" si="83"/>
        <v>0</v>
      </c>
      <c r="CL157">
        <f t="shared" ca="1" si="84"/>
        <v>0</v>
      </c>
      <c r="CM157" s="4" t="str">
        <f ca="1">IF(D157=0,"",IF(CH157=0,"",COUNTIF($CH$16:$CH$197,"&gt;"&amp;CH157)+COUNTIF($CH157:$CH$197,CH157)))</f>
        <v/>
      </c>
      <c r="CN157" t="str">
        <f ca="1">IF(D157=0,"",IF(CH157=0,"",COUNTIFS($CI$16:$CI$197,"&lt;"&amp;CI157,$CI$16:$CI$197,"&lt;&gt;"&amp;0)+COUNTIF($CI157:$CI$197,CI157)))</f>
        <v/>
      </c>
      <c r="CQ157">
        <v>142</v>
      </c>
      <c r="CR157" t="e">
        <f t="shared" ca="1" si="71"/>
        <v>#N/A</v>
      </c>
      <c r="CS157" t="e">
        <f t="shared" ca="1" si="71"/>
        <v>#N/A</v>
      </c>
      <c r="CT157" s="3" t="e">
        <f t="shared" ca="1" si="71"/>
        <v>#N/A</v>
      </c>
      <c r="CU157" s="3" t="e">
        <f t="shared" ca="1" si="71"/>
        <v>#N/A</v>
      </c>
      <c r="CV157" s="4" t="e">
        <f t="shared" ca="1" si="71"/>
        <v>#N/A</v>
      </c>
      <c r="CW157" s="4" t="e">
        <f t="shared" ca="1" si="87"/>
        <v>#N/A</v>
      </c>
      <c r="CY157">
        <v>142</v>
      </c>
      <c r="CZ157" t="e">
        <f t="shared" ca="1" si="77"/>
        <v>#N/A</v>
      </c>
      <c r="DA157" t="e">
        <f t="shared" ca="1" si="77"/>
        <v>#N/A</v>
      </c>
      <c r="DB157" s="3" t="e">
        <f t="shared" ca="1" si="77"/>
        <v>#N/A</v>
      </c>
      <c r="DC157" s="3" t="e">
        <f t="shared" ca="1" si="77"/>
        <v>#N/A</v>
      </c>
      <c r="DD157" s="4" t="e">
        <f t="shared" ca="1" si="77"/>
        <v>#N/A</v>
      </c>
      <c r="DE157" s="4" t="e">
        <f t="shared" ca="1" si="88"/>
        <v>#N/A</v>
      </c>
      <c r="DF157" t="e">
        <f t="shared" ca="1" si="85"/>
        <v>#N/A</v>
      </c>
    </row>
    <row r="158" spans="4:110" x14ac:dyDescent="0.2">
      <c r="D158" s="135">
        <f t="shared" ca="1" si="86"/>
        <v>0</v>
      </c>
      <c r="E158" s="135">
        <f t="shared" ca="1" si="86"/>
        <v>0</v>
      </c>
      <c r="F158" s="135">
        <f t="shared" ca="1" si="86"/>
        <v>0</v>
      </c>
      <c r="G158" s="135">
        <f t="shared" ca="1" si="86"/>
        <v>0</v>
      </c>
      <c r="H158" s="135">
        <f t="shared" ca="1" si="86"/>
        <v>0</v>
      </c>
      <c r="I158" s="135">
        <f t="shared" ca="1" si="86"/>
        <v>0</v>
      </c>
      <c r="J158" s="2">
        <f t="shared" ca="1" si="86"/>
        <v>0</v>
      </c>
      <c r="K158" s="135">
        <f t="shared" ca="1" si="86"/>
        <v>0</v>
      </c>
      <c r="L158" s="135">
        <f t="shared" ca="1" si="86"/>
        <v>0</v>
      </c>
      <c r="M158" s="135">
        <f t="shared" ca="1" si="86"/>
        <v>0</v>
      </c>
      <c r="N158" s="135">
        <f t="shared" ca="1" si="86"/>
        <v>0</v>
      </c>
      <c r="O158" s="135">
        <f t="shared" ca="1" si="86"/>
        <v>0</v>
      </c>
      <c r="P158" s="135">
        <f t="shared" ca="1" si="86"/>
        <v>0</v>
      </c>
      <c r="Q158" s="135">
        <f t="shared" ca="1" si="86"/>
        <v>0</v>
      </c>
      <c r="R158" s="135">
        <f t="shared" ca="1" si="86"/>
        <v>0</v>
      </c>
      <c r="S158" s="135">
        <f t="shared" ca="1" si="86"/>
        <v>0</v>
      </c>
      <c r="T158" s="135">
        <f t="shared" ca="1" si="75"/>
        <v>0</v>
      </c>
      <c r="U158" s="135">
        <f t="shared" ca="1" si="75"/>
        <v>0</v>
      </c>
      <c r="V158" s="135">
        <f t="shared" ca="1" si="75"/>
        <v>0</v>
      </c>
      <c r="W158" s="135">
        <f t="shared" ca="1" si="75"/>
        <v>0</v>
      </c>
      <c r="X158" s="135">
        <f t="shared" ca="1" si="75"/>
        <v>0</v>
      </c>
      <c r="Y158" s="135">
        <f t="shared" ref="Y158:AH158" ca="1" si="93">INDIRECT($B$3&amp;"!R"&amp;(ROW()-$D$14)&amp;"C"&amp;(COLUMN()-$C$15),FALSE)</f>
        <v>0</v>
      </c>
      <c r="Z158" s="135">
        <f t="shared" ca="1" si="93"/>
        <v>0</v>
      </c>
      <c r="AA158" s="135">
        <f t="shared" ca="1" si="93"/>
        <v>0</v>
      </c>
      <c r="AB158" s="135">
        <f t="shared" ca="1" si="93"/>
        <v>0</v>
      </c>
      <c r="AC158" s="135">
        <f t="shared" ca="1" si="93"/>
        <v>0</v>
      </c>
      <c r="AD158" s="135">
        <f t="shared" ca="1" si="93"/>
        <v>0</v>
      </c>
      <c r="AE158" s="135">
        <f t="shared" ca="1" si="93"/>
        <v>0</v>
      </c>
      <c r="AF158" s="135">
        <f t="shared" ca="1" si="93"/>
        <v>0</v>
      </c>
      <c r="AG158" s="135">
        <f t="shared" ca="1" si="93"/>
        <v>0</v>
      </c>
      <c r="AH158" s="135">
        <f t="shared" ca="1" si="93"/>
        <v>0</v>
      </c>
      <c r="AI158" s="135">
        <f t="shared" ca="1" si="92"/>
        <v>0</v>
      </c>
      <c r="AJ158" s="135">
        <f t="shared" ca="1" si="92"/>
        <v>0</v>
      </c>
      <c r="AK158" s="135">
        <f t="shared" ca="1" si="92"/>
        <v>0</v>
      </c>
      <c r="AL158" s="135">
        <f t="shared" ca="1" si="92"/>
        <v>0</v>
      </c>
      <c r="AM158" s="135">
        <f t="shared" ca="1" si="92"/>
        <v>0</v>
      </c>
      <c r="AN158" s="135">
        <f t="shared" ca="1" si="92"/>
        <v>0</v>
      </c>
      <c r="AO158" s="135">
        <f t="shared" ca="1" si="92"/>
        <v>0</v>
      </c>
      <c r="AP158" s="135">
        <f t="shared" ca="1" si="92"/>
        <v>0</v>
      </c>
      <c r="AQ158" s="135">
        <f t="shared" ca="1" si="92"/>
        <v>0</v>
      </c>
      <c r="AR158" s="135">
        <f t="shared" ca="1" si="89"/>
        <v>0</v>
      </c>
      <c r="AS158" s="135">
        <f t="shared" ca="1" si="89"/>
        <v>0</v>
      </c>
      <c r="AT158" s="135">
        <f t="shared" ca="1" si="89"/>
        <v>0</v>
      </c>
      <c r="AU158" s="135">
        <f t="shared" ca="1" si="89"/>
        <v>0</v>
      </c>
      <c r="AV158" s="135">
        <f t="shared" ca="1" si="89"/>
        <v>0</v>
      </c>
      <c r="AW158" s="135">
        <f t="shared" ca="1" si="89"/>
        <v>0</v>
      </c>
      <c r="AX158" s="135">
        <f t="shared" ca="1" si="89"/>
        <v>0</v>
      </c>
      <c r="AY158" s="135">
        <f t="shared" ca="1" si="89"/>
        <v>0</v>
      </c>
      <c r="AZ158" s="135">
        <f t="shared" ca="1" si="89"/>
        <v>0</v>
      </c>
      <c r="BA158" s="135">
        <f t="shared" ca="1" si="80"/>
        <v>0</v>
      </c>
      <c r="BB158" s="135">
        <f t="shared" ca="1" si="80"/>
        <v>0</v>
      </c>
      <c r="BC158" s="135">
        <f t="shared" ca="1" si="80"/>
        <v>0</v>
      </c>
      <c r="BD158" s="135">
        <f t="shared" ca="1" si="80"/>
        <v>0</v>
      </c>
      <c r="BE158" s="135">
        <f t="shared" ca="1" si="80"/>
        <v>0</v>
      </c>
      <c r="BF158" s="135">
        <f t="shared" ca="1" si="80"/>
        <v>0</v>
      </c>
      <c r="BG158" s="135">
        <f t="shared" ca="1" si="80"/>
        <v>0</v>
      </c>
      <c r="BH158" s="135">
        <f t="shared" ca="1" si="80"/>
        <v>0</v>
      </c>
      <c r="BI158" s="135">
        <f t="shared" ca="1" si="80"/>
        <v>0</v>
      </c>
      <c r="BJ158" s="135">
        <f t="shared" ca="1" si="80"/>
        <v>0</v>
      </c>
      <c r="BK158" s="135">
        <f t="shared" ca="1" si="80"/>
        <v>0</v>
      </c>
      <c r="BL158" s="135"/>
      <c r="BM158" s="135">
        <f ca="1">IF(INDEX($D158:$BV158, 1, MATCH(BM$11,$D$15:$BV$15,0))&gt;=PV_Zone_Ranking!$C$45,0,1)</f>
        <v>0</v>
      </c>
      <c r="BN158" s="135">
        <f t="shared" ca="1" si="81"/>
        <v>0</v>
      </c>
      <c r="BQ158">
        <f ca="1">IF(PV_Zone_Ranking!$AK$18="SS",0,IF(PV_Zone_Ranking!$G$29=0,0,1-(INDEX($D158:$BY158, 1, MATCH(BQ$11,$D$15:$BY$15,0))-PV_Zone_Ranking!$F$29)/(PV_Zone_Ranking!$G$29-PV_Zone_Ranking!$F$29)))</f>
        <v>3.8575399157771662</v>
      </c>
      <c r="BR158">
        <f>IF(PV_Zone_Ranking!$AK$18="TX",0,IF(PV_Zone_Ranking!$G$29=0,0,1-(INDEX($D158:$BY158, 1, MATCH(BR$11,$D$15:$BY$15,0))-PV_Zone_Ranking!$F$29)/(PV_Zone_Ranking!$G$29-PV_Zone_Ranking!$F$29)))</f>
        <v>0</v>
      </c>
      <c r="BS158">
        <f ca="1">IF(PV_Zone_Ranking!$G$30=0,0,1-(INDEX($D158:$BY158, 1, MATCH(BS$11,$D$15:$BY$15,0))-PV_Zone_Ranking!$F$30)/(PV_Zone_Ranking!$G$30-PV_Zone_Ranking!$F$30))</f>
        <v>1.0774207710083805</v>
      </c>
      <c r="BT158">
        <f ca="1">IF(PV_Zone_Ranking!$G$28=0,0,1-(INDEX($D158:$BY158, 1, MATCH(BT$11,$D$15:$BY$15,0))-PV_Zone_Ranking!$F$28)/(PV_Zone_Ranking!$G$28-PV_Zone_Ranking!$F$28))</f>
        <v>16.799370740204573</v>
      </c>
      <c r="BU158">
        <f ca="1">IF(PV_Zone_Ranking!$AK$18="SS",0,IF(PV_Zone_Ranking!$G$26=0,0,1-(INDEX($D158:$BY158, 1, MATCH(BU$11,$D$15:$BY$15,0))-PV_Zone_Ranking!$F$26)/(PV_Zone_Ranking!$G$26-PV_Zone_Ranking!$F$26)))</f>
        <v>19.138888658952798</v>
      </c>
      <c r="BV158">
        <f>IF(PV_Zone_Ranking!$AK$18="TX",0,IF(PV_Zone_Ranking!$G$26=0,0,1-(INDEX($D158:$BY158, 1, MATCH(BV$11,$D$15:$BY$15,0))-PV_Zone_Ranking!$F$26)/(PV_Zone_Ranking!$G$26-PV_Zone_Ranking!$F$26)))</f>
        <v>0</v>
      </c>
      <c r="BW158">
        <v>0</v>
      </c>
      <c r="BX158">
        <f t="shared" ca="1" si="91"/>
        <v>0</v>
      </c>
      <c r="BY158">
        <f t="shared" ca="1" si="90"/>
        <v>0</v>
      </c>
      <c r="BZ158">
        <f t="shared" ca="1" si="90"/>
        <v>0</v>
      </c>
      <c r="CA158">
        <f t="shared" ca="1" si="90"/>
        <v>0</v>
      </c>
      <c r="CB158">
        <f t="shared" ca="1" si="90"/>
        <v>0</v>
      </c>
      <c r="CC158">
        <f t="shared" ca="1" si="90"/>
        <v>0</v>
      </c>
      <c r="CD158">
        <f t="shared" ca="1" si="90"/>
        <v>0</v>
      </c>
      <c r="CE158">
        <f t="shared" ca="1" si="90"/>
        <v>0</v>
      </c>
      <c r="CF158">
        <f t="shared" ca="1" si="90"/>
        <v>0</v>
      </c>
      <c r="CG158">
        <f t="shared" ca="1" si="90"/>
        <v>0</v>
      </c>
      <c r="CH158" s="3">
        <f t="shared" ca="1" si="82"/>
        <v>0</v>
      </c>
      <c r="CI158" s="3">
        <f ca="1">IF($BN158=0,IF(PV_Zone_Ranking!$AK$18="SS",INDEX($D158:$BY158, 1, MATCH(CI$11,$D$15:$BY$15,0)),IF(PV_Zone_Ranking!$AK$18="TX",INDEX($D158:$BY158, 1, MATCH(CI$12,$D$15:$BY$15,0)),"Error")),0)</f>
        <v>0</v>
      </c>
      <c r="CJ158" s="4">
        <f t="shared" ca="1" si="79"/>
        <v>0</v>
      </c>
      <c r="CK158">
        <f t="shared" ca="1" si="83"/>
        <v>0</v>
      </c>
      <c r="CL158">
        <f t="shared" ca="1" si="84"/>
        <v>0</v>
      </c>
      <c r="CM158" s="4" t="str">
        <f ca="1">IF(D158=0,"",IF(CH158=0,"",COUNTIF($CH$16:$CH$197,"&gt;"&amp;CH158)+COUNTIF($CH158:$CH$197,CH158)))</f>
        <v/>
      </c>
      <c r="CN158" t="str">
        <f ca="1">IF(D158=0,"",IF(CH158=0,"",COUNTIFS($CI$16:$CI$197,"&lt;"&amp;CI158,$CI$16:$CI$197,"&lt;&gt;"&amp;0)+COUNTIF($CI158:$CI$197,CI158)))</f>
        <v/>
      </c>
      <c r="CQ158">
        <v>143</v>
      </c>
      <c r="CR158" t="e">
        <f t="shared" ca="1" si="71"/>
        <v>#N/A</v>
      </c>
      <c r="CS158" t="e">
        <f t="shared" ca="1" si="71"/>
        <v>#N/A</v>
      </c>
      <c r="CT158" s="3" t="e">
        <f t="shared" ca="1" si="71"/>
        <v>#N/A</v>
      </c>
      <c r="CU158" s="3" t="e">
        <f t="shared" ca="1" si="71"/>
        <v>#N/A</v>
      </c>
      <c r="CV158" s="4" t="e">
        <f t="shared" ca="1" si="71"/>
        <v>#N/A</v>
      </c>
      <c r="CW158" s="4" t="e">
        <f t="shared" ca="1" si="87"/>
        <v>#N/A</v>
      </c>
      <c r="CY158">
        <v>143</v>
      </c>
      <c r="CZ158" t="e">
        <f t="shared" ca="1" si="77"/>
        <v>#N/A</v>
      </c>
      <c r="DA158" t="e">
        <f t="shared" ca="1" si="77"/>
        <v>#N/A</v>
      </c>
      <c r="DB158" s="3" t="e">
        <f t="shared" ca="1" si="77"/>
        <v>#N/A</v>
      </c>
      <c r="DC158" s="3" t="e">
        <f t="shared" ca="1" si="77"/>
        <v>#N/A</v>
      </c>
      <c r="DD158" s="4" t="e">
        <f t="shared" ca="1" si="77"/>
        <v>#N/A</v>
      </c>
      <c r="DE158" s="4" t="e">
        <f t="shared" ca="1" si="88"/>
        <v>#N/A</v>
      </c>
      <c r="DF158" t="e">
        <f t="shared" ca="1" si="85"/>
        <v>#N/A</v>
      </c>
    </row>
    <row r="159" spans="4:110" x14ac:dyDescent="0.2">
      <c r="D159" s="135">
        <f t="shared" ca="1" si="86"/>
        <v>0</v>
      </c>
      <c r="E159" s="135">
        <f t="shared" ca="1" si="86"/>
        <v>0</v>
      </c>
      <c r="F159" s="135">
        <f t="shared" ca="1" si="86"/>
        <v>0</v>
      </c>
      <c r="G159" s="135">
        <f t="shared" ca="1" si="86"/>
        <v>0</v>
      </c>
      <c r="H159" s="135">
        <f t="shared" ca="1" si="86"/>
        <v>0</v>
      </c>
      <c r="I159" s="135">
        <f t="shared" ca="1" si="86"/>
        <v>0</v>
      </c>
      <c r="J159" s="2">
        <f t="shared" ca="1" si="86"/>
        <v>0</v>
      </c>
      <c r="K159" s="135">
        <f t="shared" ca="1" si="86"/>
        <v>0</v>
      </c>
      <c r="L159" s="135">
        <f t="shared" ca="1" si="86"/>
        <v>0</v>
      </c>
      <c r="M159" s="135">
        <f t="shared" ca="1" si="86"/>
        <v>0</v>
      </c>
      <c r="N159" s="135">
        <f t="shared" ca="1" si="86"/>
        <v>0</v>
      </c>
      <c r="O159" s="135">
        <f t="shared" ca="1" si="86"/>
        <v>0</v>
      </c>
      <c r="P159" s="135">
        <f t="shared" ca="1" si="86"/>
        <v>0</v>
      </c>
      <c r="Q159" s="135">
        <f t="shared" ca="1" si="86"/>
        <v>0</v>
      </c>
      <c r="R159" s="135">
        <f t="shared" ca="1" si="86"/>
        <v>0</v>
      </c>
      <c r="S159" s="135">
        <f t="shared" ca="1" si="86"/>
        <v>0</v>
      </c>
      <c r="T159" s="135">
        <f t="shared" ref="T159:AI166" ca="1" si="94">INDIRECT($B$3&amp;"!R"&amp;(ROW()-$D$14)&amp;"C"&amp;(COLUMN()-$C$15),FALSE)</f>
        <v>0</v>
      </c>
      <c r="U159" s="135">
        <f t="shared" ca="1" si="94"/>
        <v>0</v>
      </c>
      <c r="V159" s="135">
        <f t="shared" ca="1" si="94"/>
        <v>0</v>
      </c>
      <c r="W159" s="135">
        <f t="shared" ca="1" si="94"/>
        <v>0</v>
      </c>
      <c r="X159" s="135">
        <f t="shared" ca="1" si="94"/>
        <v>0</v>
      </c>
      <c r="Y159" s="135">
        <f t="shared" ca="1" si="94"/>
        <v>0</v>
      </c>
      <c r="Z159" s="135">
        <f t="shared" ca="1" si="94"/>
        <v>0</v>
      </c>
      <c r="AA159" s="135">
        <f t="shared" ca="1" si="94"/>
        <v>0</v>
      </c>
      <c r="AB159" s="135">
        <f t="shared" ca="1" si="94"/>
        <v>0</v>
      </c>
      <c r="AC159" s="135">
        <f t="shared" ca="1" si="94"/>
        <v>0</v>
      </c>
      <c r="AD159" s="135">
        <f t="shared" ca="1" si="94"/>
        <v>0</v>
      </c>
      <c r="AE159" s="135">
        <f t="shared" ca="1" si="94"/>
        <v>0</v>
      </c>
      <c r="AF159" s="135">
        <f t="shared" ca="1" si="94"/>
        <v>0</v>
      </c>
      <c r="AG159" s="135">
        <f t="shared" ca="1" si="94"/>
        <v>0</v>
      </c>
      <c r="AH159" s="135">
        <f t="shared" ca="1" si="94"/>
        <v>0</v>
      </c>
      <c r="AI159" s="135">
        <f t="shared" ca="1" si="92"/>
        <v>0</v>
      </c>
      <c r="AJ159" s="135">
        <f t="shared" ca="1" si="92"/>
        <v>0</v>
      </c>
      <c r="AK159" s="135">
        <f t="shared" ca="1" si="92"/>
        <v>0</v>
      </c>
      <c r="AL159" s="135">
        <f t="shared" ca="1" si="92"/>
        <v>0</v>
      </c>
      <c r="AM159" s="135">
        <f t="shared" ca="1" si="92"/>
        <v>0</v>
      </c>
      <c r="AN159" s="135">
        <f t="shared" ca="1" si="92"/>
        <v>0</v>
      </c>
      <c r="AO159" s="135">
        <f t="shared" ca="1" si="92"/>
        <v>0</v>
      </c>
      <c r="AP159" s="135">
        <f t="shared" ca="1" si="92"/>
        <v>0</v>
      </c>
      <c r="AQ159" s="135">
        <f t="shared" ca="1" si="92"/>
        <v>0</v>
      </c>
      <c r="AR159" s="135">
        <f t="shared" ca="1" si="89"/>
        <v>0</v>
      </c>
      <c r="AS159" s="135">
        <f t="shared" ca="1" si="89"/>
        <v>0</v>
      </c>
      <c r="AT159" s="135">
        <f t="shared" ca="1" si="89"/>
        <v>0</v>
      </c>
      <c r="AU159" s="135">
        <f t="shared" ca="1" si="89"/>
        <v>0</v>
      </c>
      <c r="AV159" s="135">
        <f t="shared" ca="1" si="89"/>
        <v>0</v>
      </c>
      <c r="AW159" s="135">
        <f t="shared" ca="1" si="89"/>
        <v>0</v>
      </c>
      <c r="AX159" s="135">
        <f t="shared" ca="1" si="89"/>
        <v>0</v>
      </c>
      <c r="AY159" s="135">
        <f t="shared" ca="1" si="89"/>
        <v>0</v>
      </c>
      <c r="AZ159" s="135">
        <f t="shared" ca="1" si="89"/>
        <v>0</v>
      </c>
      <c r="BA159" s="135">
        <f t="shared" ca="1" si="80"/>
        <v>0</v>
      </c>
      <c r="BB159" s="135">
        <f t="shared" ca="1" si="80"/>
        <v>0</v>
      </c>
      <c r="BC159" s="135">
        <f t="shared" ca="1" si="80"/>
        <v>0</v>
      </c>
      <c r="BD159" s="135">
        <f t="shared" ca="1" si="80"/>
        <v>0</v>
      </c>
      <c r="BE159" s="135">
        <f t="shared" ca="1" si="80"/>
        <v>0</v>
      </c>
      <c r="BF159" s="135">
        <f t="shared" ca="1" si="80"/>
        <v>0</v>
      </c>
      <c r="BG159" s="135">
        <f t="shared" ca="1" si="80"/>
        <v>0</v>
      </c>
      <c r="BH159" s="135">
        <f t="shared" ca="1" si="80"/>
        <v>0</v>
      </c>
      <c r="BI159" s="135">
        <f t="shared" ca="1" si="80"/>
        <v>0</v>
      </c>
      <c r="BJ159" s="135">
        <f t="shared" ca="1" si="80"/>
        <v>0</v>
      </c>
      <c r="BK159" s="135">
        <f t="shared" ca="1" si="80"/>
        <v>0</v>
      </c>
      <c r="BL159" s="135"/>
      <c r="BM159" s="135">
        <f ca="1">IF(INDEX($D159:$BV159, 1, MATCH(BM$11,$D$15:$BV$15,0))&gt;=PV_Zone_Ranking!$C$45,0,1)</f>
        <v>0</v>
      </c>
      <c r="BN159" s="135">
        <f t="shared" ca="1" si="81"/>
        <v>0</v>
      </c>
      <c r="BQ159">
        <f ca="1">IF(PV_Zone_Ranking!$AK$18="SS",0,IF(PV_Zone_Ranking!$G$29=0,0,1-(INDEX($D159:$BY159, 1, MATCH(BQ$11,$D$15:$BY$15,0))-PV_Zone_Ranking!$F$29)/(PV_Zone_Ranking!$G$29-PV_Zone_Ranking!$F$29)))</f>
        <v>3.8575399157771662</v>
      </c>
      <c r="BR159">
        <f>IF(PV_Zone_Ranking!$AK$18="TX",0,IF(PV_Zone_Ranking!$G$29=0,0,1-(INDEX($D159:$BY159, 1, MATCH(BR$11,$D$15:$BY$15,0))-PV_Zone_Ranking!$F$29)/(PV_Zone_Ranking!$G$29-PV_Zone_Ranking!$F$29)))</f>
        <v>0</v>
      </c>
      <c r="BS159">
        <f ca="1">IF(PV_Zone_Ranking!$G$30=0,0,1-(INDEX($D159:$BY159, 1, MATCH(BS$11,$D$15:$BY$15,0))-PV_Zone_Ranking!$F$30)/(PV_Zone_Ranking!$G$30-PV_Zone_Ranking!$F$30))</f>
        <v>1.0774207710083805</v>
      </c>
      <c r="BT159">
        <f ca="1">IF(PV_Zone_Ranking!$G$28=0,0,1-(INDEX($D159:$BY159, 1, MATCH(BT$11,$D$15:$BY$15,0))-PV_Zone_Ranking!$F$28)/(PV_Zone_Ranking!$G$28-PV_Zone_Ranking!$F$28))</f>
        <v>16.799370740204573</v>
      </c>
      <c r="BU159">
        <f ca="1">IF(PV_Zone_Ranking!$AK$18="SS",0,IF(PV_Zone_Ranking!$G$26=0,0,1-(INDEX($D159:$BY159, 1, MATCH(BU$11,$D$15:$BY$15,0))-PV_Zone_Ranking!$F$26)/(PV_Zone_Ranking!$G$26-PV_Zone_Ranking!$F$26)))</f>
        <v>19.138888658952798</v>
      </c>
      <c r="BV159">
        <f>IF(PV_Zone_Ranking!$AK$18="TX",0,IF(PV_Zone_Ranking!$G$26=0,0,1-(INDEX($D159:$BY159, 1, MATCH(BV$11,$D$15:$BY$15,0))-PV_Zone_Ranking!$F$26)/(PV_Zone_Ranking!$G$26-PV_Zone_Ranking!$F$26)))</f>
        <v>0</v>
      </c>
      <c r="BW159">
        <v>0</v>
      </c>
      <c r="BX159">
        <f t="shared" ca="1" si="91"/>
        <v>0</v>
      </c>
      <c r="BY159">
        <f t="shared" ca="1" si="90"/>
        <v>0</v>
      </c>
      <c r="BZ159">
        <f t="shared" ca="1" si="90"/>
        <v>0</v>
      </c>
      <c r="CA159">
        <f t="shared" ca="1" si="90"/>
        <v>0</v>
      </c>
      <c r="CB159">
        <f t="shared" ca="1" si="90"/>
        <v>0</v>
      </c>
      <c r="CC159">
        <f t="shared" ca="1" si="90"/>
        <v>0</v>
      </c>
      <c r="CD159">
        <f t="shared" ca="1" si="90"/>
        <v>0</v>
      </c>
      <c r="CE159">
        <f t="shared" ca="1" si="90"/>
        <v>0</v>
      </c>
      <c r="CF159">
        <f t="shared" ca="1" si="90"/>
        <v>0</v>
      </c>
      <c r="CG159">
        <f t="shared" ca="1" si="90"/>
        <v>0</v>
      </c>
      <c r="CH159" s="3">
        <f t="shared" ca="1" si="82"/>
        <v>0</v>
      </c>
      <c r="CI159" s="3">
        <f ca="1">IF($BN159=0,IF(PV_Zone_Ranking!$AK$18="SS",INDEX($D159:$BY159, 1, MATCH(CI$11,$D$15:$BY$15,0)),IF(PV_Zone_Ranking!$AK$18="TX",INDEX($D159:$BY159, 1, MATCH(CI$12,$D$15:$BY$15,0)),"Error")),0)</f>
        <v>0</v>
      </c>
      <c r="CJ159" s="4">
        <f t="shared" ca="1" si="79"/>
        <v>0</v>
      </c>
      <c r="CK159">
        <f t="shared" ca="1" si="83"/>
        <v>0</v>
      </c>
      <c r="CL159">
        <f t="shared" ca="1" si="84"/>
        <v>0</v>
      </c>
      <c r="CM159" s="4" t="str">
        <f ca="1">IF(D159=0,"",IF(CH159=0,"",COUNTIF($CH$16:$CH$197,"&gt;"&amp;CH159)+COUNTIF($CH159:$CH$197,CH159)))</f>
        <v/>
      </c>
      <c r="CN159" t="str">
        <f ca="1">IF(D159=0,"",IF(CH159=0,"",COUNTIFS($CI$16:$CI$197,"&lt;"&amp;CI159,$CI$16:$CI$197,"&lt;&gt;"&amp;0)+COUNTIF($CI159:$CI$197,CI159)))</f>
        <v/>
      </c>
      <c r="CQ159">
        <v>144</v>
      </c>
      <c r="CR159" t="e">
        <f t="shared" ca="1" si="71"/>
        <v>#N/A</v>
      </c>
      <c r="CS159" t="e">
        <f t="shared" ca="1" si="71"/>
        <v>#N/A</v>
      </c>
      <c r="CT159" s="3" t="e">
        <f t="shared" ca="1" si="71"/>
        <v>#N/A</v>
      </c>
      <c r="CU159" s="3" t="e">
        <f t="shared" ca="1" si="71"/>
        <v>#N/A</v>
      </c>
      <c r="CV159" s="4" t="e">
        <f t="shared" ca="1" si="71"/>
        <v>#N/A</v>
      </c>
      <c r="CW159" s="4" t="e">
        <f t="shared" ca="1" si="87"/>
        <v>#N/A</v>
      </c>
      <c r="CY159">
        <v>144</v>
      </c>
      <c r="CZ159" t="e">
        <f t="shared" ca="1" si="77"/>
        <v>#N/A</v>
      </c>
      <c r="DA159" t="e">
        <f t="shared" ca="1" si="77"/>
        <v>#N/A</v>
      </c>
      <c r="DB159" s="3" t="e">
        <f t="shared" ca="1" si="77"/>
        <v>#N/A</v>
      </c>
      <c r="DC159" s="3" t="e">
        <f t="shared" ca="1" si="77"/>
        <v>#N/A</v>
      </c>
      <c r="DD159" s="4" t="e">
        <f t="shared" ca="1" si="77"/>
        <v>#N/A</v>
      </c>
      <c r="DE159" s="4" t="e">
        <f t="shared" ca="1" si="88"/>
        <v>#N/A</v>
      </c>
      <c r="DF159" t="e">
        <f t="shared" ca="1" si="85"/>
        <v>#N/A</v>
      </c>
    </row>
    <row r="160" spans="4:110" x14ac:dyDescent="0.2">
      <c r="D160" s="135">
        <f t="shared" ca="1" si="86"/>
        <v>0</v>
      </c>
      <c r="E160" s="135">
        <f t="shared" ca="1" si="86"/>
        <v>0</v>
      </c>
      <c r="F160" s="135">
        <f t="shared" ca="1" si="86"/>
        <v>0</v>
      </c>
      <c r="G160" s="135">
        <f t="shared" ca="1" si="86"/>
        <v>0</v>
      </c>
      <c r="H160" s="135">
        <f t="shared" ca="1" si="86"/>
        <v>0</v>
      </c>
      <c r="I160" s="135">
        <f t="shared" ca="1" si="86"/>
        <v>0</v>
      </c>
      <c r="J160" s="2">
        <f t="shared" ca="1" si="86"/>
        <v>0</v>
      </c>
      <c r="K160" s="135">
        <f t="shared" ca="1" si="86"/>
        <v>0</v>
      </c>
      <c r="L160" s="135">
        <f t="shared" ca="1" si="86"/>
        <v>0</v>
      </c>
      <c r="M160" s="135">
        <f t="shared" ca="1" si="86"/>
        <v>0</v>
      </c>
      <c r="N160" s="135">
        <f t="shared" ca="1" si="86"/>
        <v>0</v>
      </c>
      <c r="O160" s="135">
        <f t="shared" ca="1" si="86"/>
        <v>0</v>
      </c>
      <c r="P160" s="135">
        <f t="shared" ca="1" si="86"/>
        <v>0</v>
      </c>
      <c r="Q160" s="135">
        <f t="shared" ca="1" si="86"/>
        <v>0</v>
      </c>
      <c r="R160" s="135">
        <f t="shared" ca="1" si="86"/>
        <v>0</v>
      </c>
      <c r="S160" s="135">
        <f t="shared" ca="1" si="86"/>
        <v>0</v>
      </c>
      <c r="T160" s="135">
        <f t="shared" ca="1" si="94"/>
        <v>0</v>
      </c>
      <c r="U160" s="135">
        <f t="shared" ca="1" si="94"/>
        <v>0</v>
      </c>
      <c r="V160" s="135">
        <f t="shared" ca="1" si="94"/>
        <v>0</v>
      </c>
      <c r="W160" s="135">
        <f t="shared" ca="1" si="94"/>
        <v>0</v>
      </c>
      <c r="X160" s="135">
        <f t="shared" ca="1" si="94"/>
        <v>0</v>
      </c>
      <c r="Y160" s="135">
        <f t="shared" ca="1" si="94"/>
        <v>0</v>
      </c>
      <c r="Z160" s="135">
        <f t="shared" ca="1" si="94"/>
        <v>0</v>
      </c>
      <c r="AA160" s="135">
        <f t="shared" ca="1" si="94"/>
        <v>0</v>
      </c>
      <c r="AB160" s="135">
        <f t="shared" ca="1" si="94"/>
        <v>0</v>
      </c>
      <c r="AC160" s="135">
        <f t="shared" ca="1" si="94"/>
        <v>0</v>
      </c>
      <c r="AD160" s="135">
        <f t="shared" ca="1" si="94"/>
        <v>0</v>
      </c>
      <c r="AE160" s="135">
        <f t="shared" ca="1" si="94"/>
        <v>0</v>
      </c>
      <c r="AF160" s="135">
        <f t="shared" ca="1" si="94"/>
        <v>0</v>
      </c>
      <c r="AG160" s="135">
        <f t="shared" ca="1" si="94"/>
        <v>0</v>
      </c>
      <c r="AH160" s="135">
        <f t="shared" ca="1" si="94"/>
        <v>0</v>
      </c>
      <c r="AI160" s="135">
        <f t="shared" ca="1" si="92"/>
        <v>0</v>
      </c>
      <c r="AJ160" s="135">
        <f t="shared" ca="1" si="92"/>
        <v>0</v>
      </c>
      <c r="AK160" s="135">
        <f t="shared" ca="1" si="92"/>
        <v>0</v>
      </c>
      <c r="AL160" s="135">
        <f t="shared" ca="1" si="92"/>
        <v>0</v>
      </c>
      <c r="AM160" s="135">
        <f t="shared" ca="1" si="92"/>
        <v>0</v>
      </c>
      <c r="AN160" s="135">
        <f t="shared" ca="1" si="92"/>
        <v>0</v>
      </c>
      <c r="AO160" s="135">
        <f t="shared" ca="1" si="92"/>
        <v>0</v>
      </c>
      <c r="AP160" s="135">
        <f t="shared" ca="1" si="92"/>
        <v>0</v>
      </c>
      <c r="AQ160" s="135">
        <f t="shared" ca="1" si="92"/>
        <v>0</v>
      </c>
      <c r="AR160" s="135">
        <f t="shared" ca="1" si="89"/>
        <v>0</v>
      </c>
      <c r="AS160" s="135">
        <f t="shared" ca="1" si="89"/>
        <v>0</v>
      </c>
      <c r="AT160" s="135">
        <f t="shared" ca="1" si="89"/>
        <v>0</v>
      </c>
      <c r="AU160" s="135">
        <f t="shared" ca="1" si="89"/>
        <v>0</v>
      </c>
      <c r="AV160" s="135">
        <f t="shared" ca="1" si="89"/>
        <v>0</v>
      </c>
      <c r="AW160" s="135">
        <f t="shared" ca="1" si="89"/>
        <v>0</v>
      </c>
      <c r="AX160" s="135">
        <f t="shared" ca="1" si="89"/>
        <v>0</v>
      </c>
      <c r="AY160" s="135">
        <f t="shared" ca="1" si="89"/>
        <v>0</v>
      </c>
      <c r="AZ160" s="135">
        <f t="shared" ca="1" si="89"/>
        <v>0</v>
      </c>
      <c r="BA160" s="135">
        <f t="shared" ca="1" si="80"/>
        <v>0</v>
      </c>
      <c r="BB160" s="135">
        <f t="shared" ca="1" si="80"/>
        <v>0</v>
      </c>
      <c r="BC160" s="135">
        <f t="shared" ca="1" si="80"/>
        <v>0</v>
      </c>
      <c r="BD160" s="135">
        <f t="shared" ca="1" si="80"/>
        <v>0</v>
      </c>
      <c r="BE160" s="135">
        <f t="shared" ca="1" si="80"/>
        <v>0</v>
      </c>
      <c r="BF160" s="135">
        <f t="shared" ca="1" si="80"/>
        <v>0</v>
      </c>
      <c r="BG160" s="135">
        <f t="shared" ca="1" si="80"/>
        <v>0</v>
      </c>
      <c r="BH160" s="135">
        <f t="shared" ca="1" si="80"/>
        <v>0</v>
      </c>
      <c r="BI160" s="135">
        <f t="shared" ca="1" si="80"/>
        <v>0</v>
      </c>
      <c r="BJ160" s="135">
        <f t="shared" ca="1" si="80"/>
        <v>0</v>
      </c>
      <c r="BK160" s="135">
        <f t="shared" ca="1" si="80"/>
        <v>0</v>
      </c>
      <c r="BL160" s="135"/>
      <c r="BM160" s="135">
        <f ca="1">IF(INDEX($D160:$BV160, 1, MATCH(BM$11,$D$15:$BV$15,0))&gt;=PV_Zone_Ranking!$C$45,0,1)</f>
        <v>0</v>
      </c>
      <c r="BN160" s="135">
        <f t="shared" ca="1" si="81"/>
        <v>0</v>
      </c>
      <c r="BQ160">
        <f ca="1">IF(PV_Zone_Ranking!$AK$18="SS",0,IF(PV_Zone_Ranking!$G$29=0,0,1-(INDEX($D160:$BY160, 1, MATCH(BQ$11,$D$15:$BY$15,0))-PV_Zone_Ranking!$F$29)/(PV_Zone_Ranking!$G$29-PV_Zone_Ranking!$F$29)))</f>
        <v>3.8575399157771662</v>
      </c>
      <c r="BR160">
        <f>IF(PV_Zone_Ranking!$AK$18="TX",0,IF(PV_Zone_Ranking!$G$29=0,0,1-(INDEX($D160:$BY160, 1, MATCH(BR$11,$D$15:$BY$15,0))-PV_Zone_Ranking!$F$29)/(PV_Zone_Ranking!$G$29-PV_Zone_Ranking!$F$29)))</f>
        <v>0</v>
      </c>
      <c r="BS160">
        <f ca="1">IF(PV_Zone_Ranking!$G$30=0,0,1-(INDEX($D160:$BY160, 1, MATCH(BS$11,$D$15:$BY$15,0))-PV_Zone_Ranking!$F$30)/(PV_Zone_Ranking!$G$30-PV_Zone_Ranking!$F$30))</f>
        <v>1.0774207710083805</v>
      </c>
      <c r="BT160">
        <f ca="1">IF(PV_Zone_Ranking!$G$28=0,0,1-(INDEX($D160:$BY160, 1, MATCH(BT$11,$D$15:$BY$15,0))-PV_Zone_Ranking!$F$28)/(PV_Zone_Ranking!$G$28-PV_Zone_Ranking!$F$28))</f>
        <v>16.799370740204573</v>
      </c>
      <c r="BU160">
        <f ca="1">IF(PV_Zone_Ranking!$AK$18="SS",0,IF(PV_Zone_Ranking!$G$26=0,0,1-(INDEX($D160:$BY160, 1, MATCH(BU$11,$D$15:$BY$15,0))-PV_Zone_Ranking!$F$26)/(PV_Zone_Ranking!$G$26-PV_Zone_Ranking!$F$26)))</f>
        <v>19.138888658952798</v>
      </c>
      <c r="BV160">
        <f>IF(PV_Zone_Ranking!$AK$18="TX",0,IF(PV_Zone_Ranking!$G$26=0,0,1-(INDEX($D160:$BY160, 1, MATCH(BV$11,$D$15:$BY$15,0))-PV_Zone_Ranking!$F$26)/(PV_Zone_Ranking!$G$26-PV_Zone_Ranking!$F$26)))</f>
        <v>0</v>
      </c>
      <c r="BW160">
        <v>0</v>
      </c>
      <c r="BX160">
        <f t="shared" ca="1" si="91"/>
        <v>0</v>
      </c>
      <c r="BY160">
        <f t="shared" ca="1" si="90"/>
        <v>0</v>
      </c>
      <c r="BZ160">
        <f t="shared" ca="1" si="90"/>
        <v>0</v>
      </c>
      <c r="CA160">
        <f t="shared" ca="1" si="90"/>
        <v>0</v>
      </c>
      <c r="CB160">
        <f t="shared" ca="1" si="90"/>
        <v>0</v>
      </c>
      <c r="CC160">
        <f t="shared" ca="1" si="90"/>
        <v>0</v>
      </c>
      <c r="CD160">
        <f t="shared" ca="1" si="90"/>
        <v>0</v>
      </c>
      <c r="CE160">
        <f t="shared" ca="1" si="90"/>
        <v>0</v>
      </c>
      <c r="CF160">
        <f t="shared" ca="1" si="90"/>
        <v>0</v>
      </c>
      <c r="CG160">
        <f t="shared" ca="1" si="90"/>
        <v>0</v>
      </c>
      <c r="CH160" s="3">
        <f t="shared" ca="1" si="82"/>
        <v>0</v>
      </c>
      <c r="CI160" s="3">
        <f ca="1">IF($BN160=0,IF(PV_Zone_Ranking!$AK$18="SS",INDEX($D160:$BY160, 1, MATCH(CI$11,$D$15:$BY$15,0)),IF(PV_Zone_Ranking!$AK$18="TX",INDEX($D160:$BY160, 1, MATCH(CI$12,$D$15:$BY$15,0)),"Error")),0)</f>
        <v>0</v>
      </c>
      <c r="CJ160" s="4">
        <f t="shared" ca="1" si="79"/>
        <v>0</v>
      </c>
      <c r="CK160">
        <f t="shared" ca="1" si="83"/>
        <v>0</v>
      </c>
      <c r="CL160">
        <f t="shared" ca="1" si="84"/>
        <v>0</v>
      </c>
      <c r="CM160" s="4" t="str">
        <f ca="1">IF(D160=0,"",IF(CH160=0,"",COUNTIF($CH$16:$CH$197,"&gt;"&amp;CH160)+COUNTIF($CH160:$CH$197,CH160)))</f>
        <v/>
      </c>
      <c r="CN160" t="str">
        <f ca="1">IF(D160=0,"",IF(CH160=0,"",COUNTIFS($CI$16:$CI$197,"&lt;"&amp;CI160,$CI$16:$CI$197,"&lt;&gt;"&amp;0)+COUNTIF($CI160:$CI$197,CI160)))</f>
        <v/>
      </c>
      <c r="CQ160">
        <v>145</v>
      </c>
      <c r="CR160" t="e">
        <f t="shared" ca="1" si="71"/>
        <v>#N/A</v>
      </c>
      <c r="CS160" t="e">
        <f t="shared" ca="1" si="71"/>
        <v>#N/A</v>
      </c>
      <c r="CT160" s="3" t="e">
        <f t="shared" ca="1" si="71"/>
        <v>#N/A</v>
      </c>
      <c r="CU160" s="3" t="e">
        <f t="shared" ca="1" si="71"/>
        <v>#N/A</v>
      </c>
      <c r="CV160" s="4" t="e">
        <f t="shared" ca="1" si="71"/>
        <v>#N/A</v>
      </c>
      <c r="CW160" s="4" t="e">
        <f t="shared" ca="1" si="87"/>
        <v>#N/A</v>
      </c>
      <c r="CY160">
        <v>145</v>
      </c>
      <c r="CZ160" t="e">
        <f t="shared" ca="1" si="77"/>
        <v>#N/A</v>
      </c>
      <c r="DA160" t="e">
        <f t="shared" ca="1" si="77"/>
        <v>#N/A</v>
      </c>
      <c r="DB160" s="3" t="e">
        <f t="shared" ca="1" si="77"/>
        <v>#N/A</v>
      </c>
      <c r="DC160" s="3" t="e">
        <f t="shared" ca="1" si="77"/>
        <v>#N/A</v>
      </c>
      <c r="DD160" s="4" t="e">
        <f t="shared" ca="1" si="77"/>
        <v>#N/A</v>
      </c>
      <c r="DE160" s="4" t="e">
        <f t="shared" ca="1" si="88"/>
        <v>#N/A</v>
      </c>
      <c r="DF160" t="e">
        <f t="shared" ca="1" si="85"/>
        <v>#N/A</v>
      </c>
    </row>
    <row r="161" spans="4:110" x14ac:dyDescent="0.2">
      <c r="D161" s="135">
        <f t="shared" ca="1" si="86"/>
        <v>0</v>
      </c>
      <c r="E161" s="135">
        <f t="shared" ca="1" si="86"/>
        <v>0</v>
      </c>
      <c r="F161" s="135">
        <f t="shared" ca="1" si="86"/>
        <v>0</v>
      </c>
      <c r="G161" s="135">
        <f t="shared" ca="1" si="86"/>
        <v>0</v>
      </c>
      <c r="H161" s="135">
        <f t="shared" ca="1" si="86"/>
        <v>0</v>
      </c>
      <c r="I161" s="135">
        <f t="shared" ca="1" si="86"/>
        <v>0</v>
      </c>
      <c r="J161" s="2">
        <f t="shared" ca="1" si="86"/>
        <v>0</v>
      </c>
      <c r="K161" s="135">
        <f t="shared" ca="1" si="86"/>
        <v>0</v>
      </c>
      <c r="L161" s="135">
        <f t="shared" ca="1" si="86"/>
        <v>0</v>
      </c>
      <c r="M161" s="135">
        <f t="shared" ca="1" si="86"/>
        <v>0</v>
      </c>
      <c r="N161" s="135">
        <f t="shared" ca="1" si="86"/>
        <v>0</v>
      </c>
      <c r="O161" s="135">
        <f t="shared" ca="1" si="86"/>
        <v>0</v>
      </c>
      <c r="P161" s="135">
        <f t="shared" ca="1" si="86"/>
        <v>0</v>
      </c>
      <c r="Q161" s="135">
        <f t="shared" ca="1" si="86"/>
        <v>0</v>
      </c>
      <c r="R161" s="135">
        <f t="shared" ca="1" si="86"/>
        <v>0</v>
      </c>
      <c r="S161" s="135">
        <f t="shared" ref="S161:AH179" ca="1" si="95">INDIRECT($B$3&amp;"!R"&amp;(ROW()-$D$14)&amp;"C"&amp;(COLUMN()-$C$15),FALSE)</f>
        <v>0</v>
      </c>
      <c r="T161" s="135">
        <f t="shared" ca="1" si="95"/>
        <v>0</v>
      </c>
      <c r="U161" s="135">
        <f t="shared" ca="1" si="95"/>
        <v>0</v>
      </c>
      <c r="V161" s="135">
        <f t="shared" ca="1" si="95"/>
        <v>0</v>
      </c>
      <c r="W161" s="135">
        <f t="shared" ca="1" si="95"/>
        <v>0</v>
      </c>
      <c r="X161" s="135">
        <f t="shared" ca="1" si="95"/>
        <v>0</v>
      </c>
      <c r="Y161" s="135">
        <f t="shared" ca="1" si="95"/>
        <v>0</v>
      </c>
      <c r="Z161" s="135">
        <f t="shared" ca="1" si="95"/>
        <v>0</v>
      </c>
      <c r="AA161" s="135">
        <f t="shared" ca="1" si="95"/>
        <v>0</v>
      </c>
      <c r="AB161" s="135">
        <f t="shared" ca="1" si="95"/>
        <v>0</v>
      </c>
      <c r="AC161" s="135">
        <f t="shared" ca="1" si="95"/>
        <v>0</v>
      </c>
      <c r="AD161" s="135">
        <f t="shared" ca="1" si="95"/>
        <v>0</v>
      </c>
      <c r="AE161" s="135">
        <f t="shared" ca="1" si="95"/>
        <v>0</v>
      </c>
      <c r="AF161" s="135">
        <f t="shared" ca="1" si="95"/>
        <v>0</v>
      </c>
      <c r="AG161" s="135">
        <f t="shared" ca="1" si="94"/>
        <v>0</v>
      </c>
      <c r="AH161" s="135">
        <f t="shared" ca="1" si="94"/>
        <v>0</v>
      </c>
      <c r="AI161" s="135">
        <f t="shared" ca="1" si="92"/>
        <v>0</v>
      </c>
      <c r="AJ161" s="135">
        <f t="shared" ca="1" si="92"/>
        <v>0</v>
      </c>
      <c r="AK161" s="135">
        <f t="shared" ca="1" si="92"/>
        <v>0</v>
      </c>
      <c r="AL161" s="135">
        <f t="shared" ca="1" si="92"/>
        <v>0</v>
      </c>
      <c r="AM161" s="135">
        <f t="shared" ca="1" si="92"/>
        <v>0</v>
      </c>
      <c r="AN161" s="135">
        <f t="shared" ca="1" si="92"/>
        <v>0</v>
      </c>
      <c r="AO161" s="135">
        <f t="shared" ca="1" si="92"/>
        <v>0</v>
      </c>
      <c r="AP161" s="135">
        <f t="shared" ca="1" si="92"/>
        <v>0</v>
      </c>
      <c r="AQ161" s="135">
        <f t="shared" ca="1" si="92"/>
        <v>0</v>
      </c>
      <c r="AR161" s="135">
        <f t="shared" ca="1" si="89"/>
        <v>0</v>
      </c>
      <c r="AS161" s="135">
        <f t="shared" ca="1" si="89"/>
        <v>0</v>
      </c>
      <c r="AT161" s="135">
        <f t="shared" ca="1" si="89"/>
        <v>0</v>
      </c>
      <c r="AU161" s="135">
        <f t="shared" ca="1" si="89"/>
        <v>0</v>
      </c>
      <c r="AV161" s="135">
        <f t="shared" ca="1" si="89"/>
        <v>0</v>
      </c>
      <c r="AW161" s="135">
        <f t="shared" ca="1" si="89"/>
        <v>0</v>
      </c>
      <c r="AX161" s="135">
        <f t="shared" ca="1" si="89"/>
        <v>0</v>
      </c>
      <c r="AY161" s="135">
        <f t="shared" ca="1" si="89"/>
        <v>0</v>
      </c>
      <c r="AZ161" s="135">
        <f t="shared" ca="1" si="89"/>
        <v>0</v>
      </c>
      <c r="BA161" s="135">
        <f t="shared" ca="1" si="80"/>
        <v>0</v>
      </c>
      <c r="BB161" s="135">
        <f t="shared" ca="1" si="80"/>
        <v>0</v>
      </c>
      <c r="BC161" s="135">
        <f t="shared" ca="1" si="80"/>
        <v>0</v>
      </c>
      <c r="BD161" s="135">
        <f t="shared" ca="1" si="80"/>
        <v>0</v>
      </c>
      <c r="BE161" s="135">
        <f t="shared" ca="1" si="80"/>
        <v>0</v>
      </c>
      <c r="BF161" s="135">
        <f t="shared" ca="1" si="80"/>
        <v>0</v>
      </c>
      <c r="BG161" s="135">
        <f t="shared" ca="1" si="80"/>
        <v>0</v>
      </c>
      <c r="BH161" s="135">
        <f t="shared" ca="1" si="80"/>
        <v>0</v>
      </c>
      <c r="BI161" s="135">
        <f t="shared" ca="1" si="80"/>
        <v>0</v>
      </c>
      <c r="BJ161" s="135">
        <f t="shared" ca="1" si="80"/>
        <v>0</v>
      </c>
      <c r="BK161" s="135">
        <f t="shared" ca="1" si="80"/>
        <v>0</v>
      </c>
      <c r="BL161" s="135"/>
      <c r="BM161" s="135">
        <f ca="1">IF(INDEX($D161:$BV161, 1, MATCH(BM$11,$D$15:$BV$15,0))&gt;=PV_Zone_Ranking!$C$45,0,1)</f>
        <v>0</v>
      </c>
      <c r="BN161" s="135">
        <f t="shared" ca="1" si="81"/>
        <v>0</v>
      </c>
      <c r="BQ161">
        <f ca="1">IF(PV_Zone_Ranking!$AK$18="SS",0,IF(PV_Zone_Ranking!$G$29=0,0,1-(INDEX($D161:$BY161, 1, MATCH(BQ$11,$D$15:$BY$15,0))-PV_Zone_Ranking!$F$29)/(PV_Zone_Ranking!$G$29-PV_Zone_Ranking!$F$29)))</f>
        <v>3.8575399157771662</v>
      </c>
      <c r="BR161">
        <f>IF(PV_Zone_Ranking!$AK$18="TX",0,IF(PV_Zone_Ranking!$G$29=0,0,1-(INDEX($D161:$BY161, 1, MATCH(BR$11,$D$15:$BY$15,0))-PV_Zone_Ranking!$F$29)/(PV_Zone_Ranking!$G$29-PV_Zone_Ranking!$F$29)))</f>
        <v>0</v>
      </c>
      <c r="BS161">
        <f ca="1">IF(PV_Zone_Ranking!$G$30=0,0,1-(INDEX($D161:$BY161, 1, MATCH(BS$11,$D$15:$BY$15,0))-PV_Zone_Ranking!$F$30)/(PV_Zone_Ranking!$G$30-PV_Zone_Ranking!$F$30))</f>
        <v>1.0774207710083805</v>
      </c>
      <c r="BT161">
        <f ca="1">IF(PV_Zone_Ranking!$G$28=0,0,1-(INDEX($D161:$BY161, 1, MATCH(BT$11,$D$15:$BY$15,0))-PV_Zone_Ranking!$F$28)/(PV_Zone_Ranking!$G$28-PV_Zone_Ranking!$F$28))</f>
        <v>16.799370740204573</v>
      </c>
      <c r="BU161">
        <f ca="1">IF(PV_Zone_Ranking!$AK$18="SS",0,IF(PV_Zone_Ranking!$G$26=0,0,1-(INDEX($D161:$BY161, 1, MATCH(BU$11,$D$15:$BY$15,0))-PV_Zone_Ranking!$F$26)/(PV_Zone_Ranking!$G$26-PV_Zone_Ranking!$F$26)))</f>
        <v>19.138888658952798</v>
      </c>
      <c r="BV161">
        <f>IF(PV_Zone_Ranking!$AK$18="TX",0,IF(PV_Zone_Ranking!$G$26=0,0,1-(INDEX($D161:$BY161, 1, MATCH(BV$11,$D$15:$BY$15,0))-PV_Zone_Ranking!$F$26)/(PV_Zone_Ranking!$G$26-PV_Zone_Ranking!$F$26)))</f>
        <v>0</v>
      </c>
      <c r="BW161">
        <v>0</v>
      </c>
      <c r="BX161">
        <f t="shared" ca="1" si="91"/>
        <v>0</v>
      </c>
      <c r="BY161">
        <f t="shared" ca="1" si="90"/>
        <v>0</v>
      </c>
      <c r="BZ161">
        <f t="shared" ca="1" si="90"/>
        <v>0</v>
      </c>
      <c r="CA161">
        <f t="shared" ca="1" si="90"/>
        <v>0</v>
      </c>
      <c r="CB161">
        <f t="shared" ca="1" si="90"/>
        <v>0</v>
      </c>
      <c r="CC161">
        <f t="shared" ca="1" si="90"/>
        <v>0</v>
      </c>
      <c r="CD161">
        <f t="shared" ca="1" si="90"/>
        <v>0</v>
      </c>
      <c r="CE161">
        <f t="shared" ca="1" si="90"/>
        <v>0</v>
      </c>
      <c r="CF161">
        <f t="shared" ca="1" si="90"/>
        <v>0</v>
      </c>
      <c r="CG161">
        <f t="shared" ca="1" si="90"/>
        <v>0</v>
      </c>
      <c r="CH161" s="3">
        <f t="shared" ca="1" si="82"/>
        <v>0</v>
      </c>
      <c r="CI161" s="3">
        <f ca="1">IF($BN161=0,IF(PV_Zone_Ranking!$AK$18="SS",INDEX($D161:$BY161, 1, MATCH(CI$11,$D$15:$BY$15,0)),IF(PV_Zone_Ranking!$AK$18="TX",INDEX($D161:$BY161, 1, MATCH(CI$12,$D$15:$BY$15,0)),"Error")),0)</f>
        <v>0</v>
      </c>
      <c r="CJ161" s="4">
        <f t="shared" ca="1" si="79"/>
        <v>0</v>
      </c>
      <c r="CK161">
        <f t="shared" ca="1" si="83"/>
        <v>0</v>
      </c>
      <c r="CL161">
        <f t="shared" ca="1" si="84"/>
        <v>0</v>
      </c>
      <c r="CM161" s="4" t="str">
        <f ca="1">IF(D161=0,"",IF(CH161=0,"",COUNTIF($CH$16:$CH$197,"&gt;"&amp;CH161)+COUNTIF($CH161:$CH$197,CH161)))</f>
        <v/>
      </c>
      <c r="CN161" t="str">
        <f ca="1">IF(D161=0,"",IF(CH161=0,"",COUNTIFS($CI$16:$CI$197,"&lt;"&amp;CI161,$CI$16:$CI$197,"&lt;&gt;"&amp;0)+COUNTIF($CI161:$CI$197,CI161)))</f>
        <v/>
      </c>
      <c r="CQ161">
        <v>146</v>
      </c>
      <c r="CR161" t="e">
        <f t="shared" ca="1" si="71"/>
        <v>#N/A</v>
      </c>
      <c r="CS161" t="e">
        <f t="shared" ca="1" si="71"/>
        <v>#N/A</v>
      </c>
      <c r="CT161" s="3" t="e">
        <f t="shared" ca="1" si="71"/>
        <v>#N/A</v>
      </c>
      <c r="CU161" s="3" t="e">
        <f t="shared" ca="1" si="71"/>
        <v>#N/A</v>
      </c>
      <c r="CV161" s="4" t="e">
        <f t="shared" ca="1" si="71"/>
        <v>#N/A</v>
      </c>
      <c r="CW161" s="4" t="e">
        <f t="shared" ca="1" si="87"/>
        <v>#N/A</v>
      </c>
      <c r="CY161">
        <v>146</v>
      </c>
      <c r="CZ161" t="e">
        <f t="shared" ca="1" si="77"/>
        <v>#N/A</v>
      </c>
      <c r="DA161" t="e">
        <f t="shared" ca="1" si="77"/>
        <v>#N/A</v>
      </c>
      <c r="DB161" s="3" t="e">
        <f t="shared" ca="1" si="77"/>
        <v>#N/A</v>
      </c>
      <c r="DC161" s="3" t="e">
        <f t="shared" ca="1" si="77"/>
        <v>#N/A</v>
      </c>
      <c r="DD161" s="4" t="e">
        <f t="shared" ca="1" si="77"/>
        <v>#N/A</v>
      </c>
      <c r="DE161" s="4" t="e">
        <f t="shared" ca="1" si="88"/>
        <v>#N/A</v>
      </c>
      <c r="DF161" t="e">
        <f t="shared" ca="1" si="85"/>
        <v>#N/A</v>
      </c>
    </row>
    <row r="162" spans="4:110" x14ac:dyDescent="0.2">
      <c r="D162" s="135">
        <f t="shared" ref="D162:S178" ca="1" si="96">INDIRECT($B$3&amp;"!R"&amp;(ROW()-$D$14)&amp;"C"&amp;(COLUMN()-$C$15),FALSE)</f>
        <v>0</v>
      </c>
      <c r="E162" s="135">
        <f t="shared" ca="1" si="96"/>
        <v>0</v>
      </c>
      <c r="F162" s="135">
        <f t="shared" ca="1" si="96"/>
        <v>0</v>
      </c>
      <c r="G162" s="135">
        <f t="shared" ca="1" si="96"/>
        <v>0</v>
      </c>
      <c r="H162" s="135">
        <f t="shared" ca="1" si="96"/>
        <v>0</v>
      </c>
      <c r="I162" s="135">
        <f t="shared" ca="1" si="96"/>
        <v>0</v>
      </c>
      <c r="J162" s="2">
        <f t="shared" ca="1" si="96"/>
        <v>0</v>
      </c>
      <c r="K162" s="135">
        <f t="shared" ca="1" si="96"/>
        <v>0</v>
      </c>
      <c r="L162" s="135">
        <f t="shared" ca="1" si="96"/>
        <v>0</v>
      </c>
      <c r="M162" s="135">
        <f t="shared" ca="1" si="96"/>
        <v>0</v>
      </c>
      <c r="N162" s="135">
        <f t="shared" ca="1" si="96"/>
        <v>0</v>
      </c>
      <c r="O162" s="135">
        <f t="shared" ca="1" si="96"/>
        <v>0</v>
      </c>
      <c r="P162" s="135">
        <f t="shared" ca="1" si="96"/>
        <v>0</v>
      </c>
      <c r="Q162" s="135">
        <f t="shared" ca="1" si="96"/>
        <v>0</v>
      </c>
      <c r="R162" s="135">
        <f t="shared" ca="1" si="96"/>
        <v>0</v>
      </c>
      <c r="S162" s="135">
        <f t="shared" ca="1" si="96"/>
        <v>0</v>
      </c>
      <c r="T162" s="135">
        <f t="shared" ca="1" si="95"/>
        <v>0</v>
      </c>
      <c r="U162" s="135">
        <f t="shared" ca="1" si="95"/>
        <v>0</v>
      </c>
      <c r="V162" s="135">
        <f t="shared" ca="1" si="95"/>
        <v>0</v>
      </c>
      <c r="W162" s="135">
        <f t="shared" ca="1" si="95"/>
        <v>0</v>
      </c>
      <c r="X162" s="135">
        <f t="shared" ca="1" si="95"/>
        <v>0</v>
      </c>
      <c r="Y162" s="135">
        <f t="shared" ca="1" si="95"/>
        <v>0</v>
      </c>
      <c r="Z162" s="135">
        <f t="shared" ca="1" si="95"/>
        <v>0</v>
      </c>
      <c r="AA162" s="135">
        <f t="shared" ca="1" si="95"/>
        <v>0</v>
      </c>
      <c r="AB162" s="135">
        <f t="shared" ca="1" si="95"/>
        <v>0</v>
      </c>
      <c r="AC162" s="135">
        <f t="shared" ca="1" si="95"/>
        <v>0</v>
      </c>
      <c r="AD162" s="135">
        <f t="shared" ca="1" si="95"/>
        <v>0</v>
      </c>
      <c r="AE162" s="135">
        <f t="shared" ca="1" si="95"/>
        <v>0</v>
      </c>
      <c r="AF162" s="135">
        <f t="shared" ca="1" si="95"/>
        <v>0</v>
      </c>
      <c r="AG162" s="135">
        <f t="shared" ca="1" si="94"/>
        <v>0</v>
      </c>
      <c r="AH162" s="135">
        <f t="shared" ca="1" si="94"/>
        <v>0</v>
      </c>
      <c r="AI162" s="135">
        <f t="shared" ca="1" si="92"/>
        <v>0</v>
      </c>
      <c r="AJ162" s="135">
        <f t="shared" ca="1" si="92"/>
        <v>0</v>
      </c>
      <c r="AK162" s="135">
        <f t="shared" ca="1" si="92"/>
        <v>0</v>
      </c>
      <c r="AL162" s="135">
        <f t="shared" ca="1" si="92"/>
        <v>0</v>
      </c>
      <c r="AM162" s="135">
        <f t="shared" ca="1" si="92"/>
        <v>0</v>
      </c>
      <c r="AN162" s="135">
        <f t="shared" ca="1" si="92"/>
        <v>0</v>
      </c>
      <c r="AO162" s="135">
        <f t="shared" ca="1" si="92"/>
        <v>0</v>
      </c>
      <c r="AP162" s="135">
        <f t="shared" ca="1" si="92"/>
        <v>0</v>
      </c>
      <c r="AQ162" s="135">
        <f t="shared" ca="1" si="92"/>
        <v>0</v>
      </c>
      <c r="AR162" s="135">
        <f t="shared" ca="1" si="89"/>
        <v>0</v>
      </c>
      <c r="AS162" s="135">
        <f t="shared" ca="1" si="89"/>
        <v>0</v>
      </c>
      <c r="AT162" s="135">
        <f t="shared" ca="1" si="89"/>
        <v>0</v>
      </c>
      <c r="AU162" s="135">
        <f t="shared" ca="1" si="89"/>
        <v>0</v>
      </c>
      <c r="AV162" s="135">
        <f t="shared" ca="1" si="89"/>
        <v>0</v>
      </c>
      <c r="AW162" s="135">
        <f t="shared" ca="1" si="89"/>
        <v>0</v>
      </c>
      <c r="AX162" s="135">
        <f t="shared" ca="1" si="89"/>
        <v>0</v>
      </c>
      <c r="AY162" s="135">
        <f t="shared" ca="1" si="89"/>
        <v>0</v>
      </c>
      <c r="AZ162" s="135">
        <f t="shared" ca="1" si="89"/>
        <v>0</v>
      </c>
      <c r="BA162" s="135">
        <f t="shared" ca="1" si="80"/>
        <v>0</v>
      </c>
      <c r="BB162" s="135">
        <f t="shared" ca="1" si="80"/>
        <v>0</v>
      </c>
      <c r="BC162" s="135">
        <f t="shared" ca="1" si="80"/>
        <v>0</v>
      </c>
      <c r="BD162" s="135">
        <f t="shared" ca="1" si="80"/>
        <v>0</v>
      </c>
      <c r="BE162" s="135">
        <f t="shared" ca="1" si="80"/>
        <v>0</v>
      </c>
      <c r="BF162" s="135">
        <f t="shared" ca="1" si="80"/>
        <v>0</v>
      </c>
      <c r="BG162" s="135">
        <f t="shared" ca="1" si="80"/>
        <v>0</v>
      </c>
      <c r="BH162" s="135">
        <f t="shared" ca="1" si="80"/>
        <v>0</v>
      </c>
      <c r="BI162" s="135">
        <f t="shared" ca="1" si="80"/>
        <v>0</v>
      </c>
      <c r="BJ162" s="135">
        <f t="shared" ca="1" si="80"/>
        <v>0</v>
      </c>
      <c r="BK162" s="135">
        <f t="shared" ca="1" si="80"/>
        <v>0</v>
      </c>
      <c r="BL162" s="135"/>
      <c r="BM162" s="135">
        <f ca="1">IF(INDEX($D162:$BV162, 1, MATCH(BM$11,$D$15:$BV$15,0))&gt;=PV_Zone_Ranking!$C$45,0,1)</f>
        <v>0</v>
      </c>
      <c r="BN162" s="135">
        <f t="shared" ca="1" si="81"/>
        <v>0</v>
      </c>
      <c r="BQ162">
        <f ca="1">IF(PV_Zone_Ranking!$AK$18="SS",0,IF(PV_Zone_Ranking!$G$29=0,0,1-(INDEX($D162:$BY162, 1, MATCH(BQ$11,$D$15:$BY$15,0))-PV_Zone_Ranking!$F$29)/(PV_Zone_Ranking!$G$29-PV_Zone_Ranking!$F$29)))</f>
        <v>3.8575399157771662</v>
      </c>
      <c r="BR162">
        <f>IF(PV_Zone_Ranking!$AK$18="TX",0,IF(PV_Zone_Ranking!$G$29=0,0,1-(INDEX($D162:$BY162, 1, MATCH(BR$11,$D$15:$BY$15,0))-PV_Zone_Ranking!$F$29)/(PV_Zone_Ranking!$G$29-PV_Zone_Ranking!$F$29)))</f>
        <v>0</v>
      </c>
      <c r="BS162">
        <f ca="1">IF(PV_Zone_Ranking!$G$30=0,0,1-(INDEX($D162:$BY162, 1, MATCH(BS$11,$D$15:$BY$15,0))-PV_Zone_Ranking!$F$30)/(PV_Zone_Ranking!$G$30-PV_Zone_Ranking!$F$30))</f>
        <v>1.0774207710083805</v>
      </c>
      <c r="BT162">
        <f ca="1">IF(PV_Zone_Ranking!$G$28=0,0,1-(INDEX($D162:$BY162, 1, MATCH(BT$11,$D$15:$BY$15,0))-PV_Zone_Ranking!$F$28)/(PV_Zone_Ranking!$G$28-PV_Zone_Ranking!$F$28))</f>
        <v>16.799370740204573</v>
      </c>
      <c r="BU162">
        <f ca="1">IF(PV_Zone_Ranking!$AK$18="SS",0,IF(PV_Zone_Ranking!$G$26=0,0,1-(INDEX($D162:$BY162, 1, MATCH(BU$11,$D$15:$BY$15,0))-PV_Zone_Ranking!$F$26)/(PV_Zone_Ranking!$G$26-PV_Zone_Ranking!$F$26)))</f>
        <v>19.138888658952798</v>
      </c>
      <c r="BV162">
        <f>IF(PV_Zone_Ranking!$AK$18="TX",0,IF(PV_Zone_Ranking!$G$26=0,0,1-(INDEX($D162:$BY162, 1, MATCH(BV$11,$D$15:$BY$15,0))-PV_Zone_Ranking!$F$26)/(PV_Zone_Ranking!$G$26-PV_Zone_Ranking!$F$26)))</f>
        <v>0</v>
      </c>
      <c r="BW162">
        <v>0</v>
      </c>
      <c r="BX162">
        <f t="shared" ca="1" si="91"/>
        <v>0</v>
      </c>
      <c r="BY162">
        <f t="shared" ca="1" si="90"/>
        <v>0</v>
      </c>
      <c r="BZ162">
        <f t="shared" ca="1" si="90"/>
        <v>0</v>
      </c>
      <c r="CA162">
        <f t="shared" ca="1" si="90"/>
        <v>0</v>
      </c>
      <c r="CB162">
        <f t="shared" ca="1" si="90"/>
        <v>0</v>
      </c>
      <c r="CC162">
        <f t="shared" ca="1" si="90"/>
        <v>0</v>
      </c>
      <c r="CD162">
        <f t="shared" ca="1" si="90"/>
        <v>0</v>
      </c>
      <c r="CE162">
        <f t="shared" ca="1" si="90"/>
        <v>0</v>
      </c>
      <c r="CF162">
        <f t="shared" ca="1" si="90"/>
        <v>0</v>
      </c>
      <c r="CG162">
        <f t="shared" ca="1" si="90"/>
        <v>0</v>
      </c>
      <c r="CH162" s="3">
        <f t="shared" ca="1" si="82"/>
        <v>0</v>
      </c>
      <c r="CI162" s="3">
        <f ca="1">IF($BN162=0,IF(PV_Zone_Ranking!$AK$18="SS",INDEX($D162:$BY162, 1, MATCH(CI$11,$D$15:$BY$15,0)),IF(PV_Zone_Ranking!$AK$18="TX",INDEX($D162:$BY162, 1, MATCH(CI$12,$D$15:$BY$15,0)),"Error")),0)</f>
        <v>0</v>
      </c>
      <c r="CJ162" s="4">
        <f t="shared" ca="1" si="79"/>
        <v>0</v>
      </c>
      <c r="CK162">
        <f t="shared" ca="1" si="83"/>
        <v>0</v>
      </c>
      <c r="CL162">
        <f t="shared" ca="1" si="84"/>
        <v>0</v>
      </c>
      <c r="CM162" s="4" t="str">
        <f ca="1">IF(D162=0,"",IF(CH162=0,"",COUNTIF($CH$16:$CH$197,"&gt;"&amp;CH162)+COUNTIF($CH162:$CH$197,CH162)))</f>
        <v/>
      </c>
      <c r="CN162" t="str">
        <f ca="1">IF(D162=0,"",IF(CH162=0,"",COUNTIFS($CI$16:$CI$197,"&lt;"&amp;CI162,$CI$16:$CI$197,"&lt;&gt;"&amp;0)+COUNTIF($CI162:$CI$197,CI162)))</f>
        <v/>
      </c>
      <c r="CQ162">
        <v>147</v>
      </c>
      <c r="CR162" t="e">
        <f t="shared" ca="1" si="71"/>
        <v>#N/A</v>
      </c>
      <c r="CS162" t="e">
        <f t="shared" ca="1" si="71"/>
        <v>#N/A</v>
      </c>
      <c r="CT162" s="3" t="e">
        <f t="shared" ca="1" si="71"/>
        <v>#N/A</v>
      </c>
      <c r="CU162" s="3" t="e">
        <f t="shared" ca="1" si="71"/>
        <v>#N/A</v>
      </c>
      <c r="CV162" s="4" t="e">
        <f t="shared" ca="1" si="71"/>
        <v>#N/A</v>
      </c>
      <c r="CW162" s="4" t="e">
        <f t="shared" ca="1" si="87"/>
        <v>#N/A</v>
      </c>
      <c r="CY162">
        <v>147</v>
      </c>
      <c r="CZ162" t="e">
        <f t="shared" ca="1" si="77"/>
        <v>#N/A</v>
      </c>
      <c r="DA162" t="e">
        <f t="shared" ca="1" si="77"/>
        <v>#N/A</v>
      </c>
      <c r="DB162" s="3" t="e">
        <f t="shared" ca="1" si="77"/>
        <v>#N/A</v>
      </c>
      <c r="DC162" s="3" t="e">
        <f t="shared" ca="1" si="77"/>
        <v>#N/A</v>
      </c>
      <c r="DD162" s="4" t="e">
        <f t="shared" ca="1" si="77"/>
        <v>#N/A</v>
      </c>
      <c r="DE162" s="4" t="e">
        <f t="shared" ca="1" si="88"/>
        <v>#N/A</v>
      </c>
      <c r="DF162" t="e">
        <f t="shared" ca="1" si="85"/>
        <v>#N/A</v>
      </c>
    </row>
    <row r="163" spans="4:110" x14ac:dyDescent="0.2">
      <c r="D163" s="135">
        <f t="shared" ca="1" si="96"/>
        <v>0</v>
      </c>
      <c r="E163" s="135">
        <f t="shared" ca="1" si="96"/>
        <v>0</v>
      </c>
      <c r="F163" s="135">
        <f t="shared" ca="1" si="96"/>
        <v>0</v>
      </c>
      <c r="G163" s="135">
        <f t="shared" ca="1" si="96"/>
        <v>0</v>
      </c>
      <c r="H163" s="135">
        <f t="shared" ca="1" si="96"/>
        <v>0</v>
      </c>
      <c r="I163" s="135">
        <f t="shared" ca="1" si="96"/>
        <v>0</v>
      </c>
      <c r="J163" s="2">
        <f t="shared" ca="1" si="96"/>
        <v>0</v>
      </c>
      <c r="K163" s="135">
        <f t="shared" ca="1" si="96"/>
        <v>0</v>
      </c>
      <c r="L163" s="135">
        <f t="shared" ca="1" si="96"/>
        <v>0</v>
      </c>
      <c r="M163" s="135">
        <f t="shared" ca="1" si="96"/>
        <v>0</v>
      </c>
      <c r="N163" s="135">
        <f t="shared" ca="1" si="96"/>
        <v>0</v>
      </c>
      <c r="O163" s="135">
        <f t="shared" ca="1" si="96"/>
        <v>0</v>
      </c>
      <c r="P163" s="135">
        <f t="shared" ca="1" si="96"/>
        <v>0</v>
      </c>
      <c r="Q163" s="135">
        <f t="shared" ca="1" si="96"/>
        <v>0</v>
      </c>
      <c r="R163" s="135">
        <f t="shared" ca="1" si="96"/>
        <v>0</v>
      </c>
      <c r="S163" s="135">
        <f t="shared" ca="1" si="96"/>
        <v>0</v>
      </c>
      <c r="T163" s="135">
        <f t="shared" ca="1" si="95"/>
        <v>0</v>
      </c>
      <c r="U163" s="135">
        <f t="shared" ca="1" si="95"/>
        <v>0</v>
      </c>
      <c r="V163" s="135">
        <f t="shared" ca="1" si="95"/>
        <v>0</v>
      </c>
      <c r="W163" s="135">
        <f t="shared" ca="1" si="95"/>
        <v>0</v>
      </c>
      <c r="X163" s="135">
        <f t="shared" ca="1" si="95"/>
        <v>0</v>
      </c>
      <c r="Y163" s="135">
        <f t="shared" ca="1" si="95"/>
        <v>0</v>
      </c>
      <c r="Z163" s="135">
        <f t="shared" ca="1" si="95"/>
        <v>0</v>
      </c>
      <c r="AA163" s="135">
        <f t="shared" ca="1" si="95"/>
        <v>0</v>
      </c>
      <c r="AB163" s="135">
        <f t="shared" ca="1" si="95"/>
        <v>0</v>
      </c>
      <c r="AC163" s="135">
        <f t="shared" ca="1" si="95"/>
        <v>0</v>
      </c>
      <c r="AD163" s="135">
        <f t="shared" ca="1" si="95"/>
        <v>0</v>
      </c>
      <c r="AE163" s="135">
        <f t="shared" ca="1" si="95"/>
        <v>0</v>
      </c>
      <c r="AF163" s="135">
        <f t="shared" ca="1" si="95"/>
        <v>0</v>
      </c>
      <c r="AG163" s="135">
        <f t="shared" ca="1" si="94"/>
        <v>0</v>
      </c>
      <c r="AH163" s="135">
        <f t="shared" ca="1" si="94"/>
        <v>0</v>
      </c>
      <c r="AI163" s="135">
        <f t="shared" ca="1" si="92"/>
        <v>0</v>
      </c>
      <c r="AJ163" s="135">
        <f t="shared" ca="1" si="92"/>
        <v>0</v>
      </c>
      <c r="AK163" s="135">
        <f t="shared" ca="1" si="92"/>
        <v>0</v>
      </c>
      <c r="AL163" s="135">
        <f t="shared" ca="1" si="92"/>
        <v>0</v>
      </c>
      <c r="AM163" s="135">
        <f t="shared" ca="1" si="92"/>
        <v>0</v>
      </c>
      <c r="AN163" s="135">
        <f t="shared" ca="1" si="92"/>
        <v>0</v>
      </c>
      <c r="AO163" s="135">
        <f t="shared" ca="1" si="92"/>
        <v>0</v>
      </c>
      <c r="AP163" s="135">
        <f t="shared" ca="1" si="92"/>
        <v>0</v>
      </c>
      <c r="AQ163" s="135">
        <f t="shared" ca="1" si="92"/>
        <v>0</v>
      </c>
      <c r="AR163" s="135">
        <f t="shared" ca="1" si="89"/>
        <v>0</v>
      </c>
      <c r="AS163" s="135">
        <f t="shared" ca="1" si="89"/>
        <v>0</v>
      </c>
      <c r="AT163" s="135">
        <f t="shared" ca="1" si="89"/>
        <v>0</v>
      </c>
      <c r="AU163" s="135">
        <f t="shared" ca="1" si="89"/>
        <v>0</v>
      </c>
      <c r="AV163" s="135">
        <f t="shared" ca="1" si="89"/>
        <v>0</v>
      </c>
      <c r="AW163" s="135">
        <f t="shared" ca="1" si="89"/>
        <v>0</v>
      </c>
      <c r="AX163" s="135">
        <f t="shared" ca="1" si="89"/>
        <v>0</v>
      </c>
      <c r="AY163" s="135">
        <f t="shared" ca="1" si="89"/>
        <v>0</v>
      </c>
      <c r="AZ163" s="135">
        <f t="shared" ca="1" si="89"/>
        <v>0</v>
      </c>
      <c r="BA163" s="135">
        <f t="shared" ca="1" si="80"/>
        <v>0</v>
      </c>
      <c r="BB163" s="135">
        <f t="shared" ca="1" si="80"/>
        <v>0</v>
      </c>
      <c r="BC163" s="135">
        <f t="shared" ca="1" si="80"/>
        <v>0</v>
      </c>
      <c r="BD163" s="135">
        <f t="shared" ca="1" si="80"/>
        <v>0</v>
      </c>
      <c r="BE163" s="135">
        <f t="shared" ca="1" si="80"/>
        <v>0</v>
      </c>
      <c r="BF163" s="135">
        <f t="shared" ca="1" si="80"/>
        <v>0</v>
      </c>
      <c r="BG163" s="135">
        <f t="shared" ca="1" si="80"/>
        <v>0</v>
      </c>
      <c r="BH163" s="135">
        <f t="shared" ca="1" si="80"/>
        <v>0</v>
      </c>
      <c r="BI163" s="135">
        <f t="shared" ca="1" si="80"/>
        <v>0</v>
      </c>
      <c r="BJ163" s="135">
        <f t="shared" ca="1" si="80"/>
        <v>0</v>
      </c>
      <c r="BK163" s="135">
        <f t="shared" ca="1" si="80"/>
        <v>0</v>
      </c>
      <c r="BL163" s="135"/>
      <c r="BM163" s="135">
        <f ca="1">IF(INDEX($D163:$BV163, 1, MATCH(BM$11,$D$15:$BV$15,0))&gt;=PV_Zone_Ranking!$C$45,0,1)</f>
        <v>0</v>
      </c>
      <c r="BN163" s="135">
        <f t="shared" ca="1" si="81"/>
        <v>0</v>
      </c>
      <c r="BQ163">
        <f ca="1">IF(PV_Zone_Ranking!$AK$18="SS",0,IF(PV_Zone_Ranking!$G$29=0,0,1-(INDEX($D163:$BY163, 1, MATCH(BQ$11,$D$15:$BY$15,0))-PV_Zone_Ranking!$F$29)/(PV_Zone_Ranking!$G$29-PV_Zone_Ranking!$F$29)))</f>
        <v>3.8575399157771662</v>
      </c>
      <c r="BR163">
        <f>IF(PV_Zone_Ranking!$AK$18="TX",0,IF(PV_Zone_Ranking!$G$29=0,0,1-(INDEX($D163:$BY163, 1, MATCH(BR$11,$D$15:$BY$15,0))-PV_Zone_Ranking!$F$29)/(PV_Zone_Ranking!$G$29-PV_Zone_Ranking!$F$29)))</f>
        <v>0</v>
      </c>
      <c r="BS163">
        <f ca="1">IF(PV_Zone_Ranking!$G$30=0,0,1-(INDEX($D163:$BY163, 1, MATCH(BS$11,$D$15:$BY$15,0))-PV_Zone_Ranking!$F$30)/(PV_Zone_Ranking!$G$30-PV_Zone_Ranking!$F$30))</f>
        <v>1.0774207710083805</v>
      </c>
      <c r="BT163">
        <f ca="1">IF(PV_Zone_Ranking!$G$28=0,0,1-(INDEX($D163:$BY163, 1, MATCH(BT$11,$D$15:$BY$15,0))-PV_Zone_Ranking!$F$28)/(PV_Zone_Ranking!$G$28-PV_Zone_Ranking!$F$28))</f>
        <v>16.799370740204573</v>
      </c>
      <c r="BU163">
        <f ca="1">IF(PV_Zone_Ranking!$AK$18="SS",0,IF(PV_Zone_Ranking!$G$26=0,0,1-(INDEX($D163:$BY163, 1, MATCH(BU$11,$D$15:$BY$15,0))-PV_Zone_Ranking!$F$26)/(PV_Zone_Ranking!$G$26-PV_Zone_Ranking!$F$26)))</f>
        <v>19.138888658952798</v>
      </c>
      <c r="BV163">
        <f>IF(PV_Zone_Ranking!$AK$18="TX",0,IF(PV_Zone_Ranking!$G$26=0,0,1-(INDEX($D163:$BY163, 1, MATCH(BV$11,$D$15:$BY$15,0))-PV_Zone_Ranking!$F$26)/(PV_Zone_Ranking!$G$26-PV_Zone_Ranking!$F$26)))</f>
        <v>0</v>
      </c>
      <c r="BW163">
        <v>0</v>
      </c>
      <c r="BX163">
        <f t="shared" ca="1" si="91"/>
        <v>0</v>
      </c>
      <c r="BY163">
        <f t="shared" ca="1" si="90"/>
        <v>0</v>
      </c>
      <c r="BZ163">
        <f t="shared" ca="1" si="90"/>
        <v>0</v>
      </c>
      <c r="CA163">
        <f t="shared" ca="1" si="90"/>
        <v>0</v>
      </c>
      <c r="CB163">
        <f t="shared" ca="1" si="90"/>
        <v>0</v>
      </c>
      <c r="CC163">
        <f t="shared" ca="1" si="90"/>
        <v>0</v>
      </c>
      <c r="CD163">
        <f t="shared" ca="1" si="90"/>
        <v>0</v>
      </c>
      <c r="CE163">
        <f t="shared" ca="1" si="90"/>
        <v>0</v>
      </c>
      <c r="CF163">
        <f t="shared" ca="1" si="90"/>
        <v>0</v>
      </c>
      <c r="CG163">
        <f t="shared" ca="1" si="90"/>
        <v>0</v>
      </c>
      <c r="CH163" s="3">
        <f t="shared" ca="1" si="82"/>
        <v>0</v>
      </c>
      <c r="CI163" s="3">
        <f ca="1">IF($BN163=0,IF(PV_Zone_Ranking!$AK$18="SS",INDEX($D163:$BY163, 1, MATCH(CI$11,$D$15:$BY$15,0)),IF(PV_Zone_Ranking!$AK$18="TX",INDEX($D163:$BY163, 1, MATCH(CI$12,$D$15:$BY$15,0)),"Error")),0)</f>
        <v>0</v>
      </c>
      <c r="CJ163" s="4">
        <f t="shared" ca="1" si="79"/>
        <v>0</v>
      </c>
      <c r="CK163">
        <f t="shared" ca="1" si="83"/>
        <v>0</v>
      </c>
      <c r="CL163">
        <f t="shared" ca="1" si="84"/>
        <v>0</v>
      </c>
      <c r="CM163" s="4" t="str">
        <f ca="1">IF(D163=0,"",IF(CH163=0,"",COUNTIF($CH$16:$CH$197,"&gt;"&amp;CH163)+COUNTIF($CH163:$CH$197,CH163)))</f>
        <v/>
      </c>
      <c r="CN163" t="str">
        <f ca="1">IF(D163=0,"",IF(CH163=0,"",COUNTIFS($CI$16:$CI$197,"&lt;"&amp;CI163,$CI$16:$CI$197,"&lt;&gt;"&amp;0)+COUNTIF($CI163:$CI$197,CI163)))</f>
        <v/>
      </c>
      <c r="CQ163">
        <v>148</v>
      </c>
      <c r="CR163" t="e">
        <f t="shared" ca="1" si="71"/>
        <v>#N/A</v>
      </c>
      <c r="CS163" t="e">
        <f t="shared" ca="1" si="71"/>
        <v>#N/A</v>
      </c>
      <c r="CT163" s="3" t="e">
        <f t="shared" ca="1" si="71"/>
        <v>#N/A</v>
      </c>
      <c r="CU163" s="3" t="e">
        <f t="shared" ca="1" si="71"/>
        <v>#N/A</v>
      </c>
      <c r="CV163" s="4" t="e">
        <f t="shared" ca="1" si="71"/>
        <v>#N/A</v>
      </c>
      <c r="CW163" s="4" t="e">
        <f t="shared" ca="1" si="87"/>
        <v>#N/A</v>
      </c>
      <c r="CY163">
        <v>148</v>
      </c>
      <c r="CZ163" t="e">
        <f t="shared" ca="1" si="77"/>
        <v>#N/A</v>
      </c>
      <c r="DA163" t="e">
        <f t="shared" ca="1" si="77"/>
        <v>#N/A</v>
      </c>
      <c r="DB163" s="3" t="e">
        <f t="shared" ca="1" si="77"/>
        <v>#N/A</v>
      </c>
      <c r="DC163" s="3" t="e">
        <f t="shared" ca="1" si="77"/>
        <v>#N/A</v>
      </c>
      <c r="DD163" s="4" t="e">
        <f t="shared" ca="1" si="77"/>
        <v>#N/A</v>
      </c>
      <c r="DE163" s="4" t="e">
        <f t="shared" ca="1" si="88"/>
        <v>#N/A</v>
      </c>
      <c r="DF163" t="e">
        <f t="shared" ca="1" si="85"/>
        <v>#N/A</v>
      </c>
    </row>
    <row r="164" spans="4:110" x14ac:dyDescent="0.2">
      <c r="D164" s="135">
        <f t="shared" ca="1" si="96"/>
        <v>0</v>
      </c>
      <c r="E164" s="135">
        <f t="shared" ca="1" si="96"/>
        <v>0</v>
      </c>
      <c r="F164" s="135">
        <f t="shared" ca="1" si="96"/>
        <v>0</v>
      </c>
      <c r="G164" s="135">
        <f t="shared" ca="1" si="96"/>
        <v>0</v>
      </c>
      <c r="H164" s="135">
        <f t="shared" ca="1" si="96"/>
        <v>0</v>
      </c>
      <c r="I164" s="135">
        <f t="shared" ca="1" si="96"/>
        <v>0</v>
      </c>
      <c r="J164" s="2">
        <f t="shared" ca="1" si="96"/>
        <v>0</v>
      </c>
      <c r="K164" s="135">
        <f t="shared" ca="1" si="96"/>
        <v>0</v>
      </c>
      <c r="L164" s="135">
        <f t="shared" ca="1" si="96"/>
        <v>0</v>
      </c>
      <c r="M164" s="135">
        <f t="shared" ca="1" si="96"/>
        <v>0</v>
      </c>
      <c r="N164" s="135">
        <f t="shared" ca="1" si="96"/>
        <v>0</v>
      </c>
      <c r="O164" s="135">
        <f t="shared" ca="1" si="96"/>
        <v>0</v>
      </c>
      <c r="P164" s="135">
        <f t="shared" ca="1" si="96"/>
        <v>0</v>
      </c>
      <c r="Q164" s="135">
        <f t="shared" ca="1" si="96"/>
        <v>0</v>
      </c>
      <c r="R164" s="135">
        <f t="shared" ca="1" si="96"/>
        <v>0</v>
      </c>
      <c r="S164" s="135">
        <f t="shared" ca="1" si="96"/>
        <v>0</v>
      </c>
      <c r="T164" s="135">
        <f t="shared" ca="1" si="95"/>
        <v>0</v>
      </c>
      <c r="U164" s="135">
        <f t="shared" ca="1" si="95"/>
        <v>0</v>
      </c>
      <c r="V164" s="135">
        <f t="shared" ca="1" si="95"/>
        <v>0</v>
      </c>
      <c r="W164" s="135">
        <f t="shared" ca="1" si="95"/>
        <v>0</v>
      </c>
      <c r="X164" s="135">
        <f t="shared" ca="1" si="95"/>
        <v>0</v>
      </c>
      <c r="Y164" s="135">
        <f t="shared" ca="1" si="95"/>
        <v>0</v>
      </c>
      <c r="Z164" s="135">
        <f t="shared" ca="1" si="95"/>
        <v>0</v>
      </c>
      <c r="AA164" s="135">
        <f t="shared" ca="1" si="95"/>
        <v>0</v>
      </c>
      <c r="AB164" s="135">
        <f t="shared" ca="1" si="95"/>
        <v>0</v>
      </c>
      <c r="AC164" s="135">
        <f t="shared" ca="1" si="95"/>
        <v>0</v>
      </c>
      <c r="AD164" s="135">
        <f t="shared" ca="1" si="95"/>
        <v>0</v>
      </c>
      <c r="AE164" s="135">
        <f t="shared" ca="1" si="95"/>
        <v>0</v>
      </c>
      <c r="AF164" s="135">
        <f t="shared" ca="1" si="95"/>
        <v>0</v>
      </c>
      <c r="AG164" s="135">
        <f t="shared" ca="1" si="94"/>
        <v>0</v>
      </c>
      <c r="AH164" s="135">
        <f t="shared" ca="1" si="94"/>
        <v>0</v>
      </c>
      <c r="AI164" s="135">
        <f t="shared" ca="1" si="92"/>
        <v>0</v>
      </c>
      <c r="AJ164" s="135">
        <f t="shared" ca="1" si="92"/>
        <v>0</v>
      </c>
      <c r="AK164" s="135">
        <f t="shared" ca="1" si="92"/>
        <v>0</v>
      </c>
      <c r="AL164" s="135">
        <f t="shared" ca="1" si="92"/>
        <v>0</v>
      </c>
      <c r="AM164" s="135">
        <f t="shared" ca="1" si="92"/>
        <v>0</v>
      </c>
      <c r="AN164" s="135">
        <f t="shared" ca="1" si="92"/>
        <v>0</v>
      </c>
      <c r="AO164" s="135">
        <f t="shared" ca="1" si="92"/>
        <v>0</v>
      </c>
      <c r="AP164" s="135">
        <f t="shared" ca="1" si="92"/>
        <v>0</v>
      </c>
      <c r="AQ164" s="135">
        <f t="shared" ca="1" si="92"/>
        <v>0</v>
      </c>
      <c r="AR164" s="135">
        <f t="shared" ca="1" si="89"/>
        <v>0</v>
      </c>
      <c r="AS164" s="135">
        <f t="shared" ca="1" si="89"/>
        <v>0</v>
      </c>
      <c r="AT164" s="135">
        <f t="shared" ca="1" si="89"/>
        <v>0</v>
      </c>
      <c r="AU164" s="135">
        <f t="shared" ca="1" si="89"/>
        <v>0</v>
      </c>
      <c r="AV164" s="135">
        <f t="shared" ca="1" si="89"/>
        <v>0</v>
      </c>
      <c r="AW164" s="135">
        <f t="shared" ca="1" si="89"/>
        <v>0</v>
      </c>
      <c r="AX164" s="135">
        <f t="shared" ca="1" si="89"/>
        <v>0</v>
      </c>
      <c r="AY164" s="135">
        <f t="shared" ca="1" si="89"/>
        <v>0</v>
      </c>
      <c r="AZ164" s="135">
        <f t="shared" ca="1" si="89"/>
        <v>0</v>
      </c>
      <c r="BA164" s="135">
        <f t="shared" ca="1" si="80"/>
        <v>0</v>
      </c>
      <c r="BB164" s="135">
        <f t="shared" ca="1" si="80"/>
        <v>0</v>
      </c>
      <c r="BC164" s="135">
        <f t="shared" ca="1" si="80"/>
        <v>0</v>
      </c>
      <c r="BD164" s="135">
        <f t="shared" ca="1" si="80"/>
        <v>0</v>
      </c>
      <c r="BE164" s="135">
        <f t="shared" ca="1" si="80"/>
        <v>0</v>
      </c>
      <c r="BF164" s="135">
        <f t="shared" ca="1" si="80"/>
        <v>0</v>
      </c>
      <c r="BG164" s="135">
        <f t="shared" ca="1" si="80"/>
        <v>0</v>
      </c>
      <c r="BH164" s="135">
        <f t="shared" ca="1" si="80"/>
        <v>0</v>
      </c>
      <c r="BI164" s="135">
        <f t="shared" ca="1" si="80"/>
        <v>0</v>
      </c>
      <c r="BJ164" s="135">
        <f t="shared" ca="1" si="80"/>
        <v>0</v>
      </c>
      <c r="BK164" s="135">
        <f t="shared" ca="1" si="80"/>
        <v>0</v>
      </c>
      <c r="BL164" s="135"/>
      <c r="BM164" s="135">
        <f ca="1">IF(INDEX($D164:$BV164, 1, MATCH(BM$11,$D$15:$BV$15,0))&gt;=PV_Zone_Ranking!$C$45,0,1)</f>
        <v>0</v>
      </c>
      <c r="BN164" s="135">
        <f t="shared" ca="1" si="81"/>
        <v>0</v>
      </c>
      <c r="BQ164">
        <f ca="1">IF(PV_Zone_Ranking!$AK$18="SS",0,IF(PV_Zone_Ranking!$G$29=0,0,1-(INDEX($D164:$BY164, 1, MATCH(BQ$11,$D$15:$BY$15,0))-PV_Zone_Ranking!$F$29)/(PV_Zone_Ranking!$G$29-PV_Zone_Ranking!$F$29)))</f>
        <v>3.8575399157771662</v>
      </c>
      <c r="BR164">
        <f>IF(PV_Zone_Ranking!$AK$18="TX",0,IF(PV_Zone_Ranking!$G$29=0,0,1-(INDEX($D164:$BY164, 1, MATCH(BR$11,$D$15:$BY$15,0))-PV_Zone_Ranking!$F$29)/(PV_Zone_Ranking!$G$29-PV_Zone_Ranking!$F$29)))</f>
        <v>0</v>
      </c>
      <c r="BS164">
        <f ca="1">IF(PV_Zone_Ranking!$G$30=0,0,1-(INDEX($D164:$BY164, 1, MATCH(BS$11,$D$15:$BY$15,0))-PV_Zone_Ranking!$F$30)/(PV_Zone_Ranking!$G$30-PV_Zone_Ranking!$F$30))</f>
        <v>1.0774207710083805</v>
      </c>
      <c r="BT164">
        <f ca="1">IF(PV_Zone_Ranking!$G$28=0,0,1-(INDEX($D164:$BY164, 1, MATCH(BT$11,$D$15:$BY$15,0))-PV_Zone_Ranking!$F$28)/(PV_Zone_Ranking!$G$28-PV_Zone_Ranking!$F$28))</f>
        <v>16.799370740204573</v>
      </c>
      <c r="BU164">
        <f ca="1">IF(PV_Zone_Ranking!$AK$18="SS",0,IF(PV_Zone_Ranking!$G$26=0,0,1-(INDEX($D164:$BY164, 1, MATCH(BU$11,$D$15:$BY$15,0))-PV_Zone_Ranking!$F$26)/(PV_Zone_Ranking!$G$26-PV_Zone_Ranking!$F$26)))</f>
        <v>19.138888658952798</v>
      </c>
      <c r="BV164">
        <f>IF(PV_Zone_Ranking!$AK$18="TX",0,IF(PV_Zone_Ranking!$G$26=0,0,1-(INDEX($D164:$BY164, 1, MATCH(BV$11,$D$15:$BY$15,0))-PV_Zone_Ranking!$F$26)/(PV_Zone_Ranking!$G$26-PV_Zone_Ranking!$F$26)))</f>
        <v>0</v>
      </c>
      <c r="BW164">
        <v>0</v>
      </c>
      <c r="BX164">
        <f t="shared" ca="1" si="91"/>
        <v>0</v>
      </c>
      <c r="BY164">
        <f t="shared" ca="1" si="90"/>
        <v>0</v>
      </c>
      <c r="BZ164">
        <f t="shared" ca="1" si="90"/>
        <v>0</v>
      </c>
      <c r="CA164">
        <f t="shared" ca="1" si="90"/>
        <v>0</v>
      </c>
      <c r="CB164">
        <f t="shared" ca="1" si="90"/>
        <v>0</v>
      </c>
      <c r="CC164">
        <f t="shared" ca="1" si="90"/>
        <v>0</v>
      </c>
      <c r="CD164">
        <f t="shared" ca="1" si="90"/>
        <v>0</v>
      </c>
      <c r="CE164">
        <f t="shared" ca="1" si="90"/>
        <v>0</v>
      </c>
      <c r="CF164">
        <f t="shared" ca="1" si="90"/>
        <v>0</v>
      </c>
      <c r="CG164">
        <f t="shared" ca="1" si="90"/>
        <v>0</v>
      </c>
      <c r="CH164" s="3">
        <f t="shared" ca="1" si="82"/>
        <v>0</v>
      </c>
      <c r="CI164" s="3">
        <f ca="1">IF($BN164=0,IF(PV_Zone_Ranking!$AK$18="SS",INDEX($D164:$BY164, 1, MATCH(CI$11,$D$15:$BY$15,0)),IF(PV_Zone_Ranking!$AK$18="TX",INDEX($D164:$BY164, 1, MATCH(CI$12,$D$15:$BY$15,0)),"Error")),0)</f>
        <v>0</v>
      </c>
      <c r="CJ164" s="4">
        <f t="shared" ca="1" si="79"/>
        <v>0</v>
      </c>
      <c r="CK164">
        <f t="shared" ca="1" si="83"/>
        <v>0</v>
      </c>
      <c r="CL164">
        <f t="shared" ca="1" si="84"/>
        <v>0</v>
      </c>
      <c r="CM164" s="4" t="str">
        <f ca="1">IF(D164=0,"",IF(CH164=0,"",COUNTIF($CH$16:$CH$197,"&gt;"&amp;CH164)+COUNTIF($CH164:$CH$197,CH164)))</f>
        <v/>
      </c>
      <c r="CN164" t="str">
        <f ca="1">IF(D164=0,"",IF(CH164=0,"",COUNTIFS($CI$16:$CI$197,"&lt;"&amp;CI164,$CI$16:$CI$197,"&lt;&gt;"&amp;0)+COUNTIF($CI164:$CI$197,CI164)))</f>
        <v/>
      </c>
      <c r="CQ164">
        <v>149</v>
      </c>
      <c r="CR164" t="e">
        <f t="shared" ca="1" si="71"/>
        <v>#N/A</v>
      </c>
      <c r="CS164" t="e">
        <f t="shared" ca="1" si="71"/>
        <v>#N/A</v>
      </c>
      <c r="CT164" s="3" t="e">
        <f t="shared" ca="1" si="71"/>
        <v>#N/A</v>
      </c>
      <c r="CU164" s="3" t="e">
        <f t="shared" ca="1" si="71"/>
        <v>#N/A</v>
      </c>
      <c r="CV164" s="4" t="e">
        <f t="shared" ca="1" si="71"/>
        <v>#N/A</v>
      </c>
      <c r="CW164" s="4" t="e">
        <f t="shared" ca="1" si="87"/>
        <v>#N/A</v>
      </c>
      <c r="CY164">
        <v>149</v>
      </c>
      <c r="CZ164" t="e">
        <f t="shared" ca="1" si="77"/>
        <v>#N/A</v>
      </c>
      <c r="DA164" t="e">
        <f t="shared" ca="1" si="77"/>
        <v>#N/A</v>
      </c>
      <c r="DB164" s="3" t="e">
        <f t="shared" ca="1" si="77"/>
        <v>#N/A</v>
      </c>
      <c r="DC164" s="3" t="e">
        <f t="shared" ca="1" si="77"/>
        <v>#N/A</v>
      </c>
      <c r="DD164" s="4" t="e">
        <f t="shared" ca="1" si="77"/>
        <v>#N/A</v>
      </c>
      <c r="DE164" s="4" t="e">
        <f t="shared" ca="1" si="88"/>
        <v>#N/A</v>
      </c>
      <c r="DF164" t="e">
        <f t="shared" ca="1" si="85"/>
        <v>#N/A</v>
      </c>
    </row>
    <row r="165" spans="4:110" x14ac:dyDescent="0.2">
      <c r="D165" s="135">
        <f t="shared" ca="1" si="96"/>
        <v>0</v>
      </c>
      <c r="E165" s="135">
        <f t="shared" ca="1" si="96"/>
        <v>0</v>
      </c>
      <c r="F165" s="135">
        <f t="shared" ca="1" si="96"/>
        <v>0</v>
      </c>
      <c r="G165" s="135">
        <f t="shared" ca="1" si="96"/>
        <v>0</v>
      </c>
      <c r="H165" s="135">
        <f t="shared" ca="1" si="96"/>
        <v>0</v>
      </c>
      <c r="I165" s="135">
        <f t="shared" ca="1" si="96"/>
        <v>0</v>
      </c>
      <c r="J165" s="2">
        <f t="shared" ca="1" si="96"/>
        <v>0</v>
      </c>
      <c r="K165" s="135">
        <f t="shared" ca="1" si="96"/>
        <v>0</v>
      </c>
      <c r="L165" s="135">
        <f t="shared" ca="1" si="96"/>
        <v>0</v>
      </c>
      <c r="M165" s="135">
        <f t="shared" ca="1" si="96"/>
        <v>0</v>
      </c>
      <c r="N165" s="135">
        <f t="shared" ca="1" si="96"/>
        <v>0</v>
      </c>
      <c r="O165" s="135">
        <f t="shared" ca="1" si="96"/>
        <v>0</v>
      </c>
      <c r="P165" s="135">
        <f t="shared" ca="1" si="96"/>
        <v>0</v>
      </c>
      <c r="Q165" s="135">
        <f t="shared" ca="1" si="96"/>
        <v>0</v>
      </c>
      <c r="R165" s="135">
        <f t="shared" ca="1" si="96"/>
        <v>0</v>
      </c>
      <c r="S165" s="135">
        <f t="shared" ca="1" si="96"/>
        <v>0</v>
      </c>
      <c r="T165" s="135">
        <f t="shared" ca="1" si="95"/>
        <v>0</v>
      </c>
      <c r="U165" s="135">
        <f t="shared" ca="1" si="95"/>
        <v>0</v>
      </c>
      <c r="V165" s="135">
        <f t="shared" ca="1" si="95"/>
        <v>0</v>
      </c>
      <c r="W165" s="135">
        <f t="shared" ca="1" si="95"/>
        <v>0</v>
      </c>
      <c r="X165" s="135">
        <f t="shared" ca="1" si="95"/>
        <v>0</v>
      </c>
      <c r="Y165" s="135">
        <f t="shared" ca="1" si="95"/>
        <v>0</v>
      </c>
      <c r="Z165" s="135">
        <f t="shared" ca="1" si="95"/>
        <v>0</v>
      </c>
      <c r="AA165" s="135">
        <f t="shared" ca="1" si="95"/>
        <v>0</v>
      </c>
      <c r="AB165" s="135">
        <f t="shared" ca="1" si="95"/>
        <v>0</v>
      </c>
      <c r="AC165" s="135">
        <f t="shared" ca="1" si="95"/>
        <v>0</v>
      </c>
      <c r="AD165" s="135">
        <f t="shared" ca="1" si="95"/>
        <v>0</v>
      </c>
      <c r="AE165" s="135">
        <f t="shared" ca="1" si="95"/>
        <v>0</v>
      </c>
      <c r="AF165" s="135">
        <f t="shared" ca="1" si="95"/>
        <v>0</v>
      </c>
      <c r="AG165" s="135">
        <f t="shared" ca="1" si="94"/>
        <v>0</v>
      </c>
      <c r="AH165" s="135">
        <f t="shared" ca="1" si="94"/>
        <v>0</v>
      </c>
      <c r="AI165" s="135">
        <f t="shared" ca="1" si="92"/>
        <v>0</v>
      </c>
      <c r="AJ165" s="135">
        <f t="shared" ca="1" si="92"/>
        <v>0</v>
      </c>
      <c r="AK165" s="135">
        <f t="shared" ca="1" si="92"/>
        <v>0</v>
      </c>
      <c r="AL165" s="135">
        <f t="shared" ca="1" si="92"/>
        <v>0</v>
      </c>
      <c r="AM165" s="135">
        <f t="shared" ca="1" si="92"/>
        <v>0</v>
      </c>
      <c r="AN165" s="135">
        <f t="shared" ca="1" si="92"/>
        <v>0</v>
      </c>
      <c r="AO165" s="135">
        <f t="shared" ca="1" si="92"/>
        <v>0</v>
      </c>
      <c r="AP165" s="135">
        <f t="shared" ca="1" si="92"/>
        <v>0</v>
      </c>
      <c r="AQ165" s="135">
        <f t="shared" ca="1" si="92"/>
        <v>0</v>
      </c>
      <c r="AR165" s="135">
        <f t="shared" ca="1" si="89"/>
        <v>0</v>
      </c>
      <c r="AS165" s="135">
        <f t="shared" ca="1" si="89"/>
        <v>0</v>
      </c>
      <c r="AT165" s="135">
        <f t="shared" ca="1" si="89"/>
        <v>0</v>
      </c>
      <c r="AU165" s="135">
        <f t="shared" ca="1" si="89"/>
        <v>0</v>
      </c>
      <c r="AV165" s="135">
        <f t="shared" ca="1" si="89"/>
        <v>0</v>
      </c>
      <c r="AW165" s="135">
        <f t="shared" ca="1" si="89"/>
        <v>0</v>
      </c>
      <c r="AX165" s="135">
        <f t="shared" ca="1" si="89"/>
        <v>0</v>
      </c>
      <c r="AY165" s="135">
        <f t="shared" ca="1" si="89"/>
        <v>0</v>
      </c>
      <c r="AZ165" s="135">
        <f t="shared" ca="1" si="89"/>
        <v>0</v>
      </c>
      <c r="BA165" s="135">
        <f t="shared" ca="1" si="80"/>
        <v>0</v>
      </c>
      <c r="BB165" s="135">
        <f t="shared" ca="1" si="80"/>
        <v>0</v>
      </c>
      <c r="BC165" s="135">
        <f t="shared" ca="1" si="80"/>
        <v>0</v>
      </c>
      <c r="BD165" s="135">
        <f t="shared" ca="1" si="80"/>
        <v>0</v>
      </c>
      <c r="BE165" s="135">
        <f t="shared" ca="1" si="80"/>
        <v>0</v>
      </c>
      <c r="BF165" s="135">
        <f t="shared" ca="1" si="80"/>
        <v>0</v>
      </c>
      <c r="BG165" s="135">
        <f t="shared" ca="1" si="80"/>
        <v>0</v>
      </c>
      <c r="BH165" s="135">
        <f t="shared" ca="1" si="80"/>
        <v>0</v>
      </c>
      <c r="BI165" s="135">
        <f t="shared" ca="1" si="80"/>
        <v>0</v>
      </c>
      <c r="BJ165" s="135">
        <f t="shared" ca="1" si="80"/>
        <v>0</v>
      </c>
      <c r="BK165" s="135">
        <f t="shared" ca="1" si="80"/>
        <v>0</v>
      </c>
      <c r="BL165" s="135"/>
      <c r="BM165" s="135">
        <f ca="1">IF(INDEX($D165:$BV165, 1, MATCH(BM$11,$D$15:$BV$15,0))&gt;=PV_Zone_Ranking!$C$45,0,1)</f>
        <v>0</v>
      </c>
      <c r="BN165" s="135">
        <f t="shared" ca="1" si="81"/>
        <v>0</v>
      </c>
      <c r="BQ165">
        <f ca="1">IF(PV_Zone_Ranking!$AK$18="SS",0,IF(PV_Zone_Ranking!$G$29=0,0,1-(INDEX($D165:$BY165, 1, MATCH(BQ$11,$D$15:$BY$15,0))-PV_Zone_Ranking!$F$29)/(PV_Zone_Ranking!$G$29-PV_Zone_Ranking!$F$29)))</f>
        <v>3.8575399157771662</v>
      </c>
      <c r="BR165">
        <f>IF(PV_Zone_Ranking!$AK$18="TX",0,IF(PV_Zone_Ranking!$G$29=0,0,1-(INDEX($D165:$BY165, 1, MATCH(BR$11,$D$15:$BY$15,0))-PV_Zone_Ranking!$F$29)/(PV_Zone_Ranking!$G$29-PV_Zone_Ranking!$F$29)))</f>
        <v>0</v>
      </c>
      <c r="BS165">
        <f ca="1">IF(PV_Zone_Ranking!$G$30=0,0,1-(INDEX($D165:$BY165, 1, MATCH(BS$11,$D$15:$BY$15,0))-PV_Zone_Ranking!$F$30)/(PV_Zone_Ranking!$G$30-PV_Zone_Ranking!$F$30))</f>
        <v>1.0774207710083805</v>
      </c>
      <c r="BT165">
        <f ca="1">IF(PV_Zone_Ranking!$G$28=0,0,1-(INDEX($D165:$BY165, 1, MATCH(BT$11,$D$15:$BY$15,0))-PV_Zone_Ranking!$F$28)/(PV_Zone_Ranking!$G$28-PV_Zone_Ranking!$F$28))</f>
        <v>16.799370740204573</v>
      </c>
      <c r="BU165">
        <f ca="1">IF(PV_Zone_Ranking!$AK$18="SS",0,IF(PV_Zone_Ranking!$G$26=0,0,1-(INDEX($D165:$BY165, 1, MATCH(BU$11,$D$15:$BY$15,0))-PV_Zone_Ranking!$F$26)/(PV_Zone_Ranking!$G$26-PV_Zone_Ranking!$F$26)))</f>
        <v>19.138888658952798</v>
      </c>
      <c r="BV165">
        <f>IF(PV_Zone_Ranking!$AK$18="TX",0,IF(PV_Zone_Ranking!$G$26=0,0,1-(INDEX($D165:$BY165, 1, MATCH(BV$11,$D$15:$BY$15,0))-PV_Zone_Ranking!$F$26)/(PV_Zone_Ranking!$G$26-PV_Zone_Ranking!$F$26)))</f>
        <v>0</v>
      </c>
      <c r="BW165">
        <v>0</v>
      </c>
      <c r="BX165">
        <f t="shared" ca="1" si="91"/>
        <v>0</v>
      </c>
      <c r="BY165">
        <f t="shared" ca="1" si="91"/>
        <v>0</v>
      </c>
      <c r="BZ165">
        <f t="shared" ca="1" si="91"/>
        <v>0</v>
      </c>
      <c r="CA165">
        <f t="shared" ca="1" si="91"/>
        <v>0</v>
      </c>
      <c r="CB165">
        <f t="shared" ca="1" si="91"/>
        <v>0</v>
      </c>
      <c r="CC165">
        <f t="shared" ca="1" si="91"/>
        <v>0</v>
      </c>
      <c r="CD165">
        <f t="shared" ca="1" si="91"/>
        <v>0</v>
      </c>
      <c r="CE165">
        <f t="shared" ca="1" si="91"/>
        <v>0</v>
      </c>
      <c r="CF165">
        <f t="shared" ca="1" si="91"/>
        <v>0</v>
      </c>
      <c r="CG165">
        <f t="shared" ca="1" si="91"/>
        <v>0</v>
      </c>
      <c r="CH165" s="3">
        <f t="shared" ca="1" si="82"/>
        <v>0</v>
      </c>
      <c r="CI165" s="3">
        <f ca="1">IF($BN165=0,IF(PV_Zone_Ranking!$AK$18="SS",INDEX($D165:$BY165, 1, MATCH(CI$11,$D$15:$BY$15,0)),IF(PV_Zone_Ranking!$AK$18="TX",INDEX($D165:$BY165, 1, MATCH(CI$12,$D$15:$BY$15,0)),"Error")),0)</f>
        <v>0</v>
      </c>
      <c r="CJ165" s="4">
        <f t="shared" ca="1" si="79"/>
        <v>0</v>
      </c>
      <c r="CK165">
        <f t="shared" ca="1" si="83"/>
        <v>0</v>
      </c>
      <c r="CL165">
        <f t="shared" ca="1" si="84"/>
        <v>0</v>
      </c>
      <c r="CM165" s="4" t="str">
        <f ca="1">IF(D165=0,"",IF(CH165=0,"",COUNTIF($CH$16:$CH$197,"&gt;"&amp;CH165)+COUNTIF($CH165:$CH$197,CH165)))</f>
        <v/>
      </c>
      <c r="CN165" t="str">
        <f ca="1">IF(D165=0,"",IF(CH165=0,"",COUNTIFS($CI$16:$CI$197,"&lt;"&amp;CI165,$CI$16:$CI$197,"&lt;&gt;"&amp;0)+COUNTIF($CI165:$CI$197,CI165)))</f>
        <v/>
      </c>
      <c r="CQ165">
        <v>150</v>
      </c>
      <c r="CR165" t="e">
        <f t="shared" ca="1" si="71"/>
        <v>#N/A</v>
      </c>
      <c r="CS165" t="e">
        <f t="shared" ca="1" si="71"/>
        <v>#N/A</v>
      </c>
      <c r="CT165" s="3" t="e">
        <f t="shared" ca="1" si="71"/>
        <v>#N/A</v>
      </c>
      <c r="CU165" s="3" t="e">
        <f t="shared" ca="1" si="71"/>
        <v>#N/A</v>
      </c>
      <c r="CV165" s="4" t="e">
        <f t="shared" ca="1" si="71"/>
        <v>#N/A</v>
      </c>
      <c r="CW165" s="4" t="e">
        <f t="shared" ca="1" si="87"/>
        <v>#N/A</v>
      </c>
      <c r="CY165">
        <v>150</v>
      </c>
      <c r="CZ165" t="e">
        <f t="shared" ca="1" si="77"/>
        <v>#N/A</v>
      </c>
      <c r="DA165" t="e">
        <f t="shared" ca="1" si="77"/>
        <v>#N/A</v>
      </c>
      <c r="DB165" s="3" t="e">
        <f t="shared" ca="1" si="77"/>
        <v>#N/A</v>
      </c>
      <c r="DC165" s="3" t="e">
        <f t="shared" ca="1" si="77"/>
        <v>#N/A</v>
      </c>
      <c r="DD165" s="4" t="e">
        <f t="shared" ca="1" si="77"/>
        <v>#N/A</v>
      </c>
      <c r="DE165" s="4" t="e">
        <f t="shared" ca="1" si="88"/>
        <v>#N/A</v>
      </c>
      <c r="DF165" t="e">
        <f t="shared" ca="1" si="85"/>
        <v>#N/A</v>
      </c>
    </row>
    <row r="166" spans="4:110" x14ac:dyDescent="0.2">
      <c r="D166" s="135">
        <f t="shared" ca="1" si="96"/>
        <v>0</v>
      </c>
      <c r="E166" s="135">
        <f t="shared" ca="1" si="96"/>
        <v>0</v>
      </c>
      <c r="F166" s="135">
        <f t="shared" ca="1" si="96"/>
        <v>0</v>
      </c>
      <c r="G166" s="135">
        <f t="shared" ca="1" si="96"/>
        <v>0</v>
      </c>
      <c r="H166" s="135">
        <f t="shared" ca="1" si="96"/>
        <v>0</v>
      </c>
      <c r="I166" s="135">
        <f t="shared" ca="1" si="96"/>
        <v>0</v>
      </c>
      <c r="J166" s="2">
        <f t="shared" ca="1" si="96"/>
        <v>0</v>
      </c>
      <c r="K166" s="135">
        <f t="shared" ca="1" si="96"/>
        <v>0</v>
      </c>
      <c r="L166" s="135">
        <f t="shared" ca="1" si="96"/>
        <v>0</v>
      </c>
      <c r="M166" s="135">
        <f t="shared" ca="1" si="96"/>
        <v>0</v>
      </c>
      <c r="N166" s="135">
        <f t="shared" ca="1" si="96"/>
        <v>0</v>
      </c>
      <c r="O166" s="135">
        <f t="shared" ca="1" si="96"/>
        <v>0</v>
      </c>
      <c r="P166" s="135">
        <f t="shared" ca="1" si="96"/>
        <v>0</v>
      </c>
      <c r="Q166" s="135">
        <f t="shared" ca="1" si="96"/>
        <v>0</v>
      </c>
      <c r="R166" s="135">
        <f t="shared" ca="1" si="96"/>
        <v>0</v>
      </c>
      <c r="S166" s="135">
        <f t="shared" ca="1" si="96"/>
        <v>0</v>
      </c>
      <c r="T166" s="135">
        <f t="shared" ca="1" si="95"/>
        <v>0</v>
      </c>
      <c r="U166" s="135">
        <f t="shared" ca="1" si="95"/>
        <v>0</v>
      </c>
      <c r="V166" s="135">
        <f t="shared" ca="1" si="95"/>
        <v>0</v>
      </c>
      <c r="W166" s="135">
        <f t="shared" ca="1" si="95"/>
        <v>0</v>
      </c>
      <c r="X166" s="135">
        <f t="shared" ca="1" si="95"/>
        <v>0</v>
      </c>
      <c r="Y166" s="135">
        <f t="shared" ca="1" si="95"/>
        <v>0</v>
      </c>
      <c r="Z166" s="135">
        <f t="shared" ca="1" si="95"/>
        <v>0</v>
      </c>
      <c r="AA166" s="135">
        <f t="shared" ca="1" si="95"/>
        <v>0</v>
      </c>
      <c r="AB166" s="135">
        <f t="shared" ca="1" si="95"/>
        <v>0</v>
      </c>
      <c r="AC166" s="135">
        <f t="shared" ca="1" si="95"/>
        <v>0</v>
      </c>
      <c r="AD166" s="135">
        <f t="shared" ca="1" si="95"/>
        <v>0</v>
      </c>
      <c r="AE166" s="135">
        <f t="shared" ca="1" si="95"/>
        <v>0</v>
      </c>
      <c r="AF166" s="135">
        <f t="shared" ca="1" si="95"/>
        <v>0</v>
      </c>
      <c r="AG166" s="135">
        <f t="shared" ca="1" si="94"/>
        <v>0</v>
      </c>
      <c r="AH166" s="135">
        <f t="shared" ca="1" si="94"/>
        <v>0</v>
      </c>
      <c r="AI166" s="135">
        <f t="shared" ca="1" si="94"/>
        <v>0</v>
      </c>
      <c r="AJ166" s="135">
        <f t="shared" ca="1" si="92"/>
        <v>0</v>
      </c>
      <c r="AK166" s="135">
        <f t="shared" ca="1" si="92"/>
        <v>0</v>
      </c>
      <c r="AL166" s="135">
        <f t="shared" ca="1" si="92"/>
        <v>0</v>
      </c>
      <c r="AM166" s="135">
        <f t="shared" ca="1" si="92"/>
        <v>0</v>
      </c>
      <c r="AN166" s="135">
        <f t="shared" ca="1" si="92"/>
        <v>0</v>
      </c>
      <c r="AO166" s="135">
        <f t="shared" ca="1" si="92"/>
        <v>0</v>
      </c>
      <c r="AP166" s="135">
        <f t="shared" ca="1" si="92"/>
        <v>0</v>
      </c>
      <c r="AQ166" s="135">
        <f t="shared" ca="1" si="92"/>
        <v>0</v>
      </c>
      <c r="AR166" s="135">
        <f t="shared" ca="1" si="92"/>
        <v>0</v>
      </c>
      <c r="AS166" s="135">
        <f t="shared" ca="1" si="92"/>
        <v>0</v>
      </c>
      <c r="AT166" s="135">
        <f t="shared" ca="1" si="92"/>
        <v>0</v>
      </c>
      <c r="AU166" s="135">
        <f t="shared" ca="1" si="89"/>
        <v>0</v>
      </c>
      <c r="AV166" s="135">
        <f t="shared" ca="1" si="89"/>
        <v>0</v>
      </c>
      <c r="AW166" s="135">
        <f t="shared" ca="1" si="89"/>
        <v>0</v>
      </c>
      <c r="AX166" s="135">
        <f t="shared" ca="1" si="89"/>
        <v>0</v>
      </c>
      <c r="AY166" s="135">
        <f t="shared" ca="1" si="89"/>
        <v>0</v>
      </c>
      <c r="AZ166" s="135">
        <f t="shared" ca="1" si="89"/>
        <v>0</v>
      </c>
      <c r="BA166" s="135">
        <f t="shared" ca="1" si="80"/>
        <v>0</v>
      </c>
      <c r="BB166" s="135">
        <f t="shared" ca="1" si="80"/>
        <v>0</v>
      </c>
      <c r="BC166" s="135">
        <f t="shared" ca="1" si="80"/>
        <v>0</v>
      </c>
      <c r="BD166" s="135">
        <f t="shared" ca="1" si="80"/>
        <v>0</v>
      </c>
      <c r="BE166" s="135">
        <f t="shared" ca="1" si="80"/>
        <v>0</v>
      </c>
      <c r="BF166" s="135">
        <f t="shared" ca="1" si="80"/>
        <v>0</v>
      </c>
      <c r="BG166" s="135">
        <f t="shared" ca="1" si="80"/>
        <v>0</v>
      </c>
      <c r="BH166" s="135">
        <f t="shared" ca="1" si="80"/>
        <v>0</v>
      </c>
      <c r="BI166" s="135">
        <f t="shared" ca="1" si="80"/>
        <v>0</v>
      </c>
      <c r="BJ166" s="135">
        <f t="shared" ca="1" si="80"/>
        <v>0</v>
      </c>
      <c r="BK166" s="135">
        <f t="shared" ca="1" si="80"/>
        <v>0</v>
      </c>
      <c r="BL166" s="135"/>
      <c r="BM166" s="135">
        <f ca="1">IF(INDEX($D166:$BV166, 1, MATCH(BM$11,$D$15:$BV$15,0))&gt;=PV_Zone_Ranking!$C$45,0,1)</f>
        <v>0</v>
      </c>
      <c r="BN166" s="135">
        <f t="shared" ca="1" si="81"/>
        <v>0</v>
      </c>
      <c r="BQ166">
        <f ca="1">IF(PV_Zone_Ranking!$AK$18="SS",0,IF(PV_Zone_Ranking!$G$29=0,0,1-(INDEX($D166:$BY166, 1, MATCH(BQ$11,$D$15:$BY$15,0))-PV_Zone_Ranking!$F$29)/(PV_Zone_Ranking!$G$29-PV_Zone_Ranking!$F$29)))</f>
        <v>3.8575399157771662</v>
      </c>
      <c r="BR166">
        <f>IF(PV_Zone_Ranking!$AK$18="TX",0,IF(PV_Zone_Ranking!$G$29=0,0,1-(INDEX($D166:$BY166, 1, MATCH(BR$11,$D$15:$BY$15,0))-PV_Zone_Ranking!$F$29)/(PV_Zone_Ranking!$G$29-PV_Zone_Ranking!$F$29)))</f>
        <v>0</v>
      </c>
      <c r="BS166">
        <f ca="1">IF(PV_Zone_Ranking!$G$30=0,0,1-(INDEX($D166:$BY166, 1, MATCH(BS$11,$D$15:$BY$15,0))-PV_Zone_Ranking!$F$30)/(PV_Zone_Ranking!$G$30-PV_Zone_Ranking!$F$30))</f>
        <v>1.0774207710083805</v>
      </c>
      <c r="BT166">
        <f ca="1">IF(PV_Zone_Ranking!$G$28=0,0,1-(INDEX($D166:$BY166, 1, MATCH(BT$11,$D$15:$BY$15,0))-PV_Zone_Ranking!$F$28)/(PV_Zone_Ranking!$G$28-PV_Zone_Ranking!$F$28))</f>
        <v>16.799370740204573</v>
      </c>
      <c r="BU166">
        <f ca="1">IF(PV_Zone_Ranking!$AK$18="SS",0,IF(PV_Zone_Ranking!$G$26=0,0,1-(INDEX($D166:$BY166, 1, MATCH(BU$11,$D$15:$BY$15,0))-PV_Zone_Ranking!$F$26)/(PV_Zone_Ranking!$G$26-PV_Zone_Ranking!$F$26)))</f>
        <v>19.138888658952798</v>
      </c>
      <c r="BV166">
        <f>IF(PV_Zone_Ranking!$AK$18="TX",0,IF(PV_Zone_Ranking!$G$26=0,0,1-(INDEX($D166:$BY166, 1, MATCH(BV$11,$D$15:$BY$15,0))-PV_Zone_Ranking!$F$26)/(PV_Zone_Ranking!$G$26-PV_Zone_Ranking!$F$26)))</f>
        <v>0</v>
      </c>
      <c r="BW166">
        <v>0</v>
      </c>
      <c r="BX166">
        <f t="shared" ca="1" si="91"/>
        <v>0</v>
      </c>
      <c r="BY166">
        <f t="shared" ca="1" si="91"/>
        <v>0</v>
      </c>
      <c r="BZ166">
        <f t="shared" ca="1" si="91"/>
        <v>0</v>
      </c>
      <c r="CA166">
        <f t="shared" ca="1" si="91"/>
        <v>0</v>
      </c>
      <c r="CB166">
        <f t="shared" ca="1" si="91"/>
        <v>0</v>
      </c>
      <c r="CC166">
        <f t="shared" ca="1" si="91"/>
        <v>0</v>
      </c>
      <c r="CD166">
        <f t="shared" ca="1" si="91"/>
        <v>0</v>
      </c>
      <c r="CE166">
        <f t="shared" ca="1" si="91"/>
        <v>0</v>
      </c>
      <c r="CF166">
        <f t="shared" ca="1" si="91"/>
        <v>0</v>
      </c>
      <c r="CG166">
        <f t="shared" ca="1" si="91"/>
        <v>0</v>
      </c>
      <c r="CH166" s="3">
        <f t="shared" ca="1" si="82"/>
        <v>0</v>
      </c>
      <c r="CI166" s="3">
        <f ca="1">IF($BN166=0,IF(PV_Zone_Ranking!$AK$18="SS",INDEX($D166:$BY166, 1, MATCH(CI$11,$D$15:$BY$15,0)),IF(PV_Zone_Ranking!$AK$18="TX",INDEX($D166:$BY166, 1, MATCH(CI$12,$D$15:$BY$15,0)),"Error")),0)</f>
        <v>0</v>
      </c>
      <c r="CJ166" s="4">
        <f t="shared" ca="1" si="79"/>
        <v>0</v>
      </c>
      <c r="CK166">
        <f t="shared" ca="1" si="83"/>
        <v>0</v>
      </c>
      <c r="CL166">
        <f t="shared" ca="1" si="84"/>
        <v>0</v>
      </c>
      <c r="CM166" s="4" t="str">
        <f ca="1">IF(D166=0,"",IF(CH166=0,"",COUNTIF($CH$16:$CH$197,"&gt;"&amp;CH166)+COUNTIF($CH166:$CH$197,CH166)))</f>
        <v/>
      </c>
      <c r="CN166" t="str">
        <f ca="1">IF(D166=0,"",IF(CH166=0,"",COUNTIFS($CI$16:$CI$197,"&lt;"&amp;CI166,$CI$16:$CI$197,"&lt;&gt;"&amp;0)+COUNTIF($CI166:$CI$197,CI166)))</f>
        <v/>
      </c>
      <c r="CQ166">
        <v>151</v>
      </c>
      <c r="CR166" t="e">
        <f t="shared" ca="1" si="71"/>
        <v>#N/A</v>
      </c>
      <c r="CS166" t="e">
        <f t="shared" ca="1" si="71"/>
        <v>#N/A</v>
      </c>
      <c r="CT166" s="3" t="e">
        <f t="shared" ca="1" si="71"/>
        <v>#N/A</v>
      </c>
      <c r="CU166" s="3" t="e">
        <f t="shared" ca="1" si="71"/>
        <v>#N/A</v>
      </c>
      <c r="CV166" s="4" t="e">
        <f t="shared" ca="1" si="71"/>
        <v>#N/A</v>
      </c>
      <c r="CW166" s="4" t="e">
        <f t="shared" ca="1" si="87"/>
        <v>#N/A</v>
      </c>
      <c r="CY166">
        <v>151</v>
      </c>
      <c r="CZ166" t="e">
        <f t="shared" ca="1" si="77"/>
        <v>#N/A</v>
      </c>
      <c r="DA166" t="e">
        <f t="shared" ca="1" si="77"/>
        <v>#N/A</v>
      </c>
      <c r="DB166" s="3" t="e">
        <f t="shared" ca="1" si="77"/>
        <v>#N/A</v>
      </c>
      <c r="DC166" s="3" t="e">
        <f t="shared" ca="1" si="77"/>
        <v>#N/A</v>
      </c>
      <c r="DD166" s="4" t="e">
        <f t="shared" ca="1" si="77"/>
        <v>#N/A</v>
      </c>
      <c r="DE166" s="4" t="e">
        <f t="shared" ca="1" si="88"/>
        <v>#N/A</v>
      </c>
      <c r="DF166" t="e">
        <f t="shared" ca="1" si="85"/>
        <v>#N/A</v>
      </c>
    </row>
    <row r="167" spans="4:110" x14ac:dyDescent="0.2">
      <c r="D167" s="135">
        <f t="shared" ca="1" si="96"/>
        <v>0</v>
      </c>
      <c r="E167" s="135">
        <f t="shared" ca="1" si="96"/>
        <v>0</v>
      </c>
      <c r="F167" s="135">
        <f t="shared" ca="1" si="96"/>
        <v>0</v>
      </c>
      <c r="G167" s="135">
        <f t="shared" ca="1" si="96"/>
        <v>0</v>
      </c>
      <c r="H167" s="135">
        <f t="shared" ca="1" si="96"/>
        <v>0</v>
      </c>
      <c r="I167" s="135">
        <f t="shared" ca="1" si="96"/>
        <v>0</v>
      </c>
      <c r="J167" s="2">
        <f t="shared" ca="1" si="96"/>
        <v>0</v>
      </c>
      <c r="K167" s="135">
        <f t="shared" ca="1" si="96"/>
        <v>0</v>
      </c>
      <c r="L167" s="135">
        <f t="shared" ca="1" si="96"/>
        <v>0</v>
      </c>
      <c r="M167" s="135">
        <f t="shared" ca="1" si="96"/>
        <v>0</v>
      </c>
      <c r="N167" s="135">
        <f t="shared" ca="1" si="96"/>
        <v>0</v>
      </c>
      <c r="O167" s="135">
        <f t="shared" ca="1" si="96"/>
        <v>0</v>
      </c>
      <c r="P167" s="135">
        <f t="shared" ca="1" si="96"/>
        <v>0</v>
      </c>
      <c r="Q167" s="135">
        <f t="shared" ca="1" si="96"/>
        <v>0</v>
      </c>
      <c r="R167" s="135">
        <f t="shared" ca="1" si="96"/>
        <v>0</v>
      </c>
      <c r="S167" s="135">
        <f t="shared" ca="1" si="96"/>
        <v>0</v>
      </c>
      <c r="T167" s="135">
        <f t="shared" ca="1" si="95"/>
        <v>0</v>
      </c>
      <c r="U167" s="135">
        <f t="shared" ca="1" si="95"/>
        <v>0</v>
      </c>
      <c r="V167" s="135">
        <f t="shared" ca="1" si="95"/>
        <v>0</v>
      </c>
      <c r="W167" s="135">
        <f t="shared" ca="1" si="95"/>
        <v>0</v>
      </c>
      <c r="X167" s="135">
        <f t="shared" ca="1" si="95"/>
        <v>0</v>
      </c>
      <c r="Y167" s="135">
        <f t="shared" ca="1" si="95"/>
        <v>0</v>
      </c>
      <c r="Z167" s="135">
        <f t="shared" ca="1" si="95"/>
        <v>0</v>
      </c>
      <c r="AA167" s="135">
        <f t="shared" ca="1" si="95"/>
        <v>0</v>
      </c>
      <c r="AB167" s="135">
        <f t="shared" ca="1" si="95"/>
        <v>0</v>
      </c>
      <c r="AC167" s="135">
        <f t="shared" ca="1" si="95"/>
        <v>0</v>
      </c>
      <c r="AD167" s="135">
        <f t="shared" ca="1" si="95"/>
        <v>0</v>
      </c>
      <c r="AE167" s="135">
        <f t="shared" ca="1" si="95"/>
        <v>0</v>
      </c>
      <c r="AF167" s="135">
        <f t="shared" ca="1" si="95"/>
        <v>0</v>
      </c>
      <c r="AG167" s="135">
        <f t="shared" ca="1" si="92"/>
        <v>0</v>
      </c>
      <c r="AH167" s="135">
        <f t="shared" ca="1" si="92"/>
        <v>0</v>
      </c>
      <c r="AI167" s="135">
        <f t="shared" ca="1" si="92"/>
        <v>0</v>
      </c>
      <c r="AJ167" s="135">
        <f t="shared" ca="1" si="92"/>
        <v>0</v>
      </c>
      <c r="AK167" s="135">
        <f t="shared" ca="1" si="92"/>
        <v>0</v>
      </c>
      <c r="AL167" s="135">
        <f t="shared" ca="1" si="92"/>
        <v>0</v>
      </c>
      <c r="AM167" s="135">
        <f t="shared" ca="1" si="92"/>
        <v>0</v>
      </c>
      <c r="AN167" s="135">
        <f t="shared" ca="1" si="92"/>
        <v>0</v>
      </c>
      <c r="AO167" s="135">
        <f t="shared" ca="1" si="92"/>
        <v>0</v>
      </c>
      <c r="AP167" s="135">
        <f t="shared" ca="1" si="92"/>
        <v>0</v>
      </c>
      <c r="AQ167" s="135">
        <f t="shared" ca="1" si="92"/>
        <v>0</v>
      </c>
      <c r="AR167" s="135">
        <f t="shared" ca="1" si="92"/>
        <v>0</v>
      </c>
      <c r="AS167" s="135">
        <f t="shared" ca="1" si="92"/>
        <v>0</v>
      </c>
      <c r="AT167" s="135">
        <f t="shared" ca="1" si="92"/>
        <v>0</v>
      </c>
      <c r="AU167" s="135">
        <f t="shared" ca="1" si="89"/>
        <v>0</v>
      </c>
      <c r="AV167" s="135">
        <f t="shared" ca="1" si="89"/>
        <v>0</v>
      </c>
      <c r="AW167" s="135">
        <f t="shared" ca="1" si="89"/>
        <v>0</v>
      </c>
      <c r="AX167" s="135">
        <f t="shared" ca="1" si="89"/>
        <v>0</v>
      </c>
      <c r="AY167" s="135">
        <f t="shared" ca="1" si="89"/>
        <v>0</v>
      </c>
      <c r="AZ167" s="135">
        <f t="shared" ca="1" si="89"/>
        <v>0</v>
      </c>
      <c r="BA167" s="135">
        <f t="shared" ca="1" si="80"/>
        <v>0</v>
      </c>
      <c r="BB167" s="135">
        <f t="shared" ca="1" si="80"/>
        <v>0</v>
      </c>
      <c r="BC167" s="135">
        <f t="shared" ca="1" si="80"/>
        <v>0</v>
      </c>
      <c r="BD167" s="135">
        <f t="shared" ca="1" si="80"/>
        <v>0</v>
      </c>
      <c r="BE167" s="135">
        <f t="shared" ca="1" si="80"/>
        <v>0</v>
      </c>
      <c r="BF167" s="135">
        <f t="shared" ca="1" si="80"/>
        <v>0</v>
      </c>
      <c r="BG167" s="135">
        <f t="shared" ca="1" si="80"/>
        <v>0</v>
      </c>
      <c r="BH167" s="135">
        <f t="shared" ca="1" si="80"/>
        <v>0</v>
      </c>
      <c r="BI167" s="135">
        <f t="shared" ca="1" si="80"/>
        <v>0</v>
      </c>
      <c r="BJ167" s="135">
        <f t="shared" ca="1" si="80"/>
        <v>0</v>
      </c>
      <c r="BK167" s="135">
        <f t="shared" ca="1" si="80"/>
        <v>0</v>
      </c>
      <c r="BL167" s="135"/>
      <c r="BM167" s="135">
        <f ca="1">IF(INDEX($D167:$BV167, 1, MATCH(BM$11,$D$15:$BV$15,0))&gt;=PV_Zone_Ranking!$C$45,0,1)</f>
        <v>0</v>
      </c>
      <c r="BN167" s="135">
        <f t="shared" ca="1" si="81"/>
        <v>0</v>
      </c>
      <c r="BQ167">
        <f ca="1">IF(PV_Zone_Ranking!$AK$18="SS",0,IF(PV_Zone_Ranking!$G$29=0,0,1-(INDEX($D167:$BY167, 1, MATCH(BQ$11,$D$15:$BY$15,0))-PV_Zone_Ranking!$F$29)/(PV_Zone_Ranking!$G$29-PV_Zone_Ranking!$F$29)))</f>
        <v>3.8575399157771662</v>
      </c>
      <c r="BR167">
        <f>IF(PV_Zone_Ranking!$AK$18="TX",0,IF(PV_Zone_Ranking!$G$29=0,0,1-(INDEX($D167:$BY167, 1, MATCH(BR$11,$D$15:$BY$15,0))-PV_Zone_Ranking!$F$29)/(PV_Zone_Ranking!$G$29-PV_Zone_Ranking!$F$29)))</f>
        <v>0</v>
      </c>
      <c r="BS167">
        <f ca="1">IF(PV_Zone_Ranking!$G$30=0,0,1-(INDEX($D167:$BY167, 1, MATCH(BS$11,$D$15:$BY$15,0))-PV_Zone_Ranking!$F$30)/(PV_Zone_Ranking!$G$30-PV_Zone_Ranking!$F$30))</f>
        <v>1.0774207710083805</v>
      </c>
      <c r="BT167">
        <f ca="1">IF(PV_Zone_Ranking!$G$28=0,0,1-(INDEX($D167:$BY167, 1, MATCH(BT$11,$D$15:$BY$15,0))-PV_Zone_Ranking!$F$28)/(PV_Zone_Ranking!$G$28-PV_Zone_Ranking!$F$28))</f>
        <v>16.799370740204573</v>
      </c>
      <c r="BU167">
        <f ca="1">IF(PV_Zone_Ranking!$AK$18="SS",0,IF(PV_Zone_Ranking!$G$26=0,0,1-(INDEX($D167:$BY167, 1, MATCH(BU$11,$D$15:$BY$15,0))-PV_Zone_Ranking!$F$26)/(PV_Zone_Ranking!$G$26-PV_Zone_Ranking!$F$26)))</f>
        <v>19.138888658952798</v>
      </c>
      <c r="BV167">
        <f>IF(PV_Zone_Ranking!$AK$18="TX",0,IF(PV_Zone_Ranking!$G$26=0,0,1-(INDEX($D167:$BY167, 1, MATCH(BV$11,$D$15:$BY$15,0))-PV_Zone_Ranking!$F$26)/(PV_Zone_Ranking!$G$26-PV_Zone_Ranking!$F$26)))</f>
        <v>0</v>
      </c>
      <c r="BW167">
        <v>0</v>
      </c>
      <c r="BX167">
        <f t="shared" ca="1" si="91"/>
        <v>0</v>
      </c>
      <c r="BY167">
        <f t="shared" ca="1" si="91"/>
        <v>0</v>
      </c>
      <c r="BZ167">
        <f t="shared" ca="1" si="91"/>
        <v>0</v>
      </c>
      <c r="CA167">
        <f t="shared" ca="1" si="91"/>
        <v>0</v>
      </c>
      <c r="CB167">
        <f t="shared" ca="1" si="91"/>
        <v>0</v>
      </c>
      <c r="CC167">
        <f t="shared" ca="1" si="91"/>
        <v>0</v>
      </c>
      <c r="CD167">
        <f t="shared" ca="1" si="91"/>
        <v>0</v>
      </c>
      <c r="CE167">
        <f t="shared" ca="1" si="91"/>
        <v>0</v>
      </c>
      <c r="CF167">
        <f t="shared" ca="1" si="91"/>
        <v>0</v>
      </c>
      <c r="CG167">
        <f t="shared" ca="1" si="91"/>
        <v>0</v>
      </c>
      <c r="CH167" s="3">
        <f t="shared" ca="1" si="82"/>
        <v>0</v>
      </c>
      <c r="CI167" s="3">
        <f ca="1">IF($BN167=0,IF(PV_Zone_Ranking!$AK$18="SS",INDEX($D167:$BY167, 1, MATCH(CI$11,$D$15:$BY$15,0)),IF(PV_Zone_Ranking!$AK$18="TX",INDEX($D167:$BY167, 1, MATCH(CI$12,$D$15:$BY$15,0)),"Error")),0)</f>
        <v>0</v>
      </c>
      <c r="CJ167" s="4">
        <f t="shared" ca="1" si="79"/>
        <v>0</v>
      </c>
      <c r="CK167">
        <f t="shared" ca="1" si="83"/>
        <v>0</v>
      </c>
      <c r="CL167">
        <f t="shared" ca="1" si="84"/>
        <v>0</v>
      </c>
      <c r="CM167" s="4" t="str">
        <f ca="1">IF(D167=0,"",IF(CH167=0,"",COUNTIF($CH$16:$CH$197,"&gt;"&amp;CH167)+COUNTIF($CH167:$CH$197,CH167)))</f>
        <v/>
      </c>
      <c r="CN167" t="str">
        <f ca="1">IF(D167=0,"",IF(CH167=0,"",COUNTIFS($CI$16:$CI$197,"&lt;"&amp;CI167,$CI$16:$CI$197,"&lt;&gt;"&amp;0)+COUNTIF($CI167:$CI$197,CI167)))</f>
        <v/>
      </c>
      <c r="CQ167">
        <v>152</v>
      </c>
      <c r="CR167" t="e">
        <f t="shared" ca="1" si="71"/>
        <v>#N/A</v>
      </c>
      <c r="CS167" t="e">
        <f t="shared" ca="1" si="71"/>
        <v>#N/A</v>
      </c>
      <c r="CT167" s="3" t="e">
        <f t="shared" ca="1" si="71"/>
        <v>#N/A</v>
      </c>
      <c r="CU167" s="3" t="e">
        <f t="shared" ca="1" si="71"/>
        <v>#N/A</v>
      </c>
      <c r="CV167" s="4" t="e">
        <f t="shared" ca="1" si="71"/>
        <v>#N/A</v>
      </c>
      <c r="CW167" s="4" t="e">
        <f t="shared" ca="1" si="87"/>
        <v>#N/A</v>
      </c>
      <c r="CY167">
        <v>152</v>
      </c>
      <c r="CZ167" t="e">
        <f t="shared" ca="1" si="77"/>
        <v>#N/A</v>
      </c>
      <c r="DA167" t="e">
        <f t="shared" ca="1" si="77"/>
        <v>#N/A</v>
      </c>
      <c r="DB167" s="3" t="e">
        <f t="shared" ca="1" si="77"/>
        <v>#N/A</v>
      </c>
      <c r="DC167" s="3" t="e">
        <f t="shared" ca="1" si="77"/>
        <v>#N/A</v>
      </c>
      <c r="DD167" s="4" t="e">
        <f t="shared" ca="1" si="77"/>
        <v>#N/A</v>
      </c>
      <c r="DE167" s="4" t="e">
        <f t="shared" ca="1" si="88"/>
        <v>#N/A</v>
      </c>
      <c r="DF167" t="e">
        <f t="shared" ca="1" si="85"/>
        <v>#N/A</v>
      </c>
    </row>
    <row r="168" spans="4:110" x14ac:dyDescent="0.2">
      <c r="D168" s="135">
        <f t="shared" ca="1" si="96"/>
        <v>0</v>
      </c>
      <c r="E168" s="135">
        <f t="shared" ca="1" si="96"/>
        <v>0</v>
      </c>
      <c r="F168" s="135">
        <f t="shared" ca="1" si="96"/>
        <v>0</v>
      </c>
      <c r="G168" s="135">
        <f t="shared" ca="1" si="96"/>
        <v>0</v>
      </c>
      <c r="H168" s="135">
        <f t="shared" ca="1" si="96"/>
        <v>0</v>
      </c>
      <c r="I168" s="135">
        <f t="shared" ca="1" si="96"/>
        <v>0</v>
      </c>
      <c r="J168" s="2">
        <f t="shared" ca="1" si="96"/>
        <v>0</v>
      </c>
      <c r="K168" s="135">
        <f t="shared" ca="1" si="96"/>
        <v>0</v>
      </c>
      <c r="L168" s="135">
        <f t="shared" ca="1" si="96"/>
        <v>0</v>
      </c>
      <c r="M168" s="135">
        <f t="shared" ca="1" si="96"/>
        <v>0</v>
      </c>
      <c r="N168" s="135">
        <f t="shared" ca="1" si="96"/>
        <v>0</v>
      </c>
      <c r="O168" s="135">
        <f t="shared" ca="1" si="96"/>
        <v>0</v>
      </c>
      <c r="P168" s="135">
        <f t="shared" ca="1" si="96"/>
        <v>0</v>
      </c>
      <c r="Q168" s="135">
        <f t="shared" ca="1" si="96"/>
        <v>0</v>
      </c>
      <c r="R168" s="135">
        <f t="shared" ca="1" si="96"/>
        <v>0</v>
      </c>
      <c r="S168" s="135">
        <f t="shared" ca="1" si="96"/>
        <v>0</v>
      </c>
      <c r="T168" s="135">
        <f t="shared" ca="1" si="95"/>
        <v>0</v>
      </c>
      <c r="U168" s="135">
        <f t="shared" ca="1" si="95"/>
        <v>0</v>
      </c>
      <c r="V168" s="135">
        <f t="shared" ca="1" si="95"/>
        <v>0</v>
      </c>
      <c r="W168" s="135">
        <f t="shared" ca="1" si="95"/>
        <v>0</v>
      </c>
      <c r="X168" s="135">
        <f t="shared" ca="1" si="95"/>
        <v>0</v>
      </c>
      <c r="Y168" s="135">
        <f t="shared" ca="1" si="95"/>
        <v>0</v>
      </c>
      <c r="Z168" s="135">
        <f t="shared" ca="1" si="95"/>
        <v>0</v>
      </c>
      <c r="AA168" s="135">
        <f t="shared" ca="1" si="95"/>
        <v>0</v>
      </c>
      <c r="AB168" s="135">
        <f t="shared" ca="1" si="95"/>
        <v>0</v>
      </c>
      <c r="AC168" s="135">
        <f t="shared" ca="1" si="95"/>
        <v>0</v>
      </c>
      <c r="AD168" s="135">
        <f t="shared" ca="1" si="95"/>
        <v>0</v>
      </c>
      <c r="AE168" s="135">
        <f t="shared" ca="1" si="95"/>
        <v>0</v>
      </c>
      <c r="AF168" s="135">
        <f t="shared" ca="1" si="95"/>
        <v>0</v>
      </c>
      <c r="AG168" s="135">
        <f t="shared" ca="1" si="92"/>
        <v>0</v>
      </c>
      <c r="AH168" s="135">
        <f t="shared" ca="1" si="92"/>
        <v>0</v>
      </c>
      <c r="AI168" s="135">
        <f t="shared" ca="1" si="92"/>
        <v>0</v>
      </c>
      <c r="AJ168" s="135">
        <f t="shared" ca="1" si="92"/>
        <v>0</v>
      </c>
      <c r="AK168" s="135">
        <f t="shared" ca="1" si="92"/>
        <v>0</v>
      </c>
      <c r="AL168" s="135">
        <f t="shared" ca="1" si="92"/>
        <v>0</v>
      </c>
      <c r="AM168" s="135">
        <f t="shared" ca="1" si="92"/>
        <v>0</v>
      </c>
      <c r="AN168" s="135">
        <f t="shared" ca="1" si="92"/>
        <v>0</v>
      </c>
      <c r="AO168" s="135">
        <f t="shared" ca="1" si="92"/>
        <v>0</v>
      </c>
      <c r="AP168" s="135">
        <f t="shared" ca="1" si="92"/>
        <v>0</v>
      </c>
      <c r="AQ168" s="135">
        <f t="shared" ca="1" si="92"/>
        <v>0</v>
      </c>
      <c r="AR168" s="135">
        <f t="shared" ca="1" si="92"/>
        <v>0</v>
      </c>
      <c r="AS168" s="135">
        <f t="shared" ca="1" si="92"/>
        <v>0</v>
      </c>
      <c r="AT168" s="135">
        <f t="shared" ca="1" si="92"/>
        <v>0</v>
      </c>
      <c r="AU168" s="135">
        <f t="shared" ca="1" si="89"/>
        <v>0</v>
      </c>
      <c r="AV168" s="135">
        <f t="shared" ca="1" si="89"/>
        <v>0</v>
      </c>
      <c r="AW168" s="135">
        <f t="shared" ca="1" si="89"/>
        <v>0</v>
      </c>
      <c r="AX168" s="135">
        <f t="shared" ca="1" si="89"/>
        <v>0</v>
      </c>
      <c r="AY168" s="135">
        <f t="shared" ca="1" si="89"/>
        <v>0</v>
      </c>
      <c r="AZ168" s="135">
        <f t="shared" ca="1" si="89"/>
        <v>0</v>
      </c>
      <c r="BA168" s="135">
        <f t="shared" ca="1" si="80"/>
        <v>0</v>
      </c>
      <c r="BB168" s="135">
        <f t="shared" ca="1" si="80"/>
        <v>0</v>
      </c>
      <c r="BC168" s="135">
        <f t="shared" ca="1" si="80"/>
        <v>0</v>
      </c>
      <c r="BD168" s="135">
        <f t="shared" ca="1" si="80"/>
        <v>0</v>
      </c>
      <c r="BE168" s="135">
        <f t="shared" ca="1" si="80"/>
        <v>0</v>
      </c>
      <c r="BF168" s="135">
        <f t="shared" ref="BA168:BK191" ca="1" si="97">INDIRECT($B$3&amp;"!R"&amp;(ROW()-$D$14)&amp;"C"&amp;(COLUMN()-$C$15),FALSE)</f>
        <v>0</v>
      </c>
      <c r="BG168" s="135">
        <f t="shared" ca="1" si="97"/>
        <v>0</v>
      </c>
      <c r="BH168" s="135">
        <f t="shared" ca="1" si="97"/>
        <v>0</v>
      </c>
      <c r="BI168" s="135">
        <f t="shared" ca="1" si="97"/>
        <v>0</v>
      </c>
      <c r="BJ168" s="135">
        <f t="shared" ca="1" si="97"/>
        <v>0</v>
      </c>
      <c r="BK168" s="135">
        <f t="shared" ca="1" si="97"/>
        <v>0</v>
      </c>
      <c r="BL168" s="135"/>
      <c r="BM168" s="135">
        <f ca="1">IF(INDEX($D168:$BV168, 1, MATCH(BM$11,$D$15:$BV$15,0))&gt;=PV_Zone_Ranking!$C$45,0,1)</f>
        <v>0</v>
      </c>
      <c r="BN168" s="135">
        <f t="shared" ca="1" si="81"/>
        <v>0</v>
      </c>
      <c r="BQ168">
        <f ca="1">IF(PV_Zone_Ranking!$AK$18="SS",0,IF(PV_Zone_Ranking!$G$29=0,0,1-(INDEX($D168:$BY168, 1, MATCH(BQ$11,$D$15:$BY$15,0))-PV_Zone_Ranking!$F$29)/(PV_Zone_Ranking!$G$29-PV_Zone_Ranking!$F$29)))</f>
        <v>3.8575399157771662</v>
      </c>
      <c r="BR168">
        <f>IF(PV_Zone_Ranking!$AK$18="TX",0,IF(PV_Zone_Ranking!$G$29=0,0,1-(INDEX($D168:$BY168, 1, MATCH(BR$11,$D$15:$BY$15,0))-PV_Zone_Ranking!$F$29)/(PV_Zone_Ranking!$G$29-PV_Zone_Ranking!$F$29)))</f>
        <v>0</v>
      </c>
      <c r="BS168">
        <f ca="1">IF(PV_Zone_Ranking!$G$30=0,0,1-(INDEX($D168:$BY168, 1, MATCH(BS$11,$D$15:$BY$15,0))-PV_Zone_Ranking!$F$30)/(PV_Zone_Ranking!$G$30-PV_Zone_Ranking!$F$30))</f>
        <v>1.0774207710083805</v>
      </c>
      <c r="BT168">
        <f ca="1">IF(PV_Zone_Ranking!$G$28=0,0,1-(INDEX($D168:$BY168, 1, MATCH(BT$11,$D$15:$BY$15,0))-PV_Zone_Ranking!$F$28)/(PV_Zone_Ranking!$G$28-PV_Zone_Ranking!$F$28))</f>
        <v>16.799370740204573</v>
      </c>
      <c r="BU168">
        <f ca="1">IF(PV_Zone_Ranking!$AK$18="SS",0,IF(PV_Zone_Ranking!$G$26=0,0,1-(INDEX($D168:$BY168, 1, MATCH(BU$11,$D$15:$BY$15,0))-PV_Zone_Ranking!$F$26)/(PV_Zone_Ranking!$G$26-PV_Zone_Ranking!$F$26)))</f>
        <v>19.138888658952798</v>
      </c>
      <c r="BV168">
        <f>IF(PV_Zone_Ranking!$AK$18="TX",0,IF(PV_Zone_Ranking!$G$26=0,0,1-(INDEX($D168:$BY168, 1, MATCH(BV$11,$D$15:$BY$15,0))-PV_Zone_Ranking!$F$26)/(PV_Zone_Ranking!$G$26-PV_Zone_Ranking!$F$26)))</f>
        <v>0</v>
      </c>
      <c r="BW168">
        <v>0</v>
      </c>
      <c r="BX168">
        <f t="shared" ca="1" si="91"/>
        <v>0</v>
      </c>
      <c r="BY168">
        <f t="shared" ca="1" si="91"/>
        <v>0</v>
      </c>
      <c r="BZ168">
        <f t="shared" ca="1" si="91"/>
        <v>0</v>
      </c>
      <c r="CA168">
        <f t="shared" ca="1" si="91"/>
        <v>0</v>
      </c>
      <c r="CB168">
        <f t="shared" ca="1" si="91"/>
        <v>0</v>
      </c>
      <c r="CC168">
        <f t="shared" ca="1" si="91"/>
        <v>0</v>
      </c>
      <c r="CD168">
        <f t="shared" ca="1" si="91"/>
        <v>0</v>
      </c>
      <c r="CE168">
        <f t="shared" ca="1" si="91"/>
        <v>0</v>
      </c>
      <c r="CF168">
        <f t="shared" ca="1" si="91"/>
        <v>0</v>
      </c>
      <c r="CG168">
        <f t="shared" ca="1" si="91"/>
        <v>0</v>
      </c>
      <c r="CH168" s="3">
        <f t="shared" ca="1" si="82"/>
        <v>0</v>
      </c>
      <c r="CI168" s="3">
        <f ca="1">IF($BN168=0,IF(PV_Zone_Ranking!$AK$18="SS",INDEX($D168:$BY168, 1, MATCH(CI$11,$D$15:$BY$15,0)),IF(PV_Zone_Ranking!$AK$18="TX",INDEX($D168:$BY168, 1, MATCH(CI$12,$D$15:$BY$15,0)),"Error")),0)</f>
        <v>0</v>
      </c>
      <c r="CJ168" s="4">
        <f t="shared" ca="1" si="79"/>
        <v>0</v>
      </c>
      <c r="CK168">
        <f t="shared" ca="1" si="83"/>
        <v>0</v>
      </c>
      <c r="CL168">
        <f t="shared" ca="1" si="84"/>
        <v>0</v>
      </c>
      <c r="CM168" s="4" t="str">
        <f ca="1">IF(D168=0,"",IF(CH168=0,"",COUNTIF($CH$16:$CH$197,"&gt;"&amp;CH168)+COUNTIF($CH168:$CH$197,CH168)))</f>
        <v/>
      </c>
      <c r="CN168" t="str">
        <f ca="1">IF(D168=0,"",IF(CH168=0,"",COUNTIFS($CI$16:$CI$197,"&lt;"&amp;CI168,$CI$16:$CI$197,"&lt;&gt;"&amp;0)+COUNTIF($CI168:$CI$197,CI168)))</f>
        <v/>
      </c>
      <c r="CQ168">
        <v>153</v>
      </c>
      <c r="CR168" t="e">
        <f t="shared" ca="1" si="71"/>
        <v>#N/A</v>
      </c>
      <c r="CS168" t="e">
        <f t="shared" ca="1" si="71"/>
        <v>#N/A</v>
      </c>
      <c r="CT168" s="3" t="e">
        <f t="shared" ca="1" si="71"/>
        <v>#N/A</v>
      </c>
      <c r="CU168" s="3" t="e">
        <f t="shared" ca="1" si="71"/>
        <v>#N/A</v>
      </c>
      <c r="CV168" s="4" t="e">
        <f t="shared" ca="1" si="71"/>
        <v>#N/A</v>
      </c>
      <c r="CW168" s="4" t="e">
        <f t="shared" ca="1" si="87"/>
        <v>#N/A</v>
      </c>
      <c r="CY168">
        <v>153</v>
      </c>
      <c r="CZ168" t="e">
        <f t="shared" ca="1" si="77"/>
        <v>#N/A</v>
      </c>
      <c r="DA168" t="e">
        <f t="shared" ca="1" si="77"/>
        <v>#N/A</v>
      </c>
      <c r="DB168" s="3" t="e">
        <f t="shared" ca="1" si="77"/>
        <v>#N/A</v>
      </c>
      <c r="DC168" s="3" t="e">
        <f t="shared" ca="1" si="77"/>
        <v>#N/A</v>
      </c>
      <c r="DD168" s="4" t="e">
        <f t="shared" ca="1" si="77"/>
        <v>#N/A</v>
      </c>
      <c r="DE168" s="4" t="e">
        <f t="shared" ca="1" si="88"/>
        <v>#N/A</v>
      </c>
      <c r="DF168" t="e">
        <f t="shared" ca="1" si="85"/>
        <v>#N/A</v>
      </c>
    </row>
    <row r="169" spans="4:110" x14ac:dyDescent="0.2">
      <c r="D169" s="135">
        <f t="shared" ca="1" si="96"/>
        <v>0</v>
      </c>
      <c r="E169" s="135">
        <f t="shared" ca="1" si="96"/>
        <v>0</v>
      </c>
      <c r="F169" s="135">
        <f t="shared" ca="1" si="96"/>
        <v>0</v>
      </c>
      <c r="G169" s="135">
        <f t="shared" ca="1" si="96"/>
        <v>0</v>
      </c>
      <c r="H169" s="135">
        <f t="shared" ca="1" si="96"/>
        <v>0</v>
      </c>
      <c r="I169" s="135">
        <f t="shared" ca="1" si="96"/>
        <v>0</v>
      </c>
      <c r="J169" s="2">
        <f t="shared" ca="1" si="96"/>
        <v>0</v>
      </c>
      <c r="K169" s="135">
        <f t="shared" ca="1" si="96"/>
        <v>0</v>
      </c>
      <c r="L169" s="135">
        <f t="shared" ca="1" si="96"/>
        <v>0</v>
      </c>
      <c r="M169" s="135">
        <f t="shared" ca="1" si="96"/>
        <v>0</v>
      </c>
      <c r="N169" s="135">
        <f t="shared" ca="1" si="96"/>
        <v>0</v>
      </c>
      <c r="O169" s="135">
        <f t="shared" ca="1" si="96"/>
        <v>0</v>
      </c>
      <c r="P169" s="135">
        <f t="shared" ca="1" si="96"/>
        <v>0</v>
      </c>
      <c r="Q169" s="135">
        <f t="shared" ca="1" si="96"/>
        <v>0</v>
      </c>
      <c r="R169" s="135">
        <f t="shared" ca="1" si="96"/>
        <v>0</v>
      </c>
      <c r="S169" s="135">
        <f t="shared" ca="1" si="96"/>
        <v>0</v>
      </c>
      <c r="T169" s="135">
        <f t="shared" ca="1" si="95"/>
        <v>0</v>
      </c>
      <c r="U169" s="135">
        <f t="shared" ca="1" si="95"/>
        <v>0</v>
      </c>
      <c r="V169" s="135">
        <f t="shared" ca="1" si="95"/>
        <v>0</v>
      </c>
      <c r="W169" s="135">
        <f t="shared" ca="1" si="95"/>
        <v>0</v>
      </c>
      <c r="X169" s="135">
        <f t="shared" ca="1" si="95"/>
        <v>0</v>
      </c>
      <c r="Y169" s="135">
        <f t="shared" ca="1" si="95"/>
        <v>0</v>
      </c>
      <c r="Z169" s="135">
        <f t="shared" ca="1" si="95"/>
        <v>0</v>
      </c>
      <c r="AA169" s="135">
        <f t="shared" ca="1" si="95"/>
        <v>0</v>
      </c>
      <c r="AB169" s="135">
        <f t="shared" ca="1" si="95"/>
        <v>0</v>
      </c>
      <c r="AC169" s="135">
        <f t="shared" ca="1" si="95"/>
        <v>0</v>
      </c>
      <c r="AD169" s="135">
        <f t="shared" ca="1" si="95"/>
        <v>0</v>
      </c>
      <c r="AE169" s="135">
        <f t="shared" ca="1" si="95"/>
        <v>0</v>
      </c>
      <c r="AF169" s="135">
        <f t="shared" ca="1" si="95"/>
        <v>0</v>
      </c>
      <c r="AG169" s="135">
        <f t="shared" ca="1" si="92"/>
        <v>0</v>
      </c>
      <c r="AH169" s="135">
        <f t="shared" ca="1" si="92"/>
        <v>0</v>
      </c>
      <c r="AI169" s="135">
        <f t="shared" ca="1" si="92"/>
        <v>0</v>
      </c>
      <c r="AJ169" s="135">
        <f t="shared" ca="1" si="92"/>
        <v>0</v>
      </c>
      <c r="AK169" s="135">
        <f t="shared" ca="1" si="92"/>
        <v>0</v>
      </c>
      <c r="AL169" s="135">
        <f t="shared" ca="1" si="92"/>
        <v>0</v>
      </c>
      <c r="AM169" s="135">
        <f t="shared" ca="1" si="92"/>
        <v>0</v>
      </c>
      <c r="AN169" s="135">
        <f t="shared" ca="1" si="92"/>
        <v>0</v>
      </c>
      <c r="AO169" s="135">
        <f t="shared" ca="1" si="92"/>
        <v>0</v>
      </c>
      <c r="AP169" s="135">
        <f t="shared" ca="1" si="92"/>
        <v>0</v>
      </c>
      <c r="AQ169" s="135">
        <f t="shared" ca="1" si="92"/>
        <v>0</v>
      </c>
      <c r="AR169" s="135">
        <f t="shared" ca="1" si="92"/>
        <v>0</v>
      </c>
      <c r="AS169" s="135">
        <f t="shared" ca="1" si="92"/>
        <v>0</v>
      </c>
      <c r="AT169" s="135">
        <f t="shared" ca="1" si="92"/>
        <v>0</v>
      </c>
      <c r="AU169" s="135">
        <f t="shared" ca="1" si="89"/>
        <v>0</v>
      </c>
      <c r="AV169" s="135">
        <f t="shared" ca="1" si="89"/>
        <v>0</v>
      </c>
      <c r="AW169" s="135">
        <f t="shared" ca="1" si="89"/>
        <v>0</v>
      </c>
      <c r="AX169" s="135">
        <f t="shared" ca="1" si="89"/>
        <v>0</v>
      </c>
      <c r="AY169" s="135">
        <f t="shared" ca="1" si="89"/>
        <v>0</v>
      </c>
      <c r="AZ169" s="135">
        <f t="shared" ca="1" si="89"/>
        <v>0</v>
      </c>
      <c r="BA169" s="135">
        <f t="shared" ca="1" si="97"/>
        <v>0</v>
      </c>
      <c r="BB169" s="135">
        <f t="shared" ca="1" si="97"/>
        <v>0</v>
      </c>
      <c r="BC169" s="135">
        <f t="shared" ca="1" si="97"/>
        <v>0</v>
      </c>
      <c r="BD169" s="135">
        <f t="shared" ca="1" si="97"/>
        <v>0</v>
      </c>
      <c r="BE169" s="135">
        <f t="shared" ca="1" si="97"/>
        <v>0</v>
      </c>
      <c r="BF169" s="135">
        <f t="shared" ca="1" si="97"/>
        <v>0</v>
      </c>
      <c r="BG169" s="135">
        <f t="shared" ca="1" si="97"/>
        <v>0</v>
      </c>
      <c r="BH169" s="135">
        <f t="shared" ca="1" si="97"/>
        <v>0</v>
      </c>
      <c r="BI169" s="135">
        <f t="shared" ca="1" si="97"/>
        <v>0</v>
      </c>
      <c r="BJ169" s="135">
        <f t="shared" ca="1" si="97"/>
        <v>0</v>
      </c>
      <c r="BK169" s="135">
        <f t="shared" ca="1" si="97"/>
        <v>0</v>
      </c>
      <c r="BL169" s="135"/>
      <c r="BM169" s="135">
        <f ca="1">IF(INDEX($D169:$BV169, 1, MATCH(BM$11,$D$15:$BV$15,0))&gt;=PV_Zone_Ranking!$C$45,0,1)</f>
        <v>0</v>
      </c>
      <c r="BN169" s="135">
        <f t="shared" ca="1" si="81"/>
        <v>0</v>
      </c>
      <c r="BQ169">
        <f ca="1">IF(PV_Zone_Ranking!$AK$18="SS",0,IF(PV_Zone_Ranking!$G$29=0,0,1-(INDEX($D169:$BY169, 1, MATCH(BQ$11,$D$15:$BY$15,0))-PV_Zone_Ranking!$F$29)/(PV_Zone_Ranking!$G$29-PV_Zone_Ranking!$F$29)))</f>
        <v>3.8575399157771662</v>
      </c>
      <c r="BR169">
        <f>IF(PV_Zone_Ranking!$AK$18="TX",0,IF(PV_Zone_Ranking!$G$29=0,0,1-(INDEX($D169:$BY169, 1, MATCH(BR$11,$D$15:$BY$15,0))-PV_Zone_Ranking!$F$29)/(PV_Zone_Ranking!$G$29-PV_Zone_Ranking!$F$29)))</f>
        <v>0</v>
      </c>
      <c r="BS169">
        <f ca="1">IF(PV_Zone_Ranking!$G$30=0,0,1-(INDEX($D169:$BY169, 1, MATCH(BS$11,$D$15:$BY$15,0))-PV_Zone_Ranking!$F$30)/(PV_Zone_Ranking!$G$30-PV_Zone_Ranking!$F$30))</f>
        <v>1.0774207710083805</v>
      </c>
      <c r="BT169">
        <f ca="1">IF(PV_Zone_Ranking!$G$28=0,0,1-(INDEX($D169:$BY169, 1, MATCH(BT$11,$D$15:$BY$15,0))-PV_Zone_Ranking!$F$28)/(PV_Zone_Ranking!$G$28-PV_Zone_Ranking!$F$28))</f>
        <v>16.799370740204573</v>
      </c>
      <c r="BU169">
        <f ca="1">IF(PV_Zone_Ranking!$AK$18="SS",0,IF(PV_Zone_Ranking!$G$26=0,0,1-(INDEX($D169:$BY169, 1, MATCH(BU$11,$D$15:$BY$15,0))-PV_Zone_Ranking!$F$26)/(PV_Zone_Ranking!$G$26-PV_Zone_Ranking!$F$26)))</f>
        <v>19.138888658952798</v>
      </c>
      <c r="BV169">
        <f>IF(PV_Zone_Ranking!$AK$18="TX",0,IF(PV_Zone_Ranking!$G$26=0,0,1-(INDEX($D169:$BY169, 1, MATCH(BV$11,$D$15:$BY$15,0))-PV_Zone_Ranking!$F$26)/(PV_Zone_Ranking!$G$26-PV_Zone_Ranking!$F$26)))</f>
        <v>0</v>
      </c>
      <c r="BW169">
        <v>0</v>
      </c>
      <c r="BX169">
        <f t="shared" ca="1" si="91"/>
        <v>0</v>
      </c>
      <c r="BY169">
        <f t="shared" ca="1" si="91"/>
        <v>0</v>
      </c>
      <c r="BZ169">
        <f t="shared" ca="1" si="91"/>
        <v>0</v>
      </c>
      <c r="CA169">
        <f t="shared" ca="1" si="91"/>
        <v>0</v>
      </c>
      <c r="CB169">
        <f t="shared" ca="1" si="91"/>
        <v>0</v>
      </c>
      <c r="CC169">
        <f t="shared" ca="1" si="91"/>
        <v>0</v>
      </c>
      <c r="CD169">
        <f t="shared" ca="1" si="91"/>
        <v>0</v>
      </c>
      <c r="CE169">
        <f t="shared" ca="1" si="91"/>
        <v>0</v>
      </c>
      <c r="CF169">
        <f t="shared" ca="1" si="91"/>
        <v>0</v>
      </c>
      <c r="CG169">
        <f t="shared" ca="1" si="91"/>
        <v>0</v>
      </c>
      <c r="CH169" s="3">
        <f t="shared" ca="1" si="82"/>
        <v>0</v>
      </c>
      <c r="CI169" s="3">
        <f ca="1">IF($BN169=0,IF(PV_Zone_Ranking!$AK$18="SS",INDEX($D169:$BY169, 1, MATCH(CI$11,$D$15:$BY$15,0)),IF(PV_Zone_Ranking!$AK$18="TX",INDEX($D169:$BY169, 1, MATCH(CI$12,$D$15:$BY$15,0)),"Error")),0)</f>
        <v>0</v>
      </c>
      <c r="CJ169" s="4">
        <f t="shared" ca="1" si="79"/>
        <v>0</v>
      </c>
      <c r="CK169">
        <f t="shared" ca="1" si="83"/>
        <v>0</v>
      </c>
      <c r="CL169">
        <f t="shared" ca="1" si="84"/>
        <v>0</v>
      </c>
      <c r="CM169" s="4" t="str">
        <f ca="1">IF(D169=0,"",IF(CH169=0,"",COUNTIF($CH$16:$CH$197,"&gt;"&amp;CH169)+COUNTIF($CH169:$CH$197,CH169)))</f>
        <v/>
      </c>
      <c r="CN169" t="str">
        <f ca="1">IF(D169=0,"",IF(CH169=0,"",COUNTIFS($CI$16:$CI$197,"&lt;"&amp;CI169,$CI$16:$CI$197,"&lt;&gt;"&amp;0)+COUNTIF($CI169:$CI$197,CI169)))</f>
        <v/>
      </c>
      <c r="CQ169">
        <v>154</v>
      </c>
      <c r="CR169" t="e">
        <f t="shared" ca="1" si="71"/>
        <v>#N/A</v>
      </c>
      <c r="CS169" t="e">
        <f t="shared" ca="1" si="71"/>
        <v>#N/A</v>
      </c>
      <c r="CT169" s="3" t="e">
        <f t="shared" ca="1" si="71"/>
        <v>#N/A</v>
      </c>
      <c r="CU169" s="3" t="e">
        <f t="shared" ca="1" si="71"/>
        <v>#N/A</v>
      </c>
      <c r="CV169" s="4" t="e">
        <f t="shared" ca="1" si="71"/>
        <v>#N/A</v>
      </c>
      <c r="CW169" s="4" t="e">
        <f t="shared" ca="1" si="87"/>
        <v>#N/A</v>
      </c>
      <c r="CY169">
        <v>154</v>
      </c>
      <c r="CZ169" t="e">
        <f t="shared" ca="1" si="77"/>
        <v>#N/A</v>
      </c>
      <c r="DA169" t="e">
        <f t="shared" ca="1" si="77"/>
        <v>#N/A</v>
      </c>
      <c r="DB169" s="3" t="e">
        <f t="shared" ca="1" si="77"/>
        <v>#N/A</v>
      </c>
      <c r="DC169" s="3" t="e">
        <f t="shared" ca="1" si="77"/>
        <v>#N/A</v>
      </c>
      <c r="DD169" s="4" t="e">
        <f t="shared" ca="1" si="77"/>
        <v>#N/A</v>
      </c>
      <c r="DE169" s="4" t="e">
        <f t="shared" ca="1" si="88"/>
        <v>#N/A</v>
      </c>
      <c r="DF169" t="e">
        <f t="shared" ca="1" si="85"/>
        <v>#N/A</v>
      </c>
    </row>
    <row r="170" spans="4:110" x14ac:dyDescent="0.2">
      <c r="D170" s="135">
        <f t="shared" ca="1" si="96"/>
        <v>0</v>
      </c>
      <c r="E170" s="135">
        <f t="shared" ca="1" si="96"/>
        <v>0</v>
      </c>
      <c r="F170" s="135">
        <f t="shared" ca="1" si="96"/>
        <v>0</v>
      </c>
      <c r="G170" s="135">
        <f t="shared" ca="1" si="96"/>
        <v>0</v>
      </c>
      <c r="H170" s="135">
        <f t="shared" ca="1" si="96"/>
        <v>0</v>
      </c>
      <c r="I170" s="135">
        <f t="shared" ca="1" si="96"/>
        <v>0</v>
      </c>
      <c r="J170" s="2">
        <f t="shared" ca="1" si="96"/>
        <v>0</v>
      </c>
      <c r="K170" s="135">
        <f t="shared" ca="1" si="96"/>
        <v>0</v>
      </c>
      <c r="L170" s="135">
        <f t="shared" ca="1" si="96"/>
        <v>0</v>
      </c>
      <c r="M170" s="135">
        <f t="shared" ca="1" si="96"/>
        <v>0</v>
      </c>
      <c r="N170" s="135">
        <f t="shared" ca="1" si="96"/>
        <v>0</v>
      </c>
      <c r="O170" s="135">
        <f t="shared" ca="1" si="96"/>
        <v>0</v>
      </c>
      <c r="P170" s="135">
        <f t="shared" ca="1" si="96"/>
        <v>0</v>
      </c>
      <c r="Q170" s="135">
        <f t="shared" ca="1" si="96"/>
        <v>0</v>
      </c>
      <c r="R170" s="135">
        <f t="shared" ca="1" si="96"/>
        <v>0</v>
      </c>
      <c r="S170" s="135">
        <f t="shared" ca="1" si="96"/>
        <v>0</v>
      </c>
      <c r="T170" s="135">
        <f t="shared" ca="1" si="95"/>
        <v>0</v>
      </c>
      <c r="U170" s="135">
        <f t="shared" ca="1" si="95"/>
        <v>0</v>
      </c>
      <c r="V170" s="135">
        <f t="shared" ca="1" si="95"/>
        <v>0</v>
      </c>
      <c r="W170" s="135">
        <f t="shared" ca="1" si="95"/>
        <v>0</v>
      </c>
      <c r="X170" s="135">
        <f t="shared" ca="1" si="95"/>
        <v>0</v>
      </c>
      <c r="Y170" s="135">
        <f t="shared" ca="1" si="95"/>
        <v>0</v>
      </c>
      <c r="Z170" s="135">
        <f t="shared" ca="1" si="95"/>
        <v>0</v>
      </c>
      <c r="AA170" s="135">
        <f t="shared" ca="1" si="95"/>
        <v>0</v>
      </c>
      <c r="AB170" s="135">
        <f t="shared" ca="1" si="95"/>
        <v>0</v>
      </c>
      <c r="AC170" s="135">
        <f t="shared" ca="1" si="95"/>
        <v>0</v>
      </c>
      <c r="AD170" s="135">
        <f t="shared" ca="1" si="95"/>
        <v>0</v>
      </c>
      <c r="AE170" s="135">
        <f t="shared" ca="1" si="95"/>
        <v>0</v>
      </c>
      <c r="AF170" s="135">
        <f t="shared" ca="1" si="95"/>
        <v>0</v>
      </c>
      <c r="AG170" s="135">
        <f t="shared" ca="1" si="92"/>
        <v>0</v>
      </c>
      <c r="AH170" s="135">
        <f t="shared" ca="1" si="92"/>
        <v>0</v>
      </c>
      <c r="AI170" s="135">
        <f t="shared" ca="1" si="92"/>
        <v>0</v>
      </c>
      <c r="AJ170" s="135">
        <f t="shared" ca="1" si="92"/>
        <v>0</v>
      </c>
      <c r="AK170" s="135">
        <f t="shared" ca="1" si="92"/>
        <v>0</v>
      </c>
      <c r="AL170" s="135">
        <f t="shared" ca="1" si="92"/>
        <v>0</v>
      </c>
      <c r="AM170" s="135">
        <f t="shared" ca="1" si="92"/>
        <v>0</v>
      </c>
      <c r="AN170" s="135">
        <f t="shared" ca="1" si="92"/>
        <v>0</v>
      </c>
      <c r="AO170" s="135">
        <f t="shared" ca="1" si="92"/>
        <v>0</v>
      </c>
      <c r="AP170" s="135">
        <f t="shared" ca="1" si="92"/>
        <v>0</v>
      </c>
      <c r="AQ170" s="135">
        <f t="shared" ca="1" si="92"/>
        <v>0</v>
      </c>
      <c r="AR170" s="135">
        <f t="shared" ca="1" si="92"/>
        <v>0</v>
      </c>
      <c r="AS170" s="135">
        <f t="shared" ca="1" si="92"/>
        <v>0</v>
      </c>
      <c r="AT170" s="135">
        <f t="shared" ca="1" si="92"/>
        <v>0</v>
      </c>
      <c r="AU170" s="135">
        <f t="shared" ca="1" si="89"/>
        <v>0</v>
      </c>
      <c r="AV170" s="135">
        <f t="shared" ca="1" si="89"/>
        <v>0</v>
      </c>
      <c r="AW170" s="135">
        <f t="shared" ca="1" si="89"/>
        <v>0</v>
      </c>
      <c r="AX170" s="135">
        <f t="shared" ca="1" si="89"/>
        <v>0</v>
      </c>
      <c r="AY170" s="135">
        <f t="shared" ca="1" si="89"/>
        <v>0</v>
      </c>
      <c r="AZ170" s="135">
        <f t="shared" ca="1" si="89"/>
        <v>0</v>
      </c>
      <c r="BA170" s="135">
        <f t="shared" ca="1" si="97"/>
        <v>0</v>
      </c>
      <c r="BB170" s="135">
        <f t="shared" ca="1" si="97"/>
        <v>0</v>
      </c>
      <c r="BC170" s="135">
        <f t="shared" ca="1" si="97"/>
        <v>0</v>
      </c>
      <c r="BD170" s="135">
        <f t="shared" ca="1" si="97"/>
        <v>0</v>
      </c>
      <c r="BE170" s="135">
        <f t="shared" ca="1" si="97"/>
        <v>0</v>
      </c>
      <c r="BF170" s="135">
        <f t="shared" ca="1" si="97"/>
        <v>0</v>
      </c>
      <c r="BG170" s="135">
        <f t="shared" ca="1" si="97"/>
        <v>0</v>
      </c>
      <c r="BH170" s="135">
        <f t="shared" ca="1" si="97"/>
        <v>0</v>
      </c>
      <c r="BI170" s="135">
        <f t="shared" ca="1" si="97"/>
        <v>0</v>
      </c>
      <c r="BJ170" s="135">
        <f t="shared" ca="1" si="97"/>
        <v>0</v>
      </c>
      <c r="BK170" s="135">
        <f t="shared" ca="1" si="97"/>
        <v>0</v>
      </c>
      <c r="BL170" s="135"/>
      <c r="BM170" s="135">
        <f ca="1">IF(INDEX($D170:$BV170, 1, MATCH(BM$11,$D$15:$BV$15,0))&gt;=PV_Zone_Ranking!$C$45,0,1)</f>
        <v>0</v>
      </c>
      <c r="BN170" s="135">
        <f t="shared" ca="1" si="81"/>
        <v>0</v>
      </c>
      <c r="BQ170">
        <f ca="1">IF(PV_Zone_Ranking!$AK$18="SS",0,IF(PV_Zone_Ranking!$G$29=0,0,1-(INDEX($D170:$BY170, 1, MATCH(BQ$11,$D$15:$BY$15,0))-PV_Zone_Ranking!$F$29)/(PV_Zone_Ranking!$G$29-PV_Zone_Ranking!$F$29)))</f>
        <v>3.8575399157771662</v>
      </c>
      <c r="BR170">
        <f>IF(PV_Zone_Ranking!$AK$18="TX",0,IF(PV_Zone_Ranking!$G$29=0,0,1-(INDEX($D170:$BY170, 1, MATCH(BR$11,$D$15:$BY$15,0))-PV_Zone_Ranking!$F$29)/(PV_Zone_Ranking!$G$29-PV_Zone_Ranking!$F$29)))</f>
        <v>0</v>
      </c>
      <c r="BS170">
        <f ca="1">IF(PV_Zone_Ranking!$G$30=0,0,1-(INDEX($D170:$BY170, 1, MATCH(BS$11,$D$15:$BY$15,0))-PV_Zone_Ranking!$F$30)/(PV_Zone_Ranking!$G$30-PV_Zone_Ranking!$F$30))</f>
        <v>1.0774207710083805</v>
      </c>
      <c r="BT170">
        <f ca="1">IF(PV_Zone_Ranking!$G$28=0,0,1-(INDEX($D170:$BY170, 1, MATCH(BT$11,$D$15:$BY$15,0))-PV_Zone_Ranking!$F$28)/(PV_Zone_Ranking!$G$28-PV_Zone_Ranking!$F$28))</f>
        <v>16.799370740204573</v>
      </c>
      <c r="BU170">
        <f ca="1">IF(PV_Zone_Ranking!$AK$18="SS",0,IF(PV_Zone_Ranking!$G$26=0,0,1-(INDEX($D170:$BY170, 1, MATCH(BU$11,$D$15:$BY$15,0))-PV_Zone_Ranking!$F$26)/(PV_Zone_Ranking!$G$26-PV_Zone_Ranking!$F$26)))</f>
        <v>19.138888658952798</v>
      </c>
      <c r="BV170">
        <f>IF(PV_Zone_Ranking!$AK$18="TX",0,IF(PV_Zone_Ranking!$G$26=0,0,1-(INDEX($D170:$BY170, 1, MATCH(BV$11,$D$15:$BY$15,0))-PV_Zone_Ranking!$F$26)/(PV_Zone_Ranking!$G$26-PV_Zone_Ranking!$F$26)))</f>
        <v>0</v>
      </c>
      <c r="BW170">
        <v>0</v>
      </c>
      <c r="BX170">
        <f t="shared" ca="1" si="91"/>
        <v>0</v>
      </c>
      <c r="BY170">
        <f t="shared" ca="1" si="91"/>
        <v>0</v>
      </c>
      <c r="BZ170">
        <f t="shared" ca="1" si="91"/>
        <v>0</v>
      </c>
      <c r="CA170">
        <f t="shared" ca="1" si="91"/>
        <v>0</v>
      </c>
      <c r="CB170">
        <f t="shared" ca="1" si="91"/>
        <v>0</v>
      </c>
      <c r="CC170">
        <f t="shared" ca="1" si="91"/>
        <v>0</v>
      </c>
      <c r="CD170">
        <f t="shared" ca="1" si="91"/>
        <v>0</v>
      </c>
      <c r="CE170">
        <f t="shared" ca="1" si="91"/>
        <v>0</v>
      </c>
      <c r="CF170">
        <f t="shared" ca="1" si="91"/>
        <v>0</v>
      </c>
      <c r="CG170">
        <f t="shared" ca="1" si="91"/>
        <v>0</v>
      </c>
      <c r="CH170" s="3">
        <f t="shared" ca="1" si="82"/>
        <v>0</v>
      </c>
      <c r="CI170" s="3">
        <f ca="1">IF($BN170=0,IF(PV_Zone_Ranking!$AK$18="SS",INDEX($D170:$BY170, 1, MATCH(CI$11,$D$15:$BY$15,0)),IF(PV_Zone_Ranking!$AK$18="TX",INDEX($D170:$BY170, 1, MATCH(CI$12,$D$15:$BY$15,0)),"Error")),0)</f>
        <v>0</v>
      </c>
      <c r="CJ170" s="4">
        <f t="shared" ca="1" si="79"/>
        <v>0</v>
      </c>
      <c r="CK170">
        <f t="shared" ca="1" si="83"/>
        <v>0</v>
      </c>
      <c r="CL170">
        <f t="shared" ca="1" si="84"/>
        <v>0</v>
      </c>
      <c r="CM170" s="4" t="str">
        <f ca="1">IF(D170=0,"",IF(CH170=0,"",COUNTIF($CH$16:$CH$197,"&gt;"&amp;CH170)+COUNTIF($CH170:$CH$197,CH170)))</f>
        <v/>
      </c>
      <c r="CN170" t="str">
        <f ca="1">IF(D170=0,"",IF(CH170=0,"",COUNTIFS($CI$16:$CI$197,"&lt;"&amp;CI170,$CI$16:$CI$197,"&lt;&gt;"&amp;0)+COUNTIF($CI170:$CI$197,CI170)))</f>
        <v/>
      </c>
      <c r="CQ170">
        <v>155</v>
      </c>
      <c r="CR170" t="e">
        <f t="shared" ca="1" si="71"/>
        <v>#N/A</v>
      </c>
      <c r="CS170" t="e">
        <f t="shared" ca="1" si="71"/>
        <v>#N/A</v>
      </c>
      <c r="CT170" s="3" t="e">
        <f t="shared" ca="1" si="71"/>
        <v>#N/A</v>
      </c>
      <c r="CU170" s="3" t="e">
        <f t="shared" ca="1" si="71"/>
        <v>#N/A</v>
      </c>
      <c r="CV170" s="4" t="e">
        <f t="shared" ca="1" si="71"/>
        <v>#N/A</v>
      </c>
      <c r="CW170" s="4" t="e">
        <f t="shared" ca="1" si="87"/>
        <v>#N/A</v>
      </c>
      <c r="CY170">
        <v>155</v>
      </c>
      <c r="CZ170" t="e">
        <f t="shared" ca="1" si="77"/>
        <v>#N/A</v>
      </c>
      <c r="DA170" t="e">
        <f t="shared" ca="1" si="77"/>
        <v>#N/A</v>
      </c>
      <c r="DB170" s="3" t="e">
        <f t="shared" ca="1" si="77"/>
        <v>#N/A</v>
      </c>
      <c r="DC170" s="3" t="e">
        <f t="shared" ca="1" si="77"/>
        <v>#N/A</v>
      </c>
      <c r="DD170" s="4" t="e">
        <f t="shared" ca="1" si="77"/>
        <v>#N/A</v>
      </c>
      <c r="DE170" s="4" t="e">
        <f t="shared" ca="1" si="88"/>
        <v>#N/A</v>
      </c>
      <c r="DF170" t="e">
        <f t="shared" ca="1" si="85"/>
        <v>#N/A</v>
      </c>
    </row>
    <row r="171" spans="4:110" x14ac:dyDescent="0.2">
      <c r="D171" s="135">
        <f t="shared" ca="1" si="96"/>
        <v>0</v>
      </c>
      <c r="E171" s="135">
        <f t="shared" ca="1" si="96"/>
        <v>0</v>
      </c>
      <c r="F171" s="135">
        <f t="shared" ca="1" si="96"/>
        <v>0</v>
      </c>
      <c r="G171" s="135">
        <f t="shared" ca="1" si="96"/>
        <v>0</v>
      </c>
      <c r="H171" s="135">
        <f t="shared" ca="1" si="96"/>
        <v>0</v>
      </c>
      <c r="I171" s="135">
        <f t="shared" ca="1" si="96"/>
        <v>0</v>
      </c>
      <c r="J171" s="2">
        <f t="shared" ca="1" si="96"/>
        <v>0</v>
      </c>
      <c r="K171" s="135">
        <f t="shared" ca="1" si="96"/>
        <v>0</v>
      </c>
      <c r="L171" s="135">
        <f t="shared" ca="1" si="96"/>
        <v>0</v>
      </c>
      <c r="M171" s="135">
        <f t="shared" ca="1" si="96"/>
        <v>0</v>
      </c>
      <c r="N171" s="135">
        <f t="shared" ca="1" si="96"/>
        <v>0</v>
      </c>
      <c r="O171" s="135">
        <f t="shared" ca="1" si="96"/>
        <v>0</v>
      </c>
      <c r="P171" s="135">
        <f t="shared" ca="1" si="96"/>
        <v>0</v>
      </c>
      <c r="Q171" s="135">
        <f t="shared" ca="1" si="96"/>
        <v>0</v>
      </c>
      <c r="R171" s="135">
        <f t="shared" ca="1" si="96"/>
        <v>0</v>
      </c>
      <c r="S171" s="135">
        <f t="shared" ca="1" si="96"/>
        <v>0</v>
      </c>
      <c r="T171" s="135">
        <f t="shared" ca="1" si="95"/>
        <v>0</v>
      </c>
      <c r="U171" s="135">
        <f t="shared" ca="1" si="95"/>
        <v>0</v>
      </c>
      <c r="V171" s="135">
        <f t="shared" ca="1" si="95"/>
        <v>0</v>
      </c>
      <c r="W171" s="135">
        <f t="shared" ca="1" si="95"/>
        <v>0</v>
      </c>
      <c r="X171" s="135">
        <f t="shared" ca="1" si="95"/>
        <v>0</v>
      </c>
      <c r="Y171" s="135">
        <f t="shared" ca="1" si="95"/>
        <v>0</v>
      </c>
      <c r="Z171" s="135">
        <f t="shared" ca="1" si="95"/>
        <v>0</v>
      </c>
      <c r="AA171" s="135">
        <f t="shared" ca="1" si="95"/>
        <v>0</v>
      </c>
      <c r="AB171" s="135">
        <f t="shared" ca="1" si="95"/>
        <v>0</v>
      </c>
      <c r="AC171" s="135">
        <f t="shared" ca="1" si="95"/>
        <v>0</v>
      </c>
      <c r="AD171" s="135">
        <f t="shared" ca="1" si="95"/>
        <v>0</v>
      </c>
      <c r="AE171" s="135">
        <f t="shared" ca="1" si="95"/>
        <v>0</v>
      </c>
      <c r="AF171" s="135">
        <f t="shared" ca="1" si="95"/>
        <v>0</v>
      </c>
      <c r="AG171" s="135">
        <f t="shared" ca="1" si="92"/>
        <v>0</v>
      </c>
      <c r="AH171" s="135">
        <f t="shared" ca="1" si="92"/>
        <v>0</v>
      </c>
      <c r="AI171" s="135">
        <f t="shared" ca="1" si="92"/>
        <v>0</v>
      </c>
      <c r="AJ171" s="135">
        <f t="shared" ca="1" si="92"/>
        <v>0</v>
      </c>
      <c r="AK171" s="135">
        <f t="shared" ca="1" si="92"/>
        <v>0</v>
      </c>
      <c r="AL171" s="135">
        <f t="shared" ca="1" si="92"/>
        <v>0</v>
      </c>
      <c r="AM171" s="135">
        <f t="shared" ca="1" si="92"/>
        <v>0</v>
      </c>
      <c r="AN171" s="135">
        <f t="shared" ca="1" si="92"/>
        <v>0</v>
      </c>
      <c r="AO171" s="135">
        <f t="shared" ca="1" si="92"/>
        <v>0</v>
      </c>
      <c r="AP171" s="135">
        <f t="shared" ca="1" si="92"/>
        <v>0</v>
      </c>
      <c r="AQ171" s="135">
        <f t="shared" ca="1" si="92"/>
        <v>0</v>
      </c>
      <c r="AR171" s="135">
        <f t="shared" ca="1" si="92"/>
        <v>0</v>
      </c>
      <c r="AS171" s="135">
        <f t="shared" ca="1" si="92"/>
        <v>0</v>
      </c>
      <c r="AT171" s="135">
        <f t="shared" ca="1" si="92"/>
        <v>0</v>
      </c>
      <c r="AU171" s="135">
        <f t="shared" ca="1" si="89"/>
        <v>0</v>
      </c>
      <c r="AV171" s="135">
        <f t="shared" ca="1" si="89"/>
        <v>0</v>
      </c>
      <c r="AW171" s="135">
        <f t="shared" ca="1" si="89"/>
        <v>0</v>
      </c>
      <c r="AX171" s="135">
        <f t="shared" ca="1" si="89"/>
        <v>0</v>
      </c>
      <c r="AY171" s="135">
        <f t="shared" ca="1" si="89"/>
        <v>0</v>
      </c>
      <c r="AZ171" s="135">
        <f t="shared" ca="1" si="89"/>
        <v>0</v>
      </c>
      <c r="BA171" s="135">
        <f t="shared" ca="1" si="97"/>
        <v>0</v>
      </c>
      <c r="BB171" s="135">
        <f t="shared" ca="1" si="97"/>
        <v>0</v>
      </c>
      <c r="BC171" s="135">
        <f t="shared" ca="1" si="97"/>
        <v>0</v>
      </c>
      <c r="BD171" s="135">
        <f t="shared" ca="1" si="97"/>
        <v>0</v>
      </c>
      <c r="BE171" s="135">
        <f t="shared" ca="1" si="97"/>
        <v>0</v>
      </c>
      <c r="BF171" s="135">
        <f t="shared" ca="1" si="97"/>
        <v>0</v>
      </c>
      <c r="BG171" s="135">
        <f t="shared" ca="1" si="97"/>
        <v>0</v>
      </c>
      <c r="BH171" s="135">
        <f t="shared" ca="1" si="97"/>
        <v>0</v>
      </c>
      <c r="BI171" s="135">
        <f t="shared" ca="1" si="97"/>
        <v>0</v>
      </c>
      <c r="BJ171" s="135">
        <f t="shared" ca="1" si="97"/>
        <v>0</v>
      </c>
      <c r="BK171" s="135">
        <f t="shared" ca="1" si="97"/>
        <v>0</v>
      </c>
      <c r="BL171" s="135"/>
      <c r="BM171" s="135">
        <f ca="1">IF(INDEX($D171:$BV171, 1, MATCH(BM$11,$D$15:$BV$15,0))&gt;=PV_Zone_Ranking!$C$45,0,1)</f>
        <v>0</v>
      </c>
      <c r="BN171" s="135">
        <f t="shared" ca="1" si="81"/>
        <v>0</v>
      </c>
      <c r="BQ171">
        <f ca="1">IF(PV_Zone_Ranking!$AK$18="SS",0,IF(PV_Zone_Ranking!$G$29=0,0,1-(INDEX($D171:$BY171, 1, MATCH(BQ$11,$D$15:$BY$15,0))-PV_Zone_Ranking!$F$29)/(PV_Zone_Ranking!$G$29-PV_Zone_Ranking!$F$29)))</f>
        <v>3.8575399157771662</v>
      </c>
      <c r="BR171">
        <f>IF(PV_Zone_Ranking!$AK$18="TX",0,IF(PV_Zone_Ranking!$G$29=0,0,1-(INDEX($D171:$BY171, 1, MATCH(BR$11,$D$15:$BY$15,0))-PV_Zone_Ranking!$F$29)/(PV_Zone_Ranking!$G$29-PV_Zone_Ranking!$F$29)))</f>
        <v>0</v>
      </c>
      <c r="BS171">
        <f ca="1">IF(PV_Zone_Ranking!$G$30=0,0,1-(INDEX($D171:$BY171, 1, MATCH(BS$11,$D$15:$BY$15,0))-PV_Zone_Ranking!$F$30)/(PV_Zone_Ranking!$G$30-PV_Zone_Ranking!$F$30))</f>
        <v>1.0774207710083805</v>
      </c>
      <c r="BT171">
        <f ca="1">IF(PV_Zone_Ranking!$G$28=0,0,1-(INDEX($D171:$BY171, 1, MATCH(BT$11,$D$15:$BY$15,0))-PV_Zone_Ranking!$F$28)/(PV_Zone_Ranking!$G$28-PV_Zone_Ranking!$F$28))</f>
        <v>16.799370740204573</v>
      </c>
      <c r="BU171">
        <f ca="1">IF(PV_Zone_Ranking!$AK$18="SS",0,IF(PV_Zone_Ranking!$G$26=0,0,1-(INDEX($D171:$BY171, 1, MATCH(BU$11,$D$15:$BY$15,0))-PV_Zone_Ranking!$F$26)/(PV_Zone_Ranking!$G$26-PV_Zone_Ranking!$F$26)))</f>
        <v>19.138888658952798</v>
      </c>
      <c r="BV171">
        <f>IF(PV_Zone_Ranking!$AK$18="TX",0,IF(PV_Zone_Ranking!$G$26=0,0,1-(INDEX($D171:$BY171, 1, MATCH(BV$11,$D$15:$BY$15,0))-PV_Zone_Ranking!$F$26)/(PV_Zone_Ranking!$G$26-PV_Zone_Ranking!$F$26)))</f>
        <v>0</v>
      </c>
      <c r="BW171">
        <v>0</v>
      </c>
      <c r="BX171">
        <f t="shared" ca="1" si="91"/>
        <v>0</v>
      </c>
      <c r="BY171">
        <f t="shared" ca="1" si="91"/>
        <v>0</v>
      </c>
      <c r="BZ171">
        <f t="shared" ca="1" si="91"/>
        <v>0</v>
      </c>
      <c r="CA171">
        <f t="shared" ca="1" si="91"/>
        <v>0</v>
      </c>
      <c r="CB171">
        <f t="shared" ca="1" si="91"/>
        <v>0</v>
      </c>
      <c r="CC171">
        <f t="shared" ca="1" si="91"/>
        <v>0</v>
      </c>
      <c r="CD171">
        <f t="shared" ca="1" si="91"/>
        <v>0</v>
      </c>
      <c r="CE171">
        <f t="shared" ca="1" si="91"/>
        <v>0</v>
      </c>
      <c r="CF171">
        <f t="shared" ca="1" si="91"/>
        <v>0</v>
      </c>
      <c r="CG171">
        <f t="shared" ca="1" si="91"/>
        <v>0</v>
      </c>
      <c r="CH171" s="3">
        <f t="shared" ca="1" si="82"/>
        <v>0</v>
      </c>
      <c r="CI171" s="3">
        <f ca="1">IF($BN171=0,IF(PV_Zone_Ranking!$AK$18="SS",INDEX($D171:$BY171, 1, MATCH(CI$11,$D$15:$BY$15,0)),IF(PV_Zone_Ranking!$AK$18="TX",INDEX($D171:$BY171, 1, MATCH(CI$12,$D$15:$BY$15,0)),"Error")),0)</f>
        <v>0</v>
      </c>
      <c r="CJ171" s="4">
        <f t="shared" ca="1" si="79"/>
        <v>0</v>
      </c>
      <c r="CK171">
        <f t="shared" ca="1" si="83"/>
        <v>0</v>
      </c>
      <c r="CL171">
        <f t="shared" ca="1" si="84"/>
        <v>0</v>
      </c>
      <c r="CM171" s="4" t="str">
        <f ca="1">IF(D171=0,"",IF(CH171=0,"",COUNTIF($CH$16:$CH$197,"&gt;"&amp;CH171)+COUNTIF($CH171:$CH$197,CH171)))</f>
        <v/>
      </c>
      <c r="CN171" t="str">
        <f ca="1">IF(D171=0,"",IF(CH171=0,"",COUNTIFS($CI$16:$CI$197,"&lt;"&amp;CI171,$CI$16:$CI$197,"&lt;&gt;"&amp;0)+COUNTIF($CI171:$CI$197,CI171)))</f>
        <v/>
      </c>
      <c r="CQ171">
        <v>156</v>
      </c>
      <c r="CR171" t="e">
        <f t="shared" ca="1" si="71"/>
        <v>#N/A</v>
      </c>
      <c r="CS171" t="e">
        <f t="shared" ca="1" si="71"/>
        <v>#N/A</v>
      </c>
      <c r="CT171" s="3" t="e">
        <f t="shared" ca="1" si="71"/>
        <v>#N/A</v>
      </c>
      <c r="CU171" s="3" t="e">
        <f t="shared" ca="1" si="71"/>
        <v>#N/A</v>
      </c>
      <c r="CV171" s="4" t="e">
        <f t="shared" ca="1" si="71"/>
        <v>#N/A</v>
      </c>
      <c r="CW171" s="4" t="e">
        <f t="shared" ca="1" si="87"/>
        <v>#N/A</v>
      </c>
      <c r="CY171">
        <v>156</v>
      </c>
      <c r="CZ171" t="e">
        <f t="shared" ca="1" si="77"/>
        <v>#N/A</v>
      </c>
      <c r="DA171" t="e">
        <f t="shared" ca="1" si="77"/>
        <v>#N/A</v>
      </c>
      <c r="DB171" s="3" t="e">
        <f t="shared" ca="1" si="77"/>
        <v>#N/A</v>
      </c>
      <c r="DC171" s="3" t="e">
        <f t="shared" ca="1" si="77"/>
        <v>#N/A</v>
      </c>
      <c r="DD171" s="4" t="e">
        <f t="shared" ca="1" si="77"/>
        <v>#N/A</v>
      </c>
      <c r="DE171" s="4" t="e">
        <f t="shared" ca="1" si="88"/>
        <v>#N/A</v>
      </c>
      <c r="DF171" t="e">
        <f t="shared" ca="1" si="85"/>
        <v>#N/A</v>
      </c>
    </row>
    <row r="172" spans="4:110" x14ac:dyDescent="0.2">
      <c r="D172" s="135">
        <f t="shared" ca="1" si="96"/>
        <v>0</v>
      </c>
      <c r="E172" s="135">
        <f t="shared" ca="1" si="96"/>
        <v>0</v>
      </c>
      <c r="F172" s="135">
        <f t="shared" ca="1" si="96"/>
        <v>0</v>
      </c>
      <c r="G172" s="135">
        <f t="shared" ca="1" si="96"/>
        <v>0</v>
      </c>
      <c r="H172" s="135">
        <f t="shared" ca="1" si="96"/>
        <v>0</v>
      </c>
      <c r="I172" s="135">
        <f t="shared" ca="1" si="96"/>
        <v>0</v>
      </c>
      <c r="J172" s="2">
        <f t="shared" ca="1" si="96"/>
        <v>0</v>
      </c>
      <c r="K172" s="135">
        <f t="shared" ca="1" si="96"/>
        <v>0</v>
      </c>
      <c r="L172" s="135">
        <f t="shared" ca="1" si="96"/>
        <v>0</v>
      </c>
      <c r="M172" s="135">
        <f t="shared" ca="1" si="96"/>
        <v>0</v>
      </c>
      <c r="N172" s="135">
        <f t="shared" ca="1" si="96"/>
        <v>0</v>
      </c>
      <c r="O172" s="135">
        <f t="shared" ca="1" si="96"/>
        <v>0</v>
      </c>
      <c r="P172" s="135">
        <f t="shared" ca="1" si="96"/>
        <v>0</v>
      </c>
      <c r="Q172" s="135">
        <f t="shared" ca="1" si="96"/>
        <v>0</v>
      </c>
      <c r="R172" s="135">
        <f t="shared" ca="1" si="96"/>
        <v>0</v>
      </c>
      <c r="S172" s="135">
        <f t="shared" ca="1" si="96"/>
        <v>0</v>
      </c>
      <c r="T172" s="135">
        <f t="shared" ca="1" si="95"/>
        <v>0</v>
      </c>
      <c r="U172" s="135">
        <f t="shared" ca="1" si="95"/>
        <v>0</v>
      </c>
      <c r="V172" s="135">
        <f t="shared" ca="1" si="95"/>
        <v>0</v>
      </c>
      <c r="W172" s="135">
        <f t="shared" ca="1" si="95"/>
        <v>0</v>
      </c>
      <c r="X172" s="135">
        <f t="shared" ca="1" si="95"/>
        <v>0</v>
      </c>
      <c r="Y172" s="135">
        <f t="shared" ca="1" si="95"/>
        <v>0</v>
      </c>
      <c r="Z172" s="135">
        <f t="shared" ca="1" si="95"/>
        <v>0</v>
      </c>
      <c r="AA172" s="135">
        <f t="shared" ca="1" si="95"/>
        <v>0</v>
      </c>
      <c r="AB172" s="135">
        <f t="shared" ca="1" si="95"/>
        <v>0</v>
      </c>
      <c r="AC172" s="135">
        <f t="shared" ca="1" si="95"/>
        <v>0</v>
      </c>
      <c r="AD172" s="135">
        <f t="shared" ca="1" si="95"/>
        <v>0</v>
      </c>
      <c r="AE172" s="135">
        <f t="shared" ca="1" si="95"/>
        <v>0</v>
      </c>
      <c r="AF172" s="135">
        <f t="shared" ca="1" si="95"/>
        <v>0</v>
      </c>
      <c r="AG172" s="135">
        <f t="shared" ca="1" si="92"/>
        <v>0</v>
      </c>
      <c r="AH172" s="135">
        <f t="shared" ca="1" si="92"/>
        <v>0</v>
      </c>
      <c r="AI172" s="135">
        <f t="shared" ca="1" si="92"/>
        <v>0</v>
      </c>
      <c r="AJ172" s="135">
        <f t="shared" ca="1" si="92"/>
        <v>0</v>
      </c>
      <c r="AK172" s="135">
        <f t="shared" ca="1" si="92"/>
        <v>0</v>
      </c>
      <c r="AL172" s="135">
        <f t="shared" ca="1" si="92"/>
        <v>0</v>
      </c>
      <c r="AM172" s="135">
        <f t="shared" ca="1" si="92"/>
        <v>0</v>
      </c>
      <c r="AN172" s="135">
        <f t="shared" ca="1" si="92"/>
        <v>0</v>
      </c>
      <c r="AO172" s="135">
        <f t="shared" ca="1" si="92"/>
        <v>0</v>
      </c>
      <c r="AP172" s="135">
        <f t="shared" ca="1" si="92"/>
        <v>0</v>
      </c>
      <c r="AQ172" s="135">
        <f t="shared" ca="1" si="92"/>
        <v>0</v>
      </c>
      <c r="AR172" s="135">
        <f t="shared" ca="1" si="92"/>
        <v>0</v>
      </c>
      <c r="AS172" s="135">
        <f t="shared" ca="1" si="92"/>
        <v>0</v>
      </c>
      <c r="AT172" s="135">
        <f t="shared" ca="1" si="92"/>
        <v>0</v>
      </c>
      <c r="AU172" s="135">
        <f t="shared" ca="1" si="89"/>
        <v>0</v>
      </c>
      <c r="AV172" s="135">
        <f t="shared" ca="1" si="89"/>
        <v>0</v>
      </c>
      <c r="AW172" s="135">
        <f t="shared" ca="1" si="89"/>
        <v>0</v>
      </c>
      <c r="AX172" s="135">
        <f t="shared" ca="1" si="89"/>
        <v>0</v>
      </c>
      <c r="AY172" s="135">
        <f t="shared" ca="1" si="89"/>
        <v>0</v>
      </c>
      <c r="AZ172" s="135">
        <f t="shared" ca="1" si="89"/>
        <v>0</v>
      </c>
      <c r="BA172" s="135">
        <f t="shared" ca="1" si="97"/>
        <v>0</v>
      </c>
      <c r="BB172" s="135">
        <f t="shared" ca="1" si="97"/>
        <v>0</v>
      </c>
      <c r="BC172" s="135">
        <f t="shared" ca="1" si="97"/>
        <v>0</v>
      </c>
      <c r="BD172" s="135">
        <f t="shared" ca="1" si="97"/>
        <v>0</v>
      </c>
      <c r="BE172" s="135">
        <f t="shared" ca="1" si="97"/>
        <v>0</v>
      </c>
      <c r="BF172" s="135">
        <f t="shared" ca="1" si="97"/>
        <v>0</v>
      </c>
      <c r="BG172" s="135">
        <f t="shared" ca="1" si="97"/>
        <v>0</v>
      </c>
      <c r="BH172" s="135">
        <f t="shared" ca="1" si="97"/>
        <v>0</v>
      </c>
      <c r="BI172" s="135">
        <f t="shared" ca="1" si="97"/>
        <v>0</v>
      </c>
      <c r="BJ172" s="135">
        <f t="shared" ca="1" si="97"/>
        <v>0</v>
      </c>
      <c r="BK172" s="135">
        <f t="shared" ca="1" si="97"/>
        <v>0</v>
      </c>
      <c r="BL172" s="135"/>
      <c r="BM172" s="135">
        <f ca="1">IF(INDEX($D172:$BV172, 1, MATCH(BM$11,$D$15:$BV$15,0))&gt;=PV_Zone_Ranking!$C$45,0,1)</f>
        <v>0</v>
      </c>
      <c r="BN172" s="135">
        <f t="shared" ca="1" si="81"/>
        <v>0</v>
      </c>
      <c r="BQ172">
        <f ca="1">IF(PV_Zone_Ranking!$AK$18="SS",0,IF(PV_Zone_Ranking!$G$29=0,0,1-(INDEX($D172:$BY172, 1, MATCH(BQ$11,$D$15:$BY$15,0))-PV_Zone_Ranking!$F$29)/(PV_Zone_Ranking!$G$29-PV_Zone_Ranking!$F$29)))</f>
        <v>3.8575399157771662</v>
      </c>
      <c r="BR172">
        <f>IF(PV_Zone_Ranking!$AK$18="TX",0,IF(PV_Zone_Ranking!$G$29=0,0,1-(INDEX($D172:$BY172, 1, MATCH(BR$11,$D$15:$BY$15,0))-PV_Zone_Ranking!$F$29)/(PV_Zone_Ranking!$G$29-PV_Zone_Ranking!$F$29)))</f>
        <v>0</v>
      </c>
      <c r="BS172">
        <f ca="1">IF(PV_Zone_Ranking!$G$30=0,0,1-(INDEX($D172:$BY172, 1, MATCH(BS$11,$D$15:$BY$15,0))-PV_Zone_Ranking!$F$30)/(PV_Zone_Ranking!$G$30-PV_Zone_Ranking!$F$30))</f>
        <v>1.0774207710083805</v>
      </c>
      <c r="BT172">
        <f ca="1">IF(PV_Zone_Ranking!$G$28=0,0,1-(INDEX($D172:$BY172, 1, MATCH(BT$11,$D$15:$BY$15,0))-PV_Zone_Ranking!$F$28)/(PV_Zone_Ranking!$G$28-PV_Zone_Ranking!$F$28))</f>
        <v>16.799370740204573</v>
      </c>
      <c r="BU172">
        <f ca="1">IF(PV_Zone_Ranking!$AK$18="SS",0,IF(PV_Zone_Ranking!$G$26=0,0,1-(INDEX($D172:$BY172, 1, MATCH(BU$11,$D$15:$BY$15,0))-PV_Zone_Ranking!$F$26)/(PV_Zone_Ranking!$G$26-PV_Zone_Ranking!$F$26)))</f>
        <v>19.138888658952798</v>
      </c>
      <c r="BV172">
        <f>IF(PV_Zone_Ranking!$AK$18="TX",0,IF(PV_Zone_Ranking!$G$26=0,0,1-(INDEX($D172:$BY172, 1, MATCH(BV$11,$D$15:$BY$15,0))-PV_Zone_Ranking!$F$26)/(PV_Zone_Ranking!$G$26-PV_Zone_Ranking!$F$26)))</f>
        <v>0</v>
      </c>
      <c r="BW172">
        <v>0</v>
      </c>
      <c r="BX172">
        <f t="shared" ca="1" si="91"/>
        <v>0</v>
      </c>
      <c r="BY172">
        <f t="shared" ca="1" si="91"/>
        <v>0</v>
      </c>
      <c r="BZ172">
        <f t="shared" ca="1" si="91"/>
        <v>0</v>
      </c>
      <c r="CA172">
        <f t="shared" ca="1" si="91"/>
        <v>0</v>
      </c>
      <c r="CB172">
        <f t="shared" ca="1" si="91"/>
        <v>0</v>
      </c>
      <c r="CC172">
        <f t="shared" ca="1" si="91"/>
        <v>0</v>
      </c>
      <c r="CD172">
        <f t="shared" ca="1" si="91"/>
        <v>0</v>
      </c>
      <c r="CE172">
        <f t="shared" ca="1" si="91"/>
        <v>0</v>
      </c>
      <c r="CF172">
        <f t="shared" ca="1" si="91"/>
        <v>0</v>
      </c>
      <c r="CG172">
        <f t="shared" ca="1" si="91"/>
        <v>0</v>
      </c>
      <c r="CH172" s="3">
        <f t="shared" ca="1" si="82"/>
        <v>0</v>
      </c>
      <c r="CI172" s="3">
        <f ca="1">IF($BN172=0,IF(PV_Zone_Ranking!$AK$18="SS",INDEX($D172:$BY172, 1, MATCH(CI$11,$D$15:$BY$15,0)),IF(PV_Zone_Ranking!$AK$18="TX",INDEX($D172:$BY172, 1, MATCH(CI$12,$D$15:$BY$15,0)),"Error")),0)</f>
        <v>0</v>
      </c>
      <c r="CJ172" s="4">
        <f t="shared" ca="1" si="79"/>
        <v>0</v>
      </c>
      <c r="CK172">
        <f t="shared" ca="1" si="83"/>
        <v>0</v>
      </c>
      <c r="CL172">
        <f t="shared" ca="1" si="84"/>
        <v>0</v>
      </c>
      <c r="CM172" s="4" t="str">
        <f ca="1">IF(D172=0,"",IF(CH172=0,"",COUNTIF($CH$16:$CH$197,"&gt;"&amp;CH172)+COUNTIF($CH172:$CH$197,CH172)))</f>
        <v/>
      </c>
      <c r="CN172" t="str">
        <f ca="1">IF(D172=0,"",IF(CH172=0,"",COUNTIFS($CI$16:$CI$197,"&lt;"&amp;CI172,$CI$16:$CI$197,"&lt;&gt;"&amp;0)+COUNTIF($CI172:$CI$197,CI172)))</f>
        <v/>
      </c>
      <c r="CQ172">
        <v>157</v>
      </c>
      <c r="CR172" t="e">
        <f t="shared" ca="1" si="71"/>
        <v>#N/A</v>
      </c>
      <c r="CS172" t="e">
        <f t="shared" ca="1" si="71"/>
        <v>#N/A</v>
      </c>
      <c r="CT172" s="3" t="e">
        <f t="shared" ca="1" si="71"/>
        <v>#N/A</v>
      </c>
      <c r="CU172" s="3" t="e">
        <f t="shared" ca="1" si="71"/>
        <v>#N/A</v>
      </c>
      <c r="CV172" s="4" t="e">
        <f t="shared" ca="1" si="71"/>
        <v>#N/A</v>
      </c>
      <c r="CW172" s="4" t="e">
        <f t="shared" ca="1" si="87"/>
        <v>#N/A</v>
      </c>
      <c r="CY172">
        <v>157</v>
      </c>
      <c r="CZ172" t="e">
        <f t="shared" ca="1" si="77"/>
        <v>#N/A</v>
      </c>
      <c r="DA172" t="e">
        <f t="shared" ca="1" si="77"/>
        <v>#N/A</v>
      </c>
      <c r="DB172" s="3" t="e">
        <f t="shared" ca="1" si="77"/>
        <v>#N/A</v>
      </c>
      <c r="DC172" s="3" t="e">
        <f t="shared" ca="1" si="77"/>
        <v>#N/A</v>
      </c>
      <c r="DD172" s="4" t="e">
        <f t="shared" ca="1" si="77"/>
        <v>#N/A</v>
      </c>
      <c r="DE172" s="4" t="e">
        <f t="shared" ca="1" si="88"/>
        <v>#N/A</v>
      </c>
      <c r="DF172" t="e">
        <f t="shared" ca="1" si="85"/>
        <v>#N/A</v>
      </c>
    </row>
    <row r="173" spans="4:110" x14ac:dyDescent="0.2">
      <c r="D173" s="135">
        <f t="shared" ca="1" si="96"/>
        <v>0</v>
      </c>
      <c r="E173" s="135">
        <f t="shared" ca="1" si="96"/>
        <v>0</v>
      </c>
      <c r="F173" s="135">
        <f t="shared" ca="1" si="96"/>
        <v>0</v>
      </c>
      <c r="G173" s="135">
        <f t="shared" ca="1" si="96"/>
        <v>0</v>
      </c>
      <c r="H173" s="135">
        <f t="shared" ca="1" si="96"/>
        <v>0</v>
      </c>
      <c r="I173" s="135">
        <f t="shared" ca="1" si="96"/>
        <v>0</v>
      </c>
      <c r="J173" s="2">
        <f t="shared" ca="1" si="96"/>
        <v>0</v>
      </c>
      <c r="K173" s="135">
        <f t="shared" ca="1" si="96"/>
        <v>0</v>
      </c>
      <c r="L173" s="135">
        <f t="shared" ca="1" si="96"/>
        <v>0</v>
      </c>
      <c r="M173" s="135">
        <f t="shared" ca="1" si="96"/>
        <v>0</v>
      </c>
      <c r="N173" s="135">
        <f t="shared" ca="1" si="96"/>
        <v>0</v>
      </c>
      <c r="O173" s="135">
        <f t="shared" ca="1" si="96"/>
        <v>0</v>
      </c>
      <c r="P173" s="135">
        <f t="shared" ca="1" si="96"/>
        <v>0</v>
      </c>
      <c r="Q173" s="135">
        <f t="shared" ca="1" si="96"/>
        <v>0</v>
      </c>
      <c r="R173" s="135">
        <f t="shared" ca="1" si="96"/>
        <v>0</v>
      </c>
      <c r="S173" s="135">
        <f t="shared" ca="1" si="96"/>
        <v>0</v>
      </c>
      <c r="T173" s="135">
        <f t="shared" ca="1" si="95"/>
        <v>0</v>
      </c>
      <c r="U173" s="135">
        <f t="shared" ca="1" si="95"/>
        <v>0</v>
      </c>
      <c r="V173" s="135">
        <f t="shared" ca="1" si="95"/>
        <v>0</v>
      </c>
      <c r="W173" s="135">
        <f t="shared" ca="1" si="95"/>
        <v>0</v>
      </c>
      <c r="X173" s="135">
        <f t="shared" ca="1" si="95"/>
        <v>0</v>
      </c>
      <c r="Y173" s="135">
        <f t="shared" ca="1" si="95"/>
        <v>0</v>
      </c>
      <c r="Z173" s="135">
        <f t="shared" ca="1" si="95"/>
        <v>0</v>
      </c>
      <c r="AA173" s="135">
        <f t="shared" ca="1" si="95"/>
        <v>0</v>
      </c>
      <c r="AB173" s="135">
        <f t="shared" ca="1" si="95"/>
        <v>0</v>
      </c>
      <c r="AC173" s="135">
        <f t="shared" ca="1" si="95"/>
        <v>0</v>
      </c>
      <c r="AD173" s="135">
        <f t="shared" ca="1" si="95"/>
        <v>0</v>
      </c>
      <c r="AE173" s="135">
        <f t="shared" ca="1" si="95"/>
        <v>0</v>
      </c>
      <c r="AF173" s="135">
        <f t="shared" ca="1" si="95"/>
        <v>0</v>
      </c>
      <c r="AG173" s="135">
        <f t="shared" ca="1" si="92"/>
        <v>0</v>
      </c>
      <c r="AH173" s="135">
        <f t="shared" ca="1" si="92"/>
        <v>0</v>
      </c>
      <c r="AI173" s="135">
        <f t="shared" ca="1" si="92"/>
        <v>0</v>
      </c>
      <c r="AJ173" s="135">
        <f t="shared" ca="1" si="92"/>
        <v>0</v>
      </c>
      <c r="AK173" s="135">
        <f t="shared" ca="1" si="92"/>
        <v>0</v>
      </c>
      <c r="AL173" s="135">
        <f t="shared" ca="1" si="92"/>
        <v>0</v>
      </c>
      <c r="AM173" s="135">
        <f t="shared" ca="1" si="92"/>
        <v>0</v>
      </c>
      <c r="AN173" s="135">
        <f t="shared" ca="1" si="92"/>
        <v>0</v>
      </c>
      <c r="AO173" s="135">
        <f t="shared" ca="1" si="92"/>
        <v>0</v>
      </c>
      <c r="AP173" s="135">
        <f t="shared" ca="1" si="92"/>
        <v>0</v>
      </c>
      <c r="AQ173" s="135">
        <f t="shared" ca="1" si="92"/>
        <v>0</v>
      </c>
      <c r="AR173" s="135">
        <f t="shared" ca="1" si="92"/>
        <v>0</v>
      </c>
      <c r="AS173" s="135">
        <f t="shared" ca="1" si="92"/>
        <v>0</v>
      </c>
      <c r="AT173" s="135">
        <f t="shared" ca="1" si="92"/>
        <v>0</v>
      </c>
      <c r="AU173" s="135">
        <f t="shared" ca="1" si="89"/>
        <v>0</v>
      </c>
      <c r="AV173" s="135">
        <f t="shared" ca="1" si="89"/>
        <v>0</v>
      </c>
      <c r="AW173" s="135">
        <f t="shared" ca="1" si="89"/>
        <v>0</v>
      </c>
      <c r="AX173" s="135">
        <f t="shared" ca="1" si="89"/>
        <v>0</v>
      </c>
      <c r="AY173" s="135">
        <f t="shared" ca="1" si="89"/>
        <v>0</v>
      </c>
      <c r="AZ173" s="135">
        <f t="shared" ca="1" si="89"/>
        <v>0</v>
      </c>
      <c r="BA173" s="135">
        <f t="shared" ca="1" si="97"/>
        <v>0</v>
      </c>
      <c r="BB173" s="135">
        <f t="shared" ca="1" si="97"/>
        <v>0</v>
      </c>
      <c r="BC173" s="135">
        <f t="shared" ca="1" si="97"/>
        <v>0</v>
      </c>
      <c r="BD173" s="135">
        <f t="shared" ca="1" si="97"/>
        <v>0</v>
      </c>
      <c r="BE173" s="135">
        <f t="shared" ca="1" si="97"/>
        <v>0</v>
      </c>
      <c r="BF173" s="135">
        <f t="shared" ca="1" si="97"/>
        <v>0</v>
      </c>
      <c r="BG173" s="135">
        <f t="shared" ca="1" si="97"/>
        <v>0</v>
      </c>
      <c r="BH173" s="135">
        <f t="shared" ca="1" si="97"/>
        <v>0</v>
      </c>
      <c r="BI173" s="135">
        <f t="shared" ca="1" si="97"/>
        <v>0</v>
      </c>
      <c r="BJ173" s="135">
        <f t="shared" ca="1" si="97"/>
        <v>0</v>
      </c>
      <c r="BK173" s="135">
        <f t="shared" ca="1" si="97"/>
        <v>0</v>
      </c>
      <c r="BL173" s="135"/>
      <c r="BM173" s="135">
        <f ca="1">IF(INDEX($D173:$BV173, 1, MATCH(BM$11,$D$15:$BV$15,0))&gt;=PV_Zone_Ranking!$C$45,0,1)</f>
        <v>0</v>
      </c>
      <c r="BN173" s="135">
        <f t="shared" ca="1" si="81"/>
        <v>0</v>
      </c>
      <c r="BQ173">
        <f ca="1">IF(PV_Zone_Ranking!$AK$18="SS",0,IF(PV_Zone_Ranking!$G$29=0,0,1-(INDEX($D173:$BY173, 1, MATCH(BQ$11,$D$15:$BY$15,0))-PV_Zone_Ranking!$F$29)/(PV_Zone_Ranking!$G$29-PV_Zone_Ranking!$F$29)))</f>
        <v>3.8575399157771662</v>
      </c>
      <c r="BR173">
        <f>IF(PV_Zone_Ranking!$AK$18="TX",0,IF(PV_Zone_Ranking!$G$29=0,0,1-(INDEX($D173:$BY173, 1, MATCH(BR$11,$D$15:$BY$15,0))-PV_Zone_Ranking!$F$29)/(PV_Zone_Ranking!$G$29-PV_Zone_Ranking!$F$29)))</f>
        <v>0</v>
      </c>
      <c r="BS173">
        <f ca="1">IF(PV_Zone_Ranking!$G$30=0,0,1-(INDEX($D173:$BY173, 1, MATCH(BS$11,$D$15:$BY$15,0))-PV_Zone_Ranking!$F$30)/(PV_Zone_Ranking!$G$30-PV_Zone_Ranking!$F$30))</f>
        <v>1.0774207710083805</v>
      </c>
      <c r="BT173">
        <f ca="1">IF(PV_Zone_Ranking!$G$28=0,0,1-(INDEX($D173:$BY173, 1, MATCH(BT$11,$D$15:$BY$15,0))-PV_Zone_Ranking!$F$28)/(PV_Zone_Ranking!$G$28-PV_Zone_Ranking!$F$28))</f>
        <v>16.799370740204573</v>
      </c>
      <c r="BU173">
        <f ca="1">IF(PV_Zone_Ranking!$AK$18="SS",0,IF(PV_Zone_Ranking!$G$26=0,0,1-(INDEX($D173:$BY173, 1, MATCH(BU$11,$D$15:$BY$15,0))-PV_Zone_Ranking!$F$26)/(PV_Zone_Ranking!$G$26-PV_Zone_Ranking!$F$26)))</f>
        <v>19.138888658952798</v>
      </c>
      <c r="BV173">
        <f>IF(PV_Zone_Ranking!$AK$18="TX",0,IF(PV_Zone_Ranking!$G$26=0,0,1-(INDEX($D173:$BY173, 1, MATCH(BV$11,$D$15:$BY$15,0))-PV_Zone_Ranking!$F$26)/(PV_Zone_Ranking!$G$26-PV_Zone_Ranking!$F$26)))</f>
        <v>0</v>
      </c>
      <c r="BW173">
        <v>0</v>
      </c>
      <c r="BX173">
        <f t="shared" ca="1" si="91"/>
        <v>0</v>
      </c>
      <c r="BY173">
        <f t="shared" ca="1" si="91"/>
        <v>0</v>
      </c>
      <c r="BZ173">
        <f t="shared" ca="1" si="91"/>
        <v>0</v>
      </c>
      <c r="CA173">
        <f t="shared" ca="1" si="91"/>
        <v>0</v>
      </c>
      <c r="CB173">
        <f t="shared" ca="1" si="91"/>
        <v>0</v>
      </c>
      <c r="CC173">
        <f t="shared" ca="1" si="91"/>
        <v>0</v>
      </c>
      <c r="CD173">
        <f t="shared" ca="1" si="91"/>
        <v>0</v>
      </c>
      <c r="CE173">
        <f t="shared" ca="1" si="91"/>
        <v>0</v>
      </c>
      <c r="CF173">
        <f t="shared" ca="1" si="91"/>
        <v>0</v>
      </c>
      <c r="CG173">
        <f t="shared" ca="1" si="91"/>
        <v>0</v>
      </c>
      <c r="CH173" s="3">
        <f t="shared" ca="1" si="82"/>
        <v>0</v>
      </c>
      <c r="CI173" s="3">
        <f ca="1">IF($BN173=0,IF(PV_Zone_Ranking!$AK$18="SS",INDEX($D173:$BY173, 1, MATCH(CI$11,$D$15:$BY$15,0)),IF(PV_Zone_Ranking!$AK$18="TX",INDEX($D173:$BY173, 1, MATCH(CI$12,$D$15:$BY$15,0)),"Error")),0)</f>
        <v>0</v>
      </c>
      <c r="CJ173" s="4">
        <f t="shared" ca="1" si="79"/>
        <v>0</v>
      </c>
      <c r="CK173">
        <f t="shared" ca="1" si="83"/>
        <v>0</v>
      </c>
      <c r="CL173">
        <f t="shared" ca="1" si="84"/>
        <v>0</v>
      </c>
      <c r="CM173" s="4" t="str">
        <f ca="1">IF(D173=0,"",IF(CH173=0,"",COUNTIF($CH$16:$CH$197,"&gt;"&amp;CH173)+COUNTIF($CH173:$CH$197,CH173)))</f>
        <v/>
      </c>
      <c r="CN173" t="str">
        <f ca="1">IF(D173=0,"",IF(CH173=0,"",COUNTIFS($CI$16:$CI$197,"&lt;"&amp;CI173,$CI$16:$CI$197,"&lt;&gt;"&amp;0)+COUNTIF($CI173:$CI$197,CI173)))</f>
        <v/>
      </c>
      <c r="CQ173">
        <v>158</v>
      </c>
      <c r="CR173" t="e">
        <f t="shared" ref="CR173:CV198" ca="1" si="98">INDEX($CH$16:$CN$197,MATCH($CQ173,$CM$16:$CM$197,0),MATCH(CR$15,$CH$15:$CN$15,0))</f>
        <v>#N/A</v>
      </c>
      <c r="CS173" t="e">
        <f t="shared" ca="1" si="98"/>
        <v>#N/A</v>
      </c>
      <c r="CT173" s="3" t="e">
        <f t="shared" ca="1" si="98"/>
        <v>#N/A</v>
      </c>
      <c r="CU173" s="3" t="e">
        <f t="shared" ca="1" si="98"/>
        <v>#N/A</v>
      </c>
      <c r="CV173" s="4" t="e">
        <f t="shared" ca="1" si="98"/>
        <v>#N/A</v>
      </c>
      <c r="CW173" s="4" t="e">
        <f t="shared" ca="1" si="87"/>
        <v>#N/A</v>
      </c>
      <c r="CY173">
        <v>158</v>
      </c>
      <c r="CZ173" t="e">
        <f t="shared" ca="1" si="77"/>
        <v>#N/A</v>
      </c>
      <c r="DA173" t="e">
        <f t="shared" ca="1" si="77"/>
        <v>#N/A</v>
      </c>
      <c r="DB173" s="3" t="e">
        <f t="shared" ca="1" si="77"/>
        <v>#N/A</v>
      </c>
      <c r="DC173" s="3" t="e">
        <f t="shared" ca="1" si="77"/>
        <v>#N/A</v>
      </c>
      <c r="DD173" s="4" t="e">
        <f t="shared" ca="1" si="77"/>
        <v>#N/A</v>
      </c>
      <c r="DE173" s="4" t="e">
        <f t="shared" ca="1" si="88"/>
        <v>#N/A</v>
      </c>
      <c r="DF173" t="e">
        <f t="shared" ca="1" si="85"/>
        <v>#N/A</v>
      </c>
    </row>
    <row r="174" spans="4:110" x14ac:dyDescent="0.2">
      <c r="D174" s="135">
        <f t="shared" ca="1" si="96"/>
        <v>0</v>
      </c>
      <c r="E174" s="135">
        <f t="shared" ca="1" si="96"/>
        <v>0</v>
      </c>
      <c r="F174" s="135">
        <f t="shared" ca="1" si="96"/>
        <v>0</v>
      </c>
      <c r="G174" s="135">
        <f t="shared" ca="1" si="96"/>
        <v>0</v>
      </c>
      <c r="H174" s="135">
        <f t="shared" ca="1" si="96"/>
        <v>0</v>
      </c>
      <c r="I174" s="135">
        <f t="shared" ca="1" si="96"/>
        <v>0</v>
      </c>
      <c r="J174" s="2">
        <f t="shared" ca="1" si="96"/>
        <v>0</v>
      </c>
      <c r="K174" s="135">
        <f t="shared" ca="1" si="96"/>
        <v>0</v>
      </c>
      <c r="L174" s="135">
        <f t="shared" ca="1" si="96"/>
        <v>0</v>
      </c>
      <c r="M174" s="135">
        <f t="shared" ca="1" si="96"/>
        <v>0</v>
      </c>
      <c r="N174" s="135">
        <f t="shared" ca="1" si="96"/>
        <v>0</v>
      </c>
      <c r="O174" s="135">
        <f t="shared" ca="1" si="96"/>
        <v>0</v>
      </c>
      <c r="P174" s="135">
        <f t="shared" ca="1" si="96"/>
        <v>0</v>
      </c>
      <c r="Q174" s="135">
        <f t="shared" ca="1" si="96"/>
        <v>0</v>
      </c>
      <c r="R174" s="135">
        <f t="shared" ca="1" si="96"/>
        <v>0</v>
      </c>
      <c r="S174" s="135">
        <f t="shared" ca="1" si="96"/>
        <v>0</v>
      </c>
      <c r="T174" s="135">
        <f t="shared" ca="1" si="95"/>
        <v>0</v>
      </c>
      <c r="U174" s="135">
        <f t="shared" ca="1" si="95"/>
        <v>0</v>
      </c>
      <c r="V174" s="135">
        <f t="shared" ca="1" si="95"/>
        <v>0</v>
      </c>
      <c r="W174" s="135">
        <f t="shared" ca="1" si="95"/>
        <v>0</v>
      </c>
      <c r="X174" s="135">
        <f t="shared" ca="1" si="95"/>
        <v>0</v>
      </c>
      <c r="Y174" s="135">
        <f t="shared" ca="1" si="95"/>
        <v>0</v>
      </c>
      <c r="Z174" s="135">
        <f t="shared" ca="1" si="95"/>
        <v>0</v>
      </c>
      <c r="AA174" s="135">
        <f t="shared" ca="1" si="95"/>
        <v>0</v>
      </c>
      <c r="AB174" s="135">
        <f t="shared" ca="1" si="95"/>
        <v>0</v>
      </c>
      <c r="AC174" s="135">
        <f t="shared" ca="1" si="95"/>
        <v>0</v>
      </c>
      <c r="AD174" s="135">
        <f t="shared" ca="1" si="95"/>
        <v>0</v>
      </c>
      <c r="AE174" s="135">
        <f t="shared" ca="1" si="95"/>
        <v>0</v>
      </c>
      <c r="AF174" s="135">
        <f t="shared" ca="1" si="95"/>
        <v>0</v>
      </c>
      <c r="AG174" s="135">
        <f t="shared" ca="1" si="92"/>
        <v>0</v>
      </c>
      <c r="AH174" s="135">
        <f t="shared" ca="1" si="92"/>
        <v>0</v>
      </c>
      <c r="AI174" s="135">
        <f t="shared" ca="1" si="92"/>
        <v>0</v>
      </c>
      <c r="AJ174" s="135">
        <f t="shared" ca="1" si="92"/>
        <v>0</v>
      </c>
      <c r="AK174" s="135">
        <f t="shared" ca="1" si="92"/>
        <v>0</v>
      </c>
      <c r="AL174" s="135">
        <f t="shared" ca="1" si="92"/>
        <v>0</v>
      </c>
      <c r="AM174" s="135">
        <f t="shared" ca="1" si="92"/>
        <v>0</v>
      </c>
      <c r="AN174" s="135">
        <f t="shared" ca="1" si="92"/>
        <v>0</v>
      </c>
      <c r="AO174" s="135">
        <f t="shared" ca="1" si="92"/>
        <v>0</v>
      </c>
      <c r="AP174" s="135">
        <f t="shared" ca="1" si="92"/>
        <v>0</v>
      </c>
      <c r="AQ174" s="135">
        <f t="shared" ca="1" si="92"/>
        <v>0</v>
      </c>
      <c r="AR174" s="135">
        <f t="shared" ca="1" si="92"/>
        <v>0</v>
      </c>
      <c r="AS174" s="135">
        <f t="shared" ref="AQ174:BF198" ca="1" si="99">INDIRECT($B$3&amp;"!R"&amp;(ROW()-$D$14)&amp;"C"&amp;(COLUMN()-$C$15),FALSE)</f>
        <v>0</v>
      </c>
      <c r="AT174" s="135">
        <f t="shared" ca="1" si="99"/>
        <v>0</v>
      </c>
      <c r="AU174" s="135">
        <f t="shared" ca="1" si="89"/>
        <v>0</v>
      </c>
      <c r="AV174" s="135">
        <f t="shared" ca="1" si="89"/>
        <v>0</v>
      </c>
      <c r="AW174" s="135">
        <f t="shared" ca="1" si="89"/>
        <v>0</v>
      </c>
      <c r="AX174" s="135">
        <f t="shared" ca="1" si="89"/>
        <v>0</v>
      </c>
      <c r="AY174" s="135">
        <f t="shared" ca="1" si="89"/>
        <v>0</v>
      </c>
      <c r="AZ174" s="135">
        <f t="shared" ca="1" si="89"/>
        <v>0</v>
      </c>
      <c r="BA174" s="135">
        <f t="shared" ca="1" si="97"/>
        <v>0</v>
      </c>
      <c r="BB174" s="135">
        <f t="shared" ca="1" si="97"/>
        <v>0</v>
      </c>
      <c r="BC174" s="135">
        <f t="shared" ca="1" si="97"/>
        <v>0</v>
      </c>
      <c r="BD174" s="135">
        <f t="shared" ca="1" si="97"/>
        <v>0</v>
      </c>
      <c r="BE174" s="135">
        <f t="shared" ca="1" si="97"/>
        <v>0</v>
      </c>
      <c r="BF174" s="135">
        <f t="shared" ca="1" si="97"/>
        <v>0</v>
      </c>
      <c r="BG174" s="135">
        <f t="shared" ca="1" si="97"/>
        <v>0</v>
      </c>
      <c r="BH174" s="135">
        <f t="shared" ca="1" si="97"/>
        <v>0</v>
      </c>
      <c r="BI174" s="135">
        <f t="shared" ca="1" si="97"/>
        <v>0</v>
      </c>
      <c r="BJ174" s="135">
        <f t="shared" ca="1" si="97"/>
        <v>0</v>
      </c>
      <c r="BK174" s="135">
        <f t="shared" ca="1" si="97"/>
        <v>0</v>
      </c>
      <c r="BL174" s="135"/>
      <c r="BM174" s="135">
        <f ca="1">IF(INDEX($D174:$BV174, 1, MATCH(BM$11,$D$15:$BV$15,0))&gt;=PV_Zone_Ranking!$C$45,0,1)</f>
        <v>0</v>
      </c>
      <c r="BN174" s="135">
        <f t="shared" ca="1" si="81"/>
        <v>0</v>
      </c>
      <c r="BQ174">
        <f ca="1">IF(PV_Zone_Ranking!$AK$18="SS",0,IF(PV_Zone_Ranking!$G$29=0,0,1-(INDEX($D174:$BY174, 1, MATCH(BQ$11,$D$15:$BY$15,0))-PV_Zone_Ranking!$F$29)/(PV_Zone_Ranking!$G$29-PV_Zone_Ranking!$F$29)))</f>
        <v>3.8575399157771662</v>
      </c>
      <c r="BR174">
        <f>IF(PV_Zone_Ranking!$AK$18="TX",0,IF(PV_Zone_Ranking!$G$29=0,0,1-(INDEX($D174:$BY174, 1, MATCH(BR$11,$D$15:$BY$15,0))-PV_Zone_Ranking!$F$29)/(PV_Zone_Ranking!$G$29-PV_Zone_Ranking!$F$29)))</f>
        <v>0</v>
      </c>
      <c r="BS174">
        <f ca="1">IF(PV_Zone_Ranking!$G$30=0,0,1-(INDEX($D174:$BY174, 1, MATCH(BS$11,$D$15:$BY$15,0))-PV_Zone_Ranking!$F$30)/(PV_Zone_Ranking!$G$30-PV_Zone_Ranking!$F$30))</f>
        <v>1.0774207710083805</v>
      </c>
      <c r="BT174">
        <f ca="1">IF(PV_Zone_Ranking!$G$28=0,0,1-(INDEX($D174:$BY174, 1, MATCH(BT$11,$D$15:$BY$15,0))-PV_Zone_Ranking!$F$28)/(PV_Zone_Ranking!$G$28-PV_Zone_Ranking!$F$28))</f>
        <v>16.799370740204573</v>
      </c>
      <c r="BU174">
        <f ca="1">IF(PV_Zone_Ranking!$AK$18="SS",0,IF(PV_Zone_Ranking!$G$26=0,0,1-(INDEX($D174:$BY174, 1, MATCH(BU$11,$D$15:$BY$15,0))-PV_Zone_Ranking!$F$26)/(PV_Zone_Ranking!$G$26-PV_Zone_Ranking!$F$26)))</f>
        <v>19.138888658952798</v>
      </c>
      <c r="BV174">
        <f>IF(PV_Zone_Ranking!$AK$18="TX",0,IF(PV_Zone_Ranking!$G$26=0,0,1-(INDEX($D174:$BY174, 1, MATCH(BV$11,$D$15:$BY$15,0))-PV_Zone_Ranking!$F$26)/(PV_Zone_Ranking!$G$26-PV_Zone_Ranking!$F$26)))</f>
        <v>0</v>
      </c>
      <c r="BW174">
        <v>0</v>
      </c>
      <c r="BX174">
        <f t="shared" ca="1" si="91"/>
        <v>0</v>
      </c>
      <c r="BY174">
        <f t="shared" ca="1" si="91"/>
        <v>0</v>
      </c>
      <c r="BZ174">
        <f t="shared" ca="1" si="91"/>
        <v>0</v>
      </c>
      <c r="CA174">
        <f t="shared" ca="1" si="91"/>
        <v>0</v>
      </c>
      <c r="CB174">
        <f t="shared" ca="1" si="91"/>
        <v>0</v>
      </c>
      <c r="CC174">
        <f t="shared" ca="1" si="91"/>
        <v>0</v>
      </c>
      <c r="CD174">
        <f t="shared" ca="1" si="91"/>
        <v>0</v>
      </c>
      <c r="CE174">
        <f t="shared" ca="1" si="91"/>
        <v>0</v>
      </c>
      <c r="CF174">
        <f t="shared" ca="1" si="91"/>
        <v>0</v>
      </c>
      <c r="CG174">
        <f t="shared" ca="1" si="91"/>
        <v>0</v>
      </c>
      <c r="CH174" s="3">
        <f t="shared" ca="1" si="82"/>
        <v>0</v>
      </c>
      <c r="CI174" s="3">
        <f ca="1">IF($BN174=0,IF(PV_Zone_Ranking!$AK$18="SS",INDEX($D174:$BY174, 1, MATCH(CI$11,$D$15:$BY$15,0)),IF(PV_Zone_Ranking!$AK$18="TX",INDEX($D174:$BY174, 1, MATCH(CI$12,$D$15:$BY$15,0)),"Error")),0)</f>
        <v>0</v>
      </c>
      <c r="CJ174" s="4">
        <f t="shared" ca="1" si="79"/>
        <v>0</v>
      </c>
      <c r="CK174">
        <f t="shared" ca="1" si="83"/>
        <v>0</v>
      </c>
      <c r="CL174">
        <f t="shared" ca="1" si="84"/>
        <v>0</v>
      </c>
      <c r="CM174" s="4" t="str">
        <f ca="1">IF(D174=0,"",IF(CH174=0,"",COUNTIF($CH$16:$CH$197,"&gt;"&amp;CH174)+COUNTIF($CH174:$CH$197,CH174)))</f>
        <v/>
      </c>
      <c r="CN174" t="str">
        <f ca="1">IF(D174=0,"",IF(CH174=0,"",COUNTIFS($CI$16:$CI$197,"&lt;"&amp;CI174,$CI$16:$CI$197,"&lt;&gt;"&amp;0)+COUNTIF($CI174:$CI$197,CI174)))</f>
        <v/>
      </c>
      <c r="CQ174">
        <v>159</v>
      </c>
      <c r="CR174" t="e">
        <f t="shared" ca="1" si="98"/>
        <v>#N/A</v>
      </c>
      <c r="CS174" t="e">
        <f t="shared" ca="1" si="98"/>
        <v>#N/A</v>
      </c>
      <c r="CT174" s="3" t="e">
        <f t="shared" ca="1" si="98"/>
        <v>#N/A</v>
      </c>
      <c r="CU174" s="3" t="e">
        <f t="shared" ca="1" si="98"/>
        <v>#N/A</v>
      </c>
      <c r="CV174" s="4" t="e">
        <f t="shared" ca="1" si="98"/>
        <v>#N/A</v>
      </c>
      <c r="CW174" s="4" t="e">
        <f t="shared" ca="1" si="87"/>
        <v>#N/A</v>
      </c>
      <c r="CY174">
        <v>159</v>
      </c>
      <c r="CZ174" t="e">
        <f t="shared" ca="1" si="77"/>
        <v>#N/A</v>
      </c>
      <c r="DA174" t="e">
        <f t="shared" ca="1" si="77"/>
        <v>#N/A</v>
      </c>
      <c r="DB174" s="3" t="e">
        <f t="shared" ca="1" si="77"/>
        <v>#N/A</v>
      </c>
      <c r="DC174" s="3" t="e">
        <f t="shared" ca="1" si="77"/>
        <v>#N/A</v>
      </c>
      <c r="DD174" s="4" t="e">
        <f t="shared" ca="1" si="77"/>
        <v>#N/A</v>
      </c>
      <c r="DE174" s="4" t="e">
        <f t="shared" ca="1" si="88"/>
        <v>#N/A</v>
      </c>
      <c r="DF174" t="e">
        <f t="shared" ca="1" si="85"/>
        <v>#N/A</v>
      </c>
    </row>
    <row r="175" spans="4:110" x14ac:dyDescent="0.2">
      <c r="D175" s="135">
        <f t="shared" ca="1" si="96"/>
        <v>0</v>
      </c>
      <c r="E175" s="135">
        <f t="shared" ca="1" si="96"/>
        <v>0</v>
      </c>
      <c r="F175" s="135">
        <f t="shared" ca="1" si="96"/>
        <v>0</v>
      </c>
      <c r="G175" s="135">
        <f t="shared" ca="1" si="96"/>
        <v>0</v>
      </c>
      <c r="H175" s="135">
        <f t="shared" ca="1" si="96"/>
        <v>0</v>
      </c>
      <c r="I175" s="135">
        <f t="shared" ca="1" si="96"/>
        <v>0</v>
      </c>
      <c r="J175" s="2">
        <f t="shared" ca="1" si="96"/>
        <v>0</v>
      </c>
      <c r="K175" s="135">
        <f t="shared" ca="1" si="96"/>
        <v>0</v>
      </c>
      <c r="L175" s="135">
        <f t="shared" ca="1" si="96"/>
        <v>0</v>
      </c>
      <c r="M175" s="135">
        <f t="shared" ca="1" si="96"/>
        <v>0</v>
      </c>
      <c r="N175" s="135">
        <f t="shared" ca="1" si="96"/>
        <v>0</v>
      </c>
      <c r="O175" s="135">
        <f t="shared" ca="1" si="96"/>
        <v>0</v>
      </c>
      <c r="P175" s="135">
        <f t="shared" ca="1" si="96"/>
        <v>0</v>
      </c>
      <c r="Q175" s="135">
        <f t="shared" ca="1" si="96"/>
        <v>0</v>
      </c>
      <c r="R175" s="135">
        <f t="shared" ca="1" si="96"/>
        <v>0</v>
      </c>
      <c r="S175" s="135">
        <f t="shared" ca="1" si="95"/>
        <v>0</v>
      </c>
      <c r="T175" s="135">
        <f t="shared" ca="1" si="95"/>
        <v>0</v>
      </c>
      <c r="U175" s="135">
        <f t="shared" ca="1" si="95"/>
        <v>0</v>
      </c>
      <c r="V175" s="135">
        <f t="shared" ca="1" si="95"/>
        <v>0</v>
      </c>
      <c r="W175" s="135">
        <f t="shared" ca="1" si="95"/>
        <v>0</v>
      </c>
      <c r="X175" s="135">
        <f t="shared" ca="1" si="95"/>
        <v>0</v>
      </c>
      <c r="Y175" s="135">
        <f t="shared" ca="1" si="95"/>
        <v>0</v>
      </c>
      <c r="Z175" s="135">
        <f t="shared" ca="1" si="95"/>
        <v>0</v>
      </c>
      <c r="AA175" s="135">
        <f t="shared" ca="1" si="95"/>
        <v>0</v>
      </c>
      <c r="AB175" s="135">
        <f t="shared" ca="1" si="95"/>
        <v>0</v>
      </c>
      <c r="AC175" s="135">
        <f t="shared" ca="1" si="95"/>
        <v>0</v>
      </c>
      <c r="AD175" s="135">
        <f t="shared" ca="1" si="95"/>
        <v>0</v>
      </c>
      <c r="AE175" s="135">
        <f t="shared" ca="1" si="95"/>
        <v>0</v>
      </c>
      <c r="AF175" s="135">
        <f t="shared" ca="1" si="95"/>
        <v>0</v>
      </c>
      <c r="AG175" s="135">
        <f t="shared" ca="1" si="95"/>
        <v>0</v>
      </c>
      <c r="AH175" s="135">
        <f t="shared" ca="1" si="95"/>
        <v>0</v>
      </c>
      <c r="AI175" s="135">
        <f t="shared" ref="AG175:AV197" ca="1" si="100">INDIRECT($B$3&amp;"!R"&amp;(ROW()-$D$14)&amp;"C"&amp;(COLUMN()-$C$15),FALSE)</f>
        <v>0</v>
      </c>
      <c r="AJ175" s="135">
        <f t="shared" ca="1" si="100"/>
        <v>0</v>
      </c>
      <c r="AK175" s="135">
        <f t="shared" ca="1" si="100"/>
        <v>0</v>
      </c>
      <c r="AL175" s="135">
        <f t="shared" ca="1" si="100"/>
        <v>0</v>
      </c>
      <c r="AM175" s="135">
        <f t="shared" ca="1" si="100"/>
        <v>0</v>
      </c>
      <c r="AN175" s="135">
        <f t="shared" ca="1" si="100"/>
        <v>0</v>
      </c>
      <c r="AO175" s="135">
        <f t="shared" ca="1" si="100"/>
        <v>0</v>
      </c>
      <c r="AP175" s="135">
        <f t="shared" ca="1" si="100"/>
        <v>0</v>
      </c>
      <c r="AQ175" s="135">
        <f t="shared" ca="1" si="99"/>
        <v>0</v>
      </c>
      <c r="AR175" s="135">
        <f t="shared" ca="1" si="99"/>
        <v>0</v>
      </c>
      <c r="AS175" s="135">
        <f t="shared" ca="1" si="99"/>
        <v>0</v>
      </c>
      <c r="AT175" s="135">
        <f t="shared" ca="1" si="99"/>
        <v>0</v>
      </c>
      <c r="AU175" s="135">
        <f t="shared" ca="1" si="89"/>
        <v>0</v>
      </c>
      <c r="AV175" s="135">
        <f t="shared" ca="1" si="89"/>
        <v>0</v>
      </c>
      <c r="AW175" s="135">
        <f t="shared" ca="1" si="89"/>
        <v>0</v>
      </c>
      <c r="AX175" s="135">
        <f t="shared" ca="1" si="89"/>
        <v>0</v>
      </c>
      <c r="AY175" s="135">
        <f t="shared" ca="1" si="89"/>
        <v>0</v>
      </c>
      <c r="AZ175" s="135">
        <f t="shared" ca="1" si="89"/>
        <v>0</v>
      </c>
      <c r="BA175" s="135">
        <f t="shared" ca="1" si="97"/>
        <v>0</v>
      </c>
      <c r="BB175" s="135">
        <f t="shared" ca="1" si="97"/>
        <v>0</v>
      </c>
      <c r="BC175" s="135">
        <f t="shared" ca="1" si="97"/>
        <v>0</v>
      </c>
      <c r="BD175" s="135">
        <f t="shared" ca="1" si="97"/>
        <v>0</v>
      </c>
      <c r="BE175" s="135">
        <f t="shared" ca="1" si="97"/>
        <v>0</v>
      </c>
      <c r="BF175" s="135">
        <f t="shared" ca="1" si="97"/>
        <v>0</v>
      </c>
      <c r="BG175" s="135">
        <f t="shared" ca="1" si="97"/>
        <v>0</v>
      </c>
      <c r="BH175" s="135">
        <f t="shared" ca="1" si="97"/>
        <v>0</v>
      </c>
      <c r="BI175" s="135">
        <f t="shared" ca="1" si="97"/>
        <v>0</v>
      </c>
      <c r="BJ175" s="135">
        <f t="shared" ca="1" si="97"/>
        <v>0</v>
      </c>
      <c r="BK175" s="135">
        <f t="shared" ca="1" si="97"/>
        <v>0</v>
      </c>
      <c r="BL175" s="135"/>
      <c r="BM175" s="135">
        <f ca="1">IF(INDEX($D175:$BV175, 1, MATCH(BM$11,$D$15:$BV$15,0))&gt;=PV_Zone_Ranking!$C$45,0,1)</f>
        <v>0</v>
      </c>
      <c r="BN175" s="135">
        <f t="shared" ca="1" si="81"/>
        <v>0</v>
      </c>
      <c r="BQ175">
        <f ca="1">IF(PV_Zone_Ranking!$AK$18="SS",0,IF(PV_Zone_Ranking!$G$29=0,0,1-(INDEX($D175:$BY175, 1, MATCH(BQ$11,$D$15:$BY$15,0))-PV_Zone_Ranking!$F$29)/(PV_Zone_Ranking!$G$29-PV_Zone_Ranking!$F$29)))</f>
        <v>3.8575399157771662</v>
      </c>
      <c r="BR175">
        <f>IF(PV_Zone_Ranking!$AK$18="TX",0,IF(PV_Zone_Ranking!$G$29=0,0,1-(INDEX($D175:$BY175, 1, MATCH(BR$11,$D$15:$BY$15,0))-PV_Zone_Ranking!$F$29)/(PV_Zone_Ranking!$G$29-PV_Zone_Ranking!$F$29)))</f>
        <v>0</v>
      </c>
      <c r="BS175">
        <f ca="1">IF(PV_Zone_Ranking!$G$30=0,0,1-(INDEX($D175:$BY175, 1, MATCH(BS$11,$D$15:$BY$15,0))-PV_Zone_Ranking!$F$30)/(PV_Zone_Ranking!$G$30-PV_Zone_Ranking!$F$30))</f>
        <v>1.0774207710083805</v>
      </c>
      <c r="BT175">
        <f ca="1">IF(PV_Zone_Ranking!$G$28=0,0,1-(INDEX($D175:$BY175, 1, MATCH(BT$11,$D$15:$BY$15,0))-PV_Zone_Ranking!$F$28)/(PV_Zone_Ranking!$G$28-PV_Zone_Ranking!$F$28))</f>
        <v>16.799370740204573</v>
      </c>
      <c r="BU175">
        <f ca="1">IF(PV_Zone_Ranking!$AK$18="SS",0,IF(PV_Zone_Ranking!$G$26=0,0,1-(INDEX($D175:$BY175, 1, MATCH(BU$11,$D$15:$BY$15,0))-PV_Zone_Ranking!$F$26)/(PV_Zone_Ranking!$G$26-PV_Zone_Ranking!$F$26)))</f>
        <v>19.138888658952798</v>
      </c>
      <c r="BV175">
        <f>IF(PV_Zone_Ranking!$AK$18="TX",0,IF(PV_Zone_Ranking!$G$26=0,0,1-(INDEX($D175:$BY175, 1, MATCH(BV$11,$D$15:$BY$15,0))-PV_Zone_Ranking!$F$26)/(PV_Zone_Ranking!$G$26-PV_Zone_Ranking!$F$26)))</f>
        <v>0</v>
      </c>
      <c r="BW175">
        <v>0</v>
      </c>
      <c r="BX175">
        <f t="shared" ca="1" si="91"/>
        <v>0</v>
      </c>
      <c r="BY175">
        <f t="shared" ca="1" si="91"/>
        <v>0</v>
      </c>
      <c r="BZ175">
        <f t="shared" ca="1" si="91"/>
        <v>0</v>
      </c>
      <c r="CA175">
        <f t="shared" ca="1" si="91"/>
        <v>0</v>
      </c>
      <c r="CB175">
        <f t="shared" ca="1" si="91"/>
        <v>0</v>
      </c>
      <c r="CC175">
        <f t="shared" ca="1" si="91"/>
        <v>0</v>
      </c>
      <c r="CD175">
        <f t="shared" ca="1" si="91"/>
        <v>0</v>
      </c>
      <c r="CE175">
        <f t="shared" ca="1" si="91"/>
        <v>0</v>
      </c>
      <c r="CF175">
        <f t="shared" ca="1" si="91"/>
        <v>0</v>
      </c>
      <c r="CG175">
        <f t="shared" ca="1" si="91"/>
        <v>0</v>
      </c>
      <c r="CH175" s="3">
        <f t="shared" ca="1" si="82"/>
        <v>0</v>
      </c>
      <c r="CI175" s="3">
        <f ca="1">IF($BN175=0,IF(PV_Zone_Ranking!$AK$18="SS",INDEX($D175:$BY175, 1, MATCH(CI$11,$D$15:$BY$15,0)),IF(PV_Zone_Ranking!$AK$18="TX",INDEX($D175:$BY175, 1, MATCH(CI$12,$D$15:$BY$15,0)),"Error")),0)</f>
        <v>0</v>
      </c>
      <c r="CJ175" s="4">
        <f t="shared" ca="1" si="79"/>
        <v>0</v>
      </c>
      <c r="CK175">
        <f t="shared" ca="1" si="83"/>
        <v>0</v>
      </c>
      <c r="CL175">
        <f t="shared" ca="1" si="84"/>
        <v>0</v>
      </c>
      <c r="CM175" s="4" t="str">
        <f ca="1">IF(D175=0,"",IF(CH175=0,"",COUNTIF($CH$16:$CH$197,"&gt;"&amp;CH175)+COUNTIF($CH175:$CH$197,CH175)))</f>
        <v/>
      </c>
      <c r="CN175" t="str">
        <f ca="1">IF(D175=0,"",IF(CH175=0,"",COUNTIFS($CI$16:$CI$197,"&lt;"&amp;CI175,$CI$16:$CI$197,"&lt;&gt;"&amp;0)+COUNTIF($CI175:$CI$197,CI175)))</f>
        <v/>
      </c>
      <c r="CQ175">
        <v>160</v>
      </c>
      <c r="CR175" t="e">
        <f t="shared" ca="1" si="98"/>
        <v>#N/A</v>
      </c>
      <c r="CS175" t="e">
        <f t="shared" ca="1" si="98"/>
        <v>#N/A</v>
      </c>
      <c r="CT175" s="3" t="e">
        <f t="shared" ca="1" si="98"/>
        <v>#N/A</v>
      </c>
      <c r="CU175" s="3" t="e">
        <f t="shared" ca="1" si="98"/>
        <v>#N/A</v>
      </c>
      <c r="CV175" s="4" t="e">
        <f t="shared" ca="1" si="98"/>
        <v>#N/A</v>
      </c>
      <c r="CW175" s="4" t="e">
        <f t="shared" ca="1" si="87"/>
        <v>#N/A</v>
      </c>
      <c r="CY175">
        <v>160</v>
      </c>
      <c r="CZ175" t="e">
        <f t="shared" ca="1" si="77"/>
        <v>#N/A</v>
      </c>
      <c r="DA175" t="e">
        <f t="shared" ca="1" si="77"/>
        <v>#N/A</v>
      </c>
      <c r="DB175" s="3" t="e">
        <f t="shared" ca="1" si="77"/>
        <v>#N/A</v>
      </c>
      <c r="DC175" s="3" t="e">
        <f t="shared" ca="1" si="77"/>
        <v>#N/A</v>
      </c>
      <c r="DD175" s="4" t="e">
        <f t="shared" ca="1" si="77"/>
        <v>#N/A</v>
      </c>
      <c r="DE175" s="4" t="e">
        <f t="shared" ca="1" si="88"/>
        <v>#N/A</v>
      </c>
      <c r="DF175" t="e">
        <f t="shared" ca="1" si="85"/>
        <v>#N/A</v>
      </c>
    </row>
    <row r="176" spans="4:110" x14ac:dyDescent="0.2">
      <c r="D176" s="135">
        <f t="shared" ca="1" si="96"/>
        <v>0</v>
      </c>
      <c r="E176" s="135">
        <f t="shared" ca="1" si="96"/>
        <v>0</v>
      </c>
      <c r="F176" s="135">
        <f t="shared" ca="1" si="96"/>
        <v>0</v>
      </c>
      <c r="G176" s="135">
        <f t="shared" ca="1" si="96"/>
        <v>0</v>
      </c>
      <c r="H176" s="135">
        <f t="shared" ca="1" si="96"/>
        <v>0</v>
      </c>
      <c r="I176" s="135">
        <f t="shared" ca="1" si="96"/>
        <v>0</v>
      </c>
      <c r="J176" s="2">
        <f t="shared" ca="1" si="96"/>
        <v>0</v>
      </c>
      <c r="K176" s="135">
        <f t="shared" ca="1" si="96"/>
        <v>0</v>
      </c>
      <c r="L176" s="135">
        <f t="shared" ca="1" si="96"/>
        <v>0</v>
      </c>
      <c r="M176" s="135">
        <f t="shared" ca="1" si="96"/>
        <v>0</v>
      </c>
      <c r="N176" s="135">
        <f t="shared" ca="1" si="96"/>
        <v>0</v>
      </c>
      <c r="O176" s="135">
        <f t="shared" ca="1" si="96"/>
        <v>0</v>
      </c>
      <c r="P176" s="135">
        <f t="shared" ca="1" si="96"/>
        <v>0</v>
      </c>
      <c r="Q176" s="135">
        <f t="shared" ca="1" si="96"/>
        <v>0</v>
      </c>
      <c r="R176" s="135">
        <f t="shared" ca="1" si="96"/>
        <v>0</v>
      </c>
      <c r="S176" s="135">
        <f t="shared" ca="1" si="95"/>
        <v>0</v>
      </c>
      <c r="T176" s="135">
        <f t="shared" ca="1" si="95"/>
        <v>0</v>
      </c>
      <c r="U176" s="135">
        <f t="shared" ca="1" si="95"/>
        <v>0</v>
      </c>
      <c r="V176" s="135">
        <f t="shared" ca="1" si="95"/>
        <v>0</v>
      </c>
      <c r="W176" s="135">
        <f t="shared" ca="1" si="95"/>
        <v>0</v>
      </c>
      <c r="X176" s="135">
        <f t="shared" ca="1" si="95"/>
        <v>0</v>
      </c>
      <c r="Y176" s="135">
        <f t="shared" ca="1" si="95"/>
        <v>0</v>
      </c>
      <c r="Z176" s="135">
        <f t="shared" ca="1" si="95"/>
        <v>0</v>
      </c>
      <c r="AA176" s="135">
        <f t="shared" ca="1" si="95"/>
        <v>0</v>
      </c>
      <c r="AB176" s="135">
        <f t="shared" ca="1" si="95"/>
        <v>0</v>
      </c>
      <c r="AC176" s="135">
        <f t="shared" ca="1" si="95"/>
        <v>0</v>
      </c>
      <c r="AD176" s="135">
        <f t="shared" ca="1" si="95"/>
        <v>0</v>
      </c>
      <c r="AE176" s="135">
        <f t="shared" ca="1" si="95"/>
        <v>0</v>
      </c>
      <c r="AF176" s="135">
        <f t="shared" ca="1" si="95"/>
        <v>0</v>
      </c>
      <c r="AG176" s="135">
        <f t="shared" ca="1" si="100"/>
        <v>0</v>
      </c>
      <c r="AH176" s="135">
        <f t="shared" ca="1" si="100"/>
        <v>0</v>
      </c>
      <c r="AI176" s="135">
        <f t="shared" ca="1" si="100"/>
        <v>0</v>
      </c>
      <c r="AJ176" s="135">
        <f t="shared" ca="1" si="100"/>
        <v>0</v>
      </c>
      <c r="AK176" s="135">
        <f t="shared" ca="1" si="100"/>
        <v>0</v>
      </c>
      <c r="AL176" s="135">
        <f t="shared" ca="1" si="100"/>
        <v>0</v>
      </c>
      <c r="AM176" s="135">
        <f t="shared" ca="1" si="100"/>
        <v>0</v>
      </c>
      <c r="AN176" s="135">
        <f t="shared" ca="1" si="100"/>
        <v>0</v>
      </c>
      <c r="AO176" s="135">
        <f t="shared" ca="1" si="100"/>
        <v>0</v>
      </c>
      <c r="AP176" s="135">
        <f t="shared" ca="1" si="100"/>
        <v>0</v>
      </c>
      <c r="AQ176" s="135">
        <f t="shared" ca="1" si="99"/>
        <v>0</v>
      </c>
      <c r="AR176" s="135">
        <f t="shared" ca="1" si="99"/>
        <v>0</v>
      </c>
      <c r="AS176" s="135">
        <f t="shared" ca="1" si="99"/>
        <v>0</v>
      </c>
      <c r="AT176" s="135">
        <f t="shared" ca="1" si="99"/>
        <v>0</v>
      </c>
      <c r="AU176" s="135">
        <f t="shared" ca="1" si="89"/>
        <v>0</v>
      </c>
      <c r="AV176" s="135">
        <f t="shared" ca="1" si="89"/>
        <v>0</v>
      </c>
      <c r="AW176" s="135">
        <f t="shared" ca="1" si="89"/>
        <v>0</v>
      </c>
      <c r="AX176" s="135">
        <f t="shared" ca="1" si="89"/>
        <v>0</v>
      </c>
      <c r="AY176" s="135">
        <f t="shared" ca="1" si="89"/>
        <v>0</v>
      </c>
      <c r="AZ176" s="135">
        <f t="shared" ca="1" si="89"/>
        <v>0</v>
      </c>
      <c r="BA176" s="135">
        <f t="shared" ca="1" si="97"/>
        <v>0</v>
      </c>
      <c r="BB176" s="135">
        <f t="shared" ca="1" si="97"/>
        <v>0</v>
      </c>
      <c r="BC176" s="135">
        <f t="shared" ca="1" si="97"/>
        <v>0</v>
      </c>
      <c r="BD176" s="135">
        <f t="shared" ca="1" si="97"/>
        <v>0</v>
      </c>
      <c r="BE176" s="135">
        <f t="shared" ca="1" si="97"/>
        <v>0</v>
      </c>
      <c r="BF176" s="135">
        <f t="shared" ca="1" si="97"/>
        <v>0</v>
      </c>
      <c r="BG176" s="135">
        <f t="shared" ca="1" si="97"/>
        <v>0</v>
      </c>
      <c r="BH176" s="135">
        <f t="shared" ca="1" si="97"/>
        <v>0</v>
      </c>
      <c r="BI176" s="135">
        <f t="shared" ca="1" si="97"/>
        <v>0</v>
      </c>
      <c r="BJ176" s="135">
        <f t="shared" ca="1" si="97"/>
        <v>0</v>
      </c>
      <c r="BK176" s="135">
        <f t="shared" ca="1" si="97"/>
        <v>0</v>
      </c>
      <c r="BL176" s="135"/>
      <c r="BM176" s="135">
        <f ca="1">IF(INDEX($D176:$BV176, 1, MATCH(BM$11,$D$15:$BV$15,0))&gt;=PV_Zone_Ranking!$C$45,0,1)</f>
        <v>0</v>
      </c>
      <c r="BN176" s="135">
        <f t="shared" ca="1" si="81"/>
        <v>0</v>
      </c>
      <c r="BQ176">
        <f ca="1">IF(PV_Zone_Ranking!$AK$18="SS",0,IF(PV_Zone_Ranking!$G$29=0,0,1-(INDEX($D176:$BY176, 1, MATCH(BQ$11,$D$15:$BY$15,0))-PV_Zone_Ranking!$F$29)/(PV_Zone_Ranking!$G$29-PV_Zone_Ranking!$F$29)))</f>
        <v>3.8575399157771662</v>
      </c>
      <c r="BR176">
        <f>IF(PV_Zone_Ranking!$AK$18="TX",0,IF(PV_Zone_Ranking!$G$29=0,0,1-(INDEX($D176:$BY176, 1, MATCH(BR$11,$D$15:$BY$15,0))-PV_Zone_Ranking!$F$29)/(PV_Zone_Ranking!$G$29-PV_Zone_Ranking!$F$29)))</f>
        <v>0</v>
      </c>
      <c r="BS176">
        <f ca="1">IF(PV_Zone_Ranking!$G$30=0,0,1-(INDEX($D176:$BY176, 1, MATCH(BS$11,$D$15:$BY$15,0))-PV_Zone_Ranking!$F$30)/(PV_Zone_Ranking!$G$30-PV_Zone_Ranking!$F$30))</f>
        <v>1.0774207710083805</v>
      </c>
      <c r="BT176">
        <f ca="1">IF(PV_Zone_Ranking!$G$28=0,0,1-(INDEX($D176:$BY176, 1, MATCH(BT$11,$D$15:$BY$15,0))-PV_Zone_Ranking!$F$28)/(PV_Zone_Ranking!$G$28-PV_Zone_Ranking!$F$28))</f>
        <v>16.799370740204573</v>
      </c>
      <c r="BU176">
        <f ca="1">IF(PV_Zone_Ranking!$AK$18="SS",0,IF(PV_Zone_Ranking!$G$26=0,0,1-(INDEX($D176:$BY176, 1, MATCH(BU$11,$D$15:$BY$15,0))-PV_Zone_Ranking!$F$26)/(PV_Zone_Ranking!$G$26-PV_Zone_Ranking!$F$26)))</f>
        <v>19.138888658952798</v>
      </c>
      <c r="BV176">
        <f>IF(PV_Zone_Ranking!$AK$18="TX",0,IF(PV_Zone_Ranking!$G$26=0,0,1-(INDEX($D176:$BY176, 1, MATCH(BV$11,$D$15:$BY$15,0))-PV_Zone_Ranking!$F$26)/(PV_Zone_Ranking!$G$26-PV_Zone_Ranking!$F$26)))</f>
        <v>0</v>
      </c>
      <c r="BW176">
        <v>0</v>
      </c>
      <c r="BX176">
        <f t="shared" ca="1" si="91"/>
        <v>0</v>
      </c>
      <c r="BY176">
        <f t="shared" ca="1" si="91"/>
        <v>0</v>
      </c>
      <c r="BZ176">
        <f t="shared" ca="1" si="91"/>
        <v>0</v>
      </c>
      <c r="CA176">
        <f t="shared" ca="1" si="91"/>
        <v>0</v>
      </c>
      <c r="CB176">
        <f t="shared" ca="1" si="91"/>
        <v>0</v>
      </c>
      <c r="CC176">
        <f t="shared" ca="1" si="91"/>
        <v>0</v>
      </c>
      <c r="CD176">
        <f t="shared" ca="1" si="91"/>
        <v>0</v>
      </c>
      <c r="CE176">
        <f t="shared" ca="1" si="91"/>
        <v>0</v>
      </c>
      <c r="CF176">
        <f t="shared" ca="1" si="91"/>
        <v>0</v>
      </c>
      <c r="CG176">
        <f t="shared" ca="1" si="91"/>
        <v>0</v>
      </c>
      <c r="CH176" s="3">
        <f t="shared" ca="1" si="82"/>
        <v>0</v>
      </c>
      <c r="CI176" s="3">
        <f ca="1">IF($BN176=0,IF(PV_Zone_Ranking!$AK$18="SS",INDEX($D176:$BY176, 1, MATCH(CI$11,$D$15:$BY$15,0)),IF(PV_Zone_Ranking!$AK$18="TX",INDEX($D176:$BY176, 1, MATCH(CI$12,$D$15:$BY$15,0)),"Error")),0)</f>
        <v>0</v>
      </c>
      <c r="CJ176" s="4">
        <f t="shared" ca="1" si="79"/>
        <v>0</v>
      </c>
      <c r="CK176">
        <f t="shared" ca="1" si="83"/>
        <v>0</v>
      </c>
      <c r="CL176">
        <f t="shared" ca="1" si="84"/>
        <v>0</v>
      </c>
      <c r="CM176" s="4" t="str">
        <f ca="1">IF(D176=0,"",IF(CH176=0,"",COUNTIF($CH$16:$CH$197,"&gt;"&amp;CH176)+COUNTIF($CH176:$CH$197,CH176)))</f>
        <v/>
      </c>
      <c r="CN176" t="str">
        <f ca="1">IF(D176=0,"",IF(CH176=0,"",COUNTIFS($CI$16:$CI$197,"&lt;"&amp;CI176,$CI$16:$CI$197,"&lt;&gt;"&amp;0)+COUNTIF($CI176:$CI$197,CI176)))</f>
        <v/>
      </c>
      <c r="CQ176">
        <v>161</v>
      </c>
      <c r="CR176" t="e">
        <f t="shared" ca="1" si="98"/>
        <v>#N/A</v>
      </c>
      <c r="CS176" t="e">
        <f t="shared" ca="1" si="98"/>
        <v>#N/A</v>
      </c>
      <c r="CT176" s="3" t="e">
        <f t="shared" ca="1" si="98"/>
        <v>#N/A</v>
      </c>
      <c r="CU176" s="3" t="e">
        <f t="shared" ca="1" si="98"/>
        <v>#N/A</v>
      </c>
      <c r="CV176" s="4" t="e">
        <f t="shared" ca="1" si="98"/>
        <v>#N/A</v>
      </c>
      <c r="CW176" s="4" t="e">
        <f t="shared" ca="1" si="87"/>
        <v>#N/A</v>
      </c>
      <c r="CY176">
        <v>161</v>
      </c>
      <c r="CZ176" t="e">
        <f t="shared" ca="1" si="77"/>
        <v>#N/A</v>
      </c>
      <c r="DA176" t="e">
        <f t="shared" ca="1" si="77"/>
        <v>#N/A</v>
      </c>
      <c r="DB176" s="3" t="e">
        <f t="shared" ca="1" si="77"/>
        <v>#N/A</v>
      </c>
      <c r="DC176" s="3" t="e">
        <f t="shared" ca="1" si="77"/>
        <v>#N/A</v>
      </c>
      <c r="DD176" s="4" t="e">
        <f t="shared" ca="1" si="77"/>
        <v>#N/A</v>
      </c>
      <c r="DE176" s="4" t="e">
        <f t="shared" ca="1" si="88"/>
        <v>#N/A</v>
      </c>
      <c r="DF176" t="e">
        <f t="shared" ca="1" si="85"/>
        <v>#N/A</v>
      </c>
    </row>
    <row r="177" spans="4:110" x14ac:dyDescent="0.2">
      <c r="D177" s="135">
        <f t="shared" ca="1" si="96"/>
        <v>0</v>
      </c>
      <c r="E177" s="135">
        <f t="shared" ca="1" si="96"/>
        <v>0</v>
      </c>
      <c r="F177" s="135">
        <f t="shared" ca="1" si="96"/>
        <v>0</v>
      </c>
      <c r="G177" s="135">
        <f t="shared" ca="1" si="96"/>
        <v>0</v>
      </c>
      <c r="H177" s="135">
        <f t="shared" ca="1" si="96"/>
        <v>0</v>
      </c>
      <c r="I177" s="135">
        <f t="shared" ca="1" si="96"/>
        <v>0</v>
      </c>
      <c r="J177" s="2">
        <f t="shared" ca="1" si="96"/>
        <v>0</v>
      </c>
      <c r="K177" s="135">
        <f t="shared" ca="1" si="96"/>
        <v>0</v>
      </c>
      <c r="L177" s="135">
        <f t="shared" ca="1" si="96"/>
        <v>0</v>
      </c>
      <c r="M177" s="135">
        <f t="shared" ca="1" si="96"/>
        <v>0</v>
      </c>
      <c r="N177" s="135">
        <f t="shared" ca="1" si="96"/>
        <v>0</v>
      </c>
      <c r="O177" s="135">
        <f t="shared" ca="1" si="96"/>
        <v>0</v>
      </c>
      <c r="P177" s="135">
        <f t="shared" ca="1" si="96"/>
        <v>0</v>
      </c>
      <c r="Q177" s="135">
        <f t="shared" ca="1" si="96"/>
        <v>0</v>
      </c>
      <c r="R177" s="135">
        <f t="shared" ca="1" si="96"/>
        <v>0</v>
      </c>
      <c r="S177" s="135">
        <f t="shared" ca="1" si="95"/>
        <v>0</v>
      </c>
      <c r="T177" s="135">
        <f t="shared" ca="1" si="95"/>
        <v>0</v>
      </c>
      <c r="U177" s="135">
        <f t="shared" ca="1" si="95"/>
        <v>0</v>
      </c>
      <c r="V177" s="135">
        <f t="shared" ca="1" si="95"/>
        <v>0</v>
      </c>
      <c r="W177" s="135">
        <f t="shared" ca="1" si="95"/>
        <v>0</v>
      </c>
      <c r="X177" s="135">
        <f t="shared" ca="1" si="95"/>
        <v>0</v>
      </c>
      <c r="Y177" s="135">
        <f t="shared" ca="1" si="95"/>
        <v>0</v>
      </c>
      <c r="Z177" s="135">
        <f t="shared" ca="1" si="95"/>
        <v>0</v>
      </c>
      <c r="AA177" s="135">
        <f t="shared" ca="1" si="95"/>
        <v>0</v>
      </c>
      <c r="AB177" s="135">
        <f t="shared" ca="1" si="95"/>
        <v>0</v>
      </c>
      <c r="AC177" s="135">
        <f t="shared" ca="1" si="95"/>
        <v>0</v>
      </c>
      <c r="AD177" s="135">
        <f t="shared" ca="1" si="95"/>
        <v>0</v>
      </c>
      <c r="AE177" s="135">
        <f t="shared" ca="1" si="95"/>
        <v>0</v>
      </c>
      <c r="AF177" s="135">
        <f t="shared" ca="1" si="95"/>
        <v>0</v>
      </c>
      <c r="AG177" s="135">
        <f t="shared" ca="1" si="100"/>
        <v>0</v>
      </c>
      <c r="AH177" s="135">
        <f t="shared" ca="1" si="100"/>
        <v>0</v>
      </c>
      <c r="AI177" s="135">
        <f t="shared" ca="1" si="100"/>
        <v>0</v>
      </c>
      <c r="AJ177" s="135">
        <f t="shared" ca="1" si="100"/>
        <v>0</v>
      </c>
      <c r="AK177" s="135">
        <f t="shared" ca="1" si="100"/>
        <v>0</v>
      </c>
      <c r="AL177" s="135">
        <f t="shared" ca="1" si="100"/>
        <v>0</v>
      </c>
      <c r="AM177" s="135">
        <f t="shared" ca="1" si="100"/>
        <v>0</v>
      </c>
      <c r="AN177" s="135">
        <f t="shared" ca="1" si="100"/>
        <v>0</v>
      </c>
      <c r="AO177" s="135">
        <f t="shared" ca="1" si="100"/>
        <v>0</v>
      </c>
      <c r="AP177" s="135">
        <f t="shared" ca="1" si="100"/>
        <v>0</v>
      </c>
      <c r="AQ177" s="135">
        <f t="shared" ca="1" si="99"/>
        <v>0</v>
      </c>
      <c r="AR177" s="135">
        <f t="shared" ca="1" si="99"/>
        <v>0</v>
      </c>
      <c r="AS177" s="135">
        <f t="shared" ca="1" si="99"/>
        <v>0</v>
      </c>
      <c r="AT177" s="135">
        <f t="shared" ca="1" si="99"/>
        <v>0</v>
      </c>
      <c r="AU177" s="135">
        <f t="shared" ca="1" si="89"/>
        <v>0</v>
      </c>
      <c r="AV177" s="135">
        <f t="shared" ca="1" si="89"/>
        <v>0</v>
      </c>
      <c r="AW177" s="135">
        <f t="shared" ca="1" si="89"/>
        <v>0</v>
      </c>
      <c r="AX177" s="135">
        <f t="shared" ca="1" si="89"/>
        <v>0</v>
      </c>
      <c r="AY177" s="135">
        <f t="shared" ca="1" si="89"/>
        <v>0</v>
      </c>
      <c r="AZ177" s="135">
        <f t="shared" ca="1" si="89"/>
        <v>0</v>
      </c>
      <c r="BA177" s="135">
        <f t="shared" ca="1" si="97"/>
        <v>0</v>
      </c>
      <c r="BB177" s="135">
        <f t="shared" ca="1" si="97"/>
        <v>0</v>
      </c>
      <c r="BC177" s="135">
        <f t="shared" ca="1" si="97"/>
        <v>0</v>
      </c>
      <c r="BD177" s="135">
        <f t="shared" ca="1" si="97"/>
        <v>0</v>
      </c>
      <c r="BE177" s="135">
        <f t="shared" ca="1" si="97"/>
        <v>0</v>
      </c>
      <c r="BF177" s="135">
        <f t="shared" ca="1" si="97"/>
        <v>0</v>
      </c>
      <c r="BG177" s="135">
        <f t="shared" ca="1" si="97"/>
        <v>0</v>
      </c>
      <c r="BH177" s="135">
        <f t="shared" ca="1" si="97"/>
        <v>0</v>
      </c>
      <c r="BI177" s="135">
        <f t="shared" ca="1" si="97"/>
        <v>0</v>
      </c>
      <c r="BJ177" s="135">
        <f t="shared" ca="1" si="97"/>
        <v>0</v>
      </c>
      <c r="BK177" s="135">
        <f t="shared" ca="1" si="97"/>
        <v>0</v>
      </c>
      <c r="BL177" s="135"/>
      <c r="BM177" s="135">
        <f ca="1">IF(INDEX($D177:$BV177, 1, MATCH(BM$11,$D$15:$BV$15,0))&gt;=PV_Zone_Ranking!$C$45,0,1)</f>
        <v>0</v>
      </c>
      <c r="BN177" s="135">
        <f t="shared" ca="1" si="81"/>
        <v>0</v>
      </c>
      <c r="BQ177">
        <f ca="1">IF(PV_Zone_Ranking!$AK$18="SS",0,IF(PV_Zone_Ranking!$G$29=0,0,1-(INDEX($D177:$BY177, 1, MATCH(BQ$11,$D$15:$BY$15,0))-PV_Zone_Ranking!$F$29)/(PV_Zone_Ranking!$G$29-PV_Zone_Ranking!$F$29)))</f>
        <v>3.8575399157771662</v>
      </c>
      <c r="BR177">
        <f>IF(PV_Zone_Ranking!$AK$18="TX",0,IF(PV_Zone_Ranking!$G$29=0,0,1-(INDEX($D177:$BY177, 1, MATCH(BR$11,$D$15:$BY$15,0))-PV_Zone_Ranking!$F$29)/(PV_Zone_Ranking!$G$29-PV_Zone_Ranking!$F$29)))</f>
        <v>0</v>
      </c>
      <c r="BS177">
        <f ca="1">IF(PV_Zone_Ranking!$G$30=0,0,1-(INDEX($D177:$BY177, 1, MATCH(BS$11,$D$15:$BY$15,0))-PV_Zone_Ranking!$F$30)/(PV_Zone_Ranking!$G$30-PV_Zone_Ranking!$F$30))</f>
        <v>1.0774207710083805</v>
      </c>
      <c r="BT177">
        <f ca="1">IF(PV_Zone_Ranking!$G$28=0,0,1-(INDEX($D177:$BY177, 1, MATCH(BT$11,$D$15:$BY$15,0))-PV_Zone_Ranking!$F$28)/(PV_Zone_Ranking!$G$28-PV_Zone_Ranking!$F$28))</f>
        <v>16.799370740204573</v>
      </c>
      <c r="BU177">
        <f ca="1">IF(PV_Zone_Ranking!$AK$18="SS",0,IF(PV_Zone_Ranking!$G$26=0,0,1-(INDEX($D177:$BY177, 1, MATCH(BU$11,$D$15:$BY$15,0))-PV_Zone_Ranking!$F$26)/(PV_Zone_Ranking!$G$26-PV_Zone_Ranking!$F$26)))</f>
        <v>19.138888658952798</v>
      </c>
      <c r="BV177">
        <f>IF(PV_Zone_Ranking!$AK$18="TX",0,IF(PV_Zone_Ranking!$G$26=0,0,1-(INDEX($D177:$BY177, 1, MATCH(BV$11,$D$15:$BY$15,0))-PV_Zone_Ranking!$F$26)/(PV_Zone_Ranking!$G$26-PV_Zone_Ranking!$F$26)))</f>
        <v>0</v>
      </c>
      <c r="BW177">
        <v>0</v>
      </c>
      <c r="BX177">
        <f t="shared" ca="1" si="91"/>
        <v>0</v>
      </c>
      <c r="BY177">
        <f t="shared" ca="1" si="91"/>
        <v>0</v>
      </c>
      <c r="BZ177">
        <f t="shared" ca="1" si="91"/>
        <v>0</v>
      </c>
      <c r="CA177">
        <f t="shared" ca="1" si="91"/>
        <v>0</v>
      </c>
      <c r="CB177">
        <f t="shared" ca="1" si="91"/>
        <v>0</v>
      </c>
      <c r="CC177">
        <f t="shared" ca="1" si="91"/>
        <v>0</v>
      </c>
      <c r="CD177">
        <f t="shared" ca="1" si="91"/>
        <v>0</v>
      </c>
      <c r="CE177">
        <f t="shared" ca="1" si="91"/>
        <v>0</v>
      </c>
      <c r="CF177">
        <f t="shared" ca="1" si="91"/>
        <v>0</v>
      </c>
      <c r="CG177">
        <f t="shared" ca="1" si="91"/>
        <v>0</v>
      </c>
      <c r="CH177" s="3">
        <f t="shared" ca="1" si="82"/>
        <v>0</v>
      </c>
      <c r="CI177" s="3">
        <f ca="1">IF($BN177=0,IF(PV_Zone_Ranking!$AK$18="SS",INDEX($D177:$BY177, 1, MATCH(CI$11,$D$15:$BY$15,0)),IF(PV_Zone_Ranking!$AK$18="TX",INDEX($D177:$BY177, 1, MATCH(CI$12,$D$15:$BY$15,0)),"Error")),0)</f>
        <v>0</v>
      </c>
      <c r="CJ177" s="4">
        <f t="shared" ca="1" si="79"/>
        <v>0</v>
      </c>
      <c r="CK177">
        <f t="shared" ca="1" si="83"/>
        <v>0</v>
      </c>
      <c r="CL177">
        <f t="shared" ca="1" si="84"/>
        <v>0</v>
      </c>
      <c r="CM177" s="4" t="str">
        <f ca="1">IF(D177=0,"",IF(CH177=0,"",COUNTIF($CH$16:$CH$197,"&gt;"&amp;CH177)+COUNTIF($CH177:$CH$197,CH177)))</f>
        <v/>
      </c>
      <c r="CN177" t="str">
        <f ca="1">IF(D177=0,"",IF(CH177=0,"",COUNTIFS($CI$16:$CI$197,"&lt;"&amp;CI177,$CI$16:$CI$197,"&lt;&gt;"&amp;0)+COUNTIF($CI177:$CI$197,CI177)))</f>
        <v/>
      </c>
      <c r="CQ177">
        <v>162</v>
      </c>
      <c r="CR177" t="e">
        <f t="shared" ca="1" si="98"/>
        <v>#N/A</v>
      </c>
      <c r="CS177" t="e">
        <f t="shared" ca="1" si="98"/>
        <v>#N/A</v>
      </c>
      <c r="CT177" s="3" t="e">
        <f t="shared" ca="1" si="98"/>
        <v>#N/A</v>
      </c>
      <c r="CU177" s="3" t="e">
        <f t="shared" ca="1" si="98"/>
        <v>#N/A</v>
      </c>
      <c r="CV177" s="4" t="e">
        <f t="shared" ca="1" si="98"/>
        <v>#N/A</v>
      </c>
      <c r="CW177" s="4" t="e">
        <f t="shared" ca="1" si="87"/>
        <v>#N/A</v>
      </c>
      <c r="CY177">
        <v>162</v>
      </c>
      <c r="CZ177" t="e">
        <f t="shared" ca="1" si="77"/>
        <v>#N/A</v>
      </c>
      <c r="DA177" t="e">
        <f t="shared" ca="1" si="77"/>
        <v>#N/A</v>
      </c>
      <c r="DB177" s="3" t="e">
        <f t="shared" ca="1" si="77"/>
        <v>#N/A</v>
      </c>
      <c r="DC177" s="3" t="e">
        <f t="shared" ca="1" si="77"/>
        <v>#N/A</v>
      </c>
      <c r="DD177" s="4" t="e">
        <f t="shared" ca="1" si="77"/>
        <v>#N/A</v>
      </c>
      <c r="DE177" s="4" t="e">
        <f t="shared" ca="1" si="88"/>
        <v>#N/A</v>
      </c>
      <c r="DF177" t="e">
        <f t="shared" ca="1" si="85"/>
        <v>#N/A</v>
      </c>
    </row>
    <row r="178" spans="4:110" x14ac:dyDescent="0.2">
      <c r="D178" s="135">
        <f t="shared" ca="1" si="96"/>
        <v>0</v>
      </c>
      <c r="E178" s="135">
        <f t="shared" ca="1" si="96"/>
        <v>0</v>
      </c>
      <c r="F178" s="135">
        <f t="shared" ref="D178:S194" ca="1" si="101">INDIRECT($B$3&amp;"!R"&amp;(ROW()-$D$14)&amp;"C"&amp;(COLUMN()-$C$15),FALSE)</f>
        <v>0</v>
      </c>
      <c r="G178" s="135">
        <f t="shared" ca="1" si="101"/>
        <v>0</v>
      </c>
      <c r="H178" s="135">
        <f t="shared" ca="1" si="101"/>
        <v>0</v>
      </c>
      <c r="I178" s="135">
        <f t="shared" ca="1" si="101"/>
        <v>0</v>
      </c>
      <c r="J178" s="2">
        <f t="shared" ca="1" si="101"/>
        <v>0</v>
      </c>
      <c r="K178" s="135">
        <f t="shared" ca="1" si="101"/>
        <v>0</v>
      </c>
      <c r="L178" s="135">
        <f t="shared" ca="1" si="101"/>
        <v>0</v>
      </c>
      <c r="M178" s="135">
        <f t="shared" ca="1" si="101"/>
        <v>0</v>
      </c>
      <c r="N178" s="135">
        <f t="shared" ca="1" si="101"/>
        <v>0</v>
      </c>
      <c r="O178" s="135">
        <f t="shared" ca="1" si="101"/>
        <v>0</v>
      </c>
      <c r="P178" s="135">
        <f t="shared" ca="1" si="101"/>
        <v>0</v>
      </c>
      <c r="Q178" s="135">
        <f t="shared" ca="1" si="101"/>
        <v>0</v>
      </c>
      <c r="R178" s="135">
        <f t="shared" ca="1" si="101"/>
        <v>0</v>
      </c>
      <c r="S178" s="135">
        <f t="shared" ca="1" si="95"/>
        <v>0</v>
      </c>
      <c r="T178" s="135">
        <f t="shared" ca="1" si="95"/>
        <v>0</v>
      </c>
      <c r="U178" s="135">
        <f t="shared" ca="1" si="95"/>
        <v>0</v>
      </c>
      <c r="V178" s="135">
        <f t="shared" ca="1" si="95"/>
        <v>0</v>
      </c>
      <c r="W178" s="135">
        <f t="shared" ca="1" si="95"/>
        <v>0</v>
      </c>
      <c r="X178" s="135">
        <f t="shared" ca="1" si="95"/>
        <v>0</v>
      </c>
      <c r="Y178" s="135">
        <f t="shared" ca="1" si="95"/>
        <v>0</v>
      </c>
      <c r="Z178" s="135">
        <f t="shared" ca="1" si="95"/>
        <v>0</v>
      </c>
      <c r="AA178" s="135">
        <f t="shared" ca="1" si="95"/>
        <v>0</v>
      </c>
      <c r="AB178" s="135">
        <f t="shared" ca="1" si="95"/>
        <v>0</v>
      </c>
      <c r="AC178" s="135">
        <f t="shared" ca="1" si="95"/>
        <v>0</v>
      </c>
      <c r="AD178" s="135">
        <f t="shared" ca="1" si="95"/>
        <v>0</v>
      </c>
      <c r="AE178" s="135">
        <f t="shared" ca="1" si="95"/>
        <v>0</v>
      </c>
      <c r="AF178" s="135">
        <f t="shared" ca="1" si="95"/>
        <v>0</v>
      </c>
      <c r="AG178" s="135">
        <f t="shared" ca="1" si="100"/>
        <v>0</v>
      </c>
      <c r="AH178" s="135">
        <f t="shared" ca="1" si="100"/>
        <v>0</v>
      </c>
      <c r="AI178" s="135">
        <f t="shared" ca="1" si="100"/>
        <v>0</v>
      </c>
      <c r="AJ178" s="135">
        <f t="shared" ca="1" si="100"/>
        <v>0</v>
      </c>
      <c r="AK178" s="135">
        <f t="shared" ca="1" si="100"/>
        <v>0</v>
      </c>
      <c r="AL178" s="135">
        <f t="shared" ca="1" si="100"/>
        <v>0</v>
      </c>
      <c r="AM178" s="135">
        <f t="shared" ca="1" si="100"/>
        <v>0</v>
      </c>
      <c r="AN178" s="135">
        <f t="shared" ca="1" si="100"/>
        <v>0</v>
      </c>
      <c r="AO178" s="135">
        <f t="shared" ca="1" si="100"/>
        <v>0</v>
      </c>
      <c r="AP178" s="135">
        <f t="shared" ca="1" si="100"/>
        <v>0</v>
      </c>
      <c r="AQ178" s="135">
        <f t="shared" ca="1" si="99"/>
        <v>0</v>
      </c>
      <c r="AR178" s="135">
        <f t="shared" ca="1" si="99"/>
        <v>0</v>
      </c>
      <c r="AS178" s="135">
        <f t="shared" ca="1" si="99"/>
        <v>0</v>
      </c>
      <c r="AT178" s="135">
        <f t="shared" ca="1" si="99"/>
        <v>0</v>
      </c>
      <c r="AU178" s="135">
        <f t="shared" ca="1" si="89"/>
        <v>0</v>
      </c>
      <c r="AV178" s="135">
        <f t="shared" ca="1" si="89"/>
        <v>0</v>
      </c>
      <c r="AW178" s="135">
        <f t="shared" ca="1" si="89"/>
        <v>0</v>
      </c>
      <c r="AX178" s="135">
        <f t="shared" ca="1" si="89"/>
        <v>0</v>
      </c>
      <c r="AY178" s="135">
        <f t="shared" ca="1" si="89"/>
        <v>0</v>
      </c>
      <c r="AZ178" s="135">
        <f t="shared" ca="1" si="89"/>
        <v>0</v>
      </c>
      <c r="BA178" s="135">
        <f t="shared" ca="1" si="97"/>
        <v>0</v>
      </c>
      <c r="BB178" s="135">
        <f t="shared" ca="1" si="97"/>
        <v>0</v>
      </c>
      <c r="BC178" s="135">
        <f t="shared" ca="1" si="97"/>
        <v>0</v>
      </c>
      <c r="BD178" s="135">
        <f t="shared" ca="1" si="97"/>
        <v>0</v>
      </c>
      <c r="BE178" s="135">
        <f t="shared" ca="1" si="97"/>
        <v>0</v>
      </c>
      <c r="BF178" s="135">
        <f t="shared" ca="1" si="97"/>
        <v>0</v>
      </c>
      <c r="BG178" s="135">
        <f t="shared" ca="1" si="97"/>
        <v>0</v>
      </c>
      <c r="BH178" s="135">
        <f t="shared" ca="1" si="97"/>
        <v>0</v>
      </c>
      <c r="BI178" s="135">
        <f t="shared" ca="1" si="97"/>
        <v>0</v>
      </c>
      <c r="BJ178" s="135">
        <f t="shared" ca="1" si="97"/>
        <v>0</v>
      </c>
      <c r="BK178" s="135">
        <f t="shared" ca="1" si="97"/>
        <v>0</v>
      </c>
      <c r="BL178" s="135"/>
      <c r="BM178" s="135">
        <f ca="1">IF(INDEX($D178:$BV178, 1, MATCH(BM$11,$D$15:$BV$15,0))&gt;=PV_Zone_Ranking!$C$45,0,1)</f>
        <v>0</v>
      </c>
      <c r="BN178" s="135">
        <f t="shared" ca="1" si="81"/>
        <v>0</v>
      </c>
      <c r="BQ178">
        <f ca="1">IF(PV_Zone_Ranking!$AK$18="SS",0,IF(PV_Zone_Ranking!$G$29=0,0,1-(INDEX($D178:$BY178, 1, MATCH(BQ$11,$D$15:$BY$15,0))-PV_Zone_Ranking!$F$29)/(PV_Zone_Ranking!$G$29-PV_Zone_Ranking!$F$29)))</f>
        <v>3.8575399157771662</v>
      </c>
      <c r="BR178">
        <f>IF(PV_Zone_Ranking!$AK$18="TX",0,IF(PV_Zone_Ranking!$G$29=0,0,1-(INDEX($D178:$BY178, 1, MATCH(BR$11,$D$15:$BY$15,0))-PV_Zone_Ranking!$F$29)/(PV_Zone_Ranking!$G$29-PV_Zone_Ranking!$F$29)))</f>
        <v>0</v>
      </c>
      <c r="BS178">
        <f ca="1">IF(PV_Zone_Ranking!$G$30=0,0,1-(INDEX($D178:$BY178, 1, MATCH(BS$11,$D$15:$BY$15,0))-PV_Zone_Ranking!$F$30)/(PV_Zone_Ranking!$G$30-PV_Zone_Ranking!$F$30))</f>
        <v>1.0774207710083805</v>
      </c>
      <c r="BT178">
        <f ca="1">IF(PV_Zone_Ranking!$G$28=0,0,1-(INDEX($D178:$BY178, 1, MATCH(BT$11,$D$15:$BY$15,0))-PV_Zone_Ranking!$F$28)/(PV_Zone_Ranking!$G$28-PV_Zone_Ranking!$F$28))</f>
        <v>16.799370740204573</v>
      </c>
      <c r="BU178">
        <f ca="1">IF(PV_Zone_Ranking!$AK$18="SS",0,IF(PV_Zone_Ranking!$G$26=0,0,1-(INDEX($D178:$BY178, 1, MATCH(BU$11,$D$15:$BY$15,0))-PV_Zone_Ranking!$F$26)/(PV_Zone_Ranking!$G$26-PV_Zone_Ranking!$F$26)))</f>
        <v>19.138888658952798</v>
      </c>
      <c r="BV178">
        <f>IF(PV_Zone_Ranking!$AK$18="TX",0,IF(PV_Zone_Ranking!$G$26=0,0,1-(INDEX($D178:$BY178, 1, MATCH(BV$11,$D$15:$BY$15,0))-PV_Zone_Ranking!$F$26)/(PV_Zone_Ranking!$G$26-PV_Zone_Ranking!$F$26)))</f>
        <v>0</v>
      </c>
      <c r="BW178">
        <v>0</v>
      </c>
      <c r="BX178">
        <f t="shared" ca="1" si="91"/>
        <v>0</v>
      </c>
      <c r="BY178">
        <f t="shared" ca="1" si="91"/>
        <v>0</v>
      </c>
      <c r="BZ178">
        <f t="shared" ca="1" si="91"/>
        <v>0</v>
      </c>
      <c r="CA178">
        <f t="shared" ca="1" si="91"/>
        <v>0</v>
      </c>
      <c r="CB178">
        <f t="shared" ca="1" si="91"/>
        <v>0</v>
      </c>
      <c r="CC178">
        <f t="shared" ca="1" si="91"/>
        <v>0</v>
      </c>
      <c r="CD178">
        <f t="shared" ca="1" si="91"/>
        <v>0</v>
      </c>
      <c r="CE178">
        <f t="shared" ca="1" si="91"/>
        <v>0</v>
      </c>
      <c r="CF178">
        <f t="shared" ca="1" si="91"/>
        <v>0</v>
      </c>
      <c r="CG178">
        <f t="shared" ca="1" si="91"/>
        <v>0</v>
      </c>
      <c r="CH178" s="3">
        <f t="shared" ca="1" si="82"/>
        <v>0</v>
      </c>
      <c r="CI178" s="3">
        <f ca="1">IF($BN178=0,IF(PV_Zone_Ranking!$AK$18="SS",INDEX($D178:$BY178, 1, MATCH(CI$11,$D$15:$BY$15,0)),IF(PV_Zone_Ranking!$AK$18="TX",INDEX($D178:$BY178, 1, MATCH(CI$12,$D$15:$BY$15,0)),"Error")),0)</f>
        <v>0</v>
      </c>
      <c r="CJ178" s="4">
        <f t="shared" ca="1" si="79"/>
        <v>0</v>
      </c>
      <c r="CK178">
        <f t="shared" ca="1" si="83"/>
        <v>0</v>
      </c>
      <c r="CL178">
        <f t="shared" ca="1" si="84"/>
        <v>0</v>
      </c>
      <c r="CM178" s="4" t="str">
        <f ca="1">IF(D178=0,"",IF(CH178=0,"",COUNTIF($CH$16:$CH$197,"&gt;"&amp;CH178)+COUNTIF($CH178:$CH$197,CH178)))</f>
        <v/>
      </c>
      <c r="CN178" t="str">
        <f ca="1">IF(D178=0,"",IF(CH178=0,"",COUNTIFS($CI$16:$CI$197,"&lt;"&amp;CI178,$CI$16:$CI$197,"&lt;&gt;"&amp;0)+COUNTIF($CI178:$CI$197,CI178)))</f>
        <v/>
      </c>
      <c r="CQ178">
        <v>163</v>
      </c>
      <c r="CR178" t="e">
        <f t="shared" ca="1" si="98"/>
        <v>#N/A</v>
      </c>
      <c r="CS178" t="e">
        <f t="shared" ca="1" si="98"/>
        <v>#N/A</v>
      </c>
      <c r="CT178" s="3" t="e">
        <f t="shared" ca="1" si="98"/>
        <v>#N/A</v>
      </c>
      <c r="CU178" s="3" t="e">
        <f t="shared" ca="1" si="98"/>
        <v>#N/A</v>
      </c>
      <c r="CV178" s="4" t="e">
        <f t="shared" ca="1" si="98"/>
        <v>#N/A</v>
      </c>
      <c r="CW178" s="4" t="e">
        <f t="shared" ca="1" si="87"/>
        <v>#N/A</v>
      </c>
      <c r="CY178">
        <v>163</v>
      </c>
      <c r="CZ178" t="e">
        <f t="shared" ca="1" si="77"/>
        <v>#N/A</v>
      </c>
      <c r="DA178" t="e">
        <f t="shared" ca="1" si="77"/>
        <v>#N/A</v>
      </c>
      <c r="DB178" s="3" t="e">
        <f t="shared" ca="1" si="77"/>
        <v>#N/A</v>
      </c>
      <c r="DC178" s="3" t="e">
        <f t="shared" ca="1" si="77"/>
        <v>#N/A</v>
      </c>
      <c r="DD178" s="4" t="e">
        <f t="shared" ca="1" si="77"/>
        <v>#N/A</v>
      </c>
      <c r="DE178" s="4" t="e">
        <f t="shared" ca="1" si="88"/>
        <v>#N/A</v>
      </c>
      <c r="DF178" t="e">
        <f t="shared" ca="1" si="85"/>
        <v>#N/A</v>
      </c>
    </row>
    <row r="179" spans="4:110" x14ac:dyDescent="0.2">
      <c r="D179" s="135">
        <f t="shared" ca="1" si="101"/>
        <v>0</v>
      </c>
      <c r="E179" s="135">
        <f t="shared" ca="1" si="101"/>
        <v>0</v>
      </c>
      <c r="F179" s="135">
        <f t="shared" ca="1" si="101"/>
        <v>0</v>
      </c>
      <c r="G179" s="135">
        <f t="shared" ca="1" si="101"/>
        <v>0</v>
      </c>
      <c r="H179" s="135">
        <f t="shared" ca="1" si="101"/>
        <v>0</v>
      </c>
      <c r="I179" s="135">
        <f t="shared" ca="1" si="101"/>
        <v>0</v>
      </c>
      <c r="J179" s="2">
        <f t="shared" ca="1" si="101"/>
        <v>0</v>
      </c>
      <c r="K179" s="135">
        <f t="shared" ca="1" si="101"/>
        <v>0</v>
      </c>
      <c r="L179" s="135">
        <f t="shared" ca="1" si="101"/>
        <v>0</v>
      </c>
      <c r="M179" s="135">
        <f t="shared" ca="1" si="101"/>
        <v>0</v>
      </c>
      <c r="N179" s="135">
        <f t="shared" ca="1" si="101"/>
        <v>0</v>
      </c>
      <c r="O179" s="135">
        <f t="shared" ca="1" si="101"/>
        <v>0</v>
      </c>
      <c r="P179" s="135">
        <f t="shared" ca="1" si="101"/>
        <v>0</v>
      </c>
      <c r="Q179" s="135">
        <f t="shared" ca="1" si="101"/>
        <v>0</v>
      </c>
      <c r="R179" s="135">
        <f t="shared" ca="1" si="101"/>
        <v>0</v>
      </c>
      <c r="S179" s="135">
        <f t="shared" ca="1" si="95"/>
        <v>0</v>
      </c>
      <c r="T179" s="135">
        <f t="shared" ca="1" si="95"/>
        <v>0</v>
      </c>
      <c r="U179" s="135">
        <f t="shared" ca="1" si="95"/>
        <v>0</v>
      </c>
      <c r="V179" s="135">
        <f t="shared" ca="1" si="95"/>
        <v>0</v>
      </c>
      <c r="W179" s="135">
        <f t="shared" ca="1" si="95"/>
        <v>0</v>
      </c>
      <c r="X179" s="135">
        <f t="shared" ca="1" si="95"/>
        <v>0</v>
      </c>
      <c r="Y179" s="135">
        <f t="shared" ca="1" si="95"/>
        <v>0</v>
      </c>
      <c r="Z179" s="135">
        <f t="shared" ca="1" si="95"/>
        <v>0</v>
      </c>
      <c r="AA179" s="135">
        <f t="shared" ca="1" si="95"/>
        <v>0</v>
      </c>
      <c r="AB179" s="135">
        <f t="shared" ca="1" si="95"/>
        <v>0</v>
      </c>
      <c r="AC179" s="135">
        <f t="shared" ca="1" si="95"/>
        <v>0</v>
      </c>
      <c r="AD179" s="135">
        <f t="shared" ca="1" si="95"/>
        <v>0</v>
      </c>
      <c r="AE179" s="135">
        <f t="shared" ca="1" si="95"/>
        <v>0</v>
      </c>
      <c r="AF179" s="135">
        <f t="shared" ca="1" si="95"/>
        <v>0</v>
      </c>
      <c r="AG179" s="135">
        <f t="shared" ca="1" si="100"/>
        <v>0</v>
      </c>
      <c r="AH179" s="135">
        <f t="shared" ca="1" si="100"/>
        <v>0</v>
      </c>
      <c r="AI179" s="135">
        <f t="shared" ca="1" si="100"/>
        <v>0</v>
      </c>
      <c r="AJ179" s="135">
        <f t="shared" ca="1" si="100"/>
        <v>0</v>
      </c>
      <c r="AK179" s="135">
        <f t="shared" ca="1" si="100"/>
        <v>0</v>
      </c>
      <c r="AL179" s="135">
        <f t="shared" ca="1" si="100"/>
        <v>0</v>
      </c>
      <c r="AM179" s="135">
        <f t="shared" ca="1" si="100"/>
        <v>0</v>
      </c>
      <c r="AN179" s="135">
        <f t="shared" ca="1" si="100"/>
        <v>0</v>
      </c>
      <c r="AO179" s="135">
        <f t="shared" ca="1" si="100"/>
        <v>0</v>
      </c>
      <c r="AP179" s="135">
        <f t="shared" ca="1" si="100"/>
        <v>0</v>
      </c>
      <c r="AQ179" s="135">
        <f t="shared" ca="1" si="99"/>
        <v>0</v>
      </c>
      <c r="AR179" s="135">
        <f t="shared" ca="1" si="99"/>
        <v>0</v>
      </c>
      <c r="AS179" s="135">
        <f t="shared" ca="1" si="99"/>
        <v>0</v>
      </c>
      <c r="AT179" s="135">
        <f t="shared" ca="1" si="99"/>
        <v>0</v>
      </c>
      <c r="AU179" s="135">
        <f t="shared" ca="1" si="99"/>
        <v>0</v>
      </c>
      <c r="AV179" s="135">
        <f t="shared" ca="1" si="99"/>
        <v>0</v>
      </c>
      <c r="AW179" s="135">
        <f t="shared" ca="1" si="99"/>
        <v>0</v>
      </c>
      <c r="AX179" s="135">
        <f t="shared" ca="1" si="99"/>
        <v>0</v>
      </c>
      <c r="AY179" s="135">
        <f t="shared" ca="1" si="99"/>
        <v>0</v>
      </c>
      <c r="AZ179" s="135">
        <f t="shared" ca="1" si="99"/>
        <v>0</v>
      </c>
      <c r="BA179" s="135">
        <f t="shared" ca="1" si="97"/>
        <v>0</v>
      </c>
      <c r="BB179" s="135">
        <f t="shared" ca="1" si="97"/>
        <v>0</v>
      </c>
      <c r="BC179" s="135">
        <f t="shared" ca="1" si="97"/>
        <v>0</v>
      </c>
      <c r="BD179" s="135">
        <f t="shared" ca="1" si="97"/>
        <v>0</v>
      </c>
      <c r="BE179" s="135">
        <f t="shared" ca="1" si="97"/>
        <v>0</v>
      </c>
      <c r="BF179" s="135">
        <f t="shared" ca="1" si="97"/>
        <v>0</v>
      </c>
      <c r="BG179" s="135">
        <f t="shared" ca="1" si="97"/>
        <v>0</v>
      </c>
      <c r="BH179" s="135">
        <f t="shared" ca="1" si="97"/>
        <v>0</v>
      </c>
      <c r="BI179" s="135">
        <f t="shared" ca="1" si="97"/>
        <v>0</v>
      </c>
      <c r="BJ179" s="135">
        <f t="shared" ca="1" si="97"/>
        <v>0</v>
      </c>
      <c r="BK179" s="135">
        <f t="shared" ca="1" si="97"/>
        <v>0</v>
      </c>
      <c r="BL179" s="135"/>
      <c r="BM179" s="135">
        <f ca="1">IF(INDEX($D179:$BV179, 1, MATCH(BM$11,$D$15:$BV$15,0))&gt;=PV_Zone_Ranking!$C$45,0,1)</f>
        <v>0</v>
      </c>
      <c r="BN179" s="135">
        <f t="shared" ca="1" si="81"/>
        <v>0</v>
      </c>
      <c r="BQ179">
        <f ca="1">IF(PV_Zone_Ranking!$AK$18="SS",0,IF(PV_Zone_Ranking!$G$29=0,0,1-(INDEX($D179:$BY179, 1, MATCH(BQ$11,$D$15:$BY$15,0))-PV_Zone_Ranking!$F$29)/(PV_Zone_Ranking!$G$29-PV_Zone_Ranking!$F$29)))</f>
        <v>3.8575399157771662</v>
      </c>
      <c r="BR179">
        <f>IF(PV_Zone_Ranking!$AK$18="TX",0,IF(PV_Zone_Ranking!$G$29=0,0,1-(INDEX($D179:$BY179, 1, MATCH(BR$11,$D$15:$BY$15,0))-PV_Zone_Ranking!$F$29)/(PV_Zone_Ranking!$G$29-PV_Zone_Ranking!$F$29)))</f>
        <v>0</v>
      </c>
      <c r="BS179">
        <f ca="1">IF(PV_Zone_Ranking!$G$30=0,0,1-(INDEX($D179:$BY179, 1, MATCH(BS$11,$D$15:$BY$15,0))-PV_Zone_Ranking!$F$30)/(PV_Zone_Ranking!$G$30-PV_Zone_Ranking!$F$30))</f>
        <v>1.0774207710083805</v>
      </c>
      <c r="BT179">
        <f ca="1">IF(PV_Zone_Ranking!$G$28=0,0,1-(INDEX($D179:$BY179, 1, MATCH(BT$11,$D$15:$BY$15,0))-PV_Zone_Ranking!$F$28)/(PV_Zone_Ranking!$G$28-PV_Zone_Ranking!$F$28))</f>
        <v>16.799370740204573</v>
      </c>
      <c r="BU179">
        <f ca="1">IF(PV_Zone_Ranking!$AK$18="SS",0,IF(PV_Zone_Ranking!$G$26=0,0,1-(INDEX($D179:$BY179, 1, MATCH(BU$11,$D$15:$BY$15,0))-PV_Zone_Ranking!$F$26)/(PV_Zone_Ranking!$G$26-PV_Zone_Ranking!$F$26)))</f>
        <v>19.138888658952798</v>
      </c>
      <c r="BV179">
        <f>IF(PV_Zone_Ranking!$AK$18="TX",0,IF(PV_Zone_Ranking!$G$26=0,0,1-(INDEX($D179:$BY179, 1, MATCH(BV$11,$D$15:$BY$15,0))-PV_Zone_Ranking!$F$26)/(PV_Zone_Ranking!$G$26-PV_Zone_Ranking!$F$26)))</f>
        <v>0</v>
      </c>
      <c r="BW179">
        <v>0</v>
      </c>
      <c r="BX179">
        <f t="shared" ref="BX179:CG198" ca="1" si="102">INDEX($D179:$BV179, 1, MATCH(BX$15,$D$15:$BV$15,0))</f>
        <v>0</v>
      </c>
      <c r="BY179">
        <f t="shared" ca="1" si="102"/>
        <v>0</v>
      </c>
      <c r="BZ179">
        <f t="shared" ca="1" si="102"/>
        <v>0</v>
      </c>
      <c r="CA179">
        <f t="shared" ca="1" si="102"/>
        <v>0</v>
      </c>
      <c r="CB179">
        <f t="shared" ca="1" si="102"/>
        <v>0</v>
      </c>
      <c r="CC179">
        <f t="shared" ca="1" si="102"/>
        <v>0</v>
      </c>
      <c r="CD179">
        <f t="shared" ca="1" si="102"/>
        <v>0</v>
      </c>
      <c r="CE179">
        <f t="shared" ca="1" si="102"/>
        <v>0</v>
      </c>
      <c r="CF179">
        <f t="shared" ca="1" si="102"/>
        <v>0</v>
      </c>
      <c r="CG179">
        <f t="shared" ca="1" si="102"/>
        <v>0</v>
      </c>
      <c r="CH179" s="3">
        <f t="shared" ca="1" si="82"/>
        <v>0</v>
      </c>
      <c r="CI179" s="3">
        <f ca="1">IF($BN179=0,IF(PV_Zone_Ranking!$AK$18="SS",INDEX($D179:$BY179, 1, MATCH(CI$11,$D$15:$BY$15,0)),IF(PV_Zone_Ranking!$AK$18="TX",INDEX($D179:$BY179, 1, MATCH(CI$12,$D$15:$BY$15,0)),"Error")),0)</f>
        <v>0</v>
      </c>
      <c r="CJ179" s="4">
        <f t="shared" ca="1" si="79"/>
        <v>0</v>
      </c>
      <c r="CK179">
        <f t="shared" ca="1" si="83"/>
        <v>0</v>
      </c>
      <c r="CL179">
        <f t="shared" ca="1" si="84"/>
        <v>0</v>
      </c>
      <c r="CM179" s="4" t="str">
        <f ca="1">IF(D179=0,"",IF(CH179=0,"",COUNTIF($CH$16:$CH$197,"&gt;"&amp;CH179)+COUNTIF($CH179:$CH$197,CH179)))</f>
        <v/>
      </c>
      <c r="CN179" t="str">
        <f ca="1">IF(D179=0,"",IF(CH179=0,"",COUNTIFS($CI$16:$CI$197,"&lt;"&amp;CI179,$CI$16:$CI$197,"&lt;&gt;"&amp;0)+COUNTIF($CI179:$CI$197,CI179)))</f>
        <v/>
      </c>
      <c r="CQ179">
        <v>164</v>
      </c>
      <c r="CR179" t="e">
        <f t="shared" ca="1" si="98"/>
        <v>#N/A</v>
      </c>
      <c r="CS179" t="e">
        <f t="shared" ca="1" si="98"/>
        <v>#N/A</v>
      </c>
      <c r="CT179" s="3" t="e">
        <f t="shared" ca="1" si="98"/>
        <v>#N/A</v>
      </c>
      <c r="CU179" s="3" t="e">
        <f t="shared" ca="1" si="98"/>
        <v>#N/A</v>
      </c>
      <c r="CV179" s="4" t="e">
        <f t="shared" ca="1" si="98"/>
        <v>#N/A</v>
      </c>
      <c r="CW179" s="4" t="e">
        <f t="shared" ca="1" si="87"/>
        <v>#N/A</v>
      </c>
      <c r="CY179">
        <v>164</v>
      </c>
      <c r="CZ179" t="e">
        <f t="shared" ca="1" si="77"/>
        <v>#N/A</v>
      </c>
      <c r="DA179" t="e">
        <f t="shared" ca="1" si="77"/>
        <v>#N/A</v>
      </c>
      <c r="DB179" s="3" t="e">
        <f t="shared" ca="1" si="77"/>
        <v>#N/A</v>
      </c>
      <c r="DC179" s="3" t="e">
        <f t="shared" ca="1" si="77"/>
        <v>#N/A</v>
      </c>
      <c r="DD179" s="4" t="e">
        <f t="shared" ca="1" si="77"/>
        <v>#N/A</v>
      </c>
      <c r="DE179" s="4" t="e">
        <f t="shared" ca="1" si="88"/>
        <v>#N/A</v>
      </c>
      <c r="DF179" t="e">
        <f t="shared" ca="1" si="85"/>
        <v>#N/A</v>
      </c>
    </row>
    <row r="180" spans="4:110" x14ac:dyDescent="0.2">
      <c r="D180" s="135">
        <f t="shared" ca="1" si="101"/>
        <v>0</v>
      </c>
      <c r="E180" s="135">
        <f t="shared" ca="1" si="101"/>
        <v>0</v>
      </c>
      <c r="F180" s="135">
        <f t="shared" ca="1" si="101"/>
        <v>0</v>
      </c>
      <c r="G180" s="135">
        <f t="shared" ca="1" si="101"/>
        <v>0</v>
      </c>
      <c r="H180" s="135">
        <f t="shared" ca="1" si="101"/>
        <v>0</v>
      </c>
      <c r="I180" s="135">
        <f t="shared" ca="1" si="101"/>
        <v>0</v>
      </c>
      <c r="J180" s="2">
        <f t="shared" ca="1" si="101"/>
        <v>0</v>
      </c>
      <c r="K180" s="135">
        <f t="shared" ca="1" si="101"/>
        <v>0</v>
      </c>
      <c r="L180" s="135">
        <f t="shared" ca="1" si="101"/>
        <v>0</v>
      </c>
      <c r="M180" s="135">
        <f t="shared" ca="1" si="101"/>
        <v>0</v>
      </c>
      <c r="N180" s="135">
        <f t="shared" ca="1" si="101"/>
        <v>0</v>
      </c>
      <c r="O180" s="135">
        <f t="shared" ca="1" si="101"/>
        <v>0</v>
      </c>
      <c r="P180" s="135">
        <f t="shared" ca="1" si="101"/>
        <v>0</v>
      </c>
      <c r="Q180" s="135">
        <f t="shared" ca="1" si="101"/>
        <v>0</v>
      </c>
      <c r="R180" s="135">
        <f t="shared" ca="1" si="101"/>
        <v>0</v>
      </c>
      <c r="S180" s="135">
        <f t="shared" ca="1" si="101"/>
        <v>0</v>
      </c>
      <c r="T180" s="135">
        <f t="shared" ref="S180:AH196" ca="1" si="103">INDIRECT($B$3&amp;"!R"&amp;(ROW()-$D$14)&amp;"C"&amp;(COLUMN()-$C$15),FALSE)</f>
        <v>0</v>
      </c>
      <c r="U180" s="135">
        <f t="shared" ca="1" si="103"/>
        <v>0</v>
      </c>
      <c r="V180" s="135">
        <f t="shared" ca="1" si="103"/>
        <v>0</v>
      </c>
      <c r="W180" s="135">
        <f t="shared" ca="1" si="103"/>
        <v>0</v>
      </c>
      <c r="X180" s="135">
        <f t="shared" ca="1" si="103"/>
        <v>0</v>
      </c>
      <c r="Y180" s="135">
        <f t="shared" ca="1" si="103"/>
        <v>0</v>
      </c>
      <c r="Z180" s="135">
        <f t="shared" ca="1" si="103"/>
        <v>0</v>
      </c>
      <c r="AA180" s="135">
        <f t="shared" ca="1" si="103"/>
        <v>0</v>
      </c>
      <c r="AB180" s="135">
        <f t="shared" ca="1" si="103"/>
        <v>0</v>
      </c>
      <c r="AC180" s="135">
        <f t="shared" ca="1" si="103"/>
        <v>0</v>
      </c>
      <c r="AD180" s="135">
        <f t="shared" ca="1" si="103"/>
        <v>0</v>
      </c>
      <c r="AE180" s="135">
        <f t="shared" ca="1" si="103"/>
        <v>0</v>
      </c>
      <c r="AF180" s="135">
        <f t="shared" ca="1" si="103"/>
        <v>0</v>
      </c>
      <c r="AG180" s="135">
        <f t="shared" ca="1" si="100"/>
        <v>0</v>
      </c>
      <c r="AH180" s="135">
        <f t="shared" ca="1" si="100"/>
        <v>0</v>
      </c>
      <c r="AI180" s="135">
        <f t="shared" ca="1" si="100"/>
        <v>0</v>
      </c>
      <c r="AJ180" s="135">
        <f t="shared" ca="1" si="100"/>
        <v>0</v>
      </c>
      <c r="AK180" s="135">
        <f t="shared" ca="1" si="100"/>
        <v>0</v>
      </c>
      <c r="AL180" s="135">
        <f t="shared" ca="1" si="100"/>
        <v>0</v>
      </c>
      <c r="AM180" s="135">
        <f t="shared" ca="1" si="100"/>
        <v>0</v>
      </c>
      <c r="AN180" s="135">
        <f t="shared" ca="1" si="100"/>
        <v>0</v>
      </c>
      <c r="AO180" s="135">
        <f t="shared" ca="1" si="100"/>
        <v>0</v>
      </c>
      <c r="AP180" s="135">
        <f t="shared" ca="1" si="100"/>
        <v>0</v>
      </c>
      <c r="AQ180" s="135">
        <f t="shared" ca="1" si="99"/>
        <v>0</v>
      </c>
      <c r="AR180" s="135">
        <f t="shared" ca="1" si="99"/>
        <v>0</v>
      </c>
      <c r="AS180" s="135">
        <f t="shared" ca="1" si="99"/>
        <v>0</v>
      </c>
      <c r="AT180" s="135">
        <f t="shared" ca="1" si="99"/>
        <v>0</v>
      </c>
      <c r="AU180" s="135">
        <f t="shared" ca="1" si="99"/>
        <v>0</v>
      </c>
      <c r="AV180" s="135">
        <f t="shared" ca="1" si="99"/>
        <v>0</v>
      </c>
      <c r="AW180" s="135">
        <f t="shared" ca="1" si="99"/>
        <v>0</v>
      </c>
      <c r="AX180" s="135">
        <f t="shared" ca="1" si="99"/>
        <v>0</v>
      </c>
      <c r="AY180" s="135">
        <f t="shared" ca="1" si="99"/>
        <v>0</v>
      </c>
      <c r="AZ180" s="135">
        <f t="shared" ca="1" si="99"/>
        <v>0</v>
      </c>
      <c r="BA180" s="135">
        <f t="shared" ca="1" si="97"/>
        <v>0</v>
      </c>
      <c r="BB180" s="135">
        <f t="shared" ca="1" si="97"/>
        <v>0</v>
      </c>
      <c r="BC180" s="135">
        <f t="shared" ca="1" si="97"/>
        <v>0</v>
      </c>
      <c r="BD180" s="135">
        <f t="shared" ca="1" si="97"/>
        <v>0</v>
      </c>
      <c r="BE180" s="135">
        <f t="shared" ca="1" si="97"/>
        <v>0</v>
      </c>
      <c r="BF180" s="135">
        <f t="shared" ca="1" si="97"/>
        <v>0</v>
      </c>
      <c r="BG180" s="135">
        <f t="shared" ca="1" si="97"/>
        <v>0</v>
      </c>
      <c r="BH180" s="135">
        <f t="shared" ca="1" si="97"/>
        <v>0</v>
      </c>
      <c r="BI180" s="135">
        <f t="shared" ca="1" si="97"/>
        <v>0</v>
      </c>
      <c r="BJ180" s="135">
        <f t="shared" ca="1" si="97"/>
        <v>0</v>
      </c>
      <c r="BK180" s="135">
        <f t="shared" ca="1" si="97"/>
        <v>0</v>
      </c>
      <c r="BL180" s="135"/>
      <c r="BM180" s="135">
        <f ca="1">IF(INDEX($D180:$BV180, 1, MATCH(BM$11,$D$15:$BV$15,0))&gt;=PV_Zone_Ranking!$C$45,0,1)</f>
        <v>0</v>
      </c>
      <c r="BN180" s="135">
        <f t="shared" ca="1" si="81"/>
        <v>0</v>
      </c>
      <c r="BQ180">
        <f ca="1">IF(PV_Zone_Ranking!$AK$18="SS",0,IF(PV_Zone_Ranking!$G$29=0,0,1-(INDEX($D180:$BY180, 1, MATCH(BQ$11,$D$15:$BY$15,0))-PV_Zone_Ranking!$F$29)/(PV_Zone_Ranking!$G$29-PV_Zone_Ranking!$F$29)))</f>
        <v>3.8575399157771662</v>
      </c>
      <c r="BR180">
        <f>IF(PV_Zone_Ranking!$AK$18="TX",0,IF(PV_Zone_Ranking!$G$29=0,0,1-(INDEX($D180:$BY180, 1, MATCH(BR$11,$D$15:$BY$15,0))-PV_Zone_Ranking!$F$29)/(PV_Zone_Ranking!$G$29-PV_Zone_Ranking!$F$29)))</f>
        <v>0</v>
      </c>
      <c r="BS180">
        <f ca="1">IF(PV_Zone_Ranking!$G$30=0,0,1-(INDEX($D180:$BY180, 1, MATCH(BS$11,$D$15:$BY$15,0))-PV_Zone_Ranking!$F$30)/(PV_Zone_Ranking!$G$30-PV_Zone_Ranking!$F$30))</f>
        <v>1.0774207710083805</v>
      </c>
      <c r="BT180">
        <f ca="1">IF(PV_Zone_Ranking!$G$28=0,0,1-(INDEX($D180:$BY180, 1, MATCH(BT$11,$D$15:$BY$15,0))-PV_Zone_Ranking!$F$28)/(PV_Zone_Ranking!$G$28-PV_Zone_Ranking!$F$28))</f>
        <v>16.799370740204573</v>
      </c>
      <c r="BU180">
        <f ca="1">IF(PV_Zone_Ranking!$AK$18="SS",0,IF(PV_Zone_Ranking!$G$26=0,0,1-(INDEX($D180:$BY180, 1, MATCH(BU$11,$D$15:$BY$15,0))-PV_Zone_Ranking!$F$26)/(PV_Zone_Ranking!$G$26-PV_Zone_Ranking!$F$26)))</f>
        <v>19.138888658952798</v>
      </c>
      <c r="BV180">
        <f>IF(PV_Zone_Ranking!$AK$18="TX",0,IF(PV_Zone_Ranking!$G$26=0,0,1-(INDEX($D180:$BY180, 1, MATCH(BV$11,$D$15:$BY$15,0))-PV_Zone_Ranking!$F$26)/(PV_Zone_Ranking!$G$26-PV_Zone_Ranking!$F$26)))</f>
        <v>0</v>
      </c>
      <c r="BW180">
        <v>0</v>
      </c>
      <c r="BX180">
        <f t="shared" ca="1" si="102"/>
        <v>0</v>
      </c>
      <c r="BY180">
        <f t="shared" ca="1" si="102"/>
        <v>0</v>
      </c>
      <c r="BZ180">
        <f t="shared" ca="1" si="102"/>
        <v>0</v>
      </c>
      <c r="CA180">
        <f t="shared" ca="1" si="102"/>
        <v>0</v>
      </c>
      <c r="CB180">
        <f t="shared" ca="1" si="102"/>
        <v>0</v>
      </c>
      <c r="CC180">
        <f t="shared" ca="1" si="102"/>
        <v>0</v>
      </c>
      <c r="CD180">
        <f t="shared" ca="1" si="102"/>
        <v>0</v>
      </c>
      <c r="CE180">
        <f t="shared" ca="1" si="102"/>
        <v>0</v>
      </c>
      <c r="CF180">
        <f t="shared" ca="1" si="102"/>
        <v>0</v>
      </c>
      <c r="CG180">
        <f t="shared" ca="1" si="102"/>
        <v>0</v>
      </c>
      <c r="CH180" s="3">
        <f t="shared" ca="1" si="82"/>
        <v>0</v>
      </c>
      <c r="CI180" s="3">
        <f ca="1">IF($BN180=0,IF(PV_Zone_Ranking!$AK$18="SS",INDEX($D180:$BY180, 1, MATCH(CI$11,$D$15:$BY$15,0)),IF(PV_Zone_Ranking!$AK$18="TX",INDEX($D180:$BY180, 1, MATCH(CI$12,$D$15:$BY$15,0)),"Error")),0)</f>
        <v>0</v>
      </c>
      <c r="CJ180" s="4">
        <f t="shared" ca="1" si="79"/>
        <v>0</v>
      </c>
      <c r="CK180">
        <f t="shared" ca="1" si="83"/>
        <v>0</v>
      </c>
      <c r="CL180">
        <f t="shared" ca="1" si="84"/>
        <v>0</v>
      </c>
      <c r="CM180" s="4" t="str">
        <f ca="1">IF(D180=0,"",IF(CH180=0,"",COUNTIF($CH$16:$CH$197,"&gt;"&amp;CH180)+COUNTIF($CH180:$CH$197,CH180)))</f>
        <v/>
      </c>
      <c r="CN180" t="str">
        <f ca="1">IF(D180=0,"",IF(CH180=0,"",COUNTIFS($CI$16:$CI$197,"&lt;"&amp;CI180,$CI$16:$CI$197,"&lt;&gt;"&amp;0)+COUNTIF($CI180:$CI$197,CI180)))</f>
        <v/>
      </c>
      <c r="CQ180">
        <v>165</v>
      </c>
      <c r="CR180" t="e">
        <f t="shared" ca="1" si="98"/>
        <v>#N/A</v>
      </c>
      <c r="CS180" t="e">
        <f t="shared" ca="1" si="98"/>
        <v>#N/A</v>
      </c>
      <c r="CT180" s="3" t="e">
        <f t="shared" ca="1" si="98"/>
        <v>#N/A</v>
      </c>
      <c r="CU180" s="3" t="e">
        <f t="shared" ca="1" si="98"/>
        <v>#N/A</v>
      </c>
      <c r="CV180" s="4" t="e">
        <f t="shared" ca="1" si="98"/>
        <v>#N/A</v>
      </c>
      <c r="CW180" s="4" t="e">
        <f t="shared" ca="1" si="87"/>
        <v>#N/A</v>
      </c>
      <c r="CY180">
        <v>165</v>
      </c>
      <c r="CZ180" t="e">
        <f t="shared" ca="1" si="77"/>
        <v>#N/A</v>
      </c>
      <c r="DA180" t="e">
        <f t="shared" ca="1" si="77"/>
        <v>#N/A</v>
      </c>
      <c r="DB180" s="3" t="e">
        <f t="shared" ca="1" si="77"/>
        <v>#N/A</v>
      </c>
      <c r="DC180" s="3" t="e">
        <f t="shared" ca="1" si="77"/>
        <v>#N/A</v>
      </c>
      <c r="DD180" s="4" t="e">
        <f t="shared" ca="1" si="77"/>
        <v>#N/A</v>
      </c>
      <c r="DE180" s="4" t="e">
        <f t="shared" ca="1" si="88"/>
        <v>#N/A</v>
      </c>
      <c r="DF180" t="e">
        <f t="shared" ca="1" si="85"/>
        <v>#N/A</v>
      </c>
    </row>
    <row r="181" spans="4:110" x14ac:dyDescent="0.2">
      <c r="D181" s="135">
        <f t="shared" ca="1" si="101"/>
        <v>0</v>
      </c>
      <c r="E181" s="135">
        <f t="shared" ca="1" si="101"/>
        <v>0</v>
      </c>
      <c r="F181" s="135">
        <f t="shared" ca="1" si="101"/>
        <v>0</v>
      </c>
      <c r="G181" s="135">
        <f t="shared" ca="1" si="101"/>
        <v>0</v>
      </c>
      <c r="H181" s="135">
        <f t="shared" ca="1" si="101"/>
        <v>0</v>
      </c>
      <c r="I181" s="135">
        <f t="shared" ca="1" si="101"/>
        <v>0</v>
      </c>
      <c r="J181" s="2">
        <f t="shared" ca="1" si="101"/>
        <v>0</v>
      </c>
      <c r="K181" s="135">
        <f t="shared" ca="1" si="101"/>
        <v>0</v>
      </c>
      <c r="L181" s="135">
        <f t="shared" ca="1" si="101"/>
        <v>0</v>
      </c>
      <c r="M181" s="135">
        <f t="shared" ca="1" si="101"/>
        <v>0</v>
      </c>
      <c r="N181" s="135">
        <f t="shared" ca="1" si="101"/>
        <v>0</v>
      </c>
      <c r="O181" s="135">
        <f t="shared" ca="1" si="101"/>
        <v>0</v>
      </c>
      <c r="P181" s="135">
        <f t="shared" ca="1" si="101"/>
        <v>0</v>
      </c>
      <c r="Q181" s="135">
        <f t="shared" ca="1" si="101"/>
        <v>0</v>
      </c>
      <c r="R181" s="135">
        <f t="shared" ca="1" si="101"/>
        <v>0</v>
      </c>
      <c r="S181" s="135">
        <f t="shared" ca="1" si="103"/>
        <v>0</v>
      </c>
      <c r="T181" s="135">
        <f t="shared" ca="1" si="103"/>
        <v>0</v>
      </c>
      <c r="U181" s="135">
        <f t="shared" ca="1" si="103"/>
        <v>0</v>
      </c>
      <c r="V181" s="135">
        <f t="shared" ca="1" si="103"/>
        <v>0</v>
      </c>
      <c r="W181" s="135">
        <f t="shared" ca="1" si="103"/>
        <v>0</v>
      </c>
      <c r="X181" s="135">
        <f t="shared" ca="1" si="103"/>
        <v>0</v>
      </c>
      <c r="Y181" s="135">
        <f t="shared" ca="1" si="103"/>
        <v>0</v>
      </c>
      <c r="Z181" s="135">
        <f t="shared" ca="1" si="103"/>
        <v>0</v>
      </c>
      <c r="AA181" s="135">
        <f t="shared" ca="1" si="103"/>
        <v>0</v>
      </c>
      <c r="AB181" s="135">
        <f t="shared" ca="1" si="103"/>
        <v>0</v>
      </c>
      <c r="AC181" s="135">
        <f t="shared" ca="1" si="103"/>
        <v>0</v>
      </c>
      <c r="AD181" s="135">
        <f t="shared" ca="1" si="103"/>
        <v>0</v>
      </c>
      <c r="AE181" s="135">
        <f t="shared" ca="1" si="103"/>
        <v>0</v>
      </c>
      <c r="AF181" s="135">
        <f t="shared" ca="1" si="103"/>
        <v>0</v>
      </c>
      <c r="AG181" s="135">
        <f t="shared" ca="1" si="100"/>
        <v>0</v>
      </c>
      <c r="AH181" s="135">
        <f t="shared" ca="1" si="100"/>
        <v>0</v>
      </c>
      <c r="AI181" s="135">
        <f t="shared" ca="1" si="100"/>
        <v>0</v>
      </c>
      <c r="AJ181" s="135">
        <f t="shared" ca="1" si="100"/>
        <v>0</v>
      </c>
      <c r="AK181" s="135">
        <f t="shared" ca="1" si="100"/>
        <v>0</v>
      </c>
      <c r="AL181" s="135">
        <f t="shared" ca="1" si="100"/>
        <v>0</v>
      </c>
      <c r="AM181" s="135">
        <f t="shared" ca="1" si="100"/>
        <v>0</v>
      </c>
      <c r="AN181" s="135">
        <f t="shared" ca="1" si="100"/>
        <v>0</v>
      </c>
      <c r="AO181" s="135">
        <f t="shared" ca="1" si="100"/>
        <v>0</v>
      </c>
      <c r="AP181" s="135">
        <f t="shared" ca="1" si="100"/>
        <v>0</v>
      </c>
      <c r="AQ181" s="135">
        <f t="shared" ca="1" si="99"/>
        <v>0</v>
      </c>
      <c r="AR181" s="135">
        <f t="shared" ca="1" si="99"/>
        <v>0</v>
      </c>
      <c r="AS181" s="135">
        <f t="shared" ca="1" si="99"/>
        <v>0</v>
      </c>
      <c r="AT181" s="135">
        <f t="shared" ca="1" si="99"/>
        <v>0</v>
      </c>
      <c r="AU181" s="135">
        <f t="shared" ca="1" si="99"/>
        <v>0</v>
      </c>
      <c r="AV181" s="135">
        <f t="shared" ca="1" si="99"/>
        <v>0</v>
      </c>
      <c r="AW181" s="135">
        <f t="shared" ca="1" si="99"/>
        <v>0</v>
      </c>
      <c r="AX181" s="135">
        <f t="shared" ca="1" si="99"/>
        <v>0</v>
      </c>
      <c r="AY181" s="135">
        <f t="shared" ca="1" si="99"/>
        <v>0</v>
      </c>
      <c r="AZ181" s="135">
        <f t="shared" ca="1" si="99"/>
        <v>0</v>
      </c>
      <c r="BA181" s="135">
        <f t="shared" ca="1" si="97"/>
        <v>0</v>
      </c>
      <c r="BB181" s="135">
        <f t="shared" ca="1" si="97"/>
        <v>0</v>
      </c>
      <c r="BC181" s="135">
        <f t="shared" ca="1" si="97"/>
        <v>0</v>
      </c>
      <c r="BD181" s="135">
        <f t="shared" ca="1" si="97"/>
        <v>0</v>
      </c>
      <c r="BE181" s="135">
        <f t="shared" ca="1" si="97"/>
        <v>0</v>
      </c>
      <c r="BF181" s="135">
        <f t="shared" ca="1" si="97"/>
        <v>0</v>
      </c>
      <c r="BG181" s="135">
        <f t="shared" ca="1" si="97"/>
        <v>0</v>
      </c>
      <c r="BH181" s="135">
        <f t="shared" ca="1" si="97"/>
        <v>0</v>
      </c>
      <c r="BI181" s="135">
        <f t="shared" ca="1" si="97"/>
        <v>0</v>
      </c>
      <c r="BJ181" s="135">
        <f t="shared" ca="1" si="97"/>
        <v>0</v>
      </c>
      <c r="BK181" s="135">
        <f t="shared" ca="1" si="97"/>
        <v>0</v>
      </c>
      <c r="BL181" s="135"/>
      <c r="BM181" s="135">
        <f ca="1">IF(INDEX($D181:$BV181, 1, MATCH(BM$11,$D$15:$BV$15,0))&gt;=PV_Zone_Ranking!$C$45,0,1)</f>
        <v>0</v>
      </c>
      <c r="BN181" s="135">
        <f t="shared" ca="1" si="81"/>
        <v>0</v>
      </c>
      <c r="BQ181">
        <f ca="1">IF(PV_Zone_Ranking!$AK$18="SS",0,IF(PV_Zone_Ranking!$G$29=0,0,1-(INDEX($D181:$BY181, 1, MATCH(BQ$11,$D$15:$BY$15,0))-PV_Zone_Ranking!$F$29)/(PV_Zone_Ranking!$G$29-PV_Zone_Ranking!$F$29)))</f>
        <v>3.8575399157771662</v>
      </c>
      <c r="BR181">
        <f>IF(PV_Zone_Ranking!$AK$18="TX",0,IF(PV_Zone_Ranking!$G$29=0,0,1-(INDEX($D181:$BY181, 1, MATCH(BR$11,$D$15:$BY$15,0))-PV_Zone_Ranking!$F$29)/(PV_Zone_Ranking!$G$29-PV_Zone_Ranking!$F$29)))</f>
        <v>0</v>
      </c>
      <c r="BS181">
        <f ca="1">IF(PV_Zone_Ranking!$G$30=0,0,1-(INDEX($D181:$BY181, 1, MATCH(BS$11,$D$15:$BY$15,0))-PV_Zone_Ranking!$F$30)/(PV_Zone_Ranking!$G$30-PV_Zone_Ranking!$F$30))</f>
        <v>1.0774207710083805</v>
      </c>
      <c r="BT181">
        <f ca="1">IF(PV_Zone_Ranking!$G$28=0,0,1-(INDEX($D181:$BY181, 1, MATCH(BT$11,$D$15:$BY$15,0))-PV_Zone_Ranking!$F$28)/(PV_Zone_Ranking!$G$28-PV_Zone_Ranking!$F$28))</f>
        <v>16.799370740204573</v>
      </c>
      <c r="BU181">
        <f ca="1">IF(PV_Zone_Ranking!$AK$18="SS",0,IF(PV_Zone_Ranking!$G$26=0,0,1-(INDEX($D181:$BY181, 1, MATCH(BU$11,$D$15:$BY$15,0))-PV_Zone_Ranking!$F$26)/(PV_Zone_Ranking!$G$26-PV_Zone_Ranking!$F$26)))</f>
        <v>19.138888658952798</v>
      </c>
      <c r="BV181">
        <f>IF(PV_Zone_Ranking!$AK$18="TX",0,IF(PV_Zone_Ranking!$G$26=0,0,1-(INDEX($D181:$BY181, 1, MATCH(BV$11,$D$15:$BY$15,0))-PV_Zone_Ranking!$F$26)/(PV_Zone_Ranking!$G$26-PV_Zone_Ranking!$F$26)))</f>
        <v>0</v>
      </c>
      <c r="BW181">
        <v>0</v>
      </c>
      <c r="BX181">
        <f t="shared" ca="1" si="102"/>
        <v>0</v>
      </c>
      <c r="BY181">
        <f t="shared" ca="1" si="102"/>
        <v>0</v>
      </c>
      <c r="BZ181">
        <f t="shared" ca="1" si="102"/>
        <v>0</v>
      </c>
      <c r="CA181">
        <f t="shared" ca="1" si="102"/>
        <v>0</v>
      </c>
      <c r="CB181">
        <f t="shared" ca="1" si="102"/>
        <v>0</v>
      </c>
      <c r="CC181">
        <f t="shared" ca="1" si="102"/>
        <v>0</v>
      </c>
      <c r="CD181">
        <f t="shared" ca="1" si="102"/>
        <v>0</v>
      </c>
      <c r="CE181">
        <f t="shared" ca="1" si="102"/>
        <v>0</v>
      </c>
      <c r="CF181">
        <f t="shared" ca="1" si="102"/>
        <v>0</v>
      </c>
      <c r="CG181">
        <f t="shared" ca="1" si="102"/>
        <v>0</v>
      </c>
      <c r="CH181" s="3">
        <f t="shared" ca="1" si="82"/>
        <v>0</v>
      </c>
      <c r="CI181" s="3">
        <f ca="1">IF($BN181=0,IF(PV_Zone_Ranking!$AK$18="SS",INDEX($D181:$BY181, 1, MATCH(CI$11,$D$15:$BY$15,0)),IF(PV_Zone_Ranking!$AK$18="TX",INDEX($D181:$BY181, 1, MATCH(CI$12,$D$15:$BY$15,0)),"Error")),0)</f>
        <v>0</v>
      </c>
      <c r="CJ181" s="4">
        <f t="shared" ca="1" si="79"/>
        <v>0</v>
      </c>
      <c r="CK181">
        <f t="shared" ca="1" si="83"/>
        <v>0</v>
      </c>
      <c r="CL181">
        <f t="shared" ca="1" si="84"/>
        <v>0</v>
      </c>
      <c r="CM181" s="4" t="str">
        <f ca="1">IF(D181=0,"",IF(CH181=0,"",COUNTIF($CH$16:$CH$197,"&gt;"&amp;CH181)+COUNTIF($CH181:$CH$197,CH181)))</f>
        <v/>
      </c>
      <c r="CN181" t="str">
        <f ca="1">IF(D181=0,"",IF(CH181=0,"",COUNTIFS($CI$16:$CI$197,"&lt;"&amp;CI181,$CI$16:$CI$197,"&lt;&gt;"&amp;0)+COUNTIF($CI181:$CI$197,CI181)))</f>
        <v/>
      </c>
      <c r="CQ181">
        <v>166</v>
      </c>
      <c r="CR181" t="e">
        <f t="shared" ca="1" si="98"/>
        <v>#N/A</v>
      </c>
      <c r="CS181" t="e">
        <f t="shared" ca="1" si="98"/>
        <v>#N/A</v>
      </c>
      <c r="CT181" s="3" t="e">
        <f t="shared" ca="1" si="98"/>
        <v>#N/A</v>
      </c>
      <c r="CU181" s="3" t="e">
        <f t="shared" ca="1" si="98"/>
        <v>#N/A</v>
      </c>
      <c r="CV181" s="4" t="e">
        <f t="shared" ca="1" si="98"/>
        <v>#N/A</v>
      </c>
      <c r="CW181" s="4" t="e">
        <f t="shared" ca="1" si="87"/>
        <v>#N/A</v>
      </c>
      <c r="CY181">
        <v>166</v>
      </c>
      <c r="CZ181" t="e">
        <f t="shared" ca="1" si="77"/>
        <v>#N/A</v>
      </c>
      <c r="DA181" t="e">
        <f t="shared" ca="1" si="77"/>
        <v>#N/A</v>
      </c>
      <c r="DB181" s="3" t="e">
        <f t="shared" ca="1" si="77"/>
        <v>#N/A</v>
      </c>
      <c r="DC181" s="3" t="e">
        <f t="shared" ca="1" si="77"/>
        <v>#N/A</v>
      </c>
      <c r="DD181" s="4" t="e">
        <f t="shared" ca="1" si="77"/>
        <v>#N/A</v>
      </c>
      <c r="DE181" s="4" t="e">
        <f t="shared" ca="1" si="88"/>
        <v>#N/A</v>
      </c>
      <c r="DF181" t="e">
        <f t="shared" ca="1" si="85"/>
        <v>#N/A</v>
      </c>
    </row>
    <row r="182" spans="4:110" x14ac:dyDescent="0.2">
      <c r="D182" s="135">
        <f t="shared" ca="1" si="101"/>
        <v>0</v>
      </c>
      <c r="E182" s="135">
        <f t="shared" ca="1" si="101"/>
        <v>0</v>
      </c>
      <c r="F182" s="135">
        <f t="shared" ca="1" si="101"/>
        <v>0</v>
      </c>
      <c r="G182" s="135">
        <f t="shared" ca="1" si="101"/>
        <v>0</v>
      </c>
      <c r="H182" s="135">
        <f t="shared" ca="1" si="101"/>
        <v>0</v>
      </c>
      <c r="I182" s="135">
        <f t="shared" ca="1" si="101"/>
        <v>0</v>
      </c>
      <c r="J182" s="2">
        <f t="shared" ca="1" si="101"/>
        <v>0</v>
      </c>
      <c r="K182" s="135">
        <f t="shared" ca="1" si="101"/>
        <v>0</v>
      </c>
      <c r="L182" s="135">
        <f t="shared" ca="1" si="101"/>
        <v>0</v>
      </c>
      <c r="M182" s="135">
        <f t="shared" ca="1" si="101"/>
        <v>0</v>
      </c>
      <c r="N182" s="135">
        <f t="shared" ca="1" si="101"/>
        <v>0</v>
      </c>
      <c r="O182" s="135">
        <f t="shared" ca="1" si="101"/>
        <v>0</v>
      </c>
      <c r="P182" s="135">
        <f t="shared" ca="1" si="101"/>
        <v>0</v>
      </c>
      <c r="Q182" s="135">
        <f t="shared" ca="1" si="101"/>
        <v>0</v>
      </c>
      <c r="R182" s="135">
        <f t="shared" ca="1" si="101"/>
        <v>0</v>
      </c>
      <c r="S182" s="135">
        <f t="shared" ca="1" si="103"/>
        <v>0</v>
      </c>
      <c r="T182" s="135">
        <f t="shared" ca="1" si="103"/>
        <v>0</v>
      </c>
      <c r="U182" s="135">
        <f t="shared" ca="1" si="103"/>
        <v>0</v>
      </c>
      <c r="V182" s="135">
        <f t="shared" ca="1" si="103"/>
        <v>0</v>
      </c>
      <c r="W182" s="135">
        <f t="shared" ca="1" si="103"/>
        <v>0</v>
      </c>
      <c r="X182" s="135">
        <f t="shared" ca="1" si="103"/>
        <v>0</v>
      </c>
      <c r="Y182" s="135">
        <f t="shared" ca="1" si="103"/>
        <v>0</v>
      </c>
      <c r="Z182" s="135">
        <f t="shared" ca="1" si="103"/>
        <v>0</v>
      </c>
      <c r="AA182" s="135">
        <f t="shared" ca="1" si="103"/>
        <v>0</v>
      </c>
      <c r="AB182" s="135">
        <f t="shared" ca="1" si="103"/>
        <v>0</v>
      </c>
      <c r="AC182" s="135">
        <f t="shared" ca="1" si="103"/>
        <v>0</v>
      </c>
      <c r="AD182" s="135">
        <f t="shared" ca="1" si="103"/>
        <v>0</v>
      </c>
      <c r="AE182" s="135">
        <f t="shared" ca="1" si="103"/>
        <v>0</v>
      </c>
      <c r="AF182" s="135">
        <f t="shared" ca="1" si="103"/>
        <v>0</v>
      </c>
      <c r="AG182" s="135">
        <f t="shared" ca="1" si="100"/>
        <v>0</v>
      </c>
      <c r="AH182" s="135">
        <f t="shared" ca="1" si="100"/>
        <v>0</v>
      </c>
      <c r="AI182" s="135">
        <f t="shared" ca="1" si="100"/>
        <v>0</v>
      </c>
      <c r="AJ182" s="135">
        <f t="shared" ca="1" si="100"/>
        <v>0</v>
      </c>
      <c r="AK182" s="135">
        <f t="shared" ca="1" si="100"/>
        <v>0</v>
      </c>
      <c r="AL182" s="135">
        <f t="shared" ca="1" si="100"/>
        <v>0</v>
      </c>
      <c r="AM182" s="135">
        <f t="shared" ca="1" si="100"/>
        <v>0</v>
      </c>
      <c r="AN182" s="135">
        <f t="shared" ca="1" si="100"/>
        <v>0</v>
      </c>
      <c r="AO182" s="135">
        <f t="shared" ca="1" si="100"/>
        <v>0</v>
      </c>
      <c r="AP182" s="135">
        <f t="shared" ca="1" si="100"/>
        <v>0</v>
      </c>
      <c r="AQ182" s="135">
        <f t="shared" ca="1" si="99"/>
        <v>0</v>
      </c>
      <c r="AR182" s="135">
        <f t="shared" ca="1" si="99"/>
        <v>0</v>
      </c>
      <c r="AS182" s="135">
        <f t="shared" ca="1" si="99"/>
        <v>0</v>
      </c>
      <c r="AT182" s="135">
        <f t="shared" ca="1" si="99"/>
        <v>0</v>
      </c>
      <c r="AU182" s="135">
        <f t="shared" ca="1" si="99"/>
        <v>0</v>
      </c>
      <c r="AV182" s="135">
        <f t="shared" ca="1" si="99"/>
        <v>0</v>
      </c>
      <c r="AW182" s="135">
        <f t="shared" ca="1" si="99"/>
        <v>0</v>
      </c>
      <c r="AX182" s="135">
        <f t="shared" ca="1" si="99"/>
        <v>0</v>
      </c>
      <c r="AY182" s="135">
        <f t="shared" ca="1" si="99"/>
        <v>0</v>
      </c>
      <c r="AZ182" s="135">
        <f t="shared" ca="1" si="99"/>
        <v>0</v>
      </c>
      <c r="BA182" s="135">
        <f t="shared" ca="1" si="97"/>
        <v>0</v>
      </c>
      <c r="BB182" s="135">
        <f t="shared" ca="1" si="97"/>
        <v>0</v>
      </c>
      <c r="BC182" s="135">
        <f t="shared" ca="1" si="97"/>
        <v>0</v>
      </c>
      <c r="BD182" s="135">
        <f t="shared" ca="1" si="97"/>
        <v>0</v>
      </c>
      <c r="BE182" s="135">
        <f t="shared" ca="1" si="97"/>
        <v>0</v>
      </c>
      <c r="BF182" s="135">
        <f t="shared" ca="1" si="97"/>
        <v>0</v>
      </c>
      <c r="BG182" s="135">
        <f t="shared" ca="1" si="97"/>
        <v>0</v>
      </c>
      <c r="BH182" s="135">
        <f t="shared" ca="1" si="97"/>
        <v>0</v>
      </c>
      <c r="BI182" s="135">
        <f t="shared" ca="1" si="97"/>
        <v>0</v>
      </c>
      <c r="BJ182" s="135">
        <f t="shared" ca="1" si="97"/>
        <v>0</v>
      </c>
      <c r="BK182" s="135">
        <f t="shared" ca="1" si="97"/>
        <v>0</v>
      </c>
      <c r="BL182" s="135"/>
      <c r="BM182" s="135">
        <f ca="1">IF(INDEX($D182:$BV182, 1, MATCH(BM$11,$D$15:$BV$15,0))&gt;=PV_Zone_Ranking!$C$45,0,1)</f>
        <v>0</v>
      </c>
      <c r="BN182" s="135">
        <f t="shared" ca="1" si="81"/>
        <v>0</v>
      </c>
      <c r="BQ182">
        <f ca="1">IF(PV_Zone_Ranking!$AK$18="SS",0,IF(PV_Zone_Ranking!$G$29=0,0,1-(INDEX($D182:$BY182, 1, MATCH(BQ$11,$D$15:$BY$15,0))-PV_Zone_Ranking!$F$29)/(PV_Zone_Ranking!$G$29-PV_Zone_Ranking!$F$29)))</f>
        <v>3.8575399157771662</v>
      </c>
      <c r="BR182">
        <f>IF(PV_Zone_Ranking!$AK$18="TX",0,IF(PV_Zone_Ranking!$G$29=0,0,1-(INDEX($D182:$BY182, 1, MATCH(BR$11,$D$15:$BY$15,0))-PV_Zone_Ranking!$F$29)/(PV_Zone_Ranking!$G$29-PV_Zone_Ranking!$F$29)))</f>
        <v>0</v>
      </c>
      <c r="BS182">
        <f ca="1">IF(PV_Zone_Ranking!$G$30=0,0,1-(INDEX($D182:$BY182, 1, MATCH(BS$11,$D$15:$BY$15,0))-PV_Zone_Ranking!$F$30)/(PV_Zone_Ranking!$G$30-PV_Zone_Ranking!$F$30))</f>
        <v>1.0774207710083805</v>
      </c>
      <c r="BT182">
        <f ca="1">IF(PV_Zone_Ranking!$G$28=0,0,1-(INDEX($D182:$BY182, 1, MATCH(BT$11,$D$15:$BY$15,0))-PV_Zone_Ranking!$F$28)/(PV_Zone_Ranking!$G$28-PV_Zone_Ranking!$F$28))</f>
        <v>16.799370740204573</v>
      </c>
      <c r="BU182">
        <f ca="1">IF(PV_Zone_Ranking!$AK$18="SS",0,IF(PV_Zone_Ranking!$G$26=0,0,1-(INDEX($D182:$BY182, 1, MATCH(BU$11,$D$15:$BY$15,0))-PV_Zone_Ranking!$F$26)/(PV_Zone_Ranking!$G$26-PV_Zone_Ranking!$F$26)))</f>
        <v>19.138888658952798</v>
      </c>
      <c r="BV182">
        <f>IF(PV_Zone_Ranking!$AK$18="TX",0,IF(PV_Zone_Ranking!$G$26=0,0,1-(INDEX($D182:$BY182, 1, MATCH(BV$11,$D$15:$BY$15,0))-PV_Zone_Ranking!$F$26)/(PV_Zone_Ranking!$G$26-PV_Zone_Ranking!$F$26)))</f>
        <v>0</v>
      </c>
      <c r="BW182">
        <v>0</v>
      </c>
      <c r="BX182">
        <f t="shared" ca="1" si="102"/>
        <v>0</v>
      </c>
      <c r="BY182">
        <f t="shared" ca="1" si="102"/>
        <v>0</v>
      </c>
      <c r="BZ182">
        <f t="shared" ca="1" si="102"/>
        <v>0</v>
      </c>
      <c r="CA182">
        <f t="shared" ca="1" si="102"/>
        <v>0</v>
      </c>
      <c r="CB182">
        <f t="shared" ca="1" si="102"/>
        <v>0</v>
      </c>
      <c r="CC182">
        <f t="shared" ca="1" si="102"/>
        <v>0</v>
      </c>
      <c r="CD182">
        <f t="shared" ca="1" si="102"/>
        <v>0</v>
      </c>
      <c r="CE182">
        <f t="shared" ca="1" si="102"/>
        <v>0</v>
      </c>
      <c r="CF182">
        <f t="shared" ca="1" si="102"/>
        <v>0</v>
      </c>
      <c r="CG182">
        <f t="shared" ca="1" si="102"/>
        <v>0</v>
      </c>
      <c r="CH182" s="3">
        <f t="shared" ca="1" si="82"/>
        <v>0</v>
      </c>
      <c r="CI182" s="3">
        <f ca="1">IF($BN182=0,IF(PV_Zone_Ranking!$AK$18="SS",INDEX($D182:$BY182, 1, MATCH(CI$11,$D$15:$BY$15,0)),IF(PV_Zone_Ranking!$AK$18="TX",INDEX($D182:$BY182, 1, MATCH(CI$12,$D$15:$BY$15,0)),"Error")),0)</f>
        <v>0</v>
      </c>
      <c r="CJ182" s="4">
        <f t="shared" ca="1" si="79"/>
        <v>0</v>
      </c>
      <c r="CK182">
        <f t="shared" ca="1" si="83"/>
        <v>0</v>
      </c>
      <c r="CL182">
        <f t="shared" ca="1" si="84"/>
        <v>0</v>
      </c>
      <c r="CM182" s="4" t="str">
        <f ca="1">IF(D182=0,"",IF(CH182=0,"",COUNTIF($CH$16:$CH$197,"&gt;"&amp;CH182)+COUNTIF($CH182:$CH$197,CH182)))</f>
        <v/>
      </c>
      <c r="CN182" t="str">
        <f ca="1">IF(D182=0,"",IF(CH182=0,"",COUNTIFS($CI$16:$CI$197,"&lt;"&amp;CI182,$CI$16:$CI$197,"&lt;&gt;"&amp;0)+COUNTIF($CI182:$CI$197,CI182)))</f>
        <v/>
      </c>
      <c r="CQ182">
        <v>167</v>
      </c>
      <c r="CR182" t="e">
        <f t="shared" ca="1" si="98"/>
        <v>#N/A</v>
      </c>
      <c r="CS182" t="e">
        <f t="shared" ca="1" si="98"/>
        <v>#N/A</v>
      </c>
      <c r="CT182" s="3" t="e">
        <f t="shared" ca="1" si="98"/>
        <v>#N/A</v>
      </c>
      <c r="CU182" s="3" t="e">
        <f t="shared" ca="1" si="98"/>
        <v>#N/A</v>
      </c>
      <c r="CV182" s="4" t="e">
        <f t="shared" ca="1" si="98"/>
        <v>#N/A</v>
      </c>
      <c r="CW182" s="4" t="e">
        <f t="shared" ca="1" si="87"/>
        <v>#N/A</v>
      </c>
      <c r="CY182">
        <v>167</v>
      </c>
      <c r="CZ182" t="e">
        <f t="shared" ca="1" si="77"/>
        <v>#N/A</v>
      </c>
      <c r="DA182" t="e">
        <f t="shared" ca="1" si="77"/>
        <v>#N/A</v>
      </c>
      <c r="DB182" s="3" t="e">
        <f t="shared" ca="1" si="77"/>
        <v>#N/A</v>
      </c>
      <c r="DC182" s="3" t="e">
        <f t="shared" ca="1" si="77"/>
        <v>#N/A</v>
      </c>
      <c r="DD182" s="4" t="e">
        <f t="shared" ca="1" si="77"/>
        <v>#N/A</v>
      </c>
      <c r="DE182" s="4" t="e">
        <f t="shared" ca="1" si="88"/>
        <v>#N/A</v>
      </c>
      <c r="DF182" t="e">
        <f t="shared" ca="1" si="85"/>
        <v>#N/A</v>
      </c>
    </row>
    <row r="183" spans="4:110" x14ac:dyDescent="0.2">
      <c r="D183" s="135">
        <f t="shared" ca="1" si="101"/>
        <v>0</v>
      </c>
      <c r="E183" s="135">
        <f t="shared" ca="1" si="101"/>
        <v>0</v>
      </c>
      <c r="F183" s="135">
        <f t="shared" ca="1" si="101"/>
        <v>0</v>
      </c>
      <c r="G183" s="135">
        <f t="shared" ca="1" si="101"/>
        <v>0</v>
      </c>
      <c r="H183" s="135">
        <f t="shared" ca="1" si="101"/>
        <v>0</v>
      </c>
      <c r="I183" s="135">
        <f t="shared" ca="1" si="101"/>
        <v>0</v>
      </c>
      <c r="J183" s="2">
        <f t="shared" ca="1" si="101"/>
        <v>0</v>
      </c>
      <c r="K183" s="135">
        <f t="shared" ca="1" si="101"/>
        <v>0</v>
      </c>
      <c r="L183" s="135">
        <f t="shared" ca="1" si="101"/>
        <v>0</v>
      </c>
      <c r="M183" s="135">
        <f t="shared" ca="1" si="101"/>
        <v>0</v>
      </c>
      <c r="N183" s="135">
        <f t="shared" ca="1" si="101"/>
        <v>0</v>
      </c>
      <c r="O183" s="135">
        <f t="shared" ca="1" si="101"/>
        <v>0</v>
      </c>
      <c r="P183" s="135">
        <f t="shared" ca="1" si="101"/>
        <v>0</v>
      </c>
      <c r="Q183" s="135">
        <f t="shared" ca="1" si="101"/>
        <v>0</v>
      </c>
      <c r="R183" s="135">
        <f t="shared" ca="1" si="101"/>
        <v>0</v>
      </c>
      <c r="S183" s="135">
        <f t="shared" ca="1" si="103"/>
        <v>0</v>
      </c>
      <c r="T183" s="135">
        <f t="shared" ca="1" si="103"/>
        <v>0</v>
      </c>
      <c r="U183" s="135">
        <f t="shared" ca="1" si="103"/>
        <v>0</v>
      </c>
      <c r="V183" s="135">
        <f t="shared" ca="1" si="103"/>
        <v>0</v>
      </c>
      <c r="W183" s="135">
        <f t="shared" ca="1" si="103"/>
        <v>0</v>
      </c>
      <c r="X183" s="135">
        <f t="shared" ca="1" si="103"/>
        <v>0</v>
      </c>
      <c r="Y183" s="135">
        <f t="shared" ca="1" si="103"/>
        <v>0</v>
      </c>
      <c r="Z183" s="135">
        <f t="shared" ca="1" si="103"/>
        <v>0</v>
      </c>
      <c r="AA183" s="135">
        <f t="shared" ca="1" si="103"/>
        <v>0</v>
      </c>
      <c r="AB183" s="135">
        <f t="shared" ca="1" si="103"/>
        <v>0</v>
      </c>
      <c r="AC183" s="135">
        <f t="shared" ca="1" si="103"/>
        <v>0</v>
      </c>
      <c r="AD183" s="135">
        <f t="shared" ca="1" si="103"/>
        <v>0</v>
      </c>
      <c r="AE183" s="135">
        <f t="shared" ca="1" si="103"/>
        <v>0</v>
      </c>
      <c r="AF183" s="135">
        <f t="shared" ca="1" si="103"/>
        <v>0</v>
      </c>
      <c r="AG183" s="135">
        <f t="shared" ca="1" si="100"/>
        <v>0</v>
      </c>
      <c r="AH183" s="135">
        <f t="shared" ca="1" si="100"/>
        <v>0</v>
      </c>
      <c r="AI183" s="135">
        <f t="shared" ca="1" si="100"/>
        <v>0</v>
      </c>
      <c r="AJ183" s="135">
        <f t="shared" ca="1" si="100"/>
        <v>0</v>
      </c>
      <c r="AK183" s="135">
        <f t="shared" ca="1" si="100"/>
        <v>0</v>
      </c>
      <c r="AL183" s="135">
        <f t="shared" ca="1" si="100"/>
        <v>0</v>
      </c>
      <c r="AM183" s="135">
        <f t="shared" ca="1" si="100"/>
        <v>0</v>
      </c>
      <c r="AN183" s="135">
        <f t="shared" ca="1" si="100"/>
        <v>0</v>
      </c>
      <c r="AO183" s="135">
        <f t="shared" ca="1" si="100"/>
        <v>0</v>
      </c>
      <c r="AP183" s="135">
        <f t="shared" ca="1" si="100"/>
        <v>0</v>
      </c>
      <c r="AQ183" s="135">
        <f t="shared" ca="1" si="99"/>
        <v>0</v>
      </c>
      <c r="AR183" s="135">
        <f t="shared" ca="1" si="99"/>
        <v>0</v>
      </c>
      <c r="AS183" s="135">
        <f t="shared" ca="1" si="99"/>
        <v>0</v>
      </c>
      <c r="AT183" s="135">
        <f t="shared" ca="1" si="99"/>
        <v>0</v>
      </c>
      <c r="AU183" s="135">
        <f t="shared" ca="1" si="99"/>
        <v>0</v>
      </c>
      <c r="AV183" s="135">
        <f t="shared" ca="1" si="99"/>
        <v>0</v>
      </c>
      <c r="AW183" s="135">
        <f t="shared" ca="1" si="99"/>
        <v>0</v>
      </c>
      <c r="AX183" s="135">
        <f t="shared" ca="1" si="99"/>
        <v>0</v>
      </c>
      <c r="AY183" s="135">
        <f t="shared" ca="1" si="99"/>
        <v>0</v>
      </c>
      <c r="AZ183" s="135">
        <f t="shared" ca="1" si="99"/>
        <v>0</v>
      </c>
      <c r="BA183" s="135">
        <f t="shared" ca="1" si="97"/>
        <v>0</v>
      </c>
      <c r="BB183" s="135">
        <f t="shared" ca="1" si="97"/>
        <v>0</v>
      </c>
      <c r="BC183" s="135">
        <f t="shared" ca="1" si="97"/>
        <v>0</v>
      </c>
      <c r="BD183" s="135">
        <f t="shared" ca="1" si="97"/>
        <v>0</v>
      </c>
      <c r="BE183" s="135">
        <f t="shared" ca="1" si="97"/>
        <v>0</v>
      </c>
      <c r="BF183" s="135">
        <f t="shared" ca="1" si="97"/>
        <v>0</v>
      </c>
      <c r="BG183" s="135">
        <f t="shared" ca="1" si="97"/>
        <v>0</v>
      </c>
      <c r="BH183" s="135">
        <f t="shared" ca="1" si="97"/>
        <v>0</v>
      </c>
      <c r="BI183" s="135">
        <f t="shared" ca="1" si="97"/>
        <v>0</v>
      </c>
      <c r="BJ183" s="135">
        <f t="shared" ca="1" si="97"/>
        <v>0</v>
      </c>
      <c r="BK183" s="135">
        <f t="shared" ca="1" si="97"/>
        <v>0</v>
      </c>
      <c r="BL183" s="135"/>
      <c r="BM183" s="135">
        <f ca="1">IF(INDEX($D183:$BV183, 1, MATCH(BM$11,$D$15:$BV$15,0))&gt;=PV_Zone_Ranking!$C$45,0,1)</f>
        <v>0</v>
      </c>
      <c r="BN183" s="135">
        <f t="shared" ca="1" si="81"/>
        <v>0</v>
      </c>
      <c r="BQ183">
        <f ca="1">IF(PV_Zone_Ranking!$AK$18="SS",0,IF(PV_Zone_Ranking!$G$29=0,0,1-(INDEX($D183:$BY183, 1, MATCH(BQ$11,$D$15:$BY$15,0))-PV_Zone_Ranking!$F$29)/(PV_Zone_Ranking!$G$29-PV_Zone_Ranking!$F$29)))</f>
        <v>3.8575399157771662</v>
      </c>
      <c r="BR183">
        <f>IF(PV_Zone_Ranking!$AK$18="TX",0,IF(PV_Zone_Ranking!$G$29=0,0,1-(INDEX($D183:$BY183, 1, MATCH(BR$11,$D$15:$BY$15,0))-PV_Zone_Ranking!$F$29)/(PV_Zone_Ranking!$G$29-PV_Zone_Ranking!$F$29)))</f>
        <v>0</v>
      </c>
      <c r="BS183">
        <f ca="1">IF(PV_Zone_Ranking!$G$30=0,0,1-(INDEX($D183:$BY183, 1, MATCH(BS$11,$D$15:$BY$15,0))-PV_Zone_Ranking!$F$30)/(PV_Zone_Ranking!$G$30-PV_Zone_Ranking!$F$30))</f>
        <v>1.0774207710083805</v>
      </c>
      <c r="BT183">
        <f ca="1">IF(PV_Zone_Ranking!$G$28=0,0,1-(INDEX($D183:$BY183, 1, MATCH(BT$11,$D$15:$BY$15,0))-PV_Zone_Ranking!$F$28)/(PV_Zone_Ranking!$G$28-PV_Zone_Ranking!$F$28))</f>
        <v>16.799370740204573</v>
      </c>
      <c r="BU183">
        <f ca="1">IF(PV_Zone_Ranking!$AK$18="SS",0,IF(PV_Zone_Ranking!$G$26=0,0,1-(INDEX($D183:$BY183, 1, MATCH(BU$11,$D$15:$BY$15,0))-PV_Zone_Ranking!$F$26)/(PV_Zone_Ranking!$G$26-PV_Zone_Ranking!$F$26)))</f>
        <v>19.138888658952798</v>
      </c>
      <c r="BV183">
        <f>IF(PV_Zone_Ranking!$AK$18="TX",0,IF(PV_Zone_Ranking!$G$26=0,0,1-(INDEX($D183:$BY183, 1, MATCH(BV$11,$D$15:$BY$15,0))-PV_Zone_Ranking!$F$26)/(PV_Zone_Ranking!$G$26-PV_Zone_Ranking!$F$26)))</f>
        <v>0</v>
      </c>
      <c r="BW183">
        <v>0</v>
      </c>
      <c r="BX183">
        <f t="shared" ca="1" si="102"/>
        <v>0</v>
      </c>
      <c r="BY183">
        <f t="shared" ca="1" si="102"/>
        <v>0</v>
      </c>
      <c r="BZ183">
        <f t="shared" ca="1" si="102"/>
        <v>0</v>
      </c>
      <c r="CA183">
        <f t="shared" ca="1" si="102"/>
        <v>0</v>
      </c>
      <c r="CB183">
        <f t="shared" ca="1" si="102"/>
        <v>0</v>
      </c>
      <c r="CC183">
        <f t="shared" ca="1" si="102"/>
        <v>0</v>
      </c>
      <c r="CD183">
        <f t="shared" ca="1" si="102"/>
        <v>0</v>
      </c>
      <c r="CE183">
        <f t="shared" ca="1" si="102"/>
        <v>0</v>
      </c>
      <c r="CF183">
        <f t="shared" ca="1" si="102"/>
        <v>0</v>
      </c>
      <c r="CG183">
        <f t="shared" ca="1" si="102"/>
        <v>0</v>
      </c>
      <c r="CH183" s="3">
        <f t="shared" ca="1" si="82"/>
        <v>0</v>
      </c>
      <c r="CI183" s="3">
        <f ca="1">IF($BN183=0,IF(PV_Zone_Ranking!$AK$18="SS",INDEX($D183:$BY183, 1, MATCH(CI$11,$D$15:$BY$15,0)),IF(PV_Zone_Ranking!$AK$18="TX",INDEX($D183:$BY183, 1, MATCH(CI$12,$D$15:$BY$15,0)),"Error")),0)</f>
        <v>0</v>
      </c>
      <c r="CJ183" s="4">
        <f t="shared" ca="1" si="79"/>
        <v>0</v>
      </c>
      <c r="CK183">
        <f t="shared" ca="1" si="83"/>
        <v>0</v>
      </c>
      <c r="CL183">
        <f t="shared" ca="1" si="84"/>
        <v>0</v>
      </c>
      <c r="CM183" s="4" t="str">
        <f ca="1">IF(D183=0,"",IF(CH183=0,"",COUNTIF($CH$16:$CH$197,"&gt;"&amp;CH183)+COUNTIF($CH183:$CH$197,CH183)))</f>
        <v/>
      </c>
      <c r="CN183" t="str">
        <f ca="1">IF(D183=0,"",IF(CH183=0,"",COUNTIFS($CI$16:$CI$197,"&lt;"&amp;CI183,$CI$16:$CI$197,"&lt;&gt;"&amp;0)+COUNTIF($CI183:$CI$197,CI183)))</f>
        <v/>
      </c>
      <c r="CQ183">
        <v>168</v>
      </c>
      <c r="CR183" t="e">
        <f t="shared" ca="1" si="98"/>
        <v>#N/A</v>
      </c>
      <c r="CS183" t="e">
        <f t="shared" ca="1" si="98"/>
        <v>#N/A</v>
      </c>
      <c r="CT183" s="3" t="e">
        <f t="shared" ca="1" si="98"/>
        <v>#N/A</v>
      </c>
      <c r="CU183" s="3" t="e">
        <f t="shared" ca="1" si="98"/>
        <v>#N/A</v>
      </c>
      <c r="CV183" s="4" t="e">
        <f t="shared" ca="1" si="98"/>
        <v>#N/A</v>
      </c>
      <c r="CW183" s="4" t="e">
        <f t="shared" ca="1" si="87"/>
        <v>#N/A</v>
      </c>
      <c r="CY183">
        <v>168</v>
      </c>
      <c r="CZ183" t="e">
        <f t="shared" ca="1" si="77"/>
        <v>#N/A</v>
      </c>
      <c r="DA183" t="e">
        <f t="shared" ca="1" si="77"/>
        <v>#N/A</v>
      </c>
      <c r="DB183" s="3" t="e">
        <f t="shared" ca="1" si="77"/>
        <v>#N/A</v>
      </c>
      <c r="DC183" s="3" t="e">
        <f t="shared" ca="1" si="77"/>
        <v>#N/A</v>
      </c>
      <c r="DD183" s="4" t="e">
        <f t="shared" ca="1" si="77"/>
        <v>#N/A</v>
      </c>
      <c r="DE183" s="4" t="e">
        <f t="shared" ca="1" si="88"/>
        <v>#N/A</v>
      </c>
      <c r="DF183" t="e">
        <f t="shared" ca="1" si="85"/>
        <v>#N/A</v>
      </c>
    </row>
    <row r="184" spans="4:110" x14ac:dyDescent="0.2">
      <c r="D184" s="135">
        <f t="shared" ca="1" si="101"/>
        <v>0</v>
      </c>
      <c r="E184" s="135">
        <f t="shared" ca="1" si="101"/>
        <v>0</v>
      </c>
      <c r="F184" s="135">
        <f t="shared" ca="1" si="101"/>
        <v>0</v>
      </c>
      <c r="G184" s="135">
        <f t="shared" ca="1" si="101"/>
        <v>0</v>
      </c>
      <c r="H184" s="135">
        <f t="shared" ca="1" si="101"/>
        <v>0</v>
      </c>
      <c r="I184" s="135">
        <f t="shared" ca="1" si="101"/>
        <v>0</v>
      </c>
      <c r="J184" s="2">
        <f t="shared" ca="1" si="101"/>
        <v>0</v>
      </c>
      <c r="K184" s="135">
        <f t="shared" ca="1" si="101"/>
        <v>0</v>
      </c>
      <c r="L184" s="135">
        <f t="shared" ca="1" si="101"/>
        <v>0</v>
      </c>
      <c r="M184" s="135">
        <f t="shared" ca="1" si="101"/>
        <v>0</v>
      </c>
      <c r="N184" s="135">
        <f t="shared" ca="1" si="101"/>
        <v>0</v>
      </c>
      <c r="O184" s="135">
        <f t="shared" ca="1" si="101"/>
        <v>0</v>
      </c>
      <c r="P184" s="135">
        <f t="shared" ca="1" si="101"/>
        <v>0</v>
      </c>
      <c r="Q184" s="135">
        <f t="shared" ca="1" si="101"/>
        <v>0</v>
      </c>
      <c r="R184" s="135">
        <f t="shared" ca="1" si="101"/>
        <v>0</v>
      </c>
      <c r="S184" s="135">
        <f t="shared" ca="1" si="103"/>
        <v>0</v>
      </c>
      <c r="T184" s="135">
        <f t="shared" ca="1" si="103"/>
        <v>0</v>
      </c>
      <c r="U184" s="135">
        <f t="shared" ca="1" si="103"/>
        <v>0</v>
      </c>
      <c r="V184" s="135">
        <f t="shared" ca="1" si="103"/>
        <v>0</v>
      </c>
      <c r="W184" s="135">
        <f t="shared" ca="1" si="103"/>
        <v>0</v>
      </c>
      <c r="X184" s="135">
        <f t="shared" ca="1" si="103"/>
        <v>0</v>
      </c>
      <c r="Y184" s="135">
        <f t="shared" ca="1" si="103"/>
        <v>0</v>
      </c>
      <c r="Z184" s="135">
        <f t="shared" ca="1" si="103"/>
        <v>0</v>
      </c>
      <c r="AA184" s="135">
        <f t="shared" ca="1" si="103"/>
        <v>0</v>
      </c>
      <c r="AB184" s="135">
        <f t="shared" ca="1" si="103"/>
        <v>0</v>
      </c>
      <c r="AC184" s="135">
        <f t="shared" ca="1" si="103"/>
        <v>0</v>
      </c>
      <c r="AD184" s="135">
        <f t="shared" ca="1" si="103"/>
        <v>0</v>
      </c>
      <c r="AE184" s="135">
        <f t="shared" ca="1" si="103"/>
        <v>0</v>
      </c>
      <c r="AF184" s="135">
        <f t="shared" ca="1" si="103"/>
        <v>0</v>
      </c>
      <c r="AG184" s="135">
        <f t="shared" ca="1" si="100"/>
        <v>0</v>
      </c>
      <c r="AH184" s="135">
        <f t="shared" ca="1" si="100"/>
        <v>0</v>
      </c>
      <c r="AI184" s="135">
        <f t="shared" ca="1" si="100"/>
        <v>0</v>
      </c>
      <c r="AJ184" s="135">
        <f t="shared" ca="1" si="100"/>
        <v>0</v>
      </c>
      <c r="AK184" s="135">
        <f t="shared" ca="1" si="100"/>
        <v>0</v>
      </c>
      <c r="AL184" s="135">
        <f t="shared" ca="1" si="100"/>
        <v>0</v>
      </c>
      <c r="AM184" s="135">
        <f t="shared" ca="1" si="100"/>
        <v>0</v>
      </c>
      <c r="AN184" s="135">
        <f t="shared" ca="1" si="100"/>
        <v>0</v>
      </c>
      <c r="AO184" s="135">
        <f t="shared" ca="1" si="100"/>
        <v>0</v>
      </c>
      <c r="AP184" s="135">
        <f t="shared" ca="1" si="100"/>
        <v>0</v>
      </c>
      <c r="AQ184" s="135">
        <f t="shared" ca="1" si="99"/>
        <v>0</v>
      </c>
      <c r="AR184" s="135">
        <f t="shared" ca="1" si="99"/>
        <v>0</v>
      </c>
      <c r="AS184" s="135">
        <f t="shared" ca="1" si="99"/>
        <v>0</v>
      </c>
      <c r="AT184" s="135">
        <f t="shared" ca="1" si="99"/>
        <v>0</v>
      </c>
      <c r="AU184" s="135">
        <f t="shared" ca="1" si="99"/>
        <v>0</v>
      </c>
      <c r="AV184" s="135">
        <f t="shared" ca="1" si="99"/>
        <v>0</v>
      </c>
      <c r="AW184" s="135">
        <f t="shared" ca="1" si="99"/>
        <v>0</v>
      </c>
      <c r="AX184" s="135">
        <f t="shared" ca="1" si="99"/>
        <v>0</v>
      </c>
      <c r="AY184" s="135">
        <f t="shared" ca="1" si="99"/>
        <v>0</v>
      </c>
      <c r="AZ184" s="135">
        <f t="shared" ca="1" si="99"/>
        <v>0</v>
      </c>
      <c r="BA184" s="135">
        <f t="shared" ca="1" si="97"/>
        <v>0</v>
      </c>
      <c r="BB184" s="135">
        <f t="shared" ca="1" si="97"/>
        <v>0</v>
      </c>
      <c r="BC184" s="135">
        <f t="shared" ca="1" si="97"/>
        <v>0</v>
      </c>
      <c r="BD184" s="135">
        <f t="shared" ca="1" si="97"/>
        <v>0</v>
      </c>
      <c r="BE184" s="135">
        <f t="shared" ca="1" si="97"/>
        <v>0</v>
      </c>
      <c r="BF184" s="135">
        <f t="shared" ca="1" si="97"/>
        <v>0</v>
      </c>
      <c r="BG184" s="135">
        <f t="shared" ca="1" si="97"/>
        <v>0</v>
      </c>
      <c r="BH184" s="135">
        <f t="shared" ca="1" si="97"/>
        <v>0</v>
      </c>
      <c r="BI184" s="135">
        <f t="shared" ca="1" si="97"/>
        <v>0</v>
      </c>
      <c r="BJ184" s="135">
        <f t="shared" ca="1" si="97"/>
        <v>0</v>
      </c>
      <c r="BK184" s="135">
        <f t="shared" ca="1" si="97"/>
        <v>0</v>
      </c>
      <c r="BL184" s="135"/>
      <c r="BM184" s="135">
        <f ca="1">IF(INDEX($D184:$BV184, 1, MATCH(BM$11,$D$15:$BV$15,0))&gt;=PV_Zone_Ranking!$C$45,0,1)</f>
        <v>0</v>
      </c>
      <c r="BN184" s="135">
        <f t="shared" ca="1" si="81"/>
        <v>0</v>
      </c>
      <c r="BQ184">
        <f ca="1">IF(PV_Zone_Ranking!$AK$18="SS",0,IF(PV_Zone_Ranking!$G$29=0,0,1-(INDEX($D184:$BY184, 1, MATCH(BQ$11,$D$15:$BY$15,0))-PV_Zone_Ranking!$F$29)/(PV_Zone_Ranking!$G$29-PV_Zone_Ranking!$F$29)))</f>
        <v>3.8575399157771662</v>
      </c>
      <c r="BR184">
        <f>IF(PV_Zone_Ranking!$AK$18="TX",0,IF(PV_Zone_Ranking!$G$29=0,0,1-(INDEX($D184:$BY184, 1, MATCH(BR$11,$D$15:$BY$15,0))-PV_Zone_Ranking!$F$29)/(PV_Zone_Ranking!$G$29-PV_Zone_Ranking!$F$29)))</f>
        <v>0</v>
      </c>
      <c r="BS184">
        <f ca="1">IF(PV_Zone_Ranking!$G$30=0,0,1-(INDEX($D184:$BY184, 1, MATCH(BS$11,$D$15:$BY$15,0))-PV_Zone_Ranking!$F$30)/(PV_Zone_Ranking!$G$30-PV_Zone_Ranking!$F$30))</f>
        <v>1.0774207710083805</v>
      </c>
      <c r="BT184">
        <f ca="1">IF(PV_Zone_Ranking!$G$28=0,0,1-(INDEX($D184:$BY184, 1, MATCH(BT$11,$D$15:$BY$15,0))-PV_Zone_Ranking!$F$28)/(PV_Zone_Ranking!$G$28-PV_Zone_Ranking!$F$28))</f>
        <v>16.799370740204573</v>
      </c>
      <c r="BU184">
        <f ca="1">IF(PV_Zone_Ranking!$AK$18="SS",0,IF(PV_Zone_Ranking!$G$26=0,0,1-(INDEX($D184:$BY184, 1, MATCH(BU$11,$D$15:$BY$15,0))-PV_Zone_Ranking!$F$26)/(PV_Zone_Ranking!$G$26-PV_Zone_Ranking!$F$26)))</f>
        <v>19.138888658952798</v>
      </c>
      <c r="BV184">
        <f>IF(PV_Zone_Ranking!$AK$18="TX",0,IF(PV_Zone_Ranking!$G$26=0,0,1-(INDEX($D184:$BY184, 1, MATCH(BV$11,$D$15:$BY$15,0))-PV_Zone_Ranking!$F$26)/(PV_Zone_Ranking!$G$26-PV_Zone_Ranking!$F$26)))</f>
        <v>0</v>
      </c>
      <c r="BW184">
        <v>0</v>
      </c>
      <c r="BX184">
        <f t="shared" ca="1" si="102"/>
        <v>0</v>
      </c>
      <c r="BY184">
        <f t="shared" ca="1" si="102"/>
        <v>0</v>
      </c>
      <c r="BZ184">
        <f t="shared" ca="1" si="102"/>
        <v>0</v>
      </c>
      <c r="CA184">
        <f t="shared" ca="1" si="102"/>
        <v>0</v>
      </c>
      <c r="CB184">
        <f t="shared" ca="1" si="102"/>
        <v>0</v>
      </c>
      <c r="CC184">
        <f t="shared" ca="1" si="102"/>
        <v>0</v>
      </c>
      <c r="CD184">
        <f t="shared" ca="1" si="102"/>
        <v>0</v>
      </c>
      <c r="CE184">
        <f t="shared" ca="1" si="102"/>
        <v>0</v>
      </c>
      <c r="CF184">
        <f t="shared" ca="1" si="102"/>
        <v>0</v>
      </c>
      <c r="CG184">
        <f t="shared" ca="1" si="102"/>
        <v>0</v>
      </c>
      <c r="CH184" s="3">
        <f t="shared" ca="1" si="82"/>
        <v>0</v>
      </c>
      <c r="CI184" s="3">
        <f ca="1">IF($BN184=0,IF(PV_Zone_Ranking!$AK$18="SS",INDEX($D184:$BY184, 1, MATCH(CI$11,$D$15:$BY$15,0)),IF(PV_Zone_Ranking!$AK$18="TX",INDEX($D184:$BY184, 1, MATCH(CI$12,$D$15:$BY$15,0)),"Error")),0)</f>
        <v>0</v>
      </c>
      <c r="CJ184" s="4">
        <f t="shared" ca="1" si="79"/>
        <v>0</v>
      </c>
      <c r="CK184">
        <f t="shared" ca="1" si="83"/>
        <v>0</v>
      </c>
      <c r="CL184">
        <f t="shared" ca="1" si="84"/>
        <v>0</v>
      </c>
      <c r="CM184" s="4" t="str">
        <f ca="1">IF(D184=0,"",IF(CH184=0,"",COUNTIF($CH$16:$CH$197,"&gt;"&amp;CH184)+COUNTIF($CH184:$CH$197,CH184)))</f>
        <v/>
      </c>
      <c r="CN184" t="str">
        <f ca="1">IF(D184=0,"",IF(CH184=0,"",COUNTIFS($CI$16:$CI$197,"&lt;"&amp;CI184,$CI$16:$CI$197,"&lt;&gt;"&amp;0)+COUNTIF($CI184:$CI$197,CI184)))</f>
        <v/>
      </c>
      <c r="CQ184">
        <v>169</v>
      </c>
      <c r="CR184" t="e">
        <f t="shared" ca="1" si="98"/>
        <v>#N/A</v>
      </c>
      <c r="CS184" t="e">
        <f t="shared" ca="1" si="98"/>
        <v>#N/A</v>
      </c>
      <c r="CT184" s="3" t="e">
        <f t="shared" ca="1" si="98"/>
        <v>#N/A</v>
      </c>
      <c r="CU184" s="3" t="e">
        <f t="shared" ca="1" si="98"/>
        <v>#N/A</v>
      </c>
      <c r="CV184" s="4" t="e">
        <f t="shared" ca="1" si="98"/>
        <v>#N/A</v>
      </c>
      <c r="CW184" s="4" t="e">
        <f t="shared" ca="1" si="87"/>
        <v>#N/A</v>
      </c>
      <c r="CY184">
        <v>169</v>
      </c>
      <c r="CZ184" t="e">
        <f t="shared" ca="1" si="77"/>
        <v>#N/A</v>
      </c>
      <c r="DA184" t="e">
        <f t="shared" ca="1" si="77"/>
        <v>#N/A</v>
      </c>
      <c r="DB184" s="3" t="e">
        <f t="shared" ca="1" si="77"/>
        <v>#N/A</v>
      </c>
      <c r="DC184" s="3" t="e">
        <f t="shared" ca="1" si="77"/>
        <v>#N/A</v>
      </c>
      <c r="DD184" s="4" t="e">
        <f t="shared" ca="1" si="77"/>
        <v>#N/A</v>
      </c>
      <c r="DE184" s="4" t="e">
        <f t="shared" ca="1" si="88"/>
        <v>#N/A</v>
      </c>
      <c r="DF184" t="e">
        <f t="shared" ca="1" si="85"/>
        <v>#N/A</v>
      </c>
    </row>
    <row r="185" spans="4:110" x14ac:dyDescent="0.2">
      <c r="D185" s="135">
        <f t="shared" ca="1" si="101"/>
        <v>0</v>
      </c>
      <c r="E185" s="135">
        <f t="shared" ca="1" si="101"/>
        <v>0</v>
      </c>
      <c r="F185" s="135">
        <f t="shared" ca="1" si="101"/>
        <v>0</v>
      </c>
      <c r="G185" s="135">
        <f t="shared" ca="1" si="101"/>
        <v>0</v>
      </c>
      <c r="H185" s="135">
        <f t="shared" ca="1" si="101"/>
        <v>0</v>
      </c>
      <c r="I185" s="135">
        <f t="shared" ca="1" si="101"/>
        <v>0</v>
      </c>
      <c r="J185" s="2">
        <f t="shared" ca="1" si="101"/>
        <v>0</v>
      </c>
      <c r="K185" s="135">
        <f t="shared" ca="1" si="101"/>
        <v>0</v>
      </c>
      <c r="L185" s="135">
        <f t="shared" ca="1" si="101"/>
        <v>0</v>
      </c>
      <c r="M185" s="135">
        <f t="shared" ca="1" si="101"/>
        <v>0</v>
      </c>
      <c r="N185" s="135">
        <f t="shared" ca="1" si="101"/>
        <v>0</v>
      </c>
      <c r="O185" s="135">
        <f t="shared" ca="1" si="101"/>
        <v>0</v>
      </c>
      <c r="P185" s="135">
        <f t="shared" ca="1" si="101"/>
        <v>0</v>
      </c>
      <c r="Q185" s="135">
        <f t="shared" ca="1" si="101"/>
        <v>0</v>
      </c>
      <c r="R185" s="135">
        <f t="shared" ca="1" si="101"/>
        <v>0</v>
      </c>
      <c r="S185" s="135">
        <f t="shared" ca="1" si="103"/>
        <v>0</v>
      </c>
      <c r="T185" s="135">
        <f t="shared" ca="1" si="103"/>
        <v>0</v>
      </c>
      <c r="U185" s="135">
        <f t="shared" ca="1" si="103"/>
        <v>0</v>
      </c>
      <c r="V185" s="135">
        <f t="shared" ca="1" si="103"/>
        <v>0</v>
      </c>
      <c r="W185" s="135">
        <f t="shared" ca="1" si="103"/>
        <v>0</v>
      </c>
      <c r="X185" s="135">
        <f t="shared" ca="1" si="103"/>
        <v>0</v>
      </c>
      <c r="Y185" s="135">
        <f t="shared" ca="1" si="103"/>
        <v>0</v>
      </c>
      <c r="Z185" s="135">
        <f t="shared" ca="1" si="103"/>
        <v>0</v>
      </c>
      <c r="AA185" s="135">
        <f t="shared" ca="1" si="103"/>
        <v>0</v>
      </c>
      <c r="AB185" s="135">
        <f t="shared" ca="1" si="103"/>
        <v>0</v>
      </c>
      <c r="AC185" s="135">
        <f t="shared" ca="1" si="103"/>
        <v>0</v>
      </c>
      <c r="AD185" s="135">
        <f t="shared" ca="1" si="103"/>
        <v>0</v>
      </c>
      <c r="AE185" s="135">
        <f t="shared" ca="1" si="103"/>
        <v>0</v>
      </c>
      <c r="AF185" s="135">
        <f t="shared" ca="1" si="103"/>
        <v>0</v>
      </c>
      <c r="AG185" s="135">
        <f t="shared" ca="1" si="100"/>
        <v>0</v>
      </c>
      <c r="AH185" s="135">
        <f t="shared" ca="1" si="100"/>
        <v>0</v>
      </c>
      <c r="AI185" s="135">
        <f t="shared" ca="1" si="100"/>
        <v>0</v>
      </c>
      <c r="AJ185" s="135">
        <f t="shared" ca="1" si="100"/>
        <v>0</v>
      </c>
      <c r="AK185" s="135">
        <f t="shared" ca="1" si="100"/>
        <v>0</v>
      </c>
      <c r="AL185" s="135">
        <f t="shared" ca="1" si="100"/>
        <v>0</v>
      </c>
      <c r="AM185" s="135">
        <f t="shared" ca="1" si="100"/>
        <v>0</v>
      </c>
      <c r="AN185" s="135">
        <f t="shared" ca="1" si="100"/>
        <v>0</v>
      </c>
      <c r="AO185" s="135">
        <f t="shared" ca="1" si="100"/>
        <v>0</v>
      </c>
      <c r="AP185" s="135">
        <f t="shared" ca="1" si="100"/>
        <v>0</v>
      </c>
      <c r="AQ185" s="135">
        <f t="shared" ca="1" si="99"/>
        <v>0</v>
      </c>
      <c r="AR185" s="135">
        <f t="shared" ca="1" si="99"/>
        <v>0</v>
      </c>
      <c r="AS185" s="135">
        <f t="shared" ca="1" si="99"/>
        <v>0</v>
      </c>
      <c r="AT185" s="135">
        <f t="shared" ca="1" si="99"/>
        <v>0</v>
      </c>
      <c r="AU185" s="135">
        <f t="shared" ca="1" si="99"/>
        <v>0</v>
      </c>
      <c r="AV185" s="135">
        <f t="shared" ca="1" si="99"/>
        <v>0</v>
      </c>
      <c r="AW185" s="135">
        <f t="shared" ca="1" si="99"/>
        <v>0</v>
      </c>
      <c r="AX185" s="135">
        <f t="shared" ca="1" si="99"/>
        <v>0</v>
      </c>
      <c r="AY185" s="135">
        <f t="shared" ca="1" si="99"/>
        <v>0</v>
      </c>
      <c r="AZ185" s="135">
        <f t="shared" ca="1" si="99"/>
        <v>0</v>
      </c>
      <c r="BA185" s="135">
        <f t="shared" ca="1" si="97"/>
        <v>0</v>
      </c>
      <c r="BB185" s="135">
        <f t="shared" ca="1" si="97"/>
        <v>0</v>
      </c>
      <c r="BC185" s="135">
        <f t="shared" ca="1" si="97"/>
        <v>0</v>
      </c>
      <c r="BD185" s="135">
        <f t="shared" ca="1" si="97"/>
        <v>0</v>
      </c>
      <c r="BE185" s="135">
        <f t="shared" ca="1" si="97"/>
        <v>0</v>
      </c>
      <c r="BF185" s="135">
        <f t="shared" ca="1" si="97"/>
        <v>0</v>
      </c>
      <c r="BG185" s="135">
        <f t="shared" ca="1" si="97"/>
        <v>0</v>
      </c>
      <c r="BH185" s="135">
        <f t="shared" ca="1" si="97"/>
        <v>0</v>
      </c>
      <c r="BI185" s="135">
        <f t="shared" ca="1" si="97"/>
        <v>0</v>
      </c>
      <c r="BJ185" s="135">
        <f t="shared" ca="1" si="97"/>
        <v>0</v>
      </c>
      <c r="BK185" s="135">
        <f t="shared" ca="1" si="97"/>
        <v>0</v>
      </c>
      <c r="BL185" s="135"/>
      <c r="BM185" s="135">
        <f ca="1">IF(INDEX($D185:$BV185, 1, MATCH(BM$11,$D$15:$BV$15,0))&gt;=PV_Zone_Ranking!$C$45,0,1)</f>
        <v>0</v>
      </c>
      <c r="BN185" s="135">
        <f t="shared" ca="1" si="81"/>
        <v>0</v>
      </c>
      <c r="BQ185">
        <f ca="1">IF(PV_Zone_Ranking!$AK$18="SS",0,IF(PV_Zone_Ranking!$G$29=0,0,1-(INDEX($D185:$BY185, 1, MATCH(BQ$11,$D$15:$BY$15,0))-PV_Zone_Ranking!$F$29)/(PV_Zone_Ranking!$G$29-PV_Zone_Ranking!$F$29)))</f>
        <v>3.8575399157771662</v>
      </c>
      <c r="BR185">
        <f>IF(PV_Zone_Ranking!$AK$18="TX",0,IF(PV_Zone_Ranking!$G$29=0,0,1-(INDEX($D185:$BY185, 1, MATCH(BR$11,$D$15:$BY$15,0))-PV_Zone_Ranking!$F$29)/(PV_Zone_Ranking!$G$29-PV_Zone_Ranking!$F$29)))</f>
        <v>0</v>
      </c>
      <c r="BS185">
        <f ca="1">IF(PV_Zone_Ranking!$G$30=0,0,1-(INDEX($D185:$BY185, 1, MATCH(BS$11,$D$15:$BY$15,0))-PV_Zone_Ranking!$F$30)/(PV_Zone_Ranking!$G$30-PV_Zone_Ranking!$F$30))</f>
        <v>1.0774207710083805</v>
      </c>
      <c r="BT185">
        <f ca="1">IF(PV_Zone_Ranking!$G$28=0,0,1-(INDEX($D185:$BY185, 1, MATCH(BT$11,$D$15:$BY$15,0))-PV_Zone_Ranking!$F$28)/(PV_Zone_Ranking!$G$28-PV_Zone_Ranking!$F$28))</f>
        <v>16.799370740204573</v>
      </c>
      <c r="BU185">
        <f ca="1">IF(PV_Zone_Ranking!$AK$18="SS",0,IF(PV_Zone_Ranking!$G$26=0,0,1-(INDEX($D185:$BY185, 1, MATCH(BU$11,$D$15:$BY$15,0))-PV_Zone_Ranking!$F$26)/(PV_Zone_Ranking!$G$26-PV_Zone_Ranking!$F$26)))</f>
        <v>19.138888658952798</v>
      </c>
      <c r="BV185">
        <f>IF(PV_Zone_Ranking!$AK$18="TX",0,IF(PV_Zone_Ranking!$G$26=0,0,1-(INDEX($D185:$BY185, 1, MATCH(BV$11,$D$15:$BY$15,0))-PV_Zone_Ranking!$F$26)/(PV_Zone_Ranking!$G$26-PV_Zone_Ranking!$F$26)))</f>
        <v>0</v>
      </c>
      <c r="BW185">
        <v>0</v>
      </c>
      <c r="BX185">
        <f t="shared" ca="1" si="102"/>
        <v>0</v>
      </c>
      <c r="BY185">
        <f t="shared" ca="1" si="102"/>
        <v>0</v>
      </c>
      <c r="BZ185">
        <f t="shared" ca="1" si="102"/>
        <v>0</v>
      </c>
      <c r="CA185">
        <f t="shared" ca="1" si="102"/>
        <v>0</v>
      </c>
      <c r="CB185">
        <f t="shared" ca="1" si="102"/>
        <v>0</v>
      </c>
      <c r="CC185">
        <f t="shared" ca="1" si="102"/>
        <v>0</v>
      </c>
      <c r="CD185">
        <f t="shared" ca="1" si="102"/>
        <v>0</v>
      </c>
      <c r="CE185">
        <f t="shared" ca="1" si="102"/>
        <v>0</v>
      </c>
      <c r="CF185">
        <f t="shared" ca="1" si="102"/>
        <v>0</v>
      </c>
      <c r="CG185">
        <f t="shared" ca="1" si="102"/>
        <v>0</v>
      </c>
      <c r="CH185" s="3">
        <f t="shared" ca="1" si="82"/>
        <v>0</v>
      </c>
      <c r="CI185" s="3">
        <f ca="1">IF($BN185=0,IF(PV_Zone_Ranking!$AK$18="SS",INDEX($D185:$BY185, 1, MATCH(CI$11,$D$15:$BY$15,0)),IF(PV_Zone_Ranking!$AK$18="TX",INDEX($D185:$BY185, 1, MATCH(CI$12,$D$15:$BY$15,0)),"Error")),0)</f>
        <v>0</v>
      </c>
      <c r="CJ185" s="4">
        <f t="shared" ca="1" si="79"/>
        <v>0</v>
      </c>
      <c r="CK185">
        <f t="shared" ca="1" si="83"/>
        <v>0</v>
      </c>
      <c r="CL185">
        <f t="shared" ca="1" si="84"/>
        <v>0</v>
      </c>
      <c r="CM185" s="4" t="str">
        <f ca="1">IF(D185=0,"",IF(CH185=0,"",COUNTIF($CH$16:$CH$197,"&gt;"&amp;CH185)+COUNTIF($CH185:$CH$197,CH185)))</f>
        <v/>
      </c>
      <c r="CN185" t="str">
        <f ca="1">IF(D185=0,"",IF(CH185=0,"",COUNTIFS($CI$16:$CI$197,"&lt;"&amp;CI185,$CI$16:$CI$197,"&lt;&gt;"&amp;0)+COUNTIF($CI185:$CI$197,CI185)))</f>
        <v/>
      </c>
      <c r="CQ185">
        <v>170</v>
      </c>
      <c r="CR185" t="e">
        <f t="shared" ca="1" si="98"/>
        <v>#N/A</v>
      </c>
      <c r="CS185" t="e">
        <f t="shared" ca="1" si="98"/>
        <v>#N/A</v>
      </c>
      <c r="CT185" s="3" t="e">
        <f t="shared" ca="1" si="98"/>
        <v>#N/A</v>
      </c>
      <c r="CU185" s="3" t="e">
        <f t="shared" ca="1" si="98"/>
        <v>#N/A</v>
      </c>
      <c r="CV185" s="4" t="e">
        <f t="shared" ca="1" si="98"/>
        <v>#N/A</v>
      </c>
      <c r="CW185" s="4" t="e">
        <f t="shared" ca="1" si="87"/>
        <v>#N/A</v>
      </c>
      <c r="CY185">
        <v>170</v>
      </c>
      <c r="CZ185" t="e">
        <f t="shared" ca="1" si="77"/>
        <v>#N/A</v>
      </c>
      <c r="DA185" t="e">
        <f t="shared" ca="1" si="77"/>
        <v>#N/A</v>
      </c>
      <c r="DB185" s="3" t="e">
        <f t="shared" ca="1" si="77"/>
        <v>#N/A</v>
      </c>
      <c r="DC185" s="3" t="e">
        <f t="shared" ca="1" si="77"/>
        <v>#N/A</v>
      </c>
      <c r="DD185" s="4" t="e">
        <f t="shared" ca="1" si="77"/>
        <v>#N/A</v>
      </c>
      <c r="DE185" s="4" t="e">
        <f t="shared" ca="1" si="88"/>
        <v>#N/A</v>
      </c>
      <c r="DF185" t="e">
        <f t="shared" ca="1" si="85"/>
        <v>#N/A</v>
      </c>
    </row>
    <row r="186" spans="4:110" x14ac:dyDescent="0.2">
      <c r="D186" s="135">
        <f t="shared" ca="1" si="101"/>
        <v>0</v>
      </c>
      <c r="E186" s="135">
        <f t="shared" ca="1" si="101"/>
        <v>0</v>
      </c>
      <c r="F186" s="135">
        <f t="shared" ca="1" si="101"/>
        <v>0</v>
      </c>
      <c r="G186" s="135">
        <f t="shared" ca="1" si="101"/>
        <v>0</v>
      </c>
      <c r="H186" s="135">
        <f t="shared" ca="1" si="101"/>
        <v>0</v>
      </c>
      <c r="I186" s="135">
        <f t="shared" ca="1" si="101"/>
        <v>0</v>
      </c>
      <c r="J186" s="2">
        <f t="shared" ca="1" si="101"/>
        <v>0</v>
      </c>
      <c r="K186" s="135">
        <f t="shared" ca="1" si="101"/>
        <v>0</v>
      </c>
      <c r="L186" s="135">
        <f t="shared" ca="1" si="101"/>
        <v>0</v>
      </c>
      <c r="M186" s="135">
        <f t="shared" ca="1" si="101"/>
        <v>0</v>
      </c>
      <c r="N186" s="135">
        <f t="shared" ca="1" si="101"/>
        <v>0</v>
      </c>
      <c r="O186" s="135">
        <f t="shared" ca="1" si="101"/>
        <v>0</v>
      </c>
      <c r="P186" s="135">
        <f t="shared" ca="1" si="101"/>
        <v>0</v>
      </c>
      <c r="Q186" s="135">
        <f t="shared" ca="1" si="101"/>
        <v>0</v>
      </c>
      <c r="R186" s="135">
        <f t="shared" ca="1" si="101"/>
        <v>0</v>
      </c>
      <c r="S186" s="135">
        <f t="shared" ca="1" si="103"/>
        <v>0</v>
      </c>
      <c r="T186" s="135">
        <f t="shared" ca="1" si="103"/>
        <v>0</v>
      </c>
      <c r="U186" s="135">
        <f t="shared" ca="1" si="103"/>
        <v>0</v>
      </c>
      <c r="V186" s="135">
        <f t="shared" ca="1" si="103"/>
        <v>0</v>
      </c>
      <c r="W186" s="135">
        <f t="shared" ca="1" si="103"/>
        <v>0</v>
      </c>
      <c r="X186" s="135">
        <f t="shared" ca="1" si="103"/>
        <v>0</v>
      </c>
      <c r="Y186" s="135">
        <f t="shared" ca="1" si="103"/>
        <v>0</v>
      </c>
      <c r="Z186" s="135">
        <f t="shared" ca="1" si="103"/>
        <v>0</v>
      </c>
      <c r="AA186" s="135">
        <f t="shared" ca="1" si="103"/>
        <v>0</v>
      </c>
      <c r="AB186" s="135">
        <f t="shared" ca="1" si="103"/>
        <v>0</v>
      </c>
      <c r="AC186" s="135">
        <f t="shared" ca="1" si="103"/>
        <v>0</v>
      </c>
      <c r="AD186" s="135">
        <f t="shared" ca="1" si="103"/>
        <v>0</v>
      </c>
      <c r="AE186" s="135">
        <f t="shared" ca="1" si="103"/>
        <v>0</v>
      </c>
      <c r="AF186" s="135">
        <f t="shared" ca="1" si="103"/>
        <v>0</v>
      </c>
      <c r="AG186" s="135">
        <f t="shared" ca="1" si="100"/>
        <v>0</v>
      </c>
      <c r="AH186" s="135">
        <f t="shared" ca="1" si="100"/>
        <v>0</v>
      </c>
      <c r="AI186" s="135">
        <f t="shared" ca="1" si="100"/>
        <v>0</v>
      </c>
      <c r="AJ186" s="135">
        <f t="shared" ca="1" si="100"/>
        <v>0</v>
      </c>
      <c r="AK186" s="135">
        <f t="shared" ca="1" si="100"/>
        <v>0</v>
      </c>
      <c r="AL186" s="135">
        <f t="shared" ca="1" si="100"/>
        <v>0</v>
      </c>
      <c r="AM186" s="135">
        <f t="shared" ca="1" si="100"/>
        <v>0</v>
      </c>
      <c r="AN186" s="135">
        <f t="shared" ca="1" si="100"/>
        <v>0</v>
      </c>
      <c r="AO186" s="135">
        <f t="shared" ca="1" si="100"/>
        <v>0</v>
      </c>
      <c r="AP186" s="135">
        <f t="shared" ca="1" si="100"/>
        <v>0</v>
      </c>
      <c r="AQ186" s="135">
        <f t="shared" ca="1" si="99"/>
        <v>0</v>
      </c>
      <c r="AR186" s="135">
        <f t="shared" ca="1" si="99"/>
        <v>0</v>
      </c>
      <c r="AS186" s="135">
        <f t="shared" ca="1" si="99"/>
        <v>0</v>
      </c>
      <c r="AT186" s="135">
        <f t="shared" ca="1" si="99"/>
        <v>0</v>
      </c>
      <c r="AU186" s="135">
        <f t="shared" ca="1" si="99"/>
        <v>0</v>
      </c>
      <c r="AV186" s="135">
        <f t="shared" ca="1" si="99"/>
        <v>0</v>
      </c>
      <c r="AW186" s="135">
        <f t="shared" ca="1" si="99"/>
        <v>0</v>
      </c>
      <c r="AX186" s="135">
        <f t="shared" ca="1" si="99"/>
        <v>0</v>
      </c>
      <c r="AY186" s="135">
        <f t="shared" ca="1" si="99"/>
        <v>0</v>
      </c>
      <c r="AZ186" s="135">
        <f t="shared" ca="1" si="99"/>
        <v>0</v>
      </c>
      <c r="BA186" s="135">
        <f t="shared" ca="1" si="97"/>
        <v>0</v>
      </c>
      <c r="BB186" s="135">
        <f t="shared" ca="1" si="97"/>
        <v>0</v>
      </c>
      <c r="BC186" s="135">
        <f t="shared" ca="1" si="97"/>
        <v>0</v>
      </c>
      <c r="BD186" s="135">
        <f t="shared" ca="1" si="97"/>
        <v>0</v>
      </c>
      <c r="BE186" s="135">
        <f t="shared" ca="1" si="97"/>
        <v>0</v>
      </c>
      <c r="BF186" s="135">
        <f t="shared" ca="1" si="97"/>
        <v>0</v>
      </c>
      <c r="BG186" s="135">
        <f t="shared" ca="1" si="97"/>
        <v>0</v>
      </c>
      <c r="BH186" s="135">
        <f t="shared" ca="1" si="97"/>
        <v>0</v>
      </c>
      <c r="BI186" s="135">
        <f t="shared" ca="1" si="97"/>
        <v>0</v>
      </c>
      <c r="BJ186" s="135">
        <f t="shared" ca="1" si="97"/>
        <v>0</v>
      </c>
      <c r="BK186" s="135">
        <f t="shared" ca="1" si="97"/>
        <v>0</v>
      </c>
      <c r="BL186" s="135"/>
      <c r="BM186" s="135">
        <f ca="1">IF(INDEX($D186:$BV186, 1, MATCH(BM$11,$D$15:$BV$15,0))&gt;=PV_Zone_Ranking!$C$45,0,1)</f>
        <v>0</v>
      </c>
      <c r="BN186" s="135">
        <f t="shared" ca="1" si="81"/>
        <v>0</v>
      </c>
      <c r="BQ186">
        <f ca="1">IF(PV_Zone_Ranking!$AK$18="SS",0,IF(PV_Zone_Ranking!$G$29=0,0,1-(INDEX($D186:$BY186, 1, MATCH(BQ$11,$D$15:$BY$15,0))-PV_Zone_Ranking!$F$29)/(PV_Zone_Ranking!$G$29-PV_Zone_Ranking!$F$29)))</f>
        <v>3.8575399157771662</v>
      </c>
      <c r="BR186">
        <f>IF(PV_Zone_Ranking!$AK$18="TX",0,IF(PV_Zone_Ranking!$G$29=0,0,1-(INDEX($D186:$BY186, 1, MATCH(BR$11,$D$15:$BY$15,0))-PV_Zone_Ranking!$F$29)/(PV_Zone_Ranking!$G$29-PV_Zone_Ranking!$F$29)))</f>
        <v>0</v>
      </c>
      <c r="BS186">
        <f ca="1">IF(PV_Zone_Ranking!$G$30=0,0,1-(INDEX($D186:$BY186, 1, MATCH(BS$11,$D$15:$BY$15,0))-PV_Zone_Ranking!$F$30)/(PV_Zone_Ranking!$G$30-PV_Zone_Ranking!$F$30))</f>
        <v>1.0774207710083805</v>
      </c>
      <c r="BT186">
        <f ca="1">IF(PV_Zone_Ranking!$G$28=0,0,1-(INDEX($D186:$BY186, 1, MATCH(BT$11,$D$15:$BY$15,0))-PV_Zone_Ranking!$F$28)/(PV_Zone_Ranking!$G$28-PV_Zone_Ranking!$F$28))</f>
        <v>16.799370740204573</v>
      </c>
      <c r="BU186">
        <f ca="1">IF(PV_Zone_Ranking!$AK$18="SS",0,IF(PV_Zone_Ranking!$G$26=0,0,1-(INDEX($D186:$BY186, 1, MATCH(BU$11,$D$15:$BY$15,0))-PV_Zone_Ranking!$F$26)/(PV_Zone_Ranking!$G$26-PV_Zone_Ranking!$F$26)))</f>
        <v>19.138888658952798</v>
      </c>
      <c r="BV186">
        <f>IF(PV_Zone_Ranking!$AK$18="TX",0,IF(PV_Zone_Ranking!$G$26=0,0,1-(INDEX($D186:$BY186, 1, MATCH(BV$11,$D$15:$BY$15,0))-PV_Zone_Ranking!$F$26)/(PV_Zone_Ranking!$G$26-PV_Zone_Ranking!$F$26)))</f>
        <v>0</v>
      </c>
      <c r="BW186">
        <v>0</v>
      </c>
      <c r="BX186">
        <f t="shared" ca="1" si="102"/>
        <v>0</v>
      </c>
      <c r="BY186">
        <f t="shared" ca="1" si="102"/>
        <v>0</v>
      </c>
      <c r="BZ186">
        <f t="shared" ca="1" si="102"/>
        <v>0</v>
      </c>
      <c r="CA186">
        <f t="shared" ca="1" si="102"/>
        <v>0</v>
      </c>
      <c r="CB186">
        <f t="shared" ca="1" si="102"/>
        <v>0</v>
      </c>
      <c r="CC186">
        <f t="shared" ca="1" si="102"/>
        <v>0</v>
      </c>
      <c r="CD186">
        <f t="shared" ca="1" si="102"/>
        <v>0</v>
      </c>
      <c r="CE186">
        <f t="shared" ca="1" si="102"/>
        <v>0</v>
      </c>
      <c r="CF186">
        <f t="shared" ca="1" si="102"/>
        <v>0</v>
      </c>
      <c r="CG186">
        <f t="shared" ca="1" si="102"/>
        <v>0</v>
      </c>
      <c r="CH186" s="3">
        <f t="shared" ca="1" si="82"/>
        <v>0</v>
      </c>
      <c r="CI186" s="3">
        <f ca="1">IF($BN186=0,IF(PV_Zone_Ranking!$AK$18="SS",INDEX($D186:$BY186, 1, MATCH(CI$11,$D$15:$BY$15,0)),IF(PV_Zone_Ranking!$AK$18="TX",INDEX($D186:$BY186, 1, MATCH(CI$12,$D$15:$BY$15,0)),"Error")),0)</f>
        <v>0</v>
      </c>
      <c r="CJ186" s="4">
        <f t="shared" ca="1" si="79"/>
        <v>0</v>
      </c>
      <c r="CK186">
        <f t="shared" ca="1" si="83"/>
        <v>0</v>
      </c>
      <c r="CL186">
        <f t="shared" ca="1" si="84"/>
        <v>0</v>
      </c>
      <c r="CM186" s="4" t="str">
        <f ca="1">IF(D186=0,"",IF(CH186=0,"",COUNTIF($CH$16:$CH$197,"&gt;"&amp;CH186)+COUNTIF($CH186:$CH$197,CH186)))</f>
        <v/>
      </c>
      <c r="CN186" t="str">
        <f ca="1">IF(D186=0,"",IF(CH186=0,"",COUNTIFS($CI$16:$CI$197,"&lt;"&amp;CI186,$CI$16:$CI$197,"&lt;&gt;"&amp;0)+COUNTIF($CI186:$CI$197,CI186)))</f>
        <v/>
      </c>
      <c r="CQ186">
        <v>171</v>
      </c>
      <c r="CR186" t="e">
        <f t="shared" ca="1" si="98"/>
        <v>#N/A</v>
      </c>
      <c r="CS186" t="e">
        <f t="shared" ca="1" si="98"/>
        <v>#N/A</v>
      </c>
      <c r="CT186" s="3" t="e">
        <f t="shared" ca="1" si="98"/>
        <v>#N/A</v>
      </c>
      <c r="CU186" s="3" t="e">
        <f t="shared" ca="1" si="98"/>
        <v>#N/A</v>
      </c>
      <c r="CV186" s="4" t="e">
        <f t="shared" ca="1" si="98"/>
        <v>#N/A</v>
      </c>
      <c r="CW186" s="4" t="e">
        <f t="shared" ca="1" si="87"/>
        <v>#N/A</v>
      </c>
      <c r="CY186">
        <v>171</v>
      </c>
      <c r="CZ186" t="e">
        <f t="shared" ca="1" si="77"/>
        <v>#N/A</v>
      </c>
      <c r="DA186" t="e">
        <f t="shared" ca="1" si="77"/>
        <v>#N/A</v>
      </c>
      <c r="DB186" s="3" t="e">
        <f t="shared" ca="1" si="77"/>
        <v>#N/A</v>
      </c>
      <c r="DC186" s="3" t="e">
        <f t="shared" ca="1" si="77"/>
        <v>#N/A</v>
      </c>
      <c r="DD186" s="4" t="e">
        <f t="shared" ca="1" si="77"/>
        <v>#N/A</v>
      </c>
      <c r="DE186" s="4" t="e">
        <f t="shared" ca="1" si="88"/>
        <v>#N/A</v>
      </c>
      <c r="DF186" t="e">
        <f t="shared" ca="1" si="85"/>
        <v>#N/A</v>
      </c>
    </row>
    <row r="187" spans="4:110" x14ac:dyDescent="0.2">
      <c r="D187" s="135">
        <f t="shared" ca="1" si="101"/>
        <v>0</v>
      </c>
      <c r="E187" s="135">
        <f t="shared" ca="1" si="101"/>
        <v>0</v>
      </c>
      <c r="F187" s="135">
        <f t="shared" ca="1" si="101"/>
        <v>0</v>
      </c>
      <c r="G187" s="135">
        <f t="shared" ca="1" si="101"/>
        <v>0</v>
      </c>
      <c r="H187" s="135">
        <f t="shared" ca="1" si="101"/>
        <v>0</v>
      </c>
      <c r="I187" s="135">
        <f t="shared" ca="1" si="101"/>
        <v>0</v>
      </c>
      <c r="J187" s="2">
        <f t="shared" ca="1" si="101"/>
        <v>0</v>
      </c>
      <c r="K187" s="135">
        <f t="shared" ca="1" si="101"/>
        <v>0</v>
      </c>
      <c r="L187" s="135">
        <f t="shared" ca="1" si="101"/>
        <v>0</v>
      </c>
      <c r="M187" s="135">
        <f t="shared" ca="1" si="101"/>
        <v>0</v>
      </c>
      <c r="N187" s="135">
        <f t="shared" ca="1" si="101"/>
        <v>0</v>
      </c>
      <c r="O187" s="135">
        <f t="shared" ca="1" si="101"/>
        <v>0</v>
      </c>
      <c r="P187" s="135">
        <f t="shared" ca="1" si="101"/>
        <v>0</v>
      </c>
      <c r="Q187" s="135">
        <f t="shared" ca="1" si="101"/>
        <v>0</v>
      </c>
      <c r="R187" s="135">
        <f t="shared" ca="1" si="101"/>
        <v>0</v>
      </c>
      <c r="S187" s="135">
        <f t="shared" ca="1" si="103"/>
        <v>0</v>
      </c>
      <c r="T187" s="135">
        <f t="shared" ca="1" si="103"/>
        <v>0</v>
      </c>
      <c r="U187" s="135">
        <f t="shared" ca="1" si="103"/>
        <v>0</v>
      </c>
      <c r="V187" s="135">
        <f t="shared" ca="1" si="103"/>
        <v>0</v>
      </c>
      <c r="W187" s="135">
        <f t="shared" ca="1" si="103"/>
        <v>0</v>
      </c>
      <c r="X187" s="135">
        <f t="shared" ca="1" si="103"/>
        <v>0</v>
      </c>
      <c r="Y187" s="135">
        <f t="shared" ca="1" si="103"/>
        <v>0</v>
      </c>
      <c r="Z187" s="135">
        <f t="shared" ca="1" si="103"/>
        <v>0</v>
      </c>
      <c r="AA187" s="135">
        <f t="shared" ca="1" si="103"/>
        <v>0</v>
      </c>
      <c r="AB187" s="135">
        <f t="shared" ca="1" si="103"/>
        <v>0</v>
      </c>
      <c r="AC187" s="135">
        <f t="shared" ca="1" si="103"/>
        <v>0</v>
      </c>
      <c r="AD187" s="135">
        <f t="shared" ca="1" si="103"/>
        <v>0</v>
      </c>
      <c r="AE187" s="135">
        <f t="shared" ca="1" si="103"/>
        <v>0</v>
      </c>
      <c r="AF187" s="135">
        <f t="shared" ca="1" si="103"/>
        <v>0</v>
      </c>
      <c r="AG187" s="135">
        <f t="shared" ca="1" si="100"/>
        <v>0</v>
      </c>
      <c r="AH187" s="135">
        <f t="shared" ca="1" si="100"/>
        <v>0</v>
      </c>
      <c r="AI187" s="135">
        <f t="shared" ca="1" si="100"/>
        <v>0</v>
      </c>
      <c r="AJ187" s="135">
        <f t="shared" ca="1" si="100"/>
        <v>0</v>
      </c>
      <c r="AK187" s="135">
        <f t="shared" ca="1" si="100"/>
        <v>0</v>
      </c>
      <c r="AL187" s="135">
        <f t="shared" ca="1" si="100"/>
        <v>0</v>
      </c>
      <c r="AM187" s="135">
        <f t="shared" ca="1" si="100"/>
        <v>0</v>
      </c>
      <c r="AN187" s="135">
        <f t="shared" ca="1" si="100"/>
        <v>0</v>
      </c>
      <c r="AO187" s="135">
        <f t="shared" ca="1" si="100"/>
        <v>0</v>
      </c>
      <c r="AP187" s="135">
        <f t="shared" ca="1" si="100"/>
        <v>0</v>
      </c>
      <c r="AQ187" s="135">
        <f t="shared" ca="1" si="99"/>
        <v>0</v>
      </c>
      <c r="AR187" s="135">
        <f t="shared" ca="1" si="99"/>
        <v>0</v>
      </c>
      <c r="AS187" s="135">
        <f t="shared" ca="1" si="99"/>
        <v>0</v>
      </c>
      <c r="AT187" s="135">
        <f t="shared" ca="1" si="99"/>
        <v>0</v>
      </c>
      <c r="AU187" s="135">
        <f t="shared" ca="1" si="99"/>
        <v>0</v>
      </c>
      <c r="AV187" s="135">
        <f t="shared" ca="1" si="99"/>
        <v>0</v>
      </c>
      <c r="AW187" s="135">
        <f t="shared" ca="1" si="99"/>
        <v>0</v>
      </c>
      <c r="AX187" s="135">
        <f t="shared" ca="1" si="99"/>
        <v>0</v>
      </c>
      <c r="AY187" s="135">
        <f t="shared" ca="1" si="99"/>
        <v>0</v>
      </c>
      <c r="AZ187" s="135">
        <f t="shared" ca="1" si="99"/>
        <v>0</v>
      </c>
      <c r="BA187" s="135">
        <f t="shared" ca="1" si="97"/>
        <v>0</v>
      </c>
      <c r="BB187" s="135">
        <f t="shared" ca="1" si="97"/>
        <v>0</v>
      </c>
      <c r="BC187" s="135">
        <f t="shared" ca="1" si="97"/>
        <v>0</v>
      </c>
      <c r="BD187" s="135">
        <f t="shared" ca="1" si="97"/>
        <v>0</v>
      </c>
      <c r="BE187" s="135">
        <f t="shared" ca="1" si="97"/>
        <v>0</v>
      </c>
      <c r="BF187" s="135">
        <f t="shared" ca="1" si="97"/>
        <v>0</v>
      </c>
      <c r="BG187" s="135">
        <f t="shared" ca="1" si="97"/>
        <v>0</v>
      </c>
      <c r="BH187" s="135">
        <f t="shared" ca="1" si="97"/>
        <v>0</v>
      </c>
      <c r="BI187" s="135">
        <f t="shared" ca="1" si="97"/>
        <v>0</v>
      </c>
      <c r="BJ187" s="135">
        <f t="shared" ca="1" si="97"/>
        <v>0</v>
      </c>
      <c r="BK187" s="135">
        <f t="shared" ca="1" si="97"/>
        <v>0</v>
      </c>
      <c r="BL187" s="135"/>
      <c r="BM187" s="135">
        <f ca="1">IF(INDEX($D187:$BV187, 1, MATCH(BM$11,$D$15:$BV$15,0))&gt;=PV_Zone_Ranking!$C$45,0,1)</f>
        <v>0</v>
      </c>
      <c r="BN187" s="135">
        <f t="shared" ca="1" si="81"/>
        <v>0</v>
      </c>
      <c r="BQ187">
        <f ca="1">IF(PV_Zone_Ranking!$AK$18="SS",0,IF(PV_Zone_Ranking!$G$29=0,0,1-(INDEX($D187:$BY187, 1, MATCH(BQ$11,$D$15:$BY$15,0))-PV_Zone_Ranking!$F$29)/(PV_Zone_Ranking!$G$29-PV_Zone_Ranking!$F$29)))</f>
        <v>3.8575399157771662</v>
      </c>
      <c r="BR187">
        <f>IF(PV_Zone_Ranking!$AK$18="TX",0,IF(PV_Zone_Ranking!$G$29=0,0,1-(INDEX($D187:$BY187, 1, MATCH(BR$11,$D$15:$BY$15,0))-PV_Zone_Ranking!$F$29)/(PV_Zone_Ranking!$G$29-PV_Zone_Ranking!$F$29)))</f>
        <v>0</v>
      </c>
      <c r="BS187">
        <f ca="1">IF(PV_Zone_Ranking!$G$30=0,0,1-(INDEX($D187:$BY187, 1, MATCH(BS$11,$D$15:$BY$15,0))-PV_Zone_Ranking!$F$30)/(PV_Zone_Ranking!$G$30-PV_Zone_Ranking!$F$30))</f>
        <v>1.0774207710083805</v>
      </c>
      <c r="BT187">
        <f ca="1">IF(PV_Zone_Ranking!$G$28=0,0,1-(INDEX($D187:$BY187, 1, MATCH(BT$11,$D$15:$BY$15,0))-PV_Zone_Ranking!$F$28)/(PV_Zone_Ranking!$G$28-PV_Zone_Ranking!$F$28))</f>
        <v>16.799370740204573</v>
      </c>
      <c r="BU187">
        <f ca="1">IF(PV_Zone_Ranking!$AK$18="SS",0,IF(PV_Zone_Ranking!$G$26=0,0,1-(INDEX($D187:$BY187, 1, MATCH(BU$11,$D$15:$BY$15,0))-PV_Zone_Ranking!$F$26)/(PV_Zone_Ranking!$G$26-PV_Zone_Ranking!$F$26)))</f>
        <v>19.138888658952798</v>
      </c>
      <c r="BV187">
        <f>IF(PV_Zone_Ranking!$AK$18="TX",0,IF(PV_Zone_Ranking!$G$26=0,0,1-(INDEX($D187:$BY187, 1, MATCH(BV$11,$D$15:$BY$15,0))-PV_Zone_Ranking!$F$26)/(PV_Zone_Ranking!$G$26-PV_Zone_Ranking!$F$26)))</f>
        <v>0</v>
      </c>
      <c r="BW187">
        <v>0</v>
      </c>
      <c r="BX187">
        <f t="shared" ca="1" si="102"/>
        <v>0</v>
      </c>
      <c r="BY187">
        <f t="shared" ca="1" si="102"/>
        <v>0</v>
      </c>
      <c r="BZ187">
        <f t="shared" ca="1" si="102"/>
        <v>0</v>
      </c>
      <c r="CA187">
        <f t="shared" ca="1" si="102"/>
        <v>0</v>
      </c>
      <c r="CB187">
        <f t="shared" ca="1" si="102"/>
        <v>0</v>
      </c>
      <c r="CC187">
        <f t="shared" ca="1" si="102"/>
        <v>0</v>
      </c>
      <c r="CD187">
        <f t="shared" ca="1" si="102"/>
        <v>0</v>
      </c>
      <c r="CE187">
        <f t="shared" ca="1" si="102"/>
        <v>0</v>
      </c>
      <c r="CF187">
        <f t="shared" ca="1" si="102"/>
        <v>0</v>
      </c>
      <c r="CG187">
        <f t="shared" ca="1" si="102"/>
        <v>0</v>
      </c>
      <c r="CH187" s="3">
        <f t="shared" ca="1" si="82"/>
        <v>0</v>
      </c>
      <c r="CI187" s="3">
        <f ca="1">IF($BN187=0,IF(PV_Zone_Ranking!$AK$18="SS",INDEX($D187:$BY187, 1, MATCH(CI$11,$D$15:$BY$15,0)),IF(PV_Zone_Ranking!$AK$18="TX",INDEX($D187:$BY187, 1, MATCH(CI$12,$D$15:$BY$15,0)),"Error")),0)</f>
        <v>0</v>
      </c>
      <c r="CJ187" s="4">
        <f t="shared" ca="1" si="79"/>
        <v>0</v>
      </c>
      <c r="CK187">
        <f t="shared" ca="1" si="83"/>
        <v>0</v>
      </c>
      <c r="CL187">
        <f t="shared" ca="1" si="84"/>
        <v>0</v>
      </c>
      <c r="CM187" s="4" t="str">
        <f ca="1">IF(D187=0,"",IF(CH187=0,"",COUNTIF($CH$16:$CH$197,"&gt;"&amp;CH187)+COUNTIF($CH187:$CH$197,CH187)))</f>
        <v/>
      </c>
      <c r="CN187" t="str">
        <f ca="1">IF(D187=0,"",IF(CH187=0,"",COUNTIFS($CI$16:$CI$197,"&lt;"&amp;CI187,$CI$16:$CI$197,"&lt;&gt;"&amp;0)+COUNTIF($CI187:$CI$197,CI187)))</f>
        <v/>
      </c>
      <c r="CQ187">
        <v>172</v>
      </c>
      <c r="CR187" t="e">
        <f t="shared" ca="1" si="98"/>
        <v>#N/A</v>
      </c>
      <c r="CS187" t="e">
        <f t="shared" ca="1" si="98"/>
        <v>#N/A</v>
      </c>
      <c r="CT187" s="3" t="e">
        <f t="shared" ca="1" si="98"/>
        <v>#N/A</v>
      </c>
      <c r="CU187" s="3" t="e">
        <f t="shared" ca="1" si="98"/>
        <v>#N/A</v>
      </c>
      <c r="CV187" s="4" t="e">
        <f t="shared" ca="1" si="98"/>
        <v>#N/A</v>
      </c>
      <c r="CW187" s="4" t="e">
        <f t="shared" ca="1" si="87"/>
        <v>#N/A</v>
      </c>
      <c r="CY187">
        <v>172</v>
      </c>
      <c r="CZ187" t="e">
        <f t="shared" ca="1" si="77"/>
        <v>#N/A</v>
      </c>
      <c r="DA187" t="e">
        <f t="shared" ca="1" si="77"/>
        <v>#N/A</v>
      </c>
      <c r="DB187" s="3" t="e">
        <f t="shared" ca="1" si="77"/>
        <v>#N/A</v>
      </c>
      <c r="DC187" s="3" t="e">
        <f t="shared" ca="1" si="77"/>
        <v>#N/A</v>
      </c>
      <c r="DD187" s="4" t="e">
        <f t="shared" ca="1" si="77"/>
        <v>#N/A</v>
      </c>
      <c r="DE187" s="4" t="e">
        <f t="shared" ca="1" si="88"/>
        <v>#N/A</v>
      </c>
      <c r="DF187" t="e">
        <f t="shared" ca="1" si="85"/>
        <v>#N/A</v>
      </c>
    </row>
    <row r="188" spans="4:110" x14ac:dyDescent="0.2">
      <c r="D188" s="135">
        <f t="shared" ca="1" si="101"/>
        <v>0</v>
      </c>
      <c r="E188" s="135">
        <f t="shared" ca="1" si="101"/>
        <v>0</v>
      </c>
      <c r="F188" s="135">
        <f t="shared" ca="1" si="101"/>
        <v>0</v>
      </c>
      <c r="G188" s="135">
        <f t="shared" ca="1" si="101"/>
        <v>0</v>
      </c>
      <c r="H188" s="135">
        <f t="shared" ca="1" si="101"/>
        <v>0</v>
      </c>
      <c r="I188" s="135">
        <f t="shared" ca="1" si="101"/>
        <v>0</v>
      </c>
      <c r="J188" s="2">
        <f t="shared" ca="1" si="101"/>
        <v>0</v>
      </c>
      <c r="K188" s="135">
        <f t="shared" ca="1" si="101"/>
        <v>0</v>
      </c>
      <c r="L188" s="135">
        <f t="shared" ca="1" si="101"/>
        <v>0</v>
      </c>
      <c r="M188" s="135">
        <f t="shared" ca="1" si="101"/>
        <v>0</v>
      </c>
      <c r="N188" s="135">
        <f t="shared" ca="1" si="101"/>
        <v>0</v>
      </c>
      <c r="O188" s="135">
        <f t="shared" ca="1" si="101"/>
        <v>0</v>
      </c>
      <c r="P188" s="135">
        <f t="shared" ca="1" si="101"/>
        <v>0</v>
      </c>
      <c r="Q188" s="135">
        <f t="shared" ca="1" si="101"/>
        <v>0</v>
      </c>
      <c r="R188" s="135">
        <f t="shared" ca="1" si="101"/>
        <v>0</v>
      </c>
      <c r="S188" s="135">
        <f t="shared" ca="1" si="103"/>
        <v>0</v>
      </c>
      <c r="T188" s="135">
        <f t="shared" ca="1" si="103"/>
        <v>0</v>
      </c>
      <c r="U188" s="135">
        <f t="shared" ca="1" si="103"/>
        <v>0</v>
      </c>
      <c r="V188" s="135">
        <f t="shared" ca="1" si="103"/>
        <v>0</v>
      </c>
      <c r="W188" s="135">
        <f t="shared" ca="1" si="103"/>
        <v>0</v>
      </c>
      <c r="X188" s="135">
        <f t="shared" ca="1" si="103"/>
        <v>0</v>
      </c>
      <c r="Y188" s="135">
        <f t="shared" ca="1" si="103"/>
        <v>0</v>
      </c>
      <c r="Z188" s="135">
        <f t="shared" ca="1" si="103"/>
        <v>0</v>
      </c>
      <c r="AA188" s="135">
        <f t="shared" ca="1" si="103"/>
        <v>0</v>
      </c>
      <c r="AB188" s="135">
        <f t="shared" ca="1" si="103"/>
        <v>0</v>
      </c>
      <c r="AC188" s="135">
        <f t="shared" ca="1" si="103"/>
        <v>0</v>
      </c>
      <c r="AD188" s="135">
        <f t="shared" ca="1" si="103"/>
        <v>0</v>
      </c>
      <c r="AE188" s="135">
        <f t="shared" ca="1" si="103"/>
        <v>0</v>
      </c>
      <c r="AF188" s="135">
        <f t="shared" ca="1" si="103"/>
        <v>0</v>
      </c>
      <c r="AG188" s="135">
        <f t="shared" ca="1" si="100"/>
        <v>0</v>
      </c>
      <c r="AH188" s="135">
        <f t="shared" ca="1" si="100"/>
        <v>0</v>
      </c>
      <c r="AI188" s="135">
        <f t="shared" ca="1" si="100"/>
        <v>0</v>
      </c>
      <c r="AJ188" s="135">
        <f t="shared" ca="1" si="100"/>
        <v>0</v>
      </c>
      <c r="AK188" s="135">
        <f t="shared" ca="1" si="100"/>
        <v>0</v>
      </c>
      <c r="AL188" s="135">
        <f t="shared" ca="1" si="100"/>
        <v>0</v>
      </c>
      <c r="AM188" s="135">
        <f t="shared" ca="1" si="100"/>
        <v>0</v>
      </c>
      <c r="AN188" s="135">
        <f t="shared" ca="1" si="100"/>
        <v>0</v>
      </c>
      <c r="AO188" s="135">
        <f t="shared" ca="1" si="100"/>
        <v>0</v>
      </c>
      <c r="AP188" s="135">
        <f t="shared" ca="1" si="100"/>
        <v>0</v>
      </c>
      <c r="AQ188" s="135">
        <f t="shared" ca="1" si="99"/>
        <v>0</v>
      </c>
      <c r="AR188" s="135">
        <f t="shared" ca="1" si="99"/>
        <v>0</v>
      </c>
      <c r="AS188" s="135">
        <f t="shared" ca="1" si="99"/>
        <v>0</v>
      </c>
      <c r="AT188" s="135">
        <f t="shared" ca="1" si="99"/>
        <v>0</v>
      </c>
      <c r="AU188" s="135">
        <f t="shared" ca="1" si="99"/>
        <v>0</v>
      </c>
      <c r="AV188" s="135">
        <f t="shared" ca="1" si="99"/>
        <v>0</v>
      </c>
      <c r="AW188" s="135">
        <f t="shared" ca="1" si="99"/>
        <v>0</v>
      </c>
      <c r="AX188" s="135">
        <f t="shared" ca="1" si="99"/>
        <v>0</v>
      </c>
      <c r="AY188" s="135">
        <f t="shared" ca="1" si="99"/>
        <v>0</v>
      </c>
      <c r="AZ188" s="135">
        <f t="shared" ca="1" si="99"/>
        <v>0</v>
      </c>
      <c r="BA188" s="135">
        <f t="shared" ca="1" si="97"/>
        <v>0</v>
      </c>
      <c r="BB188" s="135">
        <f t="shared" ca="1" si="97"/>
        <v>0</v>
      </c>
      <c r="BC188" s="135">
        <f t="shared" ca="1" si="97"/>
        <v>0</v>
      </c>
      <c r="BD188" s="135">
        <f t="shared" ca="1" si="97"/>
        <v>0</v>
      </c>
      <c r="BE188" s="135">
        <f t="shared" ca="1" si="97"/>
        <v>0</v>
      </c>
      <c r="BF188" s="135">
        <f t="shared" ca="1" si="97"/>
        <v>0</v>
      </c>
      <c r="BG188" s="135">
        <f t="shared" ca="1" si="97"/>
        <v>0</v>
      </c>
      <c r="BH188" s="135">
        <f t="shared" ca="1" si="97"/>
        <v>0</v>
      </c>
      <c r="BI188" s="135">
        <f t="shared" ca="1" si="97"/>
        <v>0</v>
      </c>
      <c r="BJ188" s="135">
        <f t="shared" ca="1" si="97"/>
        <v>0</v>
      </c>
      <c r="BK188" s="135">
        <f t="shared" ca="1" si="97"/>
        <v>0</v>
      </c>
      <c r="BL188" s="135"/>
      <c r="BM188" s="135">
        <f ca="1">IF(INDEX($D188:$BV188, 1, MATCH(BM$11,$D$15:$BV$15,0))&gt;=PV_Zone_Ranking!$C$45,0,1)</f>
        <v>0</v>
      </c>
      <c r="BN188" s="135">
        <f t="shared" ca="1" si="81"/>
        <v>0</v>
      </c>
      <c r="BQ188">
        <f ca="1">IF(PV_Zone_Ranking!$AK$18="SS",0,IF(PV_Zone_Ranking!$G$29=0,0,1-(INDEX($D188:$BY188, 1, MATCH(BQ$11,$D$15:$BY$15,0))-PV_Zone_Ranking!$F$29)/(PV_Zone_Ranking!$G$29-PV_Zone_Ranking!$F$29)))</f>
        <v>3.8575399157771662</v>
      </c>
      <c r="BR188">
        <f>IF(PV_Zone_Ranking!$AK$18="TX",0,IF(PV_Zone_Ranking!$G$29=0,0,1-(INDEX($D188:$BY188, 1, MATCH(BR$11,$D$15:$BY$15,0))-PV_Zone_Ranking!$F$29)/(PV_Zone_Ranking!$G$29-PV_Zone_Ranking!$F$29)))</f>
        <v>0</v>
      </c>
      <c r="BS188">
        <f ca="1">IF(PV_Zone_Ranking!$G$30=0,0,1-(INDEX($D188:$BY188, 1, MATCH(BS$11,$D$15:$BY$15,0))-PV_Zone_Ranking!$F$30)/(PV_Zone_Ranking!$G$30-PV_Zone_Ranking!$F$30))</f>
        <v>1.0774207710083805</v>
      </c>
      <c r="BT188">
        <f ca="1">IF(PV_Zone_Ranking!$G$28=0,0,1-(INDEX($D188:$BY188, 1, MATCH(BT$11,$D$15:$BY$15,0))-PV_Zone_Ranking!$F$28)/(PV_Zone_Ranking!$G$28-PV_Zone_Ranking!$F$28))</f>
        <v>16.799370740204573</v>
      </c>
      <c r="BU188">
        <f ca="1">IF(PV_Zone_Ranking!$AK$18="SS",0,IF(PV_Zone_Ranking!$G$26=0,0,1-(INDEX($D188:$BY188, 1, MATCH(BU$11,$D$15:$BY$15,0))-PV_Zone_Ranking!$F$26)/(PV_Zone_Ranking!$G$26-PV_Zone_Ranking!$F$26)))</f>
        <v>19.138888658952798</v>
      </c>
      <c r="BV188">
        <f>IF(PV_Zone_Ranking!$AK$18="TX",0,IF(PV_Zone_Ranking!$G$26=0,0,1-(INDEX($D188:$BY188, 1, MATCH(BV$11,$D$15:$BY$15,0))-PV_Zone_Ranking!$F$26)/(PV_Zone_Ranking!$G$26-PV_Zone_Ranking!$F$26)))</f>
        <v>0</v>
      </c>
      <c r="BW188">
        <v>0</v>
      </c>
      <c r="BX188">
        <f t="shared" ca="1" si="102"/>
        <v>0</v>
      </c>
      <c r="BY188">
        <f t="shared" ca="1" si="102"/>
        <v>0</v>
      </c>
      <c r="BZ188">
        <f t="shared" ca="1" si="102"/>
        <v>0</v>
      </c>
      <c r="CA188">
        <f t="shared" ca="1" si="102"/>
        <v>0</v>
      </c>
      <c r="CB188">
        <f t="shared" ca="1" si="102"/>
        <v>0</v>
      </c>
      <c r="CC188">
        <f t="shared" ca="1" si="102"/>
        <v>0</v>
      </c>
      <c r="CD188">
        <f t="shared" ca="1" si="102"/>
        <v>0</v>
      </c>
      <c r="CE188">
        <f t="shared" ca="1" si="102"/>
        <v>0</v>
      </c>
      <c r="CF188">
        <f t="shared" ca="1" si="102"/>
        <v>0</v>
      </c>
      <c r="CG188">
        <f t="shared" ca="1" si="102"/>
        <v>0</v>
      </c>
      <c r="CH188" s="3">
        <f t="shared" ca="1" si="82"/>
        <v>0</v>
      </c>
      <c r="CI188" s="3">
        <f ca="1">IF($BN188=0,IF(PV_Zone_Ranking!$AK$18="SS",INDEX($D188:$BY188, 1, MATCH(CI$11,$D$15:$BY$15,0)),IF(PV_Zone_Ranking!$AK$18="TX",INDEX($D188:$BY188, 1, MATCH(CI$12,$D$15:$BY$15,0)),"Error")),0)</f>
        <v>0</v>
      </c>
      <c r="CJ188" s="4">
        <f t="shared" ca="1" si="79"/>
        <v>0</v>
      </c>
      <c r="CK188">
        <f t="shared" ca="1" si="83"/>
        <v>0</v>
      </c>
      <c r="CL188">
        <f t="shared" ca="1" si="84"/>
        <v>0</v>
      </c>
      <c r="CM188" s="4" t="str">
        <f ca="1">IF(D188=0,"",IF(CH188=0,"",COUNTIF($CH$16:$CH$197,"&gt;"&amp;CH188)+COUNTIF($CH188:$CH$197,CH188)))</f>
        <v/>
      </c>
      <c r="CN188" t="str">
        <f ca="1">IF(D188=0,"",IF(CH188=0,"",COUNTIFS($CI$16:$CI$197,"&lt;"&amp;CI188,$CI$16:$CI$197,"&lt;&gt;"&amp;0)+COUNTIF($CI188:$CI$197,CI188)))</f>
        <v/>
      </c>
      <c r="CQ188">
        <v>173</v>
      </c>
      <c r="CR188" t="e">
        <f t="shared" ca="1" si="98"/>
        <v>#N/A</v>
      </c>
      <c r="CS188" t="e">
        <f t="shared" ca="1" si="98"/>
        <v>#N/A</v>
      </c>
      <c r="CT188" s="3" t="e">
        <f t="shared" ca="1" si="98"/>
        <v>#N/A</v>
      </c>
      <c r="CU188" s="3" t="e">
        <f t="shared" ca="1" si="98"/>
        <v>#N/A</v>
      </c>
      <c r="CV188" s="4" t="e">
        <f t="shared" ca="1" si="98"/>
        <v>#N/A</v>
      </c>
      <c r="CW188" s="4" t="e">
        <f t="shared" ca="1" si="87"/>
        <v>#N/A</v>
      </c>
      <c r="CY188">
        <v>173</v>
      </c>
      <c r="CZ188" t="e">
        <f t="shared" ca="1" si="77"/>
        <v>#N/A</v>
      </c>
      <c r="DA188" t="e">
        <f t="shared" ca="1" si="77"/>
        <v>#N/A</v>
      </c>
      <c r="DB188" s="3" t="e">
        <f t="shared" ca="1" si="77"/>
        <v>#N/A</v>
      </c>
      <c r="DC188" s="3" t="e">
        <f t="shared" ca="1" si="77"/>
        <v>#N/A</v>
      </c>
      <c r="DD188" s="4" t="e">
        <f t="shared" ca="1" si="77"/>
        <v>#N/A</v>
      </c>
      <c r="DE188" s="4" t="e">
        <f t="shared" ca="1" si="88"/>
        <v>#N/A</v>
      </c>
      <c r="DF188" t="e">
        <f t="shared" ca="1" si="85"/>
        <v>#N/A</v>
      </c>
    </row>
    <row r="189" spans="4:110" x14ac:dyDescent="0.2">
      <c r="D189" s="135">
        <f t="shared" ca="1" si="101"/>
        <v>0</v>
      </c>
      <c r="E189" s="135">
        <f t="shared" ca="1" si="101"/>
        <v>0</v>
      </c>
      <c r="F189" s="135">
        <f t="shared" ca="1" si="101"/>
        <v>0</v>
      </c>
      <c r="G189" s="135">
        <f t="shared" ca="1" si="101"/>
        <v>0</v>
      </c>
      <c r="H189" s="135">
        <f t="shared" ca="1" si="101"/>
        <v>0</v>
      </c>
      <c r="I189" s="135">
        <f t="shared" ca="1" si="101"/>
        <v>0</v>
      </c>
      <c r="J189" s="2">
        <f t="shared" ca="1" si="101"/>
        <v>0</v>
      </c>
      <c r="K189" s="135">
        <f t="shared" ca="1" si="101"/>
        <v>0</v>
      </c>
      <c r="L189" s="135">
        <f t="shared" ca="1" si="101"/>
        <v>0</v>
      </c>
      <c r="M189" s="135">
        <f t="shared" ca="1" si="101"/>
        <v>0</v>
      </c>
      <c r="N189" s="135">
        <f t="shared" ca="1" si="101"/>
        <v>0</v>
      </c>
      <c r="O189" s="135">
        <f t="shared" ca="1" si="101"/>
        <v>0</v>
      </c>
      <c r="P189" s="135">
        <f t="shared" ca="1" si="101"/>
        <v>0</v>
      </c>
      <c r="Q189" s="135">
        <f t="shared" ca="1" si="101"/>
        <v>0</v>
      </c>
      <c r="R189" s="135">
        <f t="shared" ca="1" si="101"/>
        <v>0</v>
      </c>
      <c r="S189" s="135">
        <f t="shared" ca="1" si="103"/>
        <v>0</v>
      </c>
      <c r="T189" s="135">
        <f t="shared" ca="1" si="103"/>
        <v>0</v>
      </c>
      <c r="U189" s="135">
        <f t="shared" ca="1" si="103"/>
        <v>0</v>
      </c>
      <c r="V189" s="135">
        <f t="shared" ca="1" si="103"/>
        <v>0</v>
      </c>
      <c r="W189" s="135">
        <f t="shared" ca="1" si="103"/>
        <v>0</v>
      </c>
      <c r="X189" s="135">
        <f t="shared" ca="1" si="103"/>
        <v>0</v>
      </c>
      <c r="Y189" s="135">
        <f t="shared" ca="1" si="103"/>
        <v>0</v>
      </c>
      <c r="Z189" s="135">
        <f t="shared" ca="1" si="103"/>
        <v>0</v>
      </c>
      <c r="AA189" s="135">
        <f t="shared" ca="1" si="103"/>
        <v>0</v>
      </c>
      <c r="AB189" s="135">
        <f t="shared" ca="1" si="103"/>
        <v>0</v>
      </c>
      <c r="AC189" s="135">
        <f t="shared" ca="1" si="103"/>
        <v>0</v>
      </c>
      <c r="AD189" s="135">
        <f t="shared" ca="1" si="103"/>
        <v>0</v>
      </c>
      <c r="AE189" s="135">
        <f t="shared" ca="1" si="103"/>
        <v>0</v>
      </c>
      <c r="AF189" s="135">
        <f t="shared" ca="1" si="103"/>
        <v>0</v>
      </c>
      <c r="AG189" s="135">
        <f t="shared" ca="1" si="100"/>
        <v>0</v>
      </c>
      <c r="AH189" s="135">
        <f t="shared" ca="1" si="100"/>
        <v>0</v>
      </c>
      <c r="AI189" s="135">
        <f t="shared" ca="1" si="100"/>
        <v>0</v>
      </c>
      <c r="AJ189" s="135">
        <f t="shared" ca="1" si="100"/>
        <v>0</v>
      </c>
      <c r="AK189" s="135">
        <f t="shared" ca="1" si="100"/>
        <v>0</v>
      </c>
      <c r="AL189" s="135">
        <f t="shared" ca="1" si="100"/>
        <v>0</v>
      </c>
      <c r="AM189" s="135">
        <f t="shared" ca="1" si="100"/>
        <v>0</v>
      </c>
      <c r="AN189" s="135">
        <f t="shared" ca="1" si="100"/>
        <v>0</v>
      </c>
      <c r="AO189" s="135">
        <f t="shared" ca="1" si="100"/>
        <v>0</v>
      </c>
      <c r="AP189" s="135">
        <f t="shared" ca="1" si="100"/>
        <v>0</v>
      </c>
      <c r="AQ189" s="135">
        <f t="shared" ca="1" si="99"/>
        <v>0</v>
      </c>
      <c r="AR189" s="135">
        <f t="shared" ca="1" si="99"/>
        <v>0</v>
      </c>
      <c r="AS189" s="135">
        <f t="shared" ca="1" si="99"/>
        <v>0</v>
      </c>
      <c r="AT189" s="135">
        <f t="shared" ca="1" si="99"/>
        <v>0</v>
      </c>
      <c r="AU189" s="135">
        <f t="shared" ca="1" si="99"/>
        <v>0</v>
      </c>
      <c r="AV189" s="135">
        <f t="shared" ca="1" si="99"/>
        <v>0</v>
      </c>
      <c r="AW189" s="135">
        <f t="shared" ca="1" si="99"/>
        <v>0</v>
      </c>
      <c r="AX189" s="135">
        <f t="shared" ca="1" si="99"/>
        <v>0</v>
      </c>
      <c r="AY189" s="135">
        <f t="shared" ca="1" si="99"/>
        <v>0</v>
      </c>
      <c r="AZ189" s="135">
        <f t="shared" ca="1" si="99"/>
        <v>0</v>
      </c>
      <c r="BA189" s="135">
        <f t="shared" ca="1" si="97"/>
        <v>0</v>
      </c>
      <c r="BB189" s="135">
        <f t="shared" ca="1" si="97"/>
        <v>0</v>
      </c>
      <c r="BC189" s="135">
        <f t="shared" ca="1" si="97"/>
        <v>0</v>
      </c>
      <c r="BD189" s="135">
        <f t="shared" ca="1" si="97"/>
        <v>0</v>
      </c>
      <c r="BE189" s="135">
        <f t="shared" ca="1" si="97"/>
        <v>0</v>
      </c>
      <c r="BF189" s="135">
        <f t="shared" ca="1" si="97"/>
        <v>0</v>
      </c>
      <c r="BG189" s="135">
        <f t="shared" ca="1" si="97"/>
        <v>0</v>
      </c>
      <c r="BH189" s="135">
        <f t="shared" ca="1" si="97"/>
        <v>0</v>
      </c>
      <c r="BI189" s="135">
        <f t="shared" ca="1" si="97"/>
        <v>0</v>
      </c>
      <c r="BJ189" s="135">
        <f t="shared" ca="1" si="97"/>
        <v>0</v>
      </c>
      <c r="BK189" s="135">
        <f t="shared" ca="1" si="97"/>
        <v>0</v>
      </c>
      <c r="BL189" s="135"/>
      <c r="BM189" s="135">
        <f ca="1">IF(INDEX($D189:$BV189, 1, MATCH(BM$11,$D$15:$BV$15,0))&gt;=PV_Zone_Ranking!$C$45,0,1)</f>
        <v>0</v>
      </c>
      <c r="BN189" s="135">
        <f t="shared" ca="1" si="81"/>
        <v>0</v>
      </c>
      <c r="BQ189">
        <f ca="1">IF(PV_Zone_Ranking!$AK$18="SS",0,IF(PV_Zone_Ranking!$G$29=0,0,1-(INDEX($D189:$BY189, 1, MATCH(BQ$11,$D$15:$BY$15,0))-PV_Zone_Ranking!$F$29)/(PV_Zone_Ranking!$G$29-PV_Zone_Ranking!$F$29)))</f>
        <v>3.8575399157771662</v>
      </c>
      <c r="BR189">
        <f>IF(PV_Zone_Ranking!$AK$18="TX",0,IF(PV_Zone_Ranking!$G$29=0,0,1-(INDEX($D189:$BY189, 1, MATCH(BR$11,$D$15:$BY$15,0))-PV_Zone_Ranking!$F$29)/(PV_Zone_Ranking!$G$29-PV_Zone_Ranking!$F$29)))</f>
        <v>0</v>
      </c>
      <c r="BS189">
        <f ca="1">IF(PV_Zone_Ranking!$G$30=0,0,1-(INDEX($D189:$BY189, 1, MATCH(BS$11,$D$15:$BY$15,0))-PV_Zone_Ranking!$F$30)/(PV_Zone_Ranking!$G$30-PV_Zone_Ranking!$F$30))</f>
        <v>1.0774207710083805</v>
      </c>
      <c r="BT189">
        <f ca="1">IF(PV_Zone_Ranking!$G$28=0,0,1-(INDEX($D189:$BY189, 1, MATCH(BT$11,$D$15:$BY$15,0))-PV_Zone_Ranking!$F$28)/(PV_Zone_Ranking!$G$28-PV_Zone_Ranking!$F$28))</f>
        <v>16.799370740204573</v>
      </c>
      <c r="BU189">
        <f ca="1">IF(PV_Zone_Ranking!$AK$18="SS",0,IF(PV_Zone_Ranking!$G$26=0,0,1-(INDEX($D189:$BY189, 1, MATCH(BU$11,$D$15:$BY$15,0))-PV_Zone_Ranking!$F$26)/(PV_Zone_Ranking!$G$26-PV_Zone_Ranking!$F$26)))</f>
        <v>19.138888658952798</v>
      </c>
      <c r="BV189">
        <f>IF(PV_Zone_Ranking!$AK$18="TX",0,IF(PV_Zone_Ranking!$G$26=0,0,1-(INDEX($D189:$BY189, 1, MATCH(BV$11,$D$15:$BY$15,0))-PV_Zone_Ranking!$F$26)/(PV_Zone_Ranking!$G$26-PV_Zone_Ranking!$F$26)))</f>
        <v>0</v>
      </c>
      <c r="BW189">
        <v>0</v>
      </c>
      <c r="BX189">
        <f t="shared" ca="1" si="102"/>
        <v>0</v>
      </c>
      <c r="BY189">
        <f t="shared" ca="1" si="102"/>
        <v>0</v>
      </c>
      <c r="BZ189">
        <f t="shared" ca="1" si="102"/>
        <v>0</v>
      </c>
      <c r="CA189">
        <f t="shared" ca="1" si="102"/>
        <v>0</v>
      </c>
      <c r="CB189">
        <f t="shared" ca="1" si="102"/>
        <v>0</v>
      </c>
      <c r="CC189">
        <f t="shared" ca="1" si="102"/>
        <v>0</v>
      </c>
      <c r="CD189">
        <f t="shared" ca="1" si="102"/>
        <v>0</v>
      </c>
      <c r="CE189">
        <f t="shared" ca="1" si="102"/>
        <v>0</v>
      </c>
      <c r="CF189">
        <f t="shared" ca="1" si="102"/>
        <v>0</v>
      </c>
      <c r="CG189">
        <f t="shared" ca="1" si="102"/>
        <v>0</v>
      </c>
      <c r="CH189" s="3">
        <f t="shared" ca="1" si="82"/>
        <v>0</v>
      </c>
      <c r="CI189" s="3">
        <f ca="1">IF($BN189=0,IF(PV_Zone_Ranking!$AK$18="SS",INDEX($D189:$BY189, 1, MATCH(CI$11,$D$15:$BY$15,0)),IF(PV_Zone_Ranking!$AK$18="TX",INDEX($D189:$BY189, 1, MATCH(CI$12,$D$15:$BY$15,0)),"Error")),0)</f>
        <v>0</v>
      </c>
      <c r="CJ189" s="4">
        <f t="shared" ca="1" si="79"/>
        <v>0</v>
      </c>
      <c r="CK189">
        <f t="shared" ca="1" si="83"/>
        <v>0</v>
      </c>
      <c r="CL189">
        <f t="shared" ca="1" si="84"/>
        <v>0</v>
      </c>
      <c r="CM189" s="4" t="str">
        <f ca="1">IF(D189=0,"",IF(CH189=0,"",COUNTIF($CH$16:$CH$197,"&gt;"&amp;CH189)+COUNTIF($CH189:$CH$197,CH189)))</f>
        <v/>
      </c>
      <c r="CN189" t="str">
        <f ca="1">IF(D189=0,"",IF(CH189=0,"",COUNTIFS($CI$16:$CI$197,"&lt;"&amp;CI189,$CI$16:$CI$197,"&lt;&gt;"&amp;0)+COUNTIF($CI189:$CI$197,CI189)))</f>
        <v/>
      </c>
      <c r="CQ189">
        <v>174</v>
      </c>
      <c r="CR189" t="e">
        <f t="shared" ca="1" si="98"/>
        <v>#N/A</v>
      </c>
      <c r="CS189" t="e">
        <f t="shared" ca="1" si="98"/>
        <v>#N/A</v>
      </c>
      <c r="CT189" s="3" t="e">
        <f t="shared" ca="1" si="98"/>
        <v>#N/A</v>
      </c>
      <c r="CU189" s="3" t="e">
        <f t="shared" ca="1" si="98"/>
        <v>#N/A</v>
      </c>
      <c r="CV189" s="4" t="e">
        <f t="shared" ca="1" si="98"/>
        <v>#N/A</v>
      </c>
      <c r="CW189" s="4" t="e">
        <f t="shared" ca="1" si="87"/>
        <v>#N/A</v>
      </c>
      <c r="CY189">
        <v>174</v>
      </c>
      <c r="CZ189" t="e">
        <f t="shared" ca="1" si="77"/>
        <v>#N/A</v>
      </c>
      <c r="DA189" t="e">
        <f t="shared" ca="1" si="77"/>
        <v>#N/A</v>
      </c>
      <c r="DB189" s="3" t="e">
        <f t="shared" ca="1" si="77"/>
        <v>#N/A</v>
      </c>
      <c r="DC189" s="3" t="e">
        <f t="shared" ca="1" si="77"/>
        <v>#N/A</v>
      </c>
      <c r="DD189" s="4" t="e">
        <f t="shared" ca="1" si="77"/>
        <v>#N/A</v>
      </c>
      <c r="DE189" s="4" t="e">
        <f t="shared" ca="1" si="88"/>
        <v>#N/A</v>
      </c>
      <c r="DF189" t="e">
        <f t="shared" ca="1" si="85"/>
        <v>#N/A</v>
      </c>
    </row>
    <row r="190" spans="4:110" x14ac:dyDescent="0.2">
      <c r="D190" s="135">
        <f t="shared" ca="1" si="101"/>
        <v>0</v>
      </c>
      <c r="E190" s="135">
        <f t="shared" ca="1" si="101"/>
        <v>0</v>
      </c>
      <c r="F190" s="135">
        <f t="shared" ca="1" si="101"/>
        <v>0</v>
      </c>
      <c r="G190" s="135">
        <f t="shared" ca="1" si="101"/>
        <v>0</v>
      </c>
      <c r="H190" s="135">
        <f t="shared" ca="1" si="101"/>
        <v>0</v>
      </c>
      <c r="I190" s="135">
        <f t="shared" ca="1" si="101"/>
        <v>0</v>
      </c>
      <c r="J190" s="2">
        <f t="shared" ca="1" si="101"/>
        <v>0</v>
      </c>
      <c r="K190" s="135">
        <f t="shared" ca="1" si="101"/>
        <v>0</v>
      </c>
      <c r="L190" s="135">
        <f t="shared" ca="1" si="101"/>
        <v>0</v>
      </c>
      <c r="M190" s="135">
        <f t="shared" ca="1" si="101"/>
        <v>0</v>
      </c>
      <c r="N190" s="135">
        <f t="shared" ca="1" si="101"/>
        <v>0</v>
      </c>
      <c r="O190" s="135">
        <f t="shared" ca="1" si="101"/>
        <v>0</v>
      </c>
      <c r="P190" s="135">
        <f t="shared" ca="1" si="101"/>
        <v>0</v>
      </c>
      <c r="Q190" s="135">
        <f t="shared" ca="1" si="101"/>
        <v>0</v>
      </c>
      <c r="R190" s="135">
        <f t="shared" ca="1" si="101"/>
        <v>0</v>
      </c>
      <c r="S190" s="135">
        <f t="shared" ca="1" si="103"/>
        <v>0</v>
      </c>
      <c r="T190" s="135">
        <f t="shared" ca="1" si="103"/>
        <v>0</v>
      </c>
      <c r="U190" s="135">
        <f t="shared" ca="1" si="103"/>
        <v>0</v>
      </c>
      <c r="V190" s="135">
        <f t="shared" ca="1" si="103"/>
        <v>0</v>
      </c>
      <c r="W190" s="135">
        <f t="shared" ca="1" si="103"/>
        <v>0</v>
      </c>
      <c r="X190" s="135">
        <f t="shared" ca="1" si="103"/>
        <v>0</v>
      </c>
      <c r="Y190" s="135">
        <f t="shared" ca="1" si="103"/>
        <v>0</v>
      </c>
      <c r="Z190" s="135">
        <f t="shared" ca="1" si="103"/>
        <v>0</v>
      </c>
      <c r="AA190" s="135">
        <f t="shared" ca="1" si="103"/>
        <v>0</v>
      </c>
      <c r="AB190" s="135">
        <f t="shared" ca="1" si="103"/>
        <v>0</v>
      </c>
      <c r="AC190" s="135">
        <f t="shared" ca="1" si="103"/>
        <v>0</v>
      </c>
      <c r="AD190" s="135">
        <f t="shared" ca="1" si="103"/>
        <v>0</v>
      </c>
      <c r="AE190" s="135">
        <f t="shared" ca="1" si="103"/>
        <v>0</v>
      </c>
      <c r="AF190" s="135">
        <f t="shared" ca="1" si="103"/>
        <v>0</v>
      </c>
      <c r="AG190" s="135">
        <f t="shared" ca="1" si="100"/>
        <v>0</v>
      </c>
      <c r="AH190" s="135">
        <f t="shared" ca="1" si="100"/>
        <v>0</v>
      </c>
      <c r="AI190" s="135">
        <f t="shared" ca="1" si="100"/>
        <v>0</v>
      </c>
      <c r="AJ190" s="135">
        <f t="shared" ca="1" si="100"/>
        <v>0</v>
      </c>
      <c r="AK190" s="135">
        <f t="shared" ca="1" si="100"/>
        <v>0</v>
      </c>
      <c r="AL190" s="135">
        <f ca="1">INDIRECT($B$3&amp;"!R"&amp;(ROW()-$D$14)&amp;"C"&amp;(COLUMN()-$C$15),FALSE)</f>
        <v>0</v>
      </c>
      <c r="AM190" s="135">
        <f ca="1">INDIRECT($B$3&amp;"!R"&amp;(ROW()-$D$14)&amp;"C"&amp;(COLUMN()-$C$15),FALSE)</f>
        <v>0</v>
      </c>
      <c r="AN190" s="135">
        <f ca="1">INDIRECT($B$3&amp;"!R"&amp;(ROW()-$D$14)&amp;"C"&amp;(COLUMN()-$C$15),FALSE)</f>
        <v>0</v>
      </c>
      <c r="AO190" s="135">
        <f ca="1">INDIRECT($B$3&amp;"!R"&amp;(ROW()-$D$14)&amp;"C"&amp;(COLUMN()-$C$15),FALSE)</f>
        <v>0</v>
      </c>
      <c r="AP190" s="135">
        <f ca="1">INDIRECT($B$3&amp;"!R"&amp;(ROW()-$D$14)&amp;"C"&amp;(COLUMN()-$C$15),FALSE)</f>
        <v>0</v>
      </c>
      <c r="AQ190" s="135">
        <f t="shared" ca="1" si="99"/>
        <v>0</v>
      </c>
      <c r="AR190" s="135">
        <f t="shared" ca="1" si="99"/>
        <v>0</v>
      </c>
      <c r="AS190" s="135">
        <f t="shared" ca="1" si="99"/>
        <v>0</v>
      </c>
      <c r="AT190" s="135">
        <f t="shared" ca="1" si="99"/>
        <v>0</v>
      </c>
      <c r="AU190" s="135">
        <f t="shared" ca="1" si="99"/>
        <v>0</v>
      </c>
      <c r="AV190" s="135">
        <f t="shared" ca="1" si="99"/>
        <v>0</v>
      </c>
      <c r="AW190" s="135">
        <f t="shared" ca="1" si="99"/>
        <v>0</v>
      </c>
      <c r="AX190" s="135">
        <f t="shared" ca="1" si="99"/>
        <v>0</v>
      </c>
      <c r="AY190" s="135">
        <f t="shared" ca="1" si="99"/>
        <v>0</v>
      </c>
      <c r="AZ190" s="135">
        <f t="shared" ca="1" si="99"/>
        <v>0</v>
      </c>
      <c r="BA190" s="135">
        <f t="shared" ca="1" si="97"/>
        <v>0</v>
      </c>
      <c r="BB190" s="135">
        <f t="shared" ca="1" si="97"/>
        <v>0</v>
      </c>
      <c r="BC190" s="135">
        <f t="shared" ca="1" si="97"/>
        <v>0</v>
      </c>
      <c r="BD190" s="135">
        <f t="shared" ca="1" si="97"/>
        <v>0</v>
      </c>
      <c r="BE190" s="135">
        <f t="shared" ca="1" si="97"/>
        <v>0</v>
      </c>
      <c r="BF190" s="135">
        <f t="shared" ca="1" si="97"/>
        <v>0</v>
      </c>
      <c r="BG190" s="135">
        <f t="shared" ca="1" si="97"/>
        <v>0</v>
      </c>
      <c r="BH190" s="135">
        <f t="shared" ca="1" si="97"/>
        <v>0</v>
      </c>
      <c r="BI190" s="135">
        <f t="shared" ca="1" si="97"/>
        <v>0</v>
      </c>
      <c r="BJ190" s="135">
        <f t="shared" ca="1" si="97"/>
        <v>0</v>
      </c>
      <c r="BK190" s="135">
        <f t="shared" ca="1" si="97"/>
        <v>0</v>
      </c>
      <c r="BL190" s="135"/>
      <c r="BM190" s="135">
        <f ca="1">IF(INDEX($D190:$BV190, 1, MATCH(BM$11,$D$15:$BV$15,0))&gt;=PV_Zone_Ranking!$C$45,0,1)</f>
        <v>0</v>
      </c>
      <c r="BN190" s="135">
        <f t="shared" ca="1" si="81"/>
        <v>0</v>
      </c>
      <c r="BQ190">
        <f ca="1">IF(PV_Zone_Ranking!$AK$18="SS",0,IF(PV_Zone_Ranking!$G$29=0,0,1-(INDEX($D190:$BY190, 1, MATCH(BQ$11,$D$15:$BY$15,0))-PV_Zone_Ranking!$F$29)/(PV_Zone_Ranking!$G$29-PV_Zone_Ranking!$F$29)))</f>
        <v>3.8575399157771662</v>
      </c>
      <c r="BR190">
        <f>IF(PV_Zone_Ranking!$AK$18="TX",0,IF(PV_Zone_Ranking!$G$29=0,0,1-(INDEX($D190:$BY190, 1, MATCH(BR$11,$D$15:$BY$15,0))-PV_Zone_Ranking!$F$29)/(PV_Zone_Ranking!$G$29-PV_Zone_Ranking!$F$29)))</f>
        <v>0</v>
      </c>
      <c r="BS190">
        <f ca="1">IF(PV_Zone_Ranking!$G$30=0,0,1-(INDEX($D190:$BY190, 1, MATCH(BS$11,$D$15:$BY$15,0))-PV_Zone_Ranking!$F$30)/(PV_Zone_Ranking!$G$30-PV_Zone_Ranking!$F$30))</f>
        <v>1.0774207710083805</v>
      </c>
      <c r="BT190">
        <f ca="1">IF(PV_Zone_Ranking!$G$28=0,0,1-(INDEX($D190:$BY190, 1, MATCH(BT$11,$D$15:$BY$15,0))-PV_Zone_Ranking!$F$28)/(PV_Zone_Ranking!$G$28-PV_Zone_Ranking!$F$28))</f>
        <v>16.799370740204573</v>
      </c>
      <c r="BU190">
        <f ca="1">IF(PV_Zone_Ranking!$AK$18="SS",0,IF(PV_Zone_Ranking!$G$26=0,0,1-(INDEX($D190:$BY190, 1, MATCH(BU$11,$D$15:$BY$15,0))-PV_Zone_Ranking!$F$26)/(PV_Zone_Ranking!$G$26-PV_Zone_Ranking!$F$26)))</f>
        <v>19.138888658952798</v>
      </c>
      <c r="BV190">
        <f>IF(PV_Zone_Ranking!$AK$18="TX",0,IF(PV_Zone_Ranking!$G$26=0,0,1-(INDEX($D190:$BY190, 1, MATCH(BV$11,$D$15:$BY$15,0))-PV_Zone_Ranking!$F$26)/(PV_Zone_Ranking!$G$26-PV_Zone_Ranking!$F$26)))</f>
        <v>0</v>
      </c>
      <c r="BW190">
        <v>0</v>
      </c>
      <c r="BX190">
        <f t="shared" ca="1" si="102"/>
        <v>0</v>
      </c>
      <c r="BY190">
        <f t="shared" ca="1" si="102"/>
        <v>0</v>
      </c>
      <c r="BZ190">
        <f t="shared" ca="1" si="102"/>
        <v>0</v>
      </c>
      <c r="CA190">
        <f t="shared" ca="1" si="102"/>
        <v>0</v>
      </c>
      <c r="CB190">
        <f t="shared" ca="1" si="102"/>
        <v>0</v>
      </c>
      <c r="CC190">
        <f t="shared" ca="1" si="102"/>
        <v>0</v>
      </c>
      <c r="CD190">
        <f t="shared" ca="1" si="102"/>
        <v>0</v>
      </c>
      <c r="CE190">
        <f t="shared" ca="1" si="102"/>
        <v>0</v>
      </c>
      <c r="CF190">
        <f t="shared" ca="1" si="102"/>
        <v>0</v>
      </c>
      <c r="CG190">
        <f t="shared" ca="1" si="102"/>
        <v>0</v>
      </c>
      <c r="CH190" s="3">
        <f t="shared" ca="1" si="82"/>
        <v>0</v>
      </c>
      <c r="CI190" s="3">
        <f ca="1">IF($BN190=0,IF(PV_Zone_Ranking!$AK$18="SS",INDEX($D190:$BY190, 1, MATCH(CI$11,$D$15:$BY$15,0)),IF(PV_Zone_Ranking!$AK$18="TX",INDEX($D190:$BY190, 1, MATCH(CI$12,$D$15:$BY$15,0)),"Error")),0)</f>
        <v>0</v>
      </c>
      <c r="CJ190" s="4">
        <f t="shared" ca="1" si="79"/>
        <v>0</v>
      </c>
      <c r="CK190">
        <f t="shared" ca="1" si="83"/>
        <v>0</v>
      </c>
      <c r="CL190">
        <f t="shared" ca="1" si="84"/>
        <v>0</v>
      </c>
      <c r="CM190" s="4" t="str">
        <f ca="1">IF(D190=0,"",IF(CH190=0,"",COUNTIF($CH$16:$CH$197,"&gt;"&amp;CH190)+COUNTIF($CH190:$CH$197,CH190)))</f>
        <v/>
      </c>
      <c r="CN190" t="str">
        <f ca="1">IF(D190=0,"",IF(CH190=0,"",COUNTIFS($CI$16:$CI$197,"&lt;"&amp;CI190,$CI$16:$CI$197,"&lt;&gt;"&amp;0)+COUNTIF($CI190:$CI$197,CI190)))</f>
        <v/>
      </c>
      <c r="CQ190">
        <v>175</v>
      </c>
      <c r="CR190" t="e">
        <f t="shared" ca="1" si="98"/>
        <v>#N/A</v>
      </c>
      <c r="CS190" t="e">
        <f t="shared" ca="1" si="98"/>
        <v>#N/A</v>
      </c>
      <c r="CT190" s="3" t="e">
        <f t="shared" ca="1" si="98"/>
        <v>#N/A</v>
      </c>
      <c r="CU190" s="3" t="e">
        <f t="shared" ca="1" si="98"/>
        <v>#N/A</v>
      </c>
      <c r="CV190" s="4" t="e">
        <f t="shared" ca="1" si="98"/>
        <v>#N/A</v>
      </c>
      <c r="CW190" s="4" t="e">
        <f t="shared" ca="1" si="87"/>
        <v>#N/A</v>
      </c>
      <c r="CY190">
        <v>175</v>
      </c>
      <c r="CZ190" t="e">
        <f t="shared" ca="1" si="77"/>
        <v>#N/A</v>
      </c>
      <c r="DA190" t="e">
        <f t="shared" ca="1" si="77"/>
        <v>#N/A</v>
      </c>
      <c r="DB190" s="3" t="e">
        <f t="shared" ca="1" si="77"/>
        <v>#N/A</v>
      </c>
      <c r="DC190" s="3" t="e">
        <f t="shared" ca="1" si="77"/>
        <v>#N/A</v>
      </c>
      <c r="DD190" s="4" t="e">
        <f t="shared" ca="1" si="77"/>
        <v>#N/A</v>
      </c>
      <c r="DE190" s="4" t="e">
        <f t="shared" ca="1" si="88"/>
        <v>#N/A</v>
      </c>
      <c r="DF190" t="e">
        <f t="shared" ca="1" si="85"/>
        <v>#N/A</v>
      </c>
    </row>
    <row r="191" spans="4:110" x14ac:dyDescent="0.2">
      <c r="D191" s="135">
        <f t="shared" ca="1" si="101"/>
        <v>0</v>
      </c>
      <c r="E191" s="135">
        <f t="shared" ca="1" si="101"/>
        <v>0</v>
      </c>
      <c r="F191" s="135">
        <f t="shared" ca="1" si="101"/>
        <v>0</v>
      </c>
      <c r="G191" s="135">
        <f t="shared" ca="1" si="101"/>
        <v>0</v>
      </c>
      <c r="H191" s="135">
        <f t="shared" ca="1" si="101"/>
        <v>0</v>
      </c>
      <c r="I191" s="135">
        <f t="shared" ca="1" si="101"/>
        <v>0</v>
      </c>
      <c r="J191" s="2">
        <f t="shared" ca="1" si="101"/>
        <v>0</v>
      </c>
      <c r="K191" s="135">
        <f t="shared" ca="1" si="101"/>
        <v>0</v>
      </c>
      <c r="L191" s="135">
        <f t="shared" ca="1" si="101"/>
        <v>0</v>
      </c>
      <c r="M191" s="135">
        <f t="shared" ca="1" si="101"/>
        <v>0</v>
      </c>
      <c r="N191" s="135">
        <f t="shared" ca="1" si="101"/>
        <v>0</v>
      </c>
      <c r="O191" s="135">
        <f t="shared" ca="1" si="101"/>
        <v>0</v>
      </c>
      <c r="P191" s="135">
        <f t="shared" ca="1" si="101"/>
        <v>0</v>
      </c>
      <c r="Q191" s="135">
        <f t="shared" ca="1" si="101"/>
        <v>0</v>
      </c>
      <c r="R191" s="135">
        <f t="shared" ca="1" si="101"/>
        <v>0</v>
      </c>
      <c r="S191" s="135">
        <f t="shared" ca="1" si="101"/>
        <v>0</v>
      </c>
      <c r="T191" s="135">
        <f t="shared" ca="1" si="103"/>
        <v>0</v>
      </c>
      <c r="U191" s="135">
        <f t="shared" ca="1" si="103"/>
        <v>0</v>
      </c>
      <c r="V191" s="135">
        <f t="shared" ca="1" si="103"/>
        <v>0</v>
      </c>
      <c r="W191" s="135">
        <f t="shared" ca="1" si="103"/>
        <v>0</v>
      </c>
      <c r="X191" s="135">
        <f t="shared" ca="1" si="103"/>
        <v>0</v>
      </c>
      <c r="Y191" s="135">
        <f t="shared" ca="1" si="103"/>
        <v>0</v>
      </c>
      <c r="Z191" s="135">
        <f t="shared" ca="1" si="103"/>
        <v>0</v>
      </c>
      <c r="AA191" s="135">
        <f t="shared" ca="1" si="103"/>
        <v>0</v>
      </c>
      <c r="AB191" s="135">
        <f t="shared" ca="1" si="103"/>
        <v>0</v>
      </c>
      <c r="AC191" s="135">
        <f t="shared" ca="1" si="103"/>
        <v>0</v>
      </c>
      <c r="AD191" s="135">
        <f t="shared" ca="1" si="103"/>
        <v>0</v>
      </c>
      <c r="AE191" s="135">
        <f t="shared" ca="1" si="103"/>
        <v>0</v>
      </c>
      <c r="AF191" s="135">
        <f t="shared" ca="1" si="103"/>
        <v>0</v>
      </c>
      <c r="AG191" s="135">
        <f t="shared" ca="1" si="103"/>
        <v>0</v>
      </c>
      <c r="AH191" s="135">
        <f t="shared" ca="1" si="103"/>
        <v>0</v>
      </c>
      <c r="AI191" s="135">
        <f t="shared" ca="1" si="100"/>
        <v>0</v>
      </c>
      <c r="AJ191" s="135">
        <f t="shared" ca="1" si="100"/>
        <v>0</v>
      </c>
      <c r="AK191" s="135">
        <f t="shared" ca="1" si="100"/>
        <v>0</v>
      </c>
      <c r="AL191" s="135">
        <f t="shared" ca="1" si="100"/>
        <v>0</v>
      </c>
      <c r="AM191" s="135">
        <f t="shared" ca="1" si="100"/>
        <v>0</v>
      </c>
      <c r="AN191" s="135">
        <f t="shared" ca="1" si="100"/>
        <v>0</v>
      </c>
      <c r="AO191" s="135">
        <f t="shared" ca="1" si="100"/>
        <v>0</v>
      </c>
      <c r="AP191" s="135">
        <f t="shared" ca="1" si="100"/>
        <v>0</v>
      </c>
      <c r="AQ191" s="135">
        <f t="shared" ca="1" si="100"/>
        <v>0</v>
      </c>
      <c r="AR191" s="135">
        <f t="shared" ca="1" si="100"/>
        <v>0</v>
      </c>
      <c r="AS191" s="135">
        <f t="shared" ca="1" si="100"/>
        <v>0</v>
      </c>
      <c r="AT191" s="135">
        <f t="shared" ca="1" si="100"/>
        <v>0</v>
      </c>
      <c r="AU191" s="135">
        <f t="shared" ca="1" si="100"/>
        <v>0</v>
      </c>
      <c r="AV191" s="135">
        <f t="shared" ca="1" si="100"/>
        <v>0</v>
      </c>
      <c r="AW191" s="135">
        <f t="shared" ca="1" si="99"/>
        <v>0</v>
      </c>
      <c r="AX191" s="135">
        <f t="shared" ca="1" si="99"/>
        <v>0</v>
      </c>
      <c r="AY191" s="135">
        <f t="shared" ca="1" si="99"/>
        <v>0</v>
      </c>
      <c r="AZ191" s="135">
        <f t="shared" ca="1" si="99"/>
        <v>0</v>
      </c>
      <c r="BA191" s="135">
        <f t="shared" ca="1" si="97"/>
        <v>0</v>
      </c>
      <c r="BB191" s="135">
        <f t="shared" ca="1" si="97"/>
        <v>0</v>
      </c>
      <c r="BC191" s="135">
        <f t="shared" ca="1" si="97"/>
        <v>0</v>
      </c>
      <c r="BD191" s="135">
        <f t="shared" ca="1" si="97"/>
        <v>0</v>
      </c>
      <c r="BE191" s="135">
        <f t="shared" ca="1" si="97"/>
        <v>0</v>
      </c>
      <c r="BF191" s="135">
        <f t="shared" ca="1" si="97"/>
        <v>0</v>
      </c>
      <c r="BG191" s="135">
        <f t="shared" ca="1" si="97"/>
        <v>0</v>
      </c>
      <c r="BH191" s="135">
        <f t="shared" ref="BH191:BK191" ca="1" si="104">INDIRECT($B$3&amp;"!R"&amp;(ROW()-$D$14)&amp;"C"&amp;(COLUMN()-$C$15),FALSE)</f>
        <v>0</v>
      </c>
      <c r="BI191" s="135">
        <f t="shared" ca="1" si="104"/>
        <v>0</v>
      </c>
      <c r="BJ191" s="135">
        <f t="shared" ca="1" si="104"/>
        <v>0</v>
      </c>
      <c r="BK191" s="135">
        <f t="shared" ca="1" si="104"/>
        <v>0</v>
      </c>
      <c r="BL191" s="135"/>
      <c r="BM191" s="135">
        <f ca="1">IF(INDEX($D191:$BV191, 1, MATCH(BM$11,$D$15:$BV$15,0))&gt;=PV_Zone_Ranking!$C$45,0,1)</f>
        <v>0</v>
      </c>
      <c r="BN191" s="135">
        <f t="shared" ca="1" si="81"/>
        <v>0</v>
      </c>
      <c r="BQ191">
        <f ca="1">IF(PV_Zone_Ranking!$AK$18="SS",0,IF(PV_Zone_Ranking!$G$29=0,0,1-(INDEX($D191:$BY191, 1, MATCH(BQ$11,$D$15:$BY$15,0))-PV_Zone_Ranking!$F$29)/(PV_Zone_Ranking!$G$29-PV_Zone_Ranking!$F$29)))</f>
        <v>3.8575399157771662</v>
      </c>
      <c r="BR191">
        <f>IF(PV_Zone_Ranking!$AK$18="TX",0,IF(PV_Zone_Ranking!$G$29=0,0,1-(INDEX($D191:$BY191, 1, MATCH(BR$11,$D$15:$BY$15,0))-PV_Zone_Ranking!$F$29)/(PV_Zone_Ranking!$G$29-PV_Zone_Ranking!$F$29)))</f>
        <v>0</v>
      </c>
      <c r="BS191">
        <f ca="1">IF(PV_Zone_Ranking!$G$30=0,0,1-(INDEX($D191:$BY191, 1, MATCH(BS$11,$D$15:$BY$15,0))-PV_Zone_Ranking!$F$30)/(PV_Zone_Ranking!$G$30-PV_Zone_Ranking!$F$30))</f>
        <v>1.0774207710083805</v>
      </c>
      <c r="BT191">
        <f ca="1">IF(PV_Zone_Ranking!$G$28=0,0,1-(INDEX($D191:$BY191, 1, MATCH(BT$11,$D$15:$BY$15,0))-PV_Zone_Ranking!$F$28)/(PV_Zone_Ranking!$G$28-PV_Zone_Ranking!$F$28))</f>
        <v>16.799370740204573</v>
      </c>
      <c r="BU191">
        <f ca="1">IF(PV_Zone_Ranking!$AK$18="SS",0,IF(PV_Zone_Ranking!$G$26=0,0,1-(INDEX($D191:$BY191, 1, MATCH(BU$11,$D$15:$BY$15,0))-PV_Zone_Ranking!$F$26)/(PV_Zone_Ranking!$G$26-PV_Zone_Ranking!$F$26)))</f>
        <v>19.138888658952798</v>
      </c>
      <c r="BV191">
        <f>IF(PV_Zone_Ranking!$AK$18="TX",0,IF(PV_Zone_Ranking!$G$26=0,0,1-(INDEX($D191:$BY191, 1, MATCH(BV$11,$D$15:$BY$15,0))-PV_Zone_Ranking!$F$26)/(PV_Zone_Ranking!$G$26-PV_Zone_Ranking!$F$26)))</f>
        <v>0</v>
      </c>
      <c r="BW191">
        <v>0</v>
      </c>
      <c r="BX191">
        <f t="shared" ca="1" si="102"/>
        <v>0</v>
      </c>
      <c r="BY191">
        <f t="shared" ca="1" si="102"/>
        <v>0</v>
      </c>
      <c r="BZ191">
        <f t="shared" ca="1" si="102"/>
        <v>0</v>
      </c>
      <c r="CA191">
        <f t="shared" ca="1" si="102"/>
        <v>0</v>
      </c>
      <c r="CB191">
        <f t="shared" ca="1" si="102"/>
        <v>0</v>
      </c>
      <c r="CC191">
        <f t="shared" ca="1" si="102"/>
        <v>0</v>
      </c>
      <c r="CD191">
        <f t="shared" ca="1" si="102"/>
        <v>0</v>
      </c>
      <c r="CE191">
        <f t="shared" ca="1" si="102"/>
        <v>0</v>
      </c>
      <c r="CF191">
        <f t="shared" ca="1" si="102"/>
        <v>0</v>
      </c>
      <c r="CG191">
        <f t="shared" ca="1" si="102"/>
        <v>0</v>
      </c>
      <c r="CH191" s="3">
        <f t="shared" ca="1" si="82"/>
        <v>0</v>
      </c>
      <c r="CI191" s="3">
        <f ca="1">IF($BN191=0,IF(PV_Zone_Ranking!$AK$18="SS",INDEX($D191:$BY191, 1, MATCH(CI$11,$D$15:$BY$15,0)),IF(PV_Zone_Ranking!$AK$18="TX",INDEX($D191:$BY191, 1, MATCH(CI$12,$D$15:$BY$15,0)),"Error")),0)</f>
        <v>0</v>
      </c>
      <c r="CJ191" s="4">
        <f t="shared" ca="1" si="79"/>
        <v>0</v>
      </c>
      <c r="CK191">
        <f t="shared" ca="1" si="83"/>
        <v>0</v>
      </c>
      <c r="CL191">
        <f t="shared" ca="1" si="84"/>
        <v>0</v>
      </c>
      <c r="CM191" s="4" t="str">
        <f ca="1">IF(D191=0,"",IF(CH191=0,"",COUNTIF($CH$16:$CH$197,"&gt;"&amp;CH191)+COUNTIF($CH191:$CH$197,CH191)))</f>
        <v/>
      </c>
      <c r="CN191" t="str">
        <f ca="1">IF(D191=0,"",IF(CH191=0,"",COUNTIFS($CI$16:$CI$197,"&lt;"&amp;CI191,$CI$16:$CI$197,"&lt;&gt;"&amp;0)+COUNTIF($CI191:$CI$197,CI191)))</f>
        <v/>
      </c>
      <c r="CQ191">
        <v>176</v>
      </c>
      <c r="CR191" t="e">
        <f t="shared" ca="1" si="98"/>
        <v>#N/A</v>
      </c>
      <c r="CS191" t="e">
        <f t="shared" ca="1" si="98"/>
        <v>#N/A</v>
      </c>
      <c r="CT191" s="3" t="e">
        <f t="shared" ca="1" si="98"/>
        <v>#N/A</v>
      </c>
      <c r="CU191" s="3" t="e">
        <f t="shared" ca="1" si="98"/>
        <v>#N/A</v>
      </c>
      <c r="CV191" s="4" t="e">
        <f t="shared" ca="1" si="98"/>
        <v>#N/A</v>
      </c>
      <c r="CW191" s="4" t="e">
        <f t="shared" ca="1" si="87"/>
        <v>#N/A</v>
      </c>
      <c r="CY191">
        <v>176</v>
      </c>
      <c r="CZ191" t="e">
        <f t="shared" ca="1" si="77"/>
        <v>#N/A</v>
      </c>
      <c r="DA191" t="e">
        <f t="shared" ca="1" si="77"/>
        <v>#N/A</v>
      </c>
      <c r="DB191" s="3" t="e">
        <f t="shared" ca="1" si="77"/>
        <v>#N/A</v>
      </c>
      <c r="DC191" s="3" t="e">
        <f t="shared" ca="1" si="77"/>
        <v>#N/A</v>
      </c>
      <c r="DD191" s="4" t="e">
        <f t="shared" ca="1" si="77"/>
        <v>#N/A</v>
      </c>
      <c r="DE191" s="4" t="e">
        <f t="shared" ca="1" si="88"/>
        <v>#N/A</v>
      </c>
      <c r="DF191" t="e">
        <f t="shared" ca="1" si="85"/>
        <v>#N/A</v>
      </c>
    </row>
    <row r="192" spans="4:110" x14ac:dyDescent="0.2">
      <c r="D192" s="135">
        <f t="shared" ca="1" si="101"/>
        <v>0</v>
      </c>
      <c r="E192" s="135">
        <f t="shared" ca="1" si="101"/>
        <v>0</v>
      </c>
      <c r="F192" s="135">
        <f t="shared" ca="1" si="101"/>
        <v>0</v>
      </c>
      <c r="G192" s="135">
        <f t="shared" ca="1" si="101"/>
        <v>0</v>
      </c>
      <c r="H192" s="135">
        <f t="shared" ca="1" si="101"/>
        <v>0</v>
      </c>
      <c r="I192" s="135">
        <f t="shared" ca="1" si="101"/>
        <v>0</v>
      </c>
      <c r="J192" s="2">
        <f t="shared" ca="1" si="101"/>
        <v>0</v>
      </c>
      <c r="K192" s="135">
        <f t="shared" ca="1" si="101"/>
        <v>0</v>
      </c>
      <c r="L192" s="135">
        <f t="shared" ca="1" si="101"/>
        <v>0</v>
      </c>
      <c r="M192" s="135">
        <f t="shared" ca="1" si="101"/>
        <v>0</v>
      </c>
      <c r="N192" s="135">
        <f t="shared" ca="1" si="101"/>
        <v>0</v>
      </c>
      <c r="O192" s="135">
        <f t="shared" ca="1" si="101"/>
        <v>0</v>
      </c>
      <c r="P192" s="135">
        <f t="shared" ca="1" si="101"/>
        <v>0</v>
      </c>
      <c r="Q192" s="135">
        <f t="shared" ca="1" si="101"/>
        <v>0</v>
      </c>
      <c r="R192" s="135">
        <f t="shared" ca="1" si="101"/>
        <v>0</v>
      </c>
      <c r="S192" s="135">
        <f t="shared" ca="1" si="101"/>
        <v>0</v>
      </c>
      <c r="T192" s="135">
        <f t="shared" ca="1" si="103"/>
        <v>0</v>
      </c>
      <c r="U192" s="135">
        <f t="shared" ca="1" si="103"/>
        <v>0</v>
      </c>
      <c r="V192" s="135">
        <f t="shared" ca="1" si="103"/>
        <v>0</v>
      </c>
      <c r="W192" s="135">
        <f t="shared" ca="1" si="103"/>
        <v>0</v>
      </c>
      <c r="X192" s="135">
        <f t="shared" ca="1" si="103"/>
        <v>0</v>
      </c>
      <c r="Y192" s="135">
        <f t="shared" ca="1" si="103"/>
        <v>0</v>
      </c>
      <c r="Z192" s="135">
        <f t="shared" ca="1" si="103"/>
        <v>0</v>
      </c>
      <c r="AA192" s="135">
        <f t="shared" ca="1" si="103"/>
        <v>0</v>
      </c>
      <c r="AB192" s="135">
        <f t="shared" ca="1" si="103"/>
        <v>0</v>
      </c>
      <c r="AC192" s="135">
        <f t="shared" ca="1" si="103"/>
        <v>0</v>
      </c>
      <c r="AD192" s="135">
        <f t="shared" ca="1" si="103"/>
        <v>0</v>
      </c>
      <c r="AE192" s="135">
        <f t="shared" ca="1" si="103"/>
        <v>0</v>
      </c>
      <c r="AF192" s="135">
        <f t="shared" ca="1" si="103"/>
        <v>0</v>
      </c>
      <c r="AG192" s="135">
        <f t="shared" ca="1" si="103"/>
        <v>0</v>
      </c>
      <c r="AH192" s="135">
        <f t="shared" ca="1" si="103"/>
        <v>0</v>
      </c>
      <c r="AI192" s="135">
        <f t="shared" ca="1" si="100"/>
        <v>0</v>
      </c>
      <c r="AJ192" s="135">
        <f t="shared" ca="1" si="100"/>
        <v>0</v>
      </c>
      <c r="AK192" s="135">
        <f t="shared" ca="1" si="100"/>
        <v>0</v>
      </c>
      <c r="AL192" s="135">
        <f t="shared" ca="1" si="100"/>
        <v>0</v>
      </c>
      <c r="AM192" s="135">
        <f t="shared" ca="1" si="100"/>
        <v>0</v>
      </c>
      <c r="AN192" s="135">
        <f t="shared" ca="1" si="100"/>
        <v>0</v>
      </c>
      <c r="AO192" s="135">
        <f t="shared" ca="1" si="100"/>
        <v>0</v>
      </c>
      <c r="AP192" s="135">
        <f t="shared" ca="1" si="100"/>
        <v>0</v>
      </c>
      <c r="AQ192" s="135">
        <f t="shared" ca="1" si="100"/>
        <v>0</v>
      </c>
      <c r="AR192" s="135">
        <f t="shared" ca="1" si="100"/>
        <v>0</v>
      </c>
      <c r="AS192" s="135">
        <f t="shared" ca="1" si="100"/>
        <v>0</v>
      </c>
      <c r="AT192" s="135">
        <f t="shared" ca="1" si="100"/>
        <v>0</v>
      </c>
      <c r="AU192" s="135">
        <f t="shared" ca="1" si="100"/>
        <v>0</v>
      </c>
      <c r="AV192" s="135">
        <f t="shared" ca="1" si="100"/>
        <v>0</v>
      </c>
      <c r="AW192" s="135">
        <f t="shared" ca="1" si="99"/>
        <v>0</v>
      </c>
      <c r="AX192" s="135">
        <f t="shared" ca="1" si="99"/>
        <v>0</v>
      </c>
      <c r="AY192" s="135">
        <f t="shared" ca="1" si="99"/>
        <v>0</v>
      </c>
      <c r="AZ192" s="135">
        <f t="shared" ca="1" si="99"/>
        <v>0</v>
      </c>
      <c r="BA192" s="135">
        <f t="shared" ca="1" si="99"/>
        <v>0</v>
      </c>
      <c r="BB192" s="135">
        <f t="shared" ca="1" si="99"/>
        <v>0</v>
      </c>
      <c r="BC192" s="135">
        <f t="shared" ca="1" si="99"/>
        <v>0</v>
      </c>
      <c r="BD192" s="135">
        <f t="shared" ca="1" si="99"/>
        <v>0</v>
      </c>
      <c r="BE192" s="135">
        <f t="shared" ca="1" si="99"/>
        <v>0</v>
      </c>
      <c r="BF192" s="135">
        <f t="shared" ca="1" si="99"/>
        <v>0</v>
      </c>
      <c r="BG192" s="135">
        <f t="shared" ref="BG192:BK207" ca="1" si="105">INDIRECT($B$3&amp;"!R"&amp;(ROW()-$D$14)&amp;"C"&amp;(COLUMN()-$C$15),FALSE)</f>
        <v>0</v>
      </c>
      <c r="BH192" s="135">
        <f t="shared" ca="1" si="105"/>
        <v>0</v>
      </c>
      <c r="BI192" s="135">
        <f t="shared" ca="1" si="105"/>
        <v>0</v>
      </c>
      <c r="BJ192" s="135">
        <f t="shared" ca="1" si="105"/>
        <v>0</v>
      </c>
      <c r="BK192" s="135">
        <f t="shared" ca="1" si="105"/>
        <v>0</v>
      </c>
      <c r="BL192" s="135"/>
      <c r="BM192" s="135">
        <f ca="1">IF(INDEX($D192:$BV192, 1, MATCH(BM$11,$D$15:$BV$15,0))&gt;=PV_Zone_Ranking!$C$45,0,1)</f>
        <v>0</v>
      </c>
      <c r="BN192" s="135">
        <f t="shared" ca="1" si="81"/>
        <v>0</v>
      </c>
      <c r="BQ192">
        <f ca="1">IF(PV_Zone_Ranking!$AK$18="SS",0,IF(PV_Zone_Ranking!$G$29=0,0,1-(INDEX($D192:$BY192, 1, MATCH(BQ$11,$D$15:$BY$15,0))-PV_Zone_Ranking!$F$29)/(PV_Zone_Ranking!$G$29-PV_Zone_Ranking!$F$29)))</f>
        <v>3.8575399157771662</v>
      </c>
      <c r="BR192">
        <f>IF(PV_Zone_Ranking!$AK$18="TX",0,IF(PV_Zone_Ranking!$G$29=0,0,1-(INDEX($D192:$BY192, 1, MATCH(BR$11,$D$15:$BY$15,0))-PV_Zone_Ranking!$F$29)/(PV_Zone_Ranking!$G$29-PV_Zone_Ranking!$F$29)))</f>
        <v>0</v>
      </c>
      <c r="BS192">
        <f ca="1">IF(PV_Zone_Ranking!$G$30=0,0,1-(INDEX($D192:$BY192, 1, MATCH(BS$11,$D$15:$BY$15,0))-PV_Zone_Ranking!$F$30)/(PV_Zone_Ranking!$G$30-PV_Zone_Ranking!$F$30))</f>
        <v>1.0774207710083805</v>
      </c>
      <c r="BT192">
        <f ca="1">IF(PV_Zone_Ranking!$G$28=0,0,1-(INDEX($D192:$BY192, 1, MATCH(BT$11,$D$15:$BY$15,0))-PV_Zone_Ranking!$F$28)/(PV_Zone_Ranking!$G$28-PV_Zone_Ranking!$F$28))</f>
        <v>16.799370740204573</v>
      </c>
      <c r="BU192">
        <f ca="1">IF(PV_Zone_Ranking!$AK$18="SS",0,IF(PV_Zone_Ranking!$G$26=0,0,1-(INDEX($D192:$BY192, 1, MATCH(BU$11,$D$15:$BY$15,0))-PV_Zone_Ranking!$F$26)/(PV_Zone_Ranking!$G$26-PV_Zone_Ranking!$F$26)))</f>
        <v>19.138888658952798</v>
      </c>
      <c r="BV192">
        <f>IF(PV_Zone_Ranking!$AK$18="TX",0,IF(PV_Zone_Ranking!$G$26=0,0,1-(INDEX($D192:$BY192, 1, MATCH(BV$11,$D$15:$BY$15,0))-PV_Zone_Ranking!$F$26)/(PV_Zone_Ranking!$G$26-PV_Zone_Ranking!$F$26)))</f>
        <v>0</v>
      </c>
      <c r="BW192">
        <v>0</v>
      </c>
      <c r="BX192">
        <f t="shared" ca="1" si="102"/>
        <v>0</v>
      </c>
      <c r="BY192">
        <f t="shared" ca="1" si="102"/>
        <v>0</v>
      </c>
      <c r="BZ192">
        <f t="shared" ca="1" si="102"/>
        <v>0</v>
      </c>
      <c r="CA192">
        <f t="shared" ca="1" si="102"/>
        <v>0</v>
      </c>
      <c r="CB192">
        <f t="shared" ca="1" si="102"/>
        <v>0</v>
      </c>
      <c r="CC192">
        <f t="shared" ca="1" si="102"/>
        <v>0</v>
      </c>
      <c r="CD192">
        <f t="shared" ca="1" si="102"/>
        <v>0</v>
      </c>
      <c r="CE192">
        <f t="shared" ca="1" si="102"/>
        <v>0</v>
      </c>
      <c r="CF192">
        <f t="shared" ca="1" si="102"/>
        <v>0</v>
      </c>
      <c r="CG192">
        <f t="shared" ca="1" si="102"/>
        <v>0</v>
      </c>
      <c r="CH192" s="3">
        <f t="shared" ca="1" si="82"/>
        <v>0</v>
      </c>
      <c r="CI192" s="3">
        <f ca="1">IF($BN192=0,IF(PV_Zone_Ranking!$AK$18="SS",INDEX($D192:$BY192, 1, MATCH(CI$11,$D$15:$BY$15,0)),IF(PV_Zone_Ranking!$AK$18="TX",INDEX($D192:$BY192, 1, MATCH(CI$12,$D$15:$BY$15,0)),"Error")),0)</f>
        <v>0</v>
      </c>
      <c r="CJ192" s="4">
        <f t="shared" ca="1" si="79"/>
        <v>0</v>
      </c>
      <c r="CK192">
        <f t="shared" ca="1" si="83"/>
        <v>0</v>
      </c>
      <c r="CL192">
        <f t="shared" ca="1" si="84"/>
        <v>0</v>
      </c>
      <c r="CM192" s="4" t="str">
        <f ca="1">IF(D192=0,"",IF(CH192=0,"",COUNTIF($CH$16:$CH$197,"&gt;"&amp;CH192)+COUNTIF($CH192:$CH$197,CH192)))</f>
        <v/>
      </c>
      <c r="CN192" t="str">
        <f ca="1">IF(D192=0,"",IF(CH192=0,"",COUNTIFS($CI$16:$CI$197,"&lt;"&amp;CI192,$CI$16:$CI$197,"&lt;&gt;"&amp;0)+COUNTIF($CI192:$CI$197,CI192)))</f>
        <v/>
      </c>
      <c r="CQ192">
        <v>177</v>
      </c>
      <c r="CR192" t="e">
        <f t="shared" ca="1" si="98"/>
        <v>#N/A</v>
      </c>
      <c r="CS192" t="e">
        <f t="shared" ca="1" si="98"/>
        <v>#N/A</v>
      </c>
      <c r="CT192" s="3" t="e">
        <f t="shared" ca="1" si="98"/>
        <v>#N/A</v>
      </c>
      <c r="CU192" s="3" t="e">
        <f t="shared" ca="1" si="98"/>
        <v>#N/A</v>
      </c>
      <c r="CV192" s="4" t="e">
        <f t="shared" ca="1" si="98"/>
        <v>#N/A</v>
      </c>
      <c r="CW192" s="4" t="e">
        <f t="shared" ca="1" si="87"/>
        <v>#N/A</v>
      </c>
      <c r="CY192">
        <v>177</v>
      </c>
      <c r="CZ192" t="e">
        <f t="shared" ca="1" si="77"/>
        <v>#N/A</v>
      </c>
      <c r="DA192" t="e">
        <f t="shared" ca="1" si="77"/>
        <v>#N/A</v>
      </c>
      <c r="DB192" s="3" t="e">
        <f t="shared" ca="1" si="77"/>
        <v>#N/A</v>
      </c>
      <c r="DC192" s="3" t="e">
        <f t="shared" ca="1" si="77"/>
        <v>#N/A</v>
      </c>
      <c r="DD192" s="4" t="e">
        <f t="shared" ca="1" si="77"/>
        <v>#N/A</v>
      </c>
      <c r="DE192" s="4" t="e">
        <f t="shared" ca="1" si="88"/>
        <v>#N/A</v>
      </c>
      <c r="DF192" t="e">
        <f t="shared" ca="1" si="85"/>
        <v>#N/A</v>
      </c>
    </row>
    <row r="193" spans="4:110" x14ac:dyDescent="0.2">
      <c r="D193" s="135">
        <f t="shared" ca="1" si="101"/>
        <v>0</v>
      </c>
      <c r="E193" s="135">
        <f t="shared" ca="1" si="101"/>
        <v>0</v>
      </c>
      <c r="F193" s="135">
        <f t="shared" ca="1" si="101"/>
        <v>0</v>
      </c>
      <c r="G193" s="135">
        <f t="shared" ca="1" si="101"/>
        <v>0</v>
      </c>
      <c r="H193" s="135">
        <f t="shared" ca="1" si="101"/>
        <v>0</v>
      </c>
      <c r="I193" s="135">
        <f t="shared" ca="1" si="101"/>
        <v>0</v>
      </c>
      <c r="J193" s="2">
        <f t="shared" ca="1" si="101"/>
        <v>0</v>
      </c>
      <c r="K193" s="135">
        <f t="shared" ca="1" si="101"/>
        <v>0</v>
      </c>
      <c r="L193" s="135">
        <f t="shared" ca="1" si="101"/>
        <v>0</v>
      </c>
      <c r="M193" s="135">
        <f t="shared" ca="1" si="101"/>
        <v>0</v>
      </c>
      <c r="N193" s="135">
        <f t="shared" ca="1" si="101"/>
        <v>0</v>
      </c>
      <c r="O193" s="135">
        <f t="shared" ca="1" si="101"/>
        <v>0</v>
      </c>
      <c r="P193" s="135">
        <f t="shared" ca="1" si="101"/>
        <v>0</v>
      </c>
      <c r="Q193" s="135">
        <f t="shared" ca="1" si="101"/>
        <v>0</v>
      </c>
      <c r="R193" s="135">
        <f t="shared" ca="1" si="101"/>
        <v>0</v>
      </c>
      <c r="S193" s="135">
        <f t="shared" ca="1" si="101"/>
        <v>0</v>
      </c>
      <c r="T193" s="135">
        <f t="shared" ca="1" si="103"/>
        <v>0</v>
      </c>
      <c r="U193" s="135">
        <f t="shared" ca="1" si="103"/>
        <v>0</v>
      </c>
      <c r="V193" s="135">
        <f t="shared" ca="1" si="103"/>
        <v>0</v>
      </c>
      <c r="W193" s="135">
        <f t="shared" ca="1" si="103"/>
        <v>0</v>
      </c>
      <c r="X193" s="135">
        <f t="shared" ca="1" si="103"/>
        <v>0</v>
      </c>
      <c r="Y193" s="135">
        <f t="shared" ca="1" si="103"/>
        <v>0</v>
      </c>
      <c r="Z193" s="135">
        <f t="shared" ca="1" si="103"/>
        <v>0</v>
      </c>
      <c r="AA193" s="135">
        <f t="shared" ca="1" si="103"/>
        <v>0</v>
      </c>
      <c r="AB193" s="135">
        <f t="shared" ca="1" si="103"/>
        <v>0</v>
      </c>
      <c r="AC193" s="135">
        <f t="shared" ca="1" si="103"/>
        <v>0</v>
      </c>
      <c r="AD193" s="135">
        <f t="shared" ca="1" si="103"/>
        <v>0</v>
      </c>
      <c r="AE193" s="135">
        <f t="shared" ca="1" si="103"/>
        <v>0</v>
      </c>
      <c r="AF193" s="135">
        <f t="shared" ca="1" si="103"/>
        <v>0</v>
      </c>
      <c r="AG193" s="135">
        <f t="shared" ca="1" si="103"/>
        <v>0</v>
      </c>
      <c r="AH193" s="135">
        <f t="shared" ca="1" si="103"/>
        <v>0</v>
      </c>
      <c r="AI193" s="135">
        <f t="shared" ca="1" si="100"/>
        <v>0</v>
      </c>
      <c r="AJ193" s="135">
        <f t="shared" ca="1" si="100"/>
        <v>0</v>
      </c>
      <c r="AK193" s="135">
        <f t="shared" ca="1" si="100"/>
        <v>0</v>
      </c>
      <c r="AL193" s="135">
        <f t="shared" ca="1" si="100"/>
        <v>0</v>
      </c>
      <c r="AM193" s="135">
        <f t="shared" ca="1" si="100"/>
        <v>0</v>
      </c>
      <c r="AN193" s="135">
        <f t="shared" ca="1" si="100"/>
        <v>0</v>
      </c>
      <c r="AO193" s="135">
        <f t="shared" ca="1" si="100"/>
        <v>0</v>
      </c>
      <c r="AP193" s="135">
        <f t="shared" ca="1" si="100"/>
        <v>0</v>
      </c>
      <c r="AQ193" s="135">
        <f t="shared" ca="1" si="100"/>
        <v>0</v>
      </c>
      <c r="AR193" s="135">
        <f t="shared" ca="1" si="100"/>
        <v>0</v>
      </c>
      <c r="AS193" s="135">
        <f t="shared" ca="1" si="100"/>
        <v>0</v>
      </c>
      <c r="AT193" s="135">
        <f t="shared" ca="1" si="100"/>
        <v>0</v>
      </c>
      <c r="AU193" s="135">
        <f t="shared" ca="1" si="100"/>
        <v>0</v>
      </c>
      <c r="AV193" s="135">
        <f t="shared" ca="1" si="100"/>
        <v>0</v>
      </c>
      <c r="AW193" s="135">
        <f t="shared" ca="1" si="99"/>
        <v>0</v>
      </c>
      <c r="AX193" s="135">
        <f t="shared" ca="1" si="99"/>
        <v>0</v>
      </c>
      <c r="AY193" s="135">
        <f t="shared" ca="1" si="99"/>
        <v>0</v>
      </c>
      <c r="AZ193" s="135">
        <f t="shared" ca="1" si="99"/>
        <v>0</v>
      </c>
      <c r="BA193" s="135">
        <f t="shared" ca="1" si="99"/>
        <v>0</v>
      </c>
      <c r="BB193" s="135">
        <f t="shared" ca="1" si="99"/>
        <v>0</v>
      </c>
      <c r="BC193" s="135">
        <f t="shared" ca="1" si="99"/>
        <v>0</v>
      </c>
      <c r="BD193" s="135">
        <f t="shared" ca="1" si="99"/>
        <v>0</v>
      </c>
      <c r="BE193" s="135">
        <f t="shared" ca="1" si="99"/>
        <v>0</v>
      </c>
      <c r="BF193" s="135">
        <f t="shared" ca="1" si="99"/>
        <v>0</v>
      </c>
      <c r="BG193" s="135">
        <f t="shared" ca="1" si="105"/>
        <v>0</v>
      </c>
      <c r="BH193" s="135">
        <f t="shared" ca="1" si="105"/>
        <v>0</v>
      </c>
      <c r="BI193" s="135">
        <f t="shared" ca="1" si="105"/>
        <v>0</v>
      </c>
      <c r="BJ193" s="135">
        <f t="shared" ca="1" si="105"/>
        <v>0</v>
      </c>
      <c r="BK193" s="135">
        <f t="shared" ca="1" si="105"/>
        <v>0</v>
      </c>
      <c r="BL193" s="135"/>
      <c r="BM193" s="135">
        <f ca="1">IF(INDEX($D193:$BV193, 1, MATCH(BM$11,$D$15:$BV$15,0))&gt;=PV_Zone_Ranking!$C$45,0,1)</f>
        <v>0</v>
      </c>
      <c r="BN193" s="135">
        <f t="shared" ca="1" si="81"/>
        <v>0</v>
      </c>
      <c r="BQ193">
        <f ca="1">IF(PV_Zone_Ranking!$AK$18="SS",0,IF(PV_Zone_Ranking!$G$29=0,0,1-(INDEX($D193:$BY193, 1, MATCH(BQ$11,$D$15:$BY$15,0))-PV_Zone_Ranking!$F$29)/(PV_Zone_Ranking!$G$29-PV_Zone_Ranking!$F$29)))</f>
        <v>3.8575399157771662</v>
      </c>
      <c r="BR193">
        <f>IF(PV_Zone_Ranking!$AK$18="TX",0,IF(PV_Zone_Ranking!$G$29=0,0,1-(INDEX($D193:$BY193, 1, MATCH(BR$11,$D$15:$BY$15,0))-PV_Zone_Ranking!$F$29)/(PV_Zone_Ranking!$G$29-PV_Zone_Ranking!$F$29)))</f>
        <v>0</v>
      </c>
      <c r="BS193">
        <f ca="1">IF(PV_Zone_Ranking!$G$30=0,0,1-(INDEX($D193:$BY193, 1, MATCH(BS$11,$D$15:$BY$15,0))-PV_Zone_Ranking!$F$30)/(PV_Zone_Ranking!$G$30-PV_Zone_Ranking!$F$30))</f>
        <v>1.0774207710083805</v>
      </c>
      <c r="BT193">
        <f ca="1">IF(PV_Zone_Ranking!$G$28=0,0,1-(INDEX($D193:$BY193, 1, MATCH(BT$11,$D$15:$BY$15,0))-PV_Zone_Ranking!$F$28)/(PV_Zone_Ranking!$G$28-PV_Zone_Ranking!$F$28))</f>
        <v>16.799370740204573</v>
      </c>
      <c r="BU193">
        <f ca="1">IF(PV_Zone_Ranking!$AK$18="SS",0,IF(PV_Zone_Ranking!$G$26=0,0,1-(INDEX($D193:$BY193, 1, MATCH(BU$11,$D$15:$BY$15,0))-PV_Zone_Ranking!$F$26)/(PV_Zone_Ranking!$G$26-PV_Zone_Ranking!$F$26)))</f>
        <v>19.138888658952798</v>
      </c>
      <c r="BV193">
        <f>IF(PV_Zone_Ranking!$AK$18="TX",0,IF(PV_Zone_Ranking!$G$26=0,0,1-(INDEX($D193:$BY193, 1, MATCH(BV$11,$D$15:$BY$15,0))-PV_Zone_Ranking!$F$26)/(PV_Zone_Ranking!$G$26-PV_Zone_Ranking!$F$26)))</f>
        <v>0</v>
      </c>
      <c r="BW193">
        <v>0</v>
      </c>
      <c r="BX193">
        <f t="shared" ca="1" si="102"/>
        <v>0</v>
      </c>
      <c r="BY193">
        <f t="shared" ca="1" si="102"/>
        <v>0</v>
      </c>
      <c r="BZ193">
        <f t="shared" ca="1" si="102"/>
        <v>0</v>
      </c>
      <c r="CA193">
        <f t="shared" ca="1" si="102"/>
        <v>0</v>
      </c>
      <c r="CB193">
        <f t="shared" ca="1" si="102"/>
        <v>0</v>
      </c>
      <c r="CC193">
        <f t="shared" ca="1" si="102"/>
        <v>0</v>
      </c>
      <c r="CD193">
        <f t="shared" ca="1" si="102"/>
        <v>0</v>
      </c>
      <c r="CE193">
        <f t="shared" ca="1" si="102"/>
        <v>0</v>
      </c>
      <c r="CF193">
        <f t="shared" ca="1" si="102"/>
        <v>0</v>
      </c>
      <c r="CG193">
        <f t="shared" ca="1" si="102"/>
        <v>0</v>
      </c>
      <c r="CH193" s="3">
        <f t="shared" ca="1" si="82"/>
        <v>0</v>
      </c>
      <c r="CI193" s="3">
        <f ca="1">IF($BN193=0,IF(PV_Zone_Ranking!$AK$18="SS",INDEX($D193:$BY193, 1, MATCH(CI$11,$D$15:$BY$15,0)),IF(PV_Zone_Ranking!$AK$18="TX",INDEX($D193:$BY193, 1, MATCH(CI$12,$D$15:$BY$15,0)),"Error")),0)</f>
        <v>0</v>
      </c>
      <c r="CJ193" s="4">
        <f t="shared" ca="1" si="79"/>
        <v>0</v>
      </c>
      <c r="CK193">
        <f t="shared" ca="1" si="83"/>
        <v>0</v>
      </c>
      <c r="CL193">
        <f t="shared" ca="1" si="84"/>
        <v>0</v>
      </c>
      <c r="CM193" s="4" t="str">
        <f ca="1">IF(D193=0,"",IF(CH193=0,"",COUNTIF($CH$16:$CH$197,"&gt;"&amp;CH193)+COUNTIF($CH193:$CH$197,CH193)))</f>
        <v/>
      </c>
      <c r="CN193" t="str">
        <f ca="1">IF(D193=0,"",IF(CH193=0,"",COUNTIFS($CI$16:$CI$197,"&lt;"&amp;CI193,$CI$16:$CI$197,"&lt;&gt;"&amp;0)+COUNTIF($CI193:$CI$197,CI193)))</f>
        <v/>
      </c>
      <c r="CQ193">
        <v>178</v>
      </c>
      <c r="CR193" t="e">
        <f t="shared" ca="1" si="98"/>
        <v>#N/A</v>
      </c>
      <c r="CS193" t="e">
        <f t="shared" ca="1" si="98"/>
        <v>#N/A</v>
      </c>
      <c r="CT193" s="3" t="e">
        <f t="shared" ca="1" si="98"/>
        <v>#N/A</v>
      </c>
      <c r="CU193" s="3" t="e">
        <f t="shared" ca="1" si="98"/>
        <v>#N/A</v>
      </c>
      <c r="CV193" s="4" t="e">
        <f t="shared" ca="1" si="98"/>
        <v>#N/A</v>
      </c>
      <c r="CW193" s="4" t="e">
        <f t="shared" ca="1" si="87"/>
        <v>#N/A</v>
      </c>
      <c r="CY193">
        <v>178</v>
      </c>
      <c r="CZ193" t="e">
        <f t="shared" ref="CZ193:DD208" ca="1" si="106">INDEX($CH$16:$CN$197,MATCH($CY193,$CN$16:$CN$197,0),MATCH(CZ$15,$CH$15:$CN$15,0))</f>
        <v>#N/A</v>
      </c>
      <c r="DA193" t="e">
        <f t="shared" ca="1" si="106"/>
        <v>#N/A</v>
      </c>
      <c r="DB193" s="3" t="e">
        <f t="shared" ca="1" si="106"/>
        <v>#N/A</v>
      </c>
      <c r="DC193" s="3" t="e">
        <f t="shared" ca="1" si="106"/>
        <v>#N/A</v>
      </c>
      <c r="DD193" s="4" t="e">
        <f t="shared" ca="1" si="106"/>
        <v>#N/A</v>
      </c>
      <c r="DE193" s="4" t="e">
        <f t="shared" ca="1" si="88"/>
        <v>#N/A</v>
      </c>
      <c r="DF193" t="e">
        <f t="shared" ca="1" si="85"/>
        <v>#N/A</v>
      </c>
    </row>
    <row r="194" spans="4:110" x14ac:dyDescent="0.2">
      <c r="D194" s="135">
        <f t="shared" ca="1" si="101"/>
        <v>0</v>
      </c>
      <c r="E194" s="135">
        <f t="shared" ca="1" si="101"/>
        <v>0</v>
      </c>
      <c r="F194" s="135">
        <f t="shared" ca="1" si="101"/>
        <v>0</v>
      </c>
      <c r="G194" s="135">
        <f t="shared" ca="1" si="101"/>
        <v>0</v>
      </c>
      <c r="H194" s="135">
        <f t="shared" ca="1" si="101"/>
        <v>0</v>
      </c>
      <c r="I194" s="135">
        <f t="shared" ca="1" si="101"/>
        <v>0</v>
      </c>
      <c r="J194" s="2">
        <f t="shared" ca="1" si="101"/>
        <v>0</v>
      </c>
      <c r="K194" s="135">
        <f t="shared" ca="1" si="101"/>
        <v>0</v>
      </c>
      <c r="L194" s="135">
        <f t="shared" ca="1" si="101"/>
        <v>0</v>
      </c>
      <c r="M194" s="135">
        <f t="shared" ca="1" si="101"/>
        <v>0</v>
      </c>
      <c r="N194" s="135">
        <f t="shared" ca="1" si="101"/>
        <v>0</v>
      </c>
      <c r="O194" s="135">
        <f t="shared" ca="1" si="101"/>
        <v>0</v>
      </c>
      <c r="P194" s="135">
        <f t="shared" ca="1" si="101"/>
        <v>0</v>
      </c>
      <c r="Q194" s="135">
        <f t="shared" ref="Q194:S194" ca="1" si="107">INDIRECT($B$3&amp;"!R"&amp;(ROW()-$D$14)&amp;"C"&amp;(COLUMN()-$C$15),FALSE)</f>
        <v>0</v>
      </c>
      <c r="R194" s="135">
        <f t="shared" ca="1" si="107"/>
        <v>0</v>
      </c>
      <c r="S194" s="135">
        <f t="shared" ca="1" si="107"/>
        <v>0</v>
      </c>
      <c r="T194" s="135">
        <f t="shared" ca="1" si="103"/>
        <v>0</v>
      </c>
      <c r="U194" s="135">
        <f t="shared" ca="1" si="103"/>
        <v>0</v>
      </c>
      <c r="V194" s="135">
        <f t="shared" ca="1" si="103"/>
        <v>0</v>
      </c>
      <c r="W194" s="135">
        <f t="shared" ca="1" si="103"/>
        <v>0</v>
      </c>
      <c r="X194" s="135">
        <f t="shared" ca="1" si="103"/>
        <v>0</v>
      </c>
      <c r="Y194" s="135">
        <f t="shared" ca="1" si="103"/>
        <v>0</v>
      </c>
      <c r="Z194" s="135">
        <f t="shared" ca="1" si="103"/>
        <v>0</v>
      </c>
      <c r="AA194" s="135">
        <f t="shared" ca="1" si="103"/>
        <v>0</v>
      </c>
      <c r="AB194" s="135">
        <f t="shared" ca="1" si="103"/>
        <v>0</v>
      </c>
      <c r="AC194" s="135">
        <f t="shared" ca="1" si="103"/>
        <v>0</v>
      </c>
      <c r="AD194" s="135">
        <f t="shared" ca="1" si="103"/>
        <v>0</v>
      </c>
      <c r="AE194" s="135">
        <f t="shared" ca="1" si="103"/>
        <v>0</v>
      </c>
      <c r="AF194" s="135">
        <f t="shared" ca="1" si="103"/>
        <v>0</v>
      </c>
      <c r="AG194" s="135">
        <f t="shared" ca="1" si="103"/>
        <v>0</v>
      </c>
      <c r="AH194" s="135">
        <f t="shared" ca="1" si="103"/>
        <v>0</v>
      </c>
      <c r="AI194" s="135">
        <f t="shared" ca="1" si="100"/>
        <v>0</v>
      </c>
      <c r="AJ194" s="135">
        <f t="shared" ca="1" si="100"/>
        <v>0</v>
      </c>
      <c r="AK194" s="135">
        <f t="shared" ca="1" si="100"/>
        <v>0</v>
      </c>
      <c r="AL194" s="135">
        <f t="shared" ca="1" si="100"/>
        <v>0</v>
      </c>
      <c r="AM194" s="135">
        <f t="shared" ca="1" si="100"/>
        <v>0</v>
      </c>
      <c r="AN194" s="135">
        <f t="shared" ca="1" si="100"/>
        <v>0</v>
      </c>
      <c r="AO194" s="135">
        <f t="shared" ca="1" si="100"/>
        <v>0</v>
      </c>
      <c r="AP194" s="135">
        <f t="shared" ca="1" si="100"/>
        <v>0</v>
      </c>
      <c r="AQ194" s="135">
        <f t="shared" ca="1" si="100"/>
        <v>0</v>
      </c>
      <c r="AR194" s="135">
        <f t="shared" ca="1" si="100"/>
        <v>0</v>
      </c>
      <c r="AS194" s="135">
        <f t="shared" ca="1" si="100"/>
        <v>0</v>
      </c>
      <c r="AT194" s="135">
        <f t="shared" ca="1" si="100"/>
        <v>0</v>
      </c>
      <c r="AU194" s="135">
        <f t="shared" ca="1" si="100"/>
        <v>0</v>
      </c>
      <c r="AV194" s="135">
        <f t="shared" ca="1" si="100"/>
        <v>0</v>
      </c>
      <c r="AW194" s="135">
        <f t="shared" ca="1" si="99"/>
        <v>0</v>
      </c>
      <c r="AX194" s="135">
        <f t="shared" ca="1" si="99"/>
        <v>0</v>
      </c>
      <c r="AY194" s="135">
        <f t="shared" ca="1" si="99"/>
        <v>0</v>
      </c>
      <c r="AZ194" s="135">
        <f t="shared" ca="1" si="99"/>
        <v>0</v>
      </c>
      <c r="BA194" s="135">
        <f t="shared" ca="1" si="99"/>
        <v>0</v>
      </c>
      <c r="BB194" s="135">
        <f t="shared" ca="1" si="99"/>
        <v>0</v>
      </c>
      <c r="BC194" s="135">
        <f t="shared" ca="1" si="99"/>
        <v>0</v>
      </c>
      <c r="BD194" s="135">
        <f t="shared" ca="1" si="99"/>
        <v>0</v>
      </c>
      <c r="BE194" s="135">
        <f t="shared" ca="1" si="99"/>
        <v>0</v>
      </c>
      <c r="BF194" s="135">
        <f t="shared" ca="1" si="99"/>
        <v>0</v>
      </c>
      <c r="BG194" s="135">
        <f t="shared" ca="1" si="105"/>
        <v>0</v>
      </c>
      <c r="BH194" s="135">
        <f t="shared" ca="1" si="105"/>
        <v>0</v>
      </c>
      <c r="BI194" s="135">
        <f t="shared" ca="1" si="105"/>
        <v>0</v>
      </c>
      <c r="BJ194" s="135">
        <f t="shared" ca="1" si="105"/>
        <v>0</v>
      </c>
      <c r="BK194" s="135">
        <f t="shared" ca="1" si="105"/>
        <v>0</v>
      </c>
      <c r="BL194" s="135"/>
      <c r="BM194" s="135">
        <f ca="1">IF(INDEX($D194:$BV194, 1, MATCH(BM$11,$D$15:$BV$15,0))&gt;=PV_Zone_Ranking!$C$45,0,1)</f>
        <v>0</v>
      </c>
      <c r="BN194" s="135">
        <f t="shared" ca="1" si="81"/>
        <v>0</v>
      </c>
      <c r="BQ194">
        <f ca="1">IF(PV_Zone_Ranking!$AK$18="SS",0,IF(PV_Zone_Ranking!$G$29=0,0,1-(INDEX($D194:$BY194, 1, MATCH(BQ$11,$D$15:$BY$15,0))-PV_Zone_Ranking!$F$29)/(PV_Zone_Ranking!$G$29-PV_Zone_Ranking!$F$29)))</f>
        <v>3.8575399157771662</v>
      </c>
      <c r="BR194">
        <f>IF(PV_Zone_Ranking!$AK$18="TX",0,IF(PV_Zone_Ranking!$G$29=0,0,1-(INDEX($D194:$BY194, 1, MATCH(BR$11,$D$15:$BY$15,0))-PV_Zone_Ranking!$F$29)/(PV_Zone_Ranking!$G$29-PV_Zone_Ranking!$F$29)))</f>
        <v>0</v>
      </c>
      <c r="BS194">
        <f ca="1">IF(PV_Zone_Ranking!$G$30=0,0,1-(INDEX($D194:$BY194, 1, MATCH(BS$11,$D$15:$BY$15,0))-PV_Zone_Ranking!$F$30)/(PV_Zone_Ranking!$G$30-PV_Zone_Ranking!$F$30))</f>
        <v>1.0774207710083805</v>
      </c>
      <c r="BT194">
        <f ca="1">IF(PV_Zone_Ranking!$G$28=0,0,1-(INDEX($D194:$BY194, 1, MATCH(BT$11,$D$15:$BY$15,0))-PV_Zone_Ranking!$F$28)/(PV_Zone_Ranking!$G$28-PV_Zone_Ranking!$F$28))</f>
        <v>16.799370740204573</v>
      </c>
      <c r="BU194">
        <f ca="1">IF(PV_Zone_Ranking!$AK$18="SS",0,IF(PV_Zone_Ranking!$G$26=0,0,1-(INDEX($D194:$BY194, 1, MATCH(BU$11,$D$15:$BY$15,0))-PV_Zone_Ranking!$F$26)/(PV_Zone_Ranking!$G$26-PV_Zone_Ranking!$F$26)))</f>
        <v>19.138888658952798</v>
      </c>
      <c r="BV194">
        <f>IF(PV_Zone_Ranking!$AK$18="TX",0,IF(PV_Zone_Ranking!$G$26=0,0,1-(INDEX($D194:$BY194, 1, MATCH(BV$11,$D$15:$BY$15,0))-PV_Zone_Ranking!$F$26)/(PV_Zone_Ranking!$G$26-PV_Zone_Ranking!$F$26)))</f>
        <v>0</v>
      </c>
      <c r="BW194">
        <v>0</v>
      </c>
      <c r="BX194">
        <f t="shared" ca="1" si="102"/>
        <v>0</v>
      </c>
      <c r="BY194">
        <f t="shared" ca="1" si="102"/>
        <v>0</v>
      </c>
      <c r="BZ194">
        <f t="shared" ca="1" si="102"/>
        <v>0</v>
      </c>
      <c r="CA194">
        <f t="shared" ca="1" si="102"/>
        <v>0</v>
      </c>
      <c r="CB194">
        <f t="shared" ca="1" si="102"/>
        <v>0</v>
      </c>
      <c r="CC194">
        <f t="shared" ca="1" si="102"/>
        <v>0</v>
      </c>
      <c r="CD194">
        <f t="shared" ca="1" si="102"/>
        <v>0</v>
      </c>
      <c r="CE194">
        <f t="shared" ca="1" si="102"/>
        <v>0</v>
      </c>
      <c r="CF194">
        <f t="shared" ca="1" si="102"/>
        <v>0</v>
      </c>
      <c r="CG194">
        <f t="shared" ca="1" si="102"/>
        <v>0</v>
      </c>
      <c r="CH194" s="3">
        <f t="shared" ca="1" si="82"/>
        <v>0</v>
      </c>
      <c r="CI194" s="3">
        <f ca="1">IF($BN194=0,IF(PV_Zone_Ranking!$AK$18="SS",INDEX($D194:$BY194, 1, MATCH(CI$11,$D$15:$BY$15,0)),IF(PV_Zone_Ranking!$AK$18="TX",INDEX($D194:$BY194, 1, MATCH(CI$12,$D$15:$BY$15,0)),"Error")),0)</f>
        <v>0</v>
      </c>
      <c r="CJ194" s="4">
        <f t="shared" ca="1" si="79"/>
        <v>0</v>
      </c>
      <c r="CK194">
        <f t="shared" ca="1" si="83"/>
        <v>0</v>
      </c>
      <c r="CL194">
        <f t="shared" ca="1" si="84"/>
        <v>0</v>
      </c>
      <c r="CM194" s="4" t="str">
        <f ca="1">IF(D194=0,"",IF(CH194=0,"",COUNTIF($CH$16:$CH$197,"&gt;"&amp;CH194)+COUNTIF($CH194:$CH$197,CH194)))</f>
        <v/>
      </c>
      <c r="CN194" t="str">
        <f ca="1">IF(D194=0,"",IF(CH194=0,"",COUNTIFS($CI$16:$CI$197,"&lt;"&amp;CI194,$CI$16:$CI$197,"&lt;&gt;"&amp;0)+COUNTIF($CI194:$CI$197,CI194)))</f>
        <v/>
      </c>
      <c r="CQ194">
        <v>179</v>
      </c>
      <c r="CR194" t="e">
        <f t="shared" ca="1" si="98"/>
        <v>#N/A</v>
      </c>
      <c r="CS194" t="e">
        <f t="shared" ca="1" si="98"/>
        <v>#N/A</v>
      </c>
      <c r="CT194" s="3" t="e">
        <f t="shared" ca="1" si="98"/>
        <v>#N/A</v>
      </c>
      <c r="CU194" s="3" t="e">
        <f t="shared" ca="1" si="98"/>
        <v>#N/A</v>
      </c>
      <c r="CV194" s="4" t="e">
        <f t="shared" ca="1" si="98"/>
        <v>#N/A</v>
      </c>
      <c r="CW194" s="4" t="e">
        <f t="shared" ca="1" si="87"/>
        <v>#N/A</v>
      </c>
      <c r="CY194">
        <v>179</v>
      </c>
      <c r="CZ194" t="e">
        <f t="shared" ca="1" si="106"/>
        <v>#N/A</v>
      </c>
      <c r="DA194" t="e">
        <f t="shared" ca="1" si="106"/>
        <v>#N/A</v>
      </c>
      <c r="DB194" s="3" t="e">
        <f t="shared" ca="1" si="106"/>
        <v>#N/A</v>
      </c>
      <c r="DC194" s="3" t="e">
        <f t="shared" ca="1" si="106"/>
        <v>#N/A</v>
      </c>
      <c r="DD194" s="4" t="e">
        <f t="shared" ca="1" si="106"/>
        <v>#N/A</v>
      </c>
      <c r="DE194" s="4" t="e">
        <f t="shared" ca="1" si="88"/>
        <v>#N/A</v>
      </c>
      <c r="DF194" t="e">
        <f t="shared" ca="1" si="85"/>
        <v>#N/A</v>
      </c>
    </row>
    <row r="195" spans="4:110" x14ac:dyDescent="0.2">
      <c r="D195" s="135">
        <f t="shared" ref="D195:S209" ca="1" si="108">INDIRECT($B$3&amp;"!R"&amp;(ROW()-$D$14)&amp;"C"&amp;(COLUMN()-$C$15),FALSE)</f>
        <v>0</v>
      </c>
      <c r="E195" s="135">
        <f t="shared" ca="1" si="108"/>
        <v>0</v>
      </c>
      <c r="F195" s="135">
        <f t="shared" ca="1" si="108"/>
        <v>0</v>
      </c>
      <c r="G195" s="135">
        <f t="shared" ca="1" si="108"/>
        <v>0</v>
      </c>
      <c r="H195" s="135">
        <f t="shared" ca="1" si="108"/>
        <v>0</v>
      </c>
      <c r="I195" s="135">
        <f t="shared" ca="1" si="108"/>
        <v>0</v>
      </c>
      <c r="J195" s="2">
        <f t="shared" ca="1" si="108"/>
        <v>0</v>
      </c>
      <c r="K195" s="135">
        <f t="shared" ca="1" si="108"/>
        <v>0</v>
      </c>
      <c r="L195" s="135">
        <f t="shared" ca="1" si="108"/>
        <v>0</v>
      </c>
      <c r="M195" s="135">
        <f t="shared" ca="1" si="108"/>
        <v>0</v>
      </c>
      <c r="N195" s="135">
        <f t="shared" ca="1" si="108"/>
        <v>0</v>
      </c>
      <c r="O195" s="135">
        <f t="shared" ca="1" si="108"/>
        <v>0</v>
      </c>
      <c r="P195" s="135">
        <f t="shared" ca="1" si="108"/>
        <v>0</v>
      </c>
      <c r="Q195" s="135">
        <f t="shared" ca="1" si="108"/>
        <v>0</v>
      </c>
      <c r="R195" s="135">
        <f t="shared" ca="1" si="108"/>
        <v>0</v>
      </c>
      <c r="S195" s="135">
        <f t="shared" ca="1" si="108"/>
        <v>0</v>
      </c>
      <c r="T195" s="135">
        <f t="shared" ca="1" si="103"/>
        <v>0</v>
      </c>
      <c r="U195" s="135">
        <f t="shared" ca="1" si="103"/>
        <v>0</v>
      </c>
      <c r="V195" s="135">
        <f t="shared" ca="1" si="103"/>
        <v>0</v>
      </c>
      <c r="W195" s="135">
        <f t="shared" ca="1" si="103"/>
        <v>0</v>
      </c>
      <c r="X195" s="135">
        <f t="shared" ca="1" si="103"/>
        <v>0</v>
      </c>
      <c r="Y195" s="135">
        <f t="shared" ca="1" si="103"/>
        <v>0</v>
      </c>
      <c r="Z195" s="135">
        <f t="shared" ca="1" si="103"/>
        <v>0</v>
      </c>
      <c r="AA195" s="135">
        <f t="shared" ca="1" si="103"/>
        <v>0</v>
      </c>
      <c r="AB195" s="135">
        <f t="shared" ca="1" si="103"/>
        <v>0</v>
      </c>
      <c r="AC195" s="135">
        <f t="shared" ca="1" si="103"/>
        <v>0</v>
      </c>
      <c r="AD195" s="135">
        <f t="shared" ca="1" si="103"/>
        <v>0</v>
      </c>
      <c r="AE195" s="135">
        <f t="shared" ca="1" si="103"/>
        <v>0</v>
      </c>
      <c r="AF195" s="135">
        <f t="shared" ca="1" si="103"/>
        <v>0</v>
      </c>
      <c r="AG195" s="135">
        <f t="shared" ca="1" si="103"/>
        <v>0</v>
      </c>
      <c r="AH195" s="135">
        <f t="shared" ca="1" si="103"/>
        <v>0</v>
      </c>
      <c r="AI195" s="135">
        <f t="shared" ca="1" si="100"/>
        <v>0</v>
      </c>
      <c r="AJ195" s="135">
        <f t="shared" ca="1" si="100"/>
        <v>0</v>
      </c>
      <c r="AK195" s="135">
        <f t="shared" ca="1" si="100"/>
        <v>0</v>
      </c>
      <c r="AL195" s="135">
        <f t="shared" ca="1" si="100"/>
        <v>0</v>
      </c>
      <c r="AM195" s="135">
        <f t="shared" ca="1" si="100"/>
        <v>0</v>
      </c>
      <c r="AN195" s="135">
        <f t="shared" ca="1" si="100"/>
        <v>0</v>
      </c>
      <c r="AO195" s="135">
        <f t="shared" ca="1" si="100"/>
        <v>0</v>
      </c>
      <c r="AP195" s="135">
        <f t="shared" ca="1" si="100"/>
        <v>0</v>
      </c>
      <c r="AQ195" s="135">
        <f t="shared" ca="1" si="100"/>
        <v>0</v>
      </c>
      <c r="AR195" s="135">
        <f t="shared" ca="1" si="100"/>
        <v>0</v>
      </c>
      <c r="AS195" s="135">
        <f t="shared" ca="1" si="100"/>
        <v>0</v>
      </c>
      <c r="AT195" s="135">
        <f t="shared" ca="1" si="100"/>
        <v>0</v>
      </c>
      <c r="AU195" s="135">
        <f t="shared" ca="1" si="100"/>
        <v>0</v>
      </c>
      <c r="AV195" s="135">
        <f t="shared" ca="1" si="100"/>
        <v>0</v>
      </c>
      <c r="AW195" s="135">
        <f t="shared" ca="1" si="99"/>
        <v>0</v>
      </c>
      <c r="AX195" s="135">
        <f t="shared" ca="1" si="99"/>
        <v>0</v>
      </c>
      <c r="AY195" s="135">
        <f t="shared" ca="1" si="99"/>
        <v>0</v>
      </c>
      <c r="AZ195" s="135">
        <f t="shared" ca="1" si="99"/>
        <v>0</v>
      </c>
      <c r="BA195" s="135">
        <f t="shared" ca="1" si="99"/>
        <v>0</v>
      </c>
      <c r="BB195" s="135">
        <f t="shared" ca="1" si="99"/>
        <v>0</v>
      </c>
      <c r="BC195" s="135">
        <f t="shared" ca="1" si="99"/>
        <v>0</v>
      </c>
      <c r="BD195" s="135">
        <f t="shared" ca="1" si="99"/>
        <v>0</v>
      </c>
      <c r="BE195" s="135">
        <f t="shared" ca="1" si="99"/>
        <v>0</v>
      </c>
      <c r="BF195" s="135">
        <f t="shared" ca="1" si="99"/>
        <v>0</v>
      </c>
      <c r="BG195" s="135">
        <f t="shared" ca="1" si="105"/>
        <v>0</v>
      </c>
      <c r="BH195" s="135">
        <f t="shared" ca="1" si="105"/>
        <v>0</v>
      </c>
      <c r="BI195" s="135">
        <f t="shared" ca="1" si="105"/>
        <v>0</v>
      </c>
      <c r="BJ195" s="135">
        <f t="shared" ca="1" si="105"/>
        <v>0</v>
      </c>
      <c r="BK195" s="135">
        <f t="shared" ca="1" si="105"/>
        <v>0</v>
      </c>
      <c r="BL195" s="135"/>
      <c r="BM195" s="135">
        <f ca="1">IF(INDEX($D195:$BV195, 1, MATCH(BM$11,$D$15:$BV$15,0))&gt;=PV_Zone_Ranking!$C$45,0,1)</f>
        <v>0</v>
      </c>
      <c r="BN195" s="135">
        <f t="shared" ca="1" si="81"/>
        <v>0</v>
      </c>
      <c r="BQ195">
        <f ca="1">IF(PV_Zone_Ranking!$AK$18="SS",0,IF(PV_Zone_Ranking!$G$29=0,0,1-(INDEX($D195:$BY195, 1, MATCH(BQ$11,$D$15:$BY$15,0))-PV_Zone_Ranking!$F$29)/(PV_Zone_Ranking!$G$29-PV_Zone_Ranking!$F$29)))</f>
        <v>3.8575399157771662</v>
      </c>
      <c r="BR195">
        <f>IF(PV_Zone_Ranking!$AK$18="TX",0,IF(PV_Zone_Ranking!$G$29=0,0,1-(INDEX($D195:$BY195, 1, MATCH(BR$11,$D$15:$BY$15,0))-PV_Zone_Ranking!$F$29)/(PV_Zone_Ranking!$G$29-PV_Zone_Ranking!$F$29)))</f>
        <v>0</v>
      </c>
      <c r="BS195">
        <f ca="1">IF(PV_Zone_Ranking!$G$30=0,0,1-(INDEX($D195:$BY195, 1, MATCH(BS$11,$D$15:$BY$15,0))-PV_Zone_Ranking!$F$30)/(PV_Zone_Ranking!$G$30-PV_Zone_Ranking!$F$30))</f>
        <v>1.0774207710083805</v>
      </c>
      <c r="BT195">
        <f ca="1">IF(PV_Zone_Ranking!$G$28=0,0,1-(INDEX($D195:$BY195, 1, MATCH(BT$11,$D$15:$BY$15,0))-PV_Zone_Ranking!$F$28)/(PV_Zone_Ranking!$G$28-PV_Zone_Ranking!$F$28))</f>
        <v>16.799370740204573</v>
      </c>
      <c r="BU195">
        <f ca="1">IF(PV_Zone_Ranking!$AK$18="SS",0,IF(PV_Zone_Ranking!$G$26=0,0,1-(INDEX($D195:$BY195, 1, MATCH(BU$11,$D$15:$BY$15,0))-PV_Zone_Ranking!$F$26)/(PV_Zone_Ranking!$G$26-PV_Zone_Ranking!$F$26)))</f>
        <v>19.138888658952798</v>
      </c>
      <c r="BV195">
        <f>IF(PV_Zone_Ranking!$AK$18="TX",0,IF(PV_Zone_Ranking!$G$26=0,0,1-(INDEX($D195:$BY195, 1, MATCH(BV$11,$D$15:$BY$15,0))-PV_Zone_Ranking!$F$26)/(PV_Zone_Ranking!$G$26-PV_Zone_Ranking!$F$26)))</f>
        <v>0</v>
      </c>
      <c r="BW195">
        <v>0</v>
      </c>
      <c r="BX195">
        <f t="shared" ca="1" si="102"/>
        <v>0</v>
      </c>
      <c r="BY195">
        <f t="shared" ca="1" si="102"/>
        <v>0</v>
      </c>
      <c r="BZ195">
        <f t="shared" ca="1" si="102"/>
        <v>0</v>
      </c>
      <c r="CA195">
        <f t="shared" ca="1" si="102"/>
        <v>0</v>
      </c>
      <c r="CB195">
        <f t="shared" ca="1" si="102"/>
        <v>0</v>
      </c>
      <c r="CC195">
        <f t="shared" ca="1" si="102"/>
        <v>0</v>
      </c>
      <c r="CD195">
        <f t="shared" ca="1" si="102"/>
        <v>0</v>
      </c>
      <c r="CE195">
        <f t="shared" ca="1" si="102"/>
        <v>0</v>
      </c>
      <c r="CF195">
        <f t="shared" ca="1" si="102"/>
        <v>0</v>
      </c>
      <c r="CG195">
        <f t="shared" ca="1" si="102"/>
        <v>0</v>
      </c>
      <c r="CH195" s="3">
        <f t="shared" ca="1" si="82"/>
        <v>0</v>
      </c>
      <c r="CI195" s="3">
        <f ca="1">IF($BN195=0,IF(PV_Zone_Ranking!$AK$18="SS",INDEX($D195:$BY195, 1, MATCH(CI$11,$D$15:$BY$15,0)),IF(PV_Zone_Ranking!$AK$18="TX",INDEX($D195:$BY195, 1, MATCH(CI$12,$D$15:$BY$15,0)),"Error")),0)</f>
        <v>0</v>
      </c>
      <c r="CJ195" s="4">
        <f t="shared" ca="1" si="79"/>
        <v>0</v>
      </c>
      <c r="CK195">
        <f t="shared" ca="1" si="83"/>
        <v>0</v>
      </c>
      <c r="CL195">
        <f t="shared" ca="1" si="84"/>
        <v>0</v>
      </c>
      <c r="CM195" s="4" t="str">
        <f ca="1">IF(D195=0,"",IF(CH195=0,"",COUNTIF($CH$16:$CH$197,"&gt;"&amp;CH195)+COUNTIF($CH195:$CH$197,CH195)))</f>
        <v/>
      </c>
      <c r="CN195" t="str">
        <f ca="1">IF(D195=0,"",IF(CH195=0,"",COUNTIFS($CI$16:$CI$197,"&lt;"&amp;CI195,$CI$16:$CI$197,"&lt;&gt;"&amp;0)+COUNTIF($CI195:$CI$197,CI195)))</f>
        <v/>
      </c>
      <c r="CQ195">
        <v>180</v>
      </c>
      <c r="CR195" t="e">
        <f t="shared" ca="1" si="98"/>
        <v>#N/A</v>
      </c>
      <c r="CS195" t="e">
        <f t="shared" ca="1" si="98"/>
        <v>#N/A</v>
      </c>
      <c r="CT195" s="3" t="e">
        <f t="shared" ca="1" si="98"/>
        <v>#N/A</v>
      </c>
      <c r="CU195" s="3" t="e">
        <f t="shared" ca="1" si="98"/>
        <v>#N/A</v>
      </c>
      <c r="CV195" s="4" t="e">
        <f t="shared" ca="1" si="98"/>
        <v>#N/A</v>
      </c>
      <c r="CW195" s="4" t="e">
        <f t="shared" ca="1" si="87"/>
        <v>#N/A</v>
      </c>
      <c r="CY195">
        <v>180</v>
      </c>
      <c r="CZ195" t="e">
        <f t="shared" ca="1" si="106"/>
        <v>#N/A</v>
      </c>
      <c r="DA195" t="e">
        <f t="shared" ca="1" si="106"/>
        <v>#N/A</v>
      </c>
      <c r="DB195" s="3" t="e">
        <f t="shared" ca="1" si="106"/>
        <v>#N/A</v>
      </c>
      <c r="DC195" s="3" t="e">
        <f t="shared" ca="1" si="106"/>
        <v>#N/A</v>
      </c>
      <c r="DD195" s="4" t="e">
        <f t="shared" ca="1" si="106"/>
        <v>#N/A</v>
      </c>
      <c r="DE195" s="4" t="e">
        <f t="shared" ca="1" si="88"/>
        <v>#N/A</v>
      </c>
      <c r="DF195" t="e">
        <f t="shared" ca="1" si="85"/>
        <v>#N/A</v>
      </c>
    </row>
    <row r="196" spans="4:110" x14ac:dyDescent="0.2">
      <c r="D196" s="135">
        <f t="shared" ca="1" si="108"/>
        <v>0</v>
      </c>
      <c r="E196" s="135">
        <f t="shared" ca="1" si="108"/>
        <v>0</v>
      </c>
      <c r="F196" s="135">
        <f t="shared" ca="1" si="108"/>
        <v>0</v>
      </c>
      <c r="G196" s="135">
        <f t="shared" ca="1" si="108"/>
        <v>0</v>
      </c>
      <c r="H196" s="135">
        <f t="shared" ca="1" si="108"/>
        <v>0</v>
      </c>
      <c r="I196" s="135">
        <f t="shared" ca="1" si="108"/>
        <v>0</v>
      </c>
      <c r="J196" s="2">
        <f t="shared" ca="1" si="108"/>
        <v>0</v>
      </c>
      <c r="K196" s="135">
        <f t="shared" ca="1" si="108"/>
        <v>0</v>
      </c>
      <c r="L196" s="135">
        <f t="shared" ca="1" si="108"/>
        <v>0</v>
      </c>
      <c r="M196" s="135">
        <f t="shared" ca="1" si="108"/>
        <v>0</v>
      </c>
      <c r="N196" s="135">
        <f t="shared" ca="1" si="108"/>
        <v>0</v>
      </c>
      <c r="O196" s="135">
        <f t="shared" ca="1" si="108"/>
        <v>0</v>
      </c>
      <c r="P196" s="135">
        <f t="shared" ca="1" si="108"/>
        <v>0</v>
      </c>
      <c r="Q196" s="135">
        <f t="shared" ca="1" si="108"/>
        <v>0</v>
      </c>
      <c r="R196" s="135">
        <f t="shared" ca="1" si="108"/>
        <v>0</v>
      </c>
      <c r="S196" s="135">
        <f t="shared" ca="1" si="108"/>
        <v>0</v>
      </c>
      <c r="T196" s="135">
        <f t="shared" ca="1" si="103"/>
        <v>0</v>
      </c>
      <c r="U196" s="135">
        <f t="shared" ca="1" si="103"/>
        <v>0</v>
      </c>
      <c r="V196" s="135">
        <f t="shared" ca="1" si="103"/>
        <v>0</v>
      </c>
      <c r="W196" s="135">
        <f t="shared" ca="1" si="103"/>
        <v>0</v>
      </c>
      <c r="X196" s="135">
        <f t="shared" ca="1" si="103"/>
        <v>0</v>
      </c>
      <c r="Y196" s="135">
        <f t="shared" ca="1" si="103"/>
        <v>0</v>
      </c>
      <c r="Z196" s="135">
        <f t="shared" ca="1" si="103"/>
        <v>0</v>
      </c>
      <c r="AA196" s="135">
        <f t="shared" ca="1" si="103"/>
        <v>0</v>
      </c>
      <c r="AB196" s="135">
        <f t="shared" ca="1" si="103"/>
        <v>0</v>
      </c>
      <c r="AC196" s="135">
        <f t="shared" ca="1" si="103"/>
        <v>0</v>
      </c>
      <c r="AD196" s="135">
        <f t="shared" ca="1" si="103"/>
        <v>0</v>
      </c>
      <c r="AE196" s="135">
        <f t="shared" ca="1" si="103"/>
        <v>0</v>
      </c>
      <c r="AF196" s="135">
        <f t="shared" ca="1" si="103"/>
        <v>0</v>
      </c>
      <c r="AG196" s="135">
        <f t="shared" ca="1" si="103"/>
        <v>0</v>
      </c>
      <c r="AH196" s="135">
        <f t="shared" ca="1" si="103"/>
        <v>0</v>
      </c>
      <c r="AI196" s="135">
        <f t="shared" ca="1" si="100"/>
        <v>0</v>
      </c>
      <c r="AJ196" s="135">
        <f t="shared" ca="1" si="100"/>
        <v>0</v>
      </c>
      <c r="AK196" s="135">
        <f t="shared" ca="1" si="100"/>
        <v>0</v>
      </c>
      <c r="AL196" s="135">
        <f t="shared" ca="1" si="100"/>
        <v>0</v>
      </c>
      <c r="AM196" s="135">
        <f t="shared" ca="1" si="100"/>
        <v>0</v>
      </c>
      <c r="AN196" s="135">
        <f t="shared" ca="1" si="100"/>
        <v>0</v>
      </c>
      <c r="AO196" s="135">
        <f t="shared" ca="1" si="100"/>
        <v>0</v>
      </c>
      <c r="AP196" s="135">
        <f t="shared" ca="1" si="100"/>
        <v>0</v>
      </c>
      <c r="AQ196" s="135">
        <f t="shared" ca="1" si="100"/>
        <v>0</v>
      </c>
      <c r="AR196" s="135">
        <f t="shared" ca="1" si="100"/>
        <v>0</v>
      </c>
      <c r="AS196" s="135">
        <f t="shared" ca="1" si="100"/>
        <v>0</v>
      </c>
      <c r="AT196" s="135">
        <f t="shared" ca="1" si="100"/>
        <v>0</v>
      </c>
      <c r="AU196" s="135">
        <f t="shared" ca="1" si="100"/>
        <v>0</v>
      </c>
      <c r="AV196" s="135">
        <f t="shared" ca="1" si="100"/>
        <v>0</v>
      </c>
      <c r="AW196" s="135">
        <f t="shared" ca="1" si="99"/>
        <v>0</v>
      </c>
      <c r="AX196" s="135">
        <f t="shared" ca="1" si="99"/>
        <v>0</v>
      </c>
      <c r="AY196" s="135">
        <f t="shared" ca="1" si="99"/>
        <v>0</v>
      </c>
      <c r="AZ196" s="135">
        <f t="shared" ca="1" si="99"/>
        <v>0</v>
      </c>
      <c r="BA196" s="135">
        <f t="shared" ca="1" si="99"/>
        <v>0</v>
      </c>
      <c r="BB196" s="135">
        <f t="shared" ca="1" si="99"/>
        <v>0</v>
      </c>
      <c r="BC196" s="135">
        <f t="shared" ca="1" si="99"/>
        <v>0</v>
      </c>
      <c r="BD196" s="135">
        <f t="shared" ca="1" si="99"/>
        <v>0</v>
      </c>
      <c r="BE196" s="135">
        <f t="shared" ca="1" si="99"/>
        <v>0</v>
      </c>
      <c r="BF196" s="135">
        <f t="shared" ca="1" si="99"/>
        <v>0</v>
      </c>
      <c r="BG196" s="135">
        <f t="shared" ca="1" si="105"/>
        <v>0</v>
      </c>
      <c r="BH196" s="135">
        <f t="shared" ca="1" si="105"/>
        <v>0</v>
      </c>
      <c r="BI196" s="135">
        <f t="shared" ca="1" si="105"/>
        <v>0</v>
      </c>
      <c r="BJ196" s="135">
        <f t="shared" ca="1" si="105"/>
        <v>0</v>
      </c>
      <c r="BK196" s="135">
        <f t="shared" ca="1" si="105"/>
        <v>0</v>
      </c>
      <c r="BL196" s="135"/>
      <c r="BM196" s="135">
        <f ca="1">IF(INDEX($D196:$BV196, 1, MATCH(BM$11,$D$15:$BV$15,0))&gt;=PV_Zone_Ranking!$C$45,0,1)</f>
        <v>0</v>
      </c>
      <c r="BN196" s="135">
        <f t="shared" ca="1" si="81"/>
        <v>0</v>
      </c>
      <c r="BQ196">
        <f ca="1">IF(PV_Zone_Ranking!$AK$18="SS",0,IF(PV_Zone_Ranking!$G$29=0,0,1-(INDEX($D196:$BY196, 1, MATCH(BQ$11,$D$15:$BY$15,0))-PV_Zone_Ranking!$F$29)/(PV_Zone_Ranking!$G$29-PV_Zone_Ranking!$F$29)))</f>
        <v>3.8575399157771662</v>
      </c>
      <c r="BR196">
        <f>IF(PV_Zone_Ranking!$AK$18="TX",0,IF(PV_Zone_Ranking!$G$29=0,0,1-(INDEX($D196:$BY196, 1, MATCH(BR$11,$D$15:$BY$15,0))-PV_Zone_Ranking!$F$29)/(PV_Zone_Ranking!$G$29-PV_Zone_Ranking!$F$29)))</f>
        <v>0</v>
      </c>
      <c r="BS196">
        <f ca="1">IF(PV_Zone_Ranking!$G$30=0,0,1-(INDEX($D196:$BY196, 1, MATCH(BS$11,$D$15:$BY$15,0))-PV_Zone_Ranking!$F$30)/(PV_Zone_Ranking!$G$30-PV_Zone_Ranking!$F$30))</f>
        <v>1.0774207710083805</v>
      </c>
      <c r="BT196">
        <f ca="1">IF(PV_Zone_Ranking!$G$28=0,0,1-(INDEX($D196:$BY196, 1, MATCH(BT$11,$D$15:$BY$15,0))-PV_Zone_Ranking!$F$28)/(PV_Zone_Ranking!$G$28-PV_Zone_Ranking!$F$28))</f>
        <v>16.799370740204573</v>
      </c>
      <c r="BU196">
        <f ca="1">IF(PV_Zone_Ranking!$AK$18="SS",0,IF(PV_Zone_Ranking!$G$26=0,0,1-(INDEX($D196:$BY196, 1, MATCH(BU$11,$D$15:$BY$15,0))-PV_Zone_Ranking!$F$26)/(PV_Zone_Ranking!$G$26-PV_Zone_Ranking!$F$26)))</f>
        <v>19.138888658952798</v>
      </c>
      <c r="BV196">
        <f>IF(PV_Zone_Ranking!$AK$18="TX",0,IF(PV_Zone_Ranking!$G$26=0,0,1-(INDEX($D196:$BY196, 1, MATCH(BV$11,$D$15:$BY$15,0))-PV_Zone_Ranking!$F$26)/(PV_Zone_Ranking!$G$26-PV_Zone_Ranking!$F$26)))</f>
        <v>0</v>
      </c>
      <c r="BW196">
        <v>0</v>
      </c>
      <c r="BX196">
        <f t="shared" ca="1" si="102"/>
        <v>0</v>
      </c>
      <c r="BY196">
        <f t="shared" ca="1" si="102"/>
        <v>0</v>
      </c>
      <c r="BZ196">
        <f t="shared" ca="1" si="102"/>
        <v>0</v>
      </c>
      <c r="CA196">
        <f t="shared" ca="1" si="102"/>
        <v>0</v>
      </c>
      <c r="CB196">
        <f t="shared" ca="1" si="102"/>
        <v>0</v>
      </c>
      <c r="CC196">
        <f t="shared" ca="1" si="102"/>
        <v>0</v>
      </c>
      <c r="CD196">
        <f t="shared" ca="1" si="102"/>
        <v>0</v>
      </c>
      <c r="CE196">
        <f t="shared" ca="1" si="102"/>
        <v>0</v>
      </c>
      <c r="CF196">
        <f t="shared" ca="1" si="102"/>
        <v>0</v>
      </c>
      <c r="CG196">
        <f t="shared" ca="1" si="102"/>
        <v>0</v>
      </c>
      <c r="CH196" s="3">
        <f t="shared" ca="1" si="82"/>
        <v>0</v>
      </c>
      <c r="CI196" s="3">
        <f ca="1">IF($BN196=0,IF(PV_Zone_Ranking!$AK$18="SS",INDEX($D196:$BY196, 1, MATCH(CI$11,$D$15:$BY$15,0)),IF(PV_Zone_Ranking!$AK$18="TX",INDEX($D196:$BY196, 1, MATCH(CI$12,$D$15:$BY$15,0)),"Error")),0)</f>
        <v>0</v>
      </c>
      <c r="CJ196" s="4">
        <f t="shared" ca="1" si="79"/>
        <v>0</v>
      </c>
      <c r="CK196">
        <f t="shared" ca="1" si="83"/>
        <v>0</v>
      </c>
      <c r="CL196">
        <f t="shared" ca="1" si="84"/>
        <v>0</v>
      </c>
      <c r="CM196" s="4" t="str">
        <f ca="1">IF(D196=0,"",IF(CH196=0,"",COUNTIF($CH$16:$CH$197,"&gt;"&amp;CH196)+COUNTIF($CH196:$CH$197,CH196)))</f>
        <v/>
      </c>
      <c r="CN196" t="str">
        <f ca="1">IF(D196=0,"",IF(CH196=0,"",COUNTIFS($CI$16:$CI$197,"&lt;"&amp;CI196,$CI$16:$CI$197,"&lt;&gt;"&amp;0)+COUNTIF($CI196:$CI$197,CI196)))</f>
        <v/>
      </c>
      <c r="CQ196">
        <v>181</v>
      </c>
      <c r="CR196" t="e">
        <f t="shared" ca="1" si="98"/>
        <v>#N/A</v>
      </c>
      <c r="CS196" t="e">
        <f t="shared" ca="1" si="98"/>
        <v>#N/A</v>
      </c>
      <c r="CT196" s="3" t="e">
        <f t="shared" ca="1" si="98"/>
        <v>#N/A</v>
      </c>
      <c r="CU196" s="3" t="e">
        <f t="shared" ca="1" si="98"/>
        <v>#N/A</v>
      </c>
      <c r="CV196" s="4" t="e">
        <f t="shared" ca="1" si="98"/>
        <v>#N/A</v>
      </c>
      <c r="CW196" s="4" t="e">
        <f t="shared" ca="1" si="87"/>
        <v>#N/A</v>
      </c>
      <c r="CY196">
        <v>181</v>
      </c>
      <c r="CZ196" t="e">
        <f t="shared" ca="1" si="106"/>
        <v>#N/A</v>
      </c>
      <c r="DA196" t="e">
        <f t="shared" ca="1" si="106"/>
        <v>#N/A</v>
      </c>
      <c r="DB196" s="3" t="e">
        <f t="shared" ca="1" si="106"/>
        <v>#N/A</v>
      </c>
      <c r="DC196" s="3" t="e">
        <f t="shared" ca="1" si="106"/>
        <v>#N/A</v>
      </c>
      <c r="DD196" s="4" t="e">
        <f t="shared" ca="1" si="106"/>
        <v>#N/A</v>
      </c>
      <c r="DE196" s="4" t="e">
        <f t="shared" ca="1" si="88"/>
        <v>#N/A</v>
      </c>
      <c r="DF196" t="e">
        <f t="shared" ca="1" si="85"/>
        <v>#N/A</v>
      </c>
    </row>
    <row r="197" spans="4:110" x14ac:dyDescent="0.2">
      <c r="D197" s="135">
        <f t="shared" ca="1" si="108"/>
        <v>0</v>
      </c>
      <c r="E197" s="135">
        <f t="shared" ca="1" si="108"/>
        <v>0</v>
      </c>
      <c r="F197" s="135">
        <f t="shared" ca="1" si="108"/>
        <v>0</v>
      </c>
      <c r="G197" s="135">
        <f t="shared" ca="1" si="108"/>
        <v>0</v>
      </c>
      <c r="H197" s="135">
        <f t="shared" ca="1" si="108"/>
        <v>0</v>
      </c>
      <c r="I197" s="135">
        <f t="shared" ca="1" si="108"/>
        <v>0</v>
      </c>
      <c r="J197" s="2">
        <f t="shared" ca="1" si="108"/>
        <v>0</v>
      </c>
      <c r="K197" s="135">
        <f t="shared" ca="1" si="108"/>
        <v>0</v>
      </c>
      <c r="L197" s="135">
        <f t="shared" ca="1" si="108"/>
        <v>0</v>
      </c>
      <c r="M197" s="135">
        <f t="shared" ca="1" si="108"/>
        <v>0</v>
      </c>
      <c r="N197" s="135">
        <f t="shared" ca="1" si="108"/>
        <v>0</v>
      </c>
      <c r="O197" s="135">
        <f t="shared" ca="1" si="108"/>
        <v>0</v>
      </c>
      <c r="P197" s="135">
        <f t="shared" ca="1" si="108"/>
        <v>0</v>
      </c>
      <c r="Q197" s="135">
        <f t="shared" ca="1" si="108"/>
        <v>0</v>
      </c>
      <c r="R197" s="135">
        <f t="shared" ca="1" si="108"/>
        <v>0</v>
      </c>
      <c r="S197" s="135">
        <f t="shared" ca="1" si="108"/>
        <v>0</v>
      </c>
      <c r="T197" s="135">
        <f t="shared" ref="T197:AI211" ca="1" si="109">INDIRECT($B$3&amp;"!R"&amp;(ROW()-$D$14)&amp;"C"&amp;(COLUMN()-$C$15),FALSE)</f>
        <v>0</v>
      </c>
      <c r="U197" s="135">
        <f t="shared" ca="1" si="109"/>
        <v>0</v>
      </c>
      <c r="V197" s="135">
        <f t="shared" ca="1" si="109"/>
        <v>0</v>
      </c>
      <c r="W197" s="135">
        <f t="shared" ca="1" si="109"/>
        <v>0</v>
      </c>
      <c r="X197" s="135">
        <f t="shared" ca="1" si="109"/>
        <v>0</v>
      </c>
      <c r="Y197" s="135">
        <f t="shared" ca="1" si="109"/>
        <v>0</v>
      </c>
      <c r="Z197" s="135">
        <f t="shared" ca="1" si="109"/>
        <v>0</v>
      </c>
      <c r="AA197" s="135">
        <f t="shared" ca="1" si="109"/>
        <v>0</v>
      </c>
      <c r="AB197" s="135">
        <f t="shared" ca="1" si="109"/>
        <v>0</v>
      </c>
      <c r="AC197" s="135">
        <f t="shared" ca="1" si="109"/>
        <v>0</v>
      </c>
      <c r="AD197" s="135">
        <f t="shared" ca="1" si="109"/>
        <v>0</v>
      </c>
      <c r="AE197" s="135">
        <f t="shared" ca="1" si="109"/>
        <v>0</v>
      </c>
      <c r="AF197" s="135">
        <f t="shared" ca="1" si="109"/>
        <v>0</v>
      </c>
      <c r="AG197" s="135">
        <f t="shared" ca="1" si="109"/>
        <v>0</v>
      </c>
      <c r="AH197" s="135">
        <f t="shared" ca="1" si="109"/>
        <v>0</v>
      </c>
      <c r="AI197" s="135">
        <f t="shared" ca="1" si="109"/>
        <v>0</v>
      </c>
      <c r="AJ197" s="135">
        <f t="shared" ca="1" si="100"/>
        <v>0</v>
      </c>
      <c r="AK197" s="135">
        <f t="shared" ca="1" si="100"/>
        <v>0</v>
      </c>
      <c r="AL197" s="135">
        <f t="shared" ca="1" si="100"/>
        <v>0</v>
      </c>
      <c r="AM197" s="135">
        <f t="shared" ca="1" si="100"/>
        <v>0</v>
      </c>
      <c r="AN197" s="135">
        <f t="shared" ca="1" si="100"/>
        <v>0</v>
      </c>
      <c r="AO197" s="135">
        <f t="shared" ca="1" si="100"/>
        <v>0</v>
      </c>
      <c r="AP197" s="135">
        <f t="shared" ca="1" si="100"/>
        <v>0</v>
      </c>
      <c r="AQ197" s="135">
        <f t="shared" ca="1" si="100"/>
        <v>0</v>
      </c>
      <c r="AR197" s="135">
        <f t="shared" ca="1" si="100"/>
        <v>0</v>
      </c>
      <c r="AS197" s="135">
        <f t="shared" ca="1" si="100"/>
        <v>0</v>
      </c>
      <c r="AT197" s="135">
        <f t="shared" ca="1" si="100"/>
        <v>0</v>
      </c>
      <c r="AU197" s="135">
        <f t="shared" ca="1" si="100"/>
        <v>0</v>
      </c>
      <c r="AV197" s="135">
        <f t="shared" ca="1" si="100"/>
        <v>0</v>
      </c>
      <c r="AW197" s="135">
        <f t="shared" ca="1" si="99"/>
        <v>0</v>
      </c>
      <c r="AX197" s="135">
        <f t="shared" ca="1" si="99"/>
        <v>0</v>
      </c>
      <c r="AY197" s="135">
        <f t="shared" ca="1" si="99"/>
        <v>0</v>
      </c>
      <c r="AZ197" s="135">
        <f t="shared" ca="1" si="99"/>
        <v>0</v>
      </c>
      <c r="BA197" s="135">
        <f t="shared" ca="1" si="99"/>
        <v>0</v>
      </c>
      <c r="BB197" s="135">
        <f t="shared" ca="1" si="99"/>
        <v>0</v>
      </c>
      <c r="BC197" s="135">
        <f t="shared" ca="1" si="99"/>
        <v>0</v>
      </c>
      <c r="BD197" s="135">
        <f t="shared" ca="1" si="99"/>
        <v>0</v>
      </c>
      <c r="BE197" s="135">
        <f t="shared" ca="1" si="99"/>
        <v>0</v>
      </c>
      <c r="BF197" s="135">
        <f t="shared" ca="1" si="99"/>
        <v>0</v>
      </c>
      <c r="BG197" s="135">
        <f t="shared" ca="1" si="105"/>
        <v>0</v>
      </c>
      <c r="BH197" s="135">
        <f t="shared" ca="1" si="105"/>
        <v>0</v>
      </c>
      <c r="BI197" s="135">
        <f t="shared" ca="1" si="105"/>
        <v>0</v>
      </c>
      <c r="BJ197" s="135">
        <f t="shared" ca="1" si="105"/>
        <v>0</v>
      </c>
      <c r="BK197" s="135">
        <f t="shared" ca="1" si="105"/>
        <v>0</v>
      </c>
      <c r="BL197" s="135"/>
      <c r="BM197" s="135">
        <f ca="1">IF(INDEX($D197:$BV197, 1, MATCH(BM$11,$D$15:$BV$15,0))&gt;=PV_Zone_Ranking!$C$45,0,1)</f>
        <v>0</v>
      </c>
      <c r="BN197" s="135">
        <f t="shared" ca="1" si="81"/>
        <v>0</v>
      </c>
      <c r="BQ197">
        <f ca="1">IF(PV_Zone_Ranking!$AK$18="SS",0,IF(PV_Zone_Ranking!$G$29=0,0,1-(INDEX($D197:$BY197, 1, MATCH(BQ$11,$D$15:$BY$15,0))-PV_Zone_Ranking!$F$29)/(PV_Zone_Ranking!$G$29-PV_Zone_Ranking!$F$29)))</f>
        <v>3.8575399157771662</v>
      </c>
      <c r="BR197">
        <f>IF(PV_Zone_Ranking!$AK$18="TX",0,IF(PV_Zone_Ranking!$G$29=0,0,1-(INDEX($D197:$BY197, 1, MATCH(BR$11,$D$15:$BY$15,0))-PV_Zone_Ranking!$F$29)/(PV_Zone_Ranking!$G$29-PV_Zone_Ranking!$F$29)))</f>
        <v>0</v>
      </c>
      <c r="BS197">
        <f ca="1">IF(PV_Zone_Ranking!$G$30=0,0,1-(INDEX($D197:$BY197, 1, MATCH(BS$11,$D$15:$BY$15,0))-PV_Zone_Ranking!$F$30)/(PV_Zone_Ranking!$G$30-PV_Zone_Ranking!$F$30))</f>
        <v>1.0774207710083805</v>
      </c>
      <c r="BT197">
        <f ca="1">IF(PV_Zone_Ranking!$G$28=0,0,1-(INDEX($D197:$BY197, 1, MATCH(BT$11,$D$15:$BY$15,0))-PV_Zone_Ranking!$F$28)/(PV_Zone_Ranking!$G$28-PV_Zone_Ranking!$F$28))</f>
        <v>16.799370740204573</v>
      </c>
      <c r="BU197">
        <f ca="1">IF(PV_Zone_Ranking!$AK$18="SS",0,IF(PV_Zone_Ranking!$G$26=0,0,1-(INDEX($D197:$BY197, 1, MATCH(BU$11,$D$15:$BY$15,0))-PV_Zone_Ranking!$F$26)/(PV_Zone_Ranking!$G$26-PV_Zone_Ranking!$F$26)))</f>
        <v>19.138888658952798</v>
      </c>
      <c r="BV197">
        <f>IF(PV_Zone_Ranking!$AK$18="TX",0,IF(PV_Zone_Ranking!$G$26=0,0,1-(INDEX($D197:$BY197, 1, MATCH(BV$11,$D$15:$BY$15,0))-PV_Zone_Ranking!$F$26)/(PV_Zone_Ranking!$G$26-PV_Zone_Ranking!$F$26)))</f>
        <v>0</v>
      </c>
      <c r="BW197">
        <v>0</v>
      </c>
      <c r="BX197">
        <f t="shared" ca="1" si="102"/>
        <v>0</v>
      </c>
      <c r="BY197">
        <f t="shared" ca="1" si="102"/>
        <v>0</v>
      </c>
      <c r="BZ197">
        <f t="shared" ca="1" si="102"/>
        <v>0</v>
      </c>
      <c r="CA197">
        <f t="shared" ca="1" si="102"/>
        <v>0</v>
      </c>
      <c r="CB197">
        <f t="shared" ca="1" si="102"/>
        <v>0</v>
      </c>
      <c r="CC197">
        <f t="shared" ca="1" si="102"/>
        <v>0</v>
      </c>
      <c r="CD197">
        <f t="shared" ca="1" si="102"/>
        <v>0</v>
      </c>
      <c r="CE197">
        <f t="shared" ca="1" si="102"/>
        <v>0</v>
      </c>
      <c r="CF197">
        <f t="shared" ca="1" si="102"/>
        <v>0</v>
      </c>
      <c r="CG197">
        <f t="shared" ca="1" si="102"/>
        <v>0</v>
      </c>
      <c r="CH197" s="3">
        <f t="shared" ca="1" si="82"/>
        <v>0</v>
      </c>
      <c r="CI197" s="3">
        <f ca="1">IF($BN197=0,IF(PV_Zone_Ranking!$AK$18="SS",INDEX($D197:$BY197, 1, MATCH(CI$11,$D$15:$BY$15,0)),IF(PV_Zone_Ranking!$AK$18="TX",INDEX($D197:$BY197, 1, MATCH(CI$12,$D$15:$BY$15,0)),"Error")),0)</f>
        <v>0</v>
      </c>
      <c r="CJ197" s="4">
        <f t="shared" ca="1" si="79"/>
        <v>0</v>
      </c>
      <c r="CK197">
        <f t="shared" ca="1" si="83"/>
        <v>0</v>
      </c>
      <c r="CL197">
        <f t="shared" ca="1" si="84"/>
        <v>0</v>
      </c>
      <c r="CM197" s="4" t="str">
        <f ca="1">IF(D197=0,"",IF(CH197=0,"",COUNTIF($CH$16:$CH$197,"&gt;"&amp;CH197)+COUNTIF($CH197:$CH$197,CH197)))</f>
        <v/>
      </c>
      <c r="CN197" t="str">
        <f ca="1">IF(D197=0,"",IF(CH197=0,"",COUNTIFS($CI$16:$CI$197,"&lt;"&amp;CI197,$CI$16:$CI$197,"&lt;&gt;"&amp;0)+COUNTIF($CI197:$CI$197,CI197)))</f>
        <v/>
      </c>
      <c r="CQ197">
        <v>182</v>
      </c>
      <c r="CR197" t="e">
        <f t="shared" ca="1" si="98"/>
        <v>#N/A</v>
      </c>
      <c r="CS197" t="e">
        <f t="shared" ca="1" si="98"/>
        <v>#N/A</v>
      </c>
      <c r="CT197" s="3" t="e">
        <f t="shared" ca="1" si="98"/>
        <v>#N/A</v>
      </c>
      <c r="CU197" s="3" t="e">
        <f t="shared" ca="1" si="98"/>
        <v>#N/A</v>
      </c>
      <c r="CV197" s="4" t="e">
        <f t="shared" ca="1" si="98"/>
        <v>#N/A</v>
      </c>
      <c r="CW197" s="4" t="e">
        <f t="shared" ca="1" si="87"/>
        <v>#N/A</v>
      </c>
      <c r="CY197">
        <v>182</v>
      </c>
      <c r="CZ197" t="e">
        <f t="shared" ca="1" si="106"/>
        <v>#N/A</v>
      </c>
      <c r="DA197" t="e">
        <f t="shared" ca="1" si="106"/>
        <v>#N/A</v>
      </c>
      <c r="DB197" s="3" t="e">
        <f t="shared" ca="1" si="106"/>
        <v>#N/A</v>
      </c>
      <c r="DC197" s="3" t="e">
        <f t="shared" ca="1" si="106"/>
        <v>#N/A</v>
      </c>
      <c r="DD197" s="4" t="e">
        <f t="shared" ca="1" si="106"/>
        <v>#N/A</v>
      </c>
      <c r="DE197" s="4" t="e">
        <f t="shared" ca="1" si="88"/>
        <v>#N/A</v>
      </c>
      <c r="DF197" t="e">
        <f t="shared" ca="1" si="85"/>
        <v>#N/A</v>
      </c>
    </row>
    <row r="198" spans="4:110" x14ac:dyDescent="0.2">
      <c r="D198" s="135">
        <f t="shared" ca="1" si="108"/>
        <v>0</v>
      </c>
      <c r="E198" s="135">
        <f t="shared" ca="1" si="108"/>
        <v>0</v>
      </c>
      <c r="F198" s="135">
        <f t="shared" ca="1" si="108"/>
        <v>0</v>
      </c>
      <c r="G198" s="135">
        <f t="shared" ca="1" si="108"/>
        <v>0</v>
      </c>
      <c r="H198" s="135">
        <f t="shared" ca="1" si="108"/>
        <v>0</v>
      </c>
      <c r="I198" s="135">
        <f t="shared" ca="1" si="108"/>
        <v>0</v>
      </c>
      <c r="J198" s="2">
        <f t="shared" ca="1" si="108"/>
        <v>0</v>
      </c>
      <c r="K198" s="135">
        <f t="shared" ca="1" si="108"/>
        <v>0</v>
      </c>
      <c r="L198" s="135">
        <f t="shared" ca="1" si="108"/>
        <v>0</v>
      </c>
      <c r="M198" s="135">
        <f t="shared" ca="1" si="108"/>
        <v>0</v>
      </c>
      <c r="N198" s="135">
        <f t="shared" ca="1" si="108"/>
        <v>0</v>
      </c>
      <c r="O198" s="135">
        <f t="shared" ca="1" si="108"/>
        <v>0</v>
      </c>
      <c r="P198" s="135">
        <f t="shared" ca="1" si="108"/>
        <v>0</v>
      </c>
      <c r="Q198" s="135">
        <f t="shared" ca="1" si="108"/>
        <v>0</v>
      </c>
      <c r="R198" s="135">
        <f t="shared" ca="1" si="108"/>
        <v>0</v>
      </c>
      <c r="S198" s="135">
        <f t="shared" ca="1" si="108"/>
        <v>0</v>
      </c>
      <c r="T198" s="135">
        <f t="shared" ca="1" si="109"/>
        <v>0</v>
      </c>
      <c r="U198" s="135">
        <f t="shared" ca="1" si="109"/>
        <v>0</v>
      </c>
      <c r="V198" s="135">
        <f t="shared" ca="1" si="109"/>
        <v>0</v>
      </c>
      <c r="W198" s="135">
        <f t="shared" ca="1" si="109"/>
        <v>0</v>
      </c>
      <c r="X198" s="135">
        <f t="shared" ca="1" si="109"/>
        <v>0</v>
      </c>
      <c r="Y198" s="135">
        <f t="shared" ca="1" si="109"/>
        <v>0</v>
      </c>
      <c r="Z198" s="135">
        <f t="shared" ca="1" si="109"/>
        <v>0</v>
      </c>
      <c r="AA198" s="135">
        <f t="shared" ca="1" si="109"/>
        <v>0</v>
      </c>
      <c r="AB198" s="135">
        <f t="shared" ca="1" si="109"/>
        <v>0</v>
      </c>
      <c r="AC198" s="135">
        <f t="shared" ca="1" si="109"/>
        <v>0</v>
      </c>
      <c r="AD198" s="135">
        <f t="shared" ca="1" si="109"/>
        <v>0</v>
      </c>
      <c r="AE198" s="135">
        <f t="shared" ca="1" si="109"/>
        <v>0</v>
      </c>
      <c r="AF198" s="135">
        <f t="shared" ca="1" si="109"/>
        <v>0</v>
      </c>
      <c r="AG198" s="135">
        <f t="shared" ca="1" si="109"/>
        <v>0</v>
      </c>
      <c r="AH198" s="135">
        <f t="shared" ca="1" si="109"/>
        <v>0</v>
      </c>
      <c r="AI198" s="135">
        <f t="shared" ca="1" si="109"/>
        <v>0</v>
      </c>
      <c r="AJ198" s="135">
        <f t="shared" ref="AJ198:AY217" ca="1" si="110">INDIRECT($B$3&amp;"!R"&amp;(ROW()-$D$14)&amp;"C"&amp;(COLUMN()-$C$15),FALSE)</f>
        <v>0</v>
      </c>
      <c r="AK198" s="135">
        <f t="shared" ca="1" si="110"/>
        <v>0</v>
      </c>
      <c r="AL198" s="135">
        <f t="shared" ca="1" si="110"/>
        <v>0</v>
      </c>
      <c r="AM198" s="135">
        <f t="shared" ca="1" si="110"/>
        <v>0</v>
      </c>
      <c r="AN198" s="135">
        <f t="shared" ca="1" si="110"/>
        <v>0</v>
      </c>
      <c r="AO198" s="135">
        <f t="shared" ca="1" si="110"/>
        <v>0</v>
      </c>
      <c r="AP198" s="135">
        <f t="shared" ca="1" si="110"/>
        <v>0</v>
      </c>
      <c r="AQ198" s="135">
        <f t="shared" ca="1" si="110"/>
        <v>0</v>
      </c>
      <c r="AR198" s="135">
        <f t="shared" ca="1" si="110"/>
        <v>0</v>
      </c>
      <c r="AS198" s="135">
        <f t="shared" ca="1" si="110"/>
        <v>0</v>
      </c>
      <c r="AT198" s="135">
        <f t="shared" ca="1" si="110"/>
        <v>0</v>
      </c>
      <c r="AU198" s="135">
        <f t="shared" ca="1" si="110"/>
        <v>0</v>
      </c>
      <c r="AV198" s="135">
        <f t="shared" ca="1" si="110"/>
        <v>0</v>
      </c>
      <c r="AW198" s="135">
        <f t="shared" ca="1" si="99"/>
        <v>0</v>
      </c>
      <c r="AX198" s="135">
        <f t="shared" ca="1" si="99"/>
        <v>0</v>
      </c>
      <c r="AY198" s="135">
        <f t="shared" ca="1" si="99"/>
        <v>0</v>
      </c>
      <c r="AZ198" s="135">
        <f t="shared" ca="1" si="99"/>
        <v>0</v>
      </c>
      <c r="BA198" s="135">
        <f t="shared" ca="1" si="99"/>
        <v>0</v>
      </c>
      <c r="BB198" s="135">
        <f t="shared" ca="1" si="99"/>
        <v>0</v>
      </c>
      <c r="BC198" s="135">
        <f t="shared" ca="1" si="99"/>
        <v>0</v>
      </c>
      <c r="BD198" s="135">
        <f t="shared" ca="1" si="99"/>
        <v>0</v>
      </c>
      <c r="BE198" s="135">
        <f t="shared" ca="1" si="99"/>
        <v>0</v>
      </c>
      <c r="BF198" s="135">
        <f t="shared" ca="1" si="99"/>
        <v>0</v>
      </c>
      <c r="BG198" s="135">
        <f t="shared" ca="1" si="105"/>
        <v>0</v>
      </c>
      <c r="BH198" s="135">
        <f t="shared" ca="1" si="105"/>
        <v>0</v>
      </c>
      <c r="BI198" s="135">
        <f t="shared" ca="1" si="105"/>
        <v>0</v>
      </c>
      <c r="BJ198" s="135">
        <f t="shared" ca="1" si="105"/>
        <v>0</v>
      </c>
      <c r="BK198" s="135">
        <f t="shared" ca="1" si="105"/>
        <v>0</v>
      </c>
      <c r="BL198" s="135"/>
      <c r="BM198" s="135">
        <f ca="1">IF(INDEX($D198:$BV198, 1, MATCH(BM$11,$D$15:$BV$15,0))&gt;=PV_Zone_Ranking!$C$45,0,1)</f>
        <v>0</v>
      </c>
      <c r="BN198" s="135">
        <f t="shared" ref="BN198:BN261" ca="1" si="111">SUM(BM198)</f>
        <v>0</v>
      </c>
      <c r="BQ198">
        <f ca="1">IF(PV_Zone_Ranking!$AK$18="SS",0,IF(PV_Zone_Ranking!$G$29=0,0,1-(INDEX($D198:$BY198, 1, MATCH(BQ$11,$D$15:$BY$15,0))-PV_Zone_Ranking!$F$29)/(PV_Zone_Ranking!$G$29-PV_Zone_Ranking!$F$29)))</f>
        <v>3.8575399157771662</v>
      </c>
      <c r="BR198">
        <f>IF(PV_Zone_Ranking!$AK$18="TX",0,IF(PV_Zone_Ranking!$G$29=0,0,1-(INDEX($D198:$BY198, 1, MATCH(BR$11,$D$15:$BY$15,0))-PV_Zone_Ranking!$F$29)/(PV_Zone_Ranking!$G$29-PV_Zone_Ranking!$F$29)))</f>
        <v>0</v>
      </c>
      <c r="BS198">
        <f ca="1">IF(PV_Zone_Ranking!$G$30=0,0,1-(INDEX($D198:$BY198, 1, MATCH(BS$11,$D$15:$BY$15,0))-PV_Zone_Ranking!$F$30)/(PV_Zone_Ranking!$G$30-PV_Zone_Ranking!$F$30))</f>
        <v>1.0774207710083805</v>
      </c>
      <c r="BT198">
        <f ca="1">IF(PV_Zone_Ranking!$G$28=0,0,1-(INDEX($D198:$BY198, 1, MATCH(BT$11,$D$15:$BY$15,0))-PV_Zone_Ranking!$F$28)/(PV_Zone_Ranking!$G$28-PV_Zone_Ranking!$F$28))</f>
        <v>16.799370740204573</v>
      </c>
      <c r="BU198">
        <f ca="1">IF(PV_Zone_Ranking!$AK$18="SS",0,IF(PV_Zone_Ranking!$G$26=0,0,1-(INDEX($D198:$BY198, 1, MATCH(BU$11,$D$15:$BY$15,0))-PV_Zone_Ranking!$F$26)/(PV_Zone_Ranking!$G$26-PV_Zone_Ranking!$F$26)))</f>
        <v>19.138888658952798</v>
      </c>
      <c r="BV198">
        <f>IF(PV_Zone_Ranking!$AK$18="TX",0,IF(PV_Zone_Ranking!$G$26=0,0,1-(INDEX($D198:$BY198, 1, MATCH(BV$11,$D$15:$BY$15,0))-PV_Zone_Ranking!$F$26)/(PV_Zone_Ranking!$G$26-PV_Zone_Ranking!$F$26)))</f>
        <v>0</v>
      </c>
      <c r="BW198">
        <v>1</v>
      </c>
      <c r="BX198">
        <f t="shared" ca="1" si="102"/>
        <v>0</v>
      </c>
      <c r="BY198">
        <f t="shared" ca="1" si="102"/>
        <v>0</v>
      </c>
      <c r="BZ198">
        <f t="shared" ca="1" si="102"/>
        <v>0</v>
      </c>
      <c r="CA198">
        <f t="shared" ca="1" si="102"/>
        <v>0</v>
      </c>
      <c r="CB198">
        <f t="shared" ca="1" si="102"/>
        <v>0</v>
      </c>
      <c r="CC198">
        <f t="shared" ca="1" si="102"/>
        <v>0</v>
      </c>
      <c r="CD198">
        <f t="shared" ca="1" si="102"/>
        <v>0</v>
      </c>
      <c r="CE198">
        <f t="shared" ca="1" si="102"/>
        <v>0</v>
      </c>
      <c r="CF198">
        <f t="shared" ca="1" si="102"/>
        <v>0</v>
      </c>
      <c r="CG198">
        <f t="shared" ca="1" si="102"/>
        <v>0</v>
      </c>
      <c r="CH198" s="3">
        <f t="shared" ca="1" si="82"/>
        <v>0</v>
      </c>
      <c r="CI198" s="3">
        <f ca="1">IF($BN198=0,IF(PV_Zone_Ranking!$AK$18="SS",INDEX($D198:$BY198, 1, MATCH(CI$11,$D$15:$BY$15,0)),IF(PV_Zone_Ranking!$AK$18="TX",INDEX($D198:$BY198, 1, MATCH(CI$12,$D$15:$BY$15,0)),"Error")),0)</f>
        <v>0</v>
      </c>
      <c r="CJ198" s="4">
        <f t="shared" ca="1" si="79"/>
        <v>0</v>
      </c>
      <c r="CK198">
        <f t="shared" ca="1" si="83"/>
        <v>0</v>
      </c>
      <c r="CL198">
        <f t="shared" ca="1" si="84"/>
        <v>0</v>
      </c>
      <c r="CM198" s="4" t="str">
        <f ca="1">IF(D198=0,"",IF(CH198=0,"",COUNTIF($CH$16:$CH$197,"&gt;"&amp;CH198)+COUNTIF($CH$197:$CH198,CH198)))</f>
        <v/>
      </c>
      <c r="CN198" t="str">
        <f ca="1">IF(D198=0,"",IF(CH198=0,"",COUNTIFS($CI$16:$CI$197,"&lt;"&amp;CI198,$CI$16:$CI$197,"&lt;&gt;"&amp;0)+COUNTIF($CI$197:$CI198,CI198)))</f>
        <v/>
      </c>
      <c r="CQ198">
        <v>183</v>
      </c>
      <c r="CR198" t="e">
        <f t="shared" ca="1" si="98"/>
        <v>#N/A</v>
      </c>
      <c r="CS198" t="e">
        <f t="shared" ca="1" si="98"/>
        <v>#N/A</v>
      </c>
      <c r="CT198" s="3" t="e">
        <f t="shared" ca="1" si="98"/>
        <v>#N/A</v>
      </c>
      <c r="CU198" s="3" t="e">
        <f t="shared" ca="1" si="98"/>
        <v>#N/A</v>
      </c>
      <c r="CV198" s="4" t="e">
        <f t="shared" ca="1" si="98"/>
        <v>#N/A</v>
      </c>
      <c r="CW198" s="4" t="e">
        <f t="shared" ref="CW198:CW261" ca="1" si="112">CW197+CV198/1000</f>
        <v>#N/A</v>
      </c>
      <c r="CY198">
        <v>183</v>
      </c>
      <c r="CZ198" t="e">
        <f t="shared" ca="1" si="106"/>
        <v>#N/A</v>
      </c>
      <c r="DA198" t="e">
        <f t="shared" ca="1" si="106"/>
        <v>#N/A</v>
      </c>
      <c r="DB198" s="3" t="e">
        <f t="shared" ca="1" si="106"/>
        <v>#N/A</v>
      </c>
      <c r="DC198" s="3" t="e">
        <f t="shared" ca="1" si="106"/>
        <v>#N/A</v>
      </c>
      <c r="DD198" s="4" t="e">
        <f t="shared" ca="1" si="106"/>
        <v>#N/A</v>
      </c>
      <c r="DE198" s="4" t="e">
        <f t="shared" ref="DE198:DE261" ca="1" si="113">DE197+DD198/1000</f>
        <v>#N/A</v>
      </c>
      <c r="DF198" t="e">
        <f t="shared" ref="DF198:DF261" ca="1" si="114">CHAR(39)&amp;DA198&amp;CHAR(39)</f>
        <v>#N/A</v>
      </c>
    </row>
    <row r="199" spans="4:110" x14ac:dyDescent="0.2">
      <c r="D199" s="135">
        <f t="shared" ca="1" si="108"/>
        <v>0</v>
      </c>
      <c r="E199" s="135">
        <f t="shared" ca="1" si="108"/>
        <v>0</v>
      </c>
      <c r="F199" s="135">
        <f t="shared" ca="1" si="108"/>
        <v>0</v>
      </c>
      <c r="G199" s="135">
        <f t="shared" ca="1" si="108"/>
        <v>0</v>
      </c>
      <c r="H199" s="135">
        <f t="shared" ca="1" si="108"/>
        <v>0</v>
      </c>
      <c r="I199" s="135">
        <f t="shared" ca="1" si="108"/>
        <v>0</v>
      </c>
      <c r="J199" s="2">
        <f t="shared" ca="1" si="108"/>
        <v>0</v>
      </c>
      <c r="K199" s="135">
        <f t="shared" ca="1" si="108"/>
        <v>0</v>
      </c>
      <c r="L199" s="135">
        <f t="shared" ca="1" si="108"/>
        <v>0</v>
      </c>
      <c r="M199" s="135">
        <f t="shared" ca="1" si="108"/>
        <v>0</v>
      </c>
      <c r="N199" s="135">
        <f t="shared" ca="1" si="108"/>
        <v>0</v>
      </c>
      <c r="O199" s="135">
        <f t="shared" ca="1" si="108"/>
        <v>0</v>
      </c>
      <c r="P199" s="135">
        <f t="shared" ca="1" si="108"/>
        <v>0</v>
      </c>
      <c r="Q199" s="135">
        <f t="shared" ca="1" si="108"/>
        <v>0</v>
      </c>
      <c r="R199" s="135">
        <f t="shared" ca="1" si="108"/>
        <v>0</v>
      </c>
      <c r="S199" s="135">
        <f t="shared" ca="1" si="108"/>
        <v>0</v>
      </c>
      <c r="T199" s="135">
        <f t="shared" ca="1" si="109"/>
        <v>0</v>
      </c>
      <c r="U199" s="135">
        <f t="shared" ca="1" si="109"/>
        <v>0</v>
      </c>
      <c r="V199" s="135">
        <f t="shared" ca="1" si="109"/>
        <v>0</v>
      </c>
      <c r="W199" s="135">
        <f t="shared" ca="1" si="109"/>
        <v>0</v>
      </c>
      <c r="X199" s="135">
        <f t="shared" ca="1" si="109"/>
        <v>0</v>
      </c>
      <c r="Y199" s="135">
        <f t="shared" ca="1" si="109"/>
        <v>0</v>
      </c>
      <c r="Z199" s="135">
        <f t="shared" ca="1" si="109"/>
        <v>0</v>
      </c>
      <c r="AA199" s="135">
        <f t="shared" ca="1" si="109"/>
        <v>0</v>
      </c>
      <c r="AB199" s="135">
        <f t="shared" ca="1" si="109"/>
        <v>0</v>
      </c>
      <c r="AC199" s="135">
        <f t="shared" ca="1" si="109"/>
        <v>0</v>
      </c>
      <c r="AD199" s="135">
        <f t="shared" ca="1" si="109"/>
        <v>0</v>
      </c>
      <c r="AE199" s="135">
        <f t="shared" ca="1" si="109"/>
        <v>0</v>
      </c>
      <c r="AF199" s="135">
        <f t="shared" ca="1" si="109"/>
        <v>0</v>
      </c>
      <c r="AG199" s="135">
        <f t="shared" ca="1" si="109"/>
        <v>0</v>
      </c>
      <c r="AH199" s="135">
        <f t="shared" ca="1" si="109"/>
        <v>0</v>
      </c>
      <c r="AI199" s="135">
        <f t="shared" ca="1" si="109"/>
        <v>0</v>
      </c>
      <c r="AJ199" s="135">
        <f t="shared" ca="1" si="110"/>
        <v>0</v>
      </c>
      <c r="AK199" s="135">
        <f t="shared" ca="1" si="110"/>
        <v>0</v>
      </c>
      <c r="AL199" s="135">
        <f t="shared" ca="1" si="110"/>
        <v>0</v>
      </c>
      <c r="AM199" s="135">
        <f t="shared" ca="1" si="110"/>
        <v>0</v>
      </c>
      <c r="AN199" s="135">
        <f t="shared" ca="1" si="110"/>
        <v>0</v>
      </c>
      <c r="AO199" s="135">
        <f t="shared" ca="1" si="110"/>
        <v>0</v>
      </c>
      <c r="AP199" s="135">
        <f t="shared" ca="1" si="110"/>
        <v>0</v>
      </c>
      <c r="AQ199" s="135">
        <f t="shared" ca="1" si="110"/>
        <v>0</v>
      </c>
      <c r="AR199" s="135">
        <f t="shared" ca="1" si="110"/>
        <v>0</v>
      </c>
      <c r="AS199" s="135">
        <f t="shared" ca="1" si="110"/>
        <v>0</v>
      </c>
      <c r="AT199" s="135">
        <f t="shared" ca="1" si="110"/>
        <v>0</v>
      </c>
      <c r="AU199" s="135">
        <f t="shared" ca="1" si="110"/>
        <v>0</v>
      </c>
      <c r="AV199" s="135">
        <f t="shared" ca="1" si="110"/>
        <v>0</v>
      </c>
      <c r="AW199" s="135">
        <f t="shared" ca="1" si="110"/>
        <v>0</v>
      </c>
      <c r="AX199" s="135">
        <f t="shared" ca="1" si="110"/>
        <v>0</v>
      </c>
      <c r="AY199" s="135">
        <f t="shared" ca="1" si="110"/>
        <v>0</v>
      </c>
      <c r="AZ199" s="135">
        <f t="shared" ref="AW199:BK219" ca="1" si="115">INDIRECT($B$3&amp;"!R"&amp;(ROW()-$D$14)&amp;"C"&amp;(COLUMN()-$C$15),FALSE)</f>
        <v>0</v>
      </c>
      <c r="BA199" s="135">
        <f t="shared" ca="1" si="115"/>
        <v>0</v>
      </c>
      <c r="BB199" s="135">
        <f t="shared" ca="1" si="115"/>
        <v>0</v>
      </c>
      <c r="BC199" s="135">
        <f t="shared" ca="1" si="115"/>
        <v>0</v>
      </c>
      <c r="BD199" s="135">
        <f t="shared" ca="1" si="115"/>
        <v>0</v>
      </c>
      <c r="BE199" s="135">
        <f t="shared" ca="1" si="115"/>
        <v>0</v>
      </c>
      <c r="BF199" s="135">
        <f t="shared" ca="1" si="115"/>
        <v>0</v>
      </c>
      <c r="BG199" s="135">
        <f t="shared" ca="1" si="105"/>
        <v>0</v>
      </c>
      <c r="BH199" s="135">
        <f t="shared" ca="1" si="105"/>
        <v>0</v>
      </c>
      <c r="BI199" s="135">
        <f t="shared" ca="1" si="105"/>
        <v>0</v>
      </c>
      <c r="BJ199" s="135">
        <f t="shared" ca="1" si="105"/>
        <v>0</v>
      </c>
      <c r="BK199" s="135">
        <f t="shared" ca="1" si="105"/>
        <v>0</v>
      </c>
      <c r="BL199" s="135"/>
      <c r="BM199" s="135">
        <f ca="1">IF(INDEX($D199:$BV199, 1, MATCH(BM$11,$D$15:$BV$15,0))&gt;=PV_Zone_Ranking!$C$45,0,1)</f>
        <v>0</v>
      </c>
      <c r="BN199" s="135">
        <f t="shared" ca="1" si="111"/>
        <v>0</v>
      </c>
      <c r="BQ199">
        <f ca="1">IF(PV_Zone_Ranking!$AK$18="SS",0,IF(PV_Zone_Ranking!$G$29=0,0,1-(INDEX($D199:$BY199, 1, MATCH(BQ$11,$D$15:$BY$15,0))-PV_Zone_Ranking!$F$29)/(PV_Zone_Ranking!$G$29-PV_Zone_Ranking!$F$29)))</f>
        <v>3.8575399157771662</v>
      </c>
      <c r="BR199">
        <f>IF(PV_Zone_Ranking!$AK$18="TX",0,IF(PV_Zone_Ranking!$G$29=0,0,1-(INDEX($D199:$BY199, 1, MATCH(BR$11,$D$15:$BY$15,0))-PV_Zone_Ranking!$F$29)/(PV_Zone_Ranking!$G$29-PV_Zone_Ranking!$F$29)))</f>
        <v>0</v>
      </c>
      <c r="BS199">
        <f ca="1">IF(PV_Zone_Ranking!$G$30=0,0,1-(INDEX($D199:$BY199, 1, MATCH(BS$11,$D$15:$BY$15,0))-PV_Zone_Ranking!$F$30)/(PV_Zone_Ranking!$G$30-PV_Zone_Ranking!$F$30))</f>
        <v>1.0774207710083805</v>
      </c>
      <c r="BT199">
        <f ca="1">IF(PV_Zone_Ranking!$G$28=0,0,1-(INDEX($D199:$BY199, 1, MATCH(BT$11,$D$15:$BY$15,0))-PV_Zone_Ranking!$F$28)/(PV_Zone_Ranking!$G$28-PV_Zone_Ranking!$F$28))</f>
        <v>16.799370740204573</v>
      </c>
      <c r="BU199">
        <f ca="1">IF(PV_Zone_Ranking!$AK$18="SS",0,IF(PV_Zone_Ranking!$G$26=0,0,1-(INDEX($D199:$BY199, 1, MATCH(BU$11,$D$15:$BY$15,0))-PV_Zone_Ranking!$F$26)/(PV_Zone_Ranking!$G$26-PV_Zone_Ranking!$F$26)))</f>
        <v>19.138888658952798</v>
      </c>
      <c r="BV199">
        <f>IF(PV_Zone_Ranking!$AK$18="TX",0,IF(PV_Zone_Ranking!$G$26=0,0,1-(INDEX($D199:$BY199, 1, MATCH(BV$11,$D$15:$BY$15,0))-PV_Zone_Ranking!$F$26)/(PV_Zone_Ranking!$G$26-PV_Zone_Ranking!$F$26)))</f>
        <v>0</v>
      </c>
      <c r="BW199">
        <v>2</v>
      </c>
      <c r="BX199">
        <f t="shared" ref="BX199:CG224" ca="1" si="116">INDEX($D199:$BV199, 1, MATCH(BX$15,$D$15:$BV$15,0))</f>
        <v>0</v>
      </c>
      <c r="BY199">
        <f t="shared" ca="1" si="116"/>
        <v>0</v>
      </c>
      <c r="BZ199">
        <f t="shared" ca="1" si="116"/>
        <v>0</v>
      </c>
      <c r="CA199">
        <f t="shared" ca="1" si="116"/>
        <v>0</v>
      </c>
      <c r="CB199">
        <f t="shared" ca="1" si="116"/>
        <v>0</v>
      </c>
      <c r="CC199">
        <f t="shared" ca="1" si="116"/>
        <v>0</v>
      </c>
      <c r="CD199">
        <f t="shared" ca="1" si="116"/>
        <v>0</v>
      </c>
      <c r="CE199">
        <f t="shared" ca="1" si="116"/>
        <v>0</v>
      </c>
      <c r="CF199">
        <f t="shared" ca="1" si="116"/>
        <v>0</v>
      </c>
      <c r="CG199">
        <f t="shared" ca="1" si="116"/>
        <v>0</v>
      </c>
      <c r="CH199" s="3">
        <f t="shared" ca="1" si="82"/>
        <v>0</v>
      </c>
      <c r="CI199" s="3">
        <f ca="1">IF($BN199=0,IF(PV_Zone_Ranking!$AK$18="SS",INDEX($D199:$BY199, 1, MATCH(CI$11,$D$15:$BY$15,0)),IF(PV_Zone_Ranking!$AK$18="TX",INDEX($D199:$BY199, 1, MATCH(CI$12,$D$15:$BY$15,0)),"Error")),0)</f>
        <v>0</v>
      </c>
      <c r="CJ199" s="4">
        <f t="shared" ca="1" si="79"/>
        <v>0</v>
      </c>
      <c r="CK199">
        <f t="shared" ca="1" si="83"/>
        <v>0</v>
      </c>
      <c r="CL199">
        <f t="shared" ca="1" si="84"/>
        <v>0</v>
      </c>
      <c r="CM199" s="4" t="str">
        <f ca="1">IF(D199=0,"",IF(CH199=0,"",COUNTIF($CH$16:$CH$197,"&gt;"&amp;CH199)+COUNTIF($CH$197:$CH199,CH199)))</f>
        <v/>
      </c>
      <c r="CN199" t="str">
        <f ca="1">IF(D199=0,"",IF(CH199=0,"",COUNTIFS($CI$16:$CI$197,"&lt;"&amp;CI199,$CI$16:$CI$197,"&lt;&gt;"&amp;0)+COUNTIF($CI$197:$CI199,CI199)))</f>
        <v/>
      </c>
      <c r="CQ199">
        <v>184</v>
      </c>
      <c r="CR199" t="e">
        <f t="shared" ref="CR199:CV249" ca="1" si="117">INDEX($CH$16:$CN$197,MATCH($CQ199,$CM$16:$CM$197,0),MATCH(CR$15,$CH$15:$CN$15,0))</f>
        <v>#N/A</v>
      </c>
      <c r="CS199" t="e">
        <f t="shared" ca="1" si="117"/>
        <v>#N/A</v>
      </c>
      <c r="CT199" s="3" t="e">
        <f t="shared" ca="1" si="117"/>
        <v>#N/A</v>
      </c>
      <c r="CU199" s="3" t="e">
        <f t="shared" ca="1" si="117"/>
        <v>#N/A</v>
      </c>
      <c r="CV199" s="4" t="e">
        <f t="shared" ca="1" si="117"/>
        <v>#N/A</v>
      </c>
      <c r="CW199" s="4" t="e">
        <f t="shared" ca="1" si="112"/>
        <v>#N/A</v>
      </c>
      <c r="CY199">
        <v>184</v>
      </c>
      <c r="CZ199" t="e">
        <f t="shared" ca="1" si="106"/>
        <v>#N/A</v>
      </c>
      <c r="DA199" t="e">
        <f t="shared" ca="1" si="106"/>
        <v>#N/A</v>
      </c>
      <c r="DB199" s="3" t="e">
        <f t="shared" ca="1" si="106"/>
        <v>#N/A</v>
      </c>
      <c r="DC199" s="3" t="e">
        <f t="shared" ca="1" si="106"/>
        <v>#N/A</v>
      </c>
      <c r="DD199" s="4" t="e">
        <f t="shared" ca="1" si="106"/>
        <v>#N/A</v>
      </c>
      <c r="DE199" s="4" t="e">
        <f t="shared" ca="1" si="113"/>
        <v>#N/A</v>
      </c>
      <c r="DF199" t="e">
        <f t="shared" ca="1" si="114"/>
        <v>#N/A</v>
      </c>
    </row>
    <row r="200" spans="4:110" x14ac:dyDescent="0.2">
      <c r="D200" s="135">
        <f t="shared" ca="1" si="108"/>
        <v>0</v>
      </c>
      <c r="E200" s="135">
        <f t="shared" ca="1" si="108"/>
        <v>0</v>
      </c>
      <c r="F200" s="135">
        <f t="shared" ca="1" si="108"/>
        <v>0</v>
      </c>
      <c r="G200" s="135">
        <f t="shared" ca="1" si="108"/>
        <v>0</v>
      </c>
      <c r="H200" s="135">
        <f t="shared" ca="1" si="108"/>
        <v>0</v>
      </c>
      <c r="I200" s="135">
        <f t="shared" ca="1" si="108"/>
        <v>0</v>
      </c>
      <c r="J200" s="2">
        <f t="shared" ca="1" si="108"/>
        <v>0</v>
      </c>
      <c r="K200" s="135">
        <f t="shared" ca="1" si="108"/>
        <v>0</v>
      </c>
      <c r="L200" s="135">
        <f t="shared" ca="1" si="108"/>
        <v>0</v>
      </c>
      <c r="M200" s="135">
        <f t="shared" ca="1" si="108"/>
        <v>0</v>
      </c>
      <c r="N200" s="135">
        <f t="shared" ca="1" si="108"/>
        <v>0</v>
      </c>
      <c r="O200" s="135">
        <f t="shared" ca="1" si="108"/>
        <v>0</v>
      </c>
      <c r="P200" s="135">
        <f t="shared" ca="1" si="108"/>
        <v>0</v>
      </c>
      <c r="Q200" s="135">
        <f t="shared" ca="1" si="108"/>
        <v>0</v>
      </c>
      <c r="R200" s="135">
        <f t="shared" ca="1" si="108"/>
        <v>0</v>
      </c>
      <c r="S200" s="135">
        <f t="shared" ca="1" si="108"/>
        <v>0</v>
      </c>
      <c r="T200" s="135">
        <f t="shared" ca="1" si="109"/>
        <v>0</v>
      </c>
      <c r="U200" s="135">
        <f t="shared" ca="1" si="109"/>
        <v>0</v>
      </c>
      <c r="V200" s="135">
        <f t="shared" ca="1" si="109"/>
        <v>0</v>
      </c>
      <c r="W200" s="135">
        <f t="shared" ca="1" si="109"/>
        <v>0</v>
      </c>
      <c r="X200" s="135">
        <f t="shared" ca="1" si="109"/>
        <v>0</v>
      </c>
      <c r="Y200" s="135">
        <f t="shared" ca="1" si="109"/>
        <v>0</v>
      </c>
      <c r="Z200" s="135">
        <f t="shared" ca="1" si="109"/>
        <v>0</v>
      </c>
      <c r="AA200" s="135">
        <f t="shared" ca="1" si="109"/>
        <v>0</v>
      </c>
      <c r="AB200" s="135">
        <f t="shared" ca="1" si="109"/>
        <v>0</v>
      </c>
      <c r="AC200" s="135">
        <f t="shared" ca="1" si="109"/>
        <v>0</v>
      </c>
      <c r="AD200" s="135">
        <f t="shared" ca="1" si="109"/>
        <v>0</v>
      </c>
      <c r="AE200" s="135">
        <f t="shared" ca="1" si="109"/>
        <v>0</v>
      </c>
      <c r="AF200" s="135">
        <f t="shared" ca="1" si="109"/>
        <v>0</v>
      </c>
      <c r="AG200" s="135">
        <f t="shared" ca="1" si="109"/>
        <v>0</v>
      </c>
      <c r="AH200" s="135">
        <f t="shared" ca="1" si="109"/>
        <v>0</v>
      </c>
      <c r="AI200" s="135">
        <f t="shared" ca="1" si="109"/>
        <v>0</v>
      </c>
      <c r="AJ200" s="135">
        <f t="shared" ca="1" si="110"/>
        <v>0</v>
      </c>
      <c r="AK200" s="135">
        <f t="shared" ca="1" si="110"/>
        <v>0</v>
      </c>
      <c r="AL200" s="135">
        <f t="shared" ca="1" si="110"/>
        <v>0</v>
      </c>
      <c r="AM200" s="135">
        <f t="shared" ca="1" si="110"/>
        <v>0</v>
      </c>
      <c r="AN200" s="135">
        <f t="shared" ca="1" si="110"/>
        <v>0</v>
      </c>
      <c r="AO200" s="135">
        <f t="shared" ca="1" si="110"/>
        <v>0</v>
      </c>
      <c r="AP200" s="135">
        <f t="shared" ca="1" si="110"/>
        <v>0</v>
      </c>
      <c r="AQ200" s="135">
        <f t="shared" ca="1" si="110"/>
        <v>0</v>
      </c>
      <c r="AR200" s="135">
        <f t="shared" ca="1" si="110"/>
        <v>0</v>
      </c>
      <c r="AS200" s="135">
        <f t="shared" ca="1" si="110"/>
        <v>0</v>
      </c>
      <c r="AT200" s="135">
        <f t="shared" ca="1" si="110"/>
        <v>0</v>
      </c>
      <c r="AU200" s="135">
        <f t="shared" ca="1" si="110"/>
        <v>0</v>
      </c>
      <c r="AV200" s="135">
        <f t="shared" ca="1" si="110"/>
        <v>0</v>
      </c>
      <c r="AW200" s="135">
        <f t="shared" ca="1" si="115"/>
        <v>0</v>
      </c>
      <c r="AX200" s="135">
        <f t="shared" ca="1" si="115"/>
        <v>0</v>
      </c>
      <c r="AY200" s="135">
        <f t="shared" ca="1" si="115"/>
        <v>0</v>
      </c>
      <c r="AZ200" s="135">
        <f t="shared" ca="1" si="115"/>
        <v>0</v>
      </c>
      <c r="BA200" s="135">
        <f t="shared" ca="1" si="115"/>
        <v>0</v>
      </c>
      <c r="BB200" s="135">
        <f t="shared" ca="1" si="115"/>
        <v>0</v>
      </c>
      <c r="BC200" s="135">
        <f t="shared" ca="1" si="115"/>
        <v>0</v>
      </c>
      <c r="BD200" s="135">
        <f t="shared" ca="1" si="115"/>
        <v>0</v>
      </c>
      <c r="BE200" s="135">
        <f t="shared" ca="1" si="115"/>
        <v>0</v>
      </c>
      <c r="BF200" s="135">
        <f t="shared" ca="1" si="115"/>
        <v>0</v>
      </c>
      <c r="BG200" s="135">
        <f t="shared" ca="1" si="105"/>
        <v>0</v>
      </c>
      <c r="BH200" s="135">
        <f t="shared" ca="1" si="105"/>
        <v>0</v>
      </c>
      <c r="BI200" s="135">
        <f t="shared" ca="1" si="105"/>
        <v>0</v>
      </c>
      <c r="BJ200" s="135">
        <f t="shared" ca="1" si="105"/>
        <v>0</v>
      </c>
      <c r="BK200" s="135">
        <f t="shared" ca="1" si="105"/>
        <v>0</v>
      </c>
      <c r="BL200" s="135"/>
      <c r="BM200" s="135">
        <f ca="1">IF(INDEX($D200:$BV200, 1, MATCH(BM$11,$D$15:$BV$15,0))&gt;=PV_Zone_Ranking!$C$45,0,1)</f>
        <v>0</v>
      </c>
      <c r="BN200" s="135">
        <f t="shared" ca="1" si="111"/>
        <v>0</v>
      </c>
      <c r="BQ200">
        <f ca="1">IF(PV_Zone_Ranking!$AK$18="SS",0,IF(PV_Zone_Ranking!$G$29=0,0,1-(INDEX($D200:$BY200, 1, MATCH(BQ$11,$D$15:$BY$15,0))-PV_Zone_Ranking!$F$29)/(PV_Zone_Ranking!$G$29-PV_Zone_Ranking!$F$29)))</f>
        <v>3.8575399157771662</v>
      </c>
      <c r="BR200">
        <f>IF(PV_Zone_Ranking!$AK$18="TX",0,IF(PV_Zone_Ranking!$G$29=0,0,1-(INDEX($D200:$BY200, 1, MATCH(BR$11,$D$15:$BY$15,0))-PV_Zone_Ranking!$F$29)/(PV_Zone_Ranking!$G$29-PV_Zone_Ranking!$F$29)))</f>
        <v>0</v>
      </c>
      <c r="BS200">
        <f ca="1">IF(PV_Zone_Ranking!$G$30=0,0,1-(INDEX($D200:$BY200, 1, MATCH(BS$11,$D$15:$BY$15,0))-PV_Zone_Ranking!$F$30)/(PV_Zone_Ranking!$G$30-PV_Zone_Ranking!$F$30))</f>
        <v>1.0774207710083805</v>
      </c>
      <c r="BT200">
        <f ca="1">IF(PV_Zone_Ranking!$G$28=0,0,1-(INDEX($D200:$BY200, 1, MATCH(BT$11,$D$15:$BY$15,0))-PV_Zone_Ranking!$F$28)/(PV_Zone_Ranking!$G$28-PV_Zone_Ranking!$F$28))</f>
        <v>16.799370740204573</v>
      </c>
      <c r="BU200">
        <f ca="1">IF(PV_Zone_Ranking!$AK$18="SS",0,IF(PV_Zone_Ranking!$G$26=0,0,1-(INDEX($D200:$BY200, 1, MATCH(BU$11,$D$15:$BY$15,0))-PV_Zone_Ranking!$F$26)/(PV_Zone_Ranking!$G$26-PV_Zone_Ranking!$F$26)))</f>
        <v>19.138888658952798</v>
      </c>
      <c r="BV200">
        <f>IF(PV_Zone_Ranking!$AK$18="TX",0,IF(PV_Zone_Ranking!$G$26=0,0,1-(INDEX($D200:$BY200, 1, MATCH(BV$11,$D$15:$BY$15,0))-PV_Zone_Ranking!$F$26)/(PV_Zone_Ranking!$G$26-PV_Zone_Ranking!$F$26)))</f>
        <v>0</v>
      </c>
      <c r="BW200">
        <v>3</v>
      </c>
      <c r="BX200">
        <f t="shared" ca="1" si="116"/>
        <v>0</v>
      </c>
      <c r="BY200">
        <f t="shared" ca="1" si="116"/>
        <v>0</v>
      </c>
      <c r="BZ200">
        <f t="shared" ca="1" si="116"/>
        <v>0</v>
      </c>
      <c r="CA200">
        <f t="shared" ca="1" si="116"/>
        <v>0</v>
      </c>
      <c r="CB200">
        <f t="shared" ca="1" si="116"/>
        <v>0</v>
      </c>
      <c r="CC200">
        <f t="shared" ca="1" si="116"/>
        <v>0</v>
      </c>
      <c r="CD200">
        <f t="shared" ca="1" si="116"/>
        <v>0</v>
      </c>
      <c r="CE200">
        <f t="shared" ca="1" si="116"/>
        <v>0</v>
      </c>
      <c r="CF200">
        <f t="shared" ca="1" si="116"/>
        <v>0</v>
      </c>
      <c r="CG200">
        <f t="shared" ca="1" si="116"/>
        <v>0</v>
      </c>
      <c r="CH200" s="3">
        <f t="shared" ca="1" si="82"/>
        <v>0</v>
      </c>
      <c r="CI200" s="3">
        <f ca="1">IF($BN200=0,IF(PV_Zone_Ranking!$AK$18="SS",INDEX($D200:$BY200, 1, MATCH(CI$11,$D$15:$BY$15,0)),IF(PV_Zone_Ranking!$AK$18="TX",INDEX($D200:$BY200, 1, MATCH(CI$12,$D$15:$BY$15,0)),"Error")),0)</f>
        <v>0</v>
      </c>
      <c r="CJ200" s="4">
        <f t="shared" ca="1" si="79"/>
        <v>0</v>
      </c>
      <c r="CK200">
        <f t="shared" ca="1" si="83"/>
        <v>0</v>
      </c>
      <c r="CL200">
        <f t="shared" ca="1" si="84"/>
        <v>0</v>
      </c>
      <c r="CM200" s="4" t="str">
        <f ca="1">IF(D200=0,"",IF(CH200=0,"",COUNTIF($CH$16:$CH$197,"&gt;"&amp;CH200)+COUNTIF($CH$197:$CH200,CH200)))</f>
        <v/>
      </c>
      <c r="CN200" t="str">
        <f ca="1">IF(D200=0,"",IF(CH200=0,"",COUNTIFS($CI$16:$CI$197,"&lt;"&amp;CI200,$CI$16:$CI$197,"&lt;&gt;"&amp;0)+COUNTIF($CI$197:$CI200,CI200)))</f>
        <v/>
      </c>
      <c r="CQ200">
        <v>185</v>
      </c>
      <c r="CR200" t="e">
        <f t="shared" ca="1" si="117"/>
        <v>#N/A</v>
      </c>
      <c r="CS200" t="e">
        <f t="shared" ca="1" si="117"/>
        <v>#N/A</v>
      </c>
      <c r="CT200" s="3" t="e">
        <f t="shared" ca="1" si="117"/>
        <v>#N/A</v>
      </c>
      <c r="CU200" s="3" t="e">
        <f t="shared" ca="1" si="117"/>
        <v>#N/A</v>
      </c>
      <c r="CV200" s="4" t="e">
        <f t="shared" ca="1" si="117"/>
        <v>#N/A</v>
      </c>
      <c r="CW200" s="4" t="e">
        <f t="shared" ca="1" si="112"/>
        <v>#N/A</v>
      </c>
      <c r="CY200">
        <v>185</v>
      </c>
      <c r="CZ200" t="e">
        <f t="shared" ca="1" si="106"/>
        <v>#N/A</v>
      </c>
      <c r="DA200" t="e">
        <f t="shared" ca="1" si="106"/>
        <v>#N/A</v>
      </c>
      <c r="DB200" s="3" t="e">
        <f t="shared" ca="1" si="106"/>
        <v>#N/A</v>
      </c>
      <c r="DC200" s="3" t="e">
        <f t="shared" ca="1" si="106"/>
        <v>#N/A</v>
      </c>
      <c r="DD200" s="4" t="e">
        <f t="shared" ca="1" si="106"/>
        <v>#N/A</v>
      </c>
      <c r="DE200" s="4" t="e">
        <f t="shared" ca="1" si="113"/>
        <v>#N/A</v>
      </c>
      <c r="DF200" t="e">
        <f t="shared" ca="1" si="114"/>
        <v>#N/A</v>
      </c>
    </row>
    <row r="201" spans="4:110" x14ac:dyDescent="0.2">
      <c r="D201" s="135">
        <f t="shared" ca="1" si="108"/>
        <v>0</v>
      </c>
      <c r="E201" s="135">
        <f t="shared" ca="1" si="108"/>
        <v>0</v>
      </c>
      <c r="F201" s="135">
        <f t="shared" ca="1" si="108"/>
        <v>0</v>
      </c>
      <c r="G201" s="135">
        <f t="shared" ca="1" si="108"/>
        <v>0</v>
      </c>
      <c r="H201" s="135">
        <f t="shared" ca="1" si="108"/>
        <v>0</v>
      </c>
      <c r="I201" s="135">
        <f t="shared" ca="1" si="108"/>
        <v>0</v>
      </c>
      <c r="J201" s="2">
        <f t="shared" ca="1" si="108"/>
        <v>0</v>
      </c>
      <c r="K201" s="135">
        <f t="shared" ca="1" si="108"/>
        <v>0</v>
      </c>
      <c r="L201" s="135">
        <f t="shared" ca="1" si="108"/>
        <v>0</v>
      </c>
      <c r="M201" s="135">
        <f t="shared" ca="1" si="108"/>
        <v>0</v>
      </c>
      <c r="N201" s="135">
        <f t="shared" ca="1" si="108"/>
        <v>0</v>
      </c>
      <c r="O201" s="135">
        <f t="shared" ca="1" si="108"/>
        <v>0</v>
      </c>
      <c r="P201" s="135">
        <f t="shared" ca="1" si="108"/>
        <v>0</v>
      </c>
      <c r="Q201" s="135">
        <f t="shared" ca="1" si="108"/>
        <v>0</v>
      </c>
      <c r="R201" s="135">
        <f t="shared" ca="1" si="108"/>
        <v>0</v>
      </c>
      <c r="S201" s="135">
        <f t="shared" ca="1" si="108"/>
        <v>0</v>
      </c>
      <c r="T201" s="135">
        <f t="shared" ca="1" si="109"/>
        <v>0</v>
      </c>
      <c r="U201" s="135">
        <f t="shared" ca="1" si="109"/>
        <v>0</v>
      </c>
      <c r="V201" s="135">
        <f t="shared" ca="1" si="109"/>
        <v>0</v>
      </c>
      <c r="W201" s="135">
        <f t="shared" ca="1" si="109"/>
        <v>0</v>
      </c>
      <c r="X201" s="135">
        <f t="shared" ca="1" si="109"/>
        <v>0</v>
      </c>
      <c r="Y201" s="135">
        <f t="shared" ca="1" si="109"/>
        <v>0</v>
      </c>
      <c r="Z201" s="135">
        <f t="shared" ca="1" si="109"/>
        <v>0</v>
      </c>
      <c r="AA201" s="135">
        <f t="shared" ca="1" si="109"/>
        <v>0</v>
      </c>
      <c r="AB201" s="135">
        <f t="shared" ca="1" si="109"/>
        <v>0</v>
      </c>
      <c r="AC201" s="135">
        <f t="shared" ca="1" si="109"/>
        <v>0</v>
      </c>
      <c r="AD201" s="135">
        <f t="shared" ca="1" si="109"/>
        <v>0</v>
      </c>
      <c r="AE201" s="135">
        <f t="shared" ca="1" si="109"/>
        <v>0</v>
      </c>
      <c r="AF201" s="135">
        <f t="shared" ca="1" si="109"/>
        <v>0</v>
      </c>
      <c r="AG201" s="135">
        <f t="shared" ca="1" si="109"/>
        <v>0</v>
      </c>
      <c r="AH201" s="135">
        <f t="shared" ca="1" si="109"/>
        <v>0</v>
      </c>
      <c r="AI201" s="135">
        <f t="shared" ca="1" si="109"/>
        <v>0</v>
      </c>
      <c r="AJ201" s="135">
        <f t="shared" ca="1" si="110"/>
        <v>0</v>
      </c>
      <c r="AK201" s="135">
        <f t="shared" ca="1" si="110"/>
        <v>0</v>
      </c>
      <c r="AL201" s="135">
        <f t="shared" ca="1" si="110"/>
        <v>0</v>
      </c>
      <c r="AM201" s="135">
        <f t="shared" ca="1" si="110"/>
        <v>0</v>
      </c>
      <c r="AN201" s="135">
        <f t="shared" ca="1" si="110"/>
        <v>0</v>
      </c>
      <c r="AO201" s="135">
        <f t="shared" ca="1" si="110"/>
        <v>0</v>
      </c>
      <c r="AP201" s="135">
        <f t="shared" ca="1" si="110"/>
        <v>0</v>
      </c>
      <c r="AQ201" s="135">
        <f t="shared" ca="1" si="110"/>
        <v>0</v>
      </c>
      <c r="AR201" s="135">
        <f t="shared" ca="1" si="110"/>
        <v>0</v>
      </c>
      <c r="AS201" s="135">
        <f t="shared" ca="1" si="110"/>
        <v>0</v>
      </c>
      <c r="AT201" s="135">
        <f t="shared" ca="1" si="110"/>
        <v>0</v>
      </c>
      <c r="AU201" s="135">
        <f t="shared" ca="1" si="110"/>
        <v>0</v>
      </c>
      <c r="AV201" s="135">
        <f t="shared" ca="1" si="110"/>
        <v>0</v>
      </c>
      <c r="AW201" s="135">
        <f t="shared" ca="1" si="115"/>
        <v>0</v>
      </c>
      <c r="AX201" s="135">
        <f t="shared" ca="1" si="115"/>
        <v>0</v>
      </c>
      <c r="AY201" s="135">
        <f t="shared" ca="1" si="115"/>
        <v>0</v>
      </c>
      <c r="AZ201" s="135">
        <f t="shared" ca="1" si="115"/>
        <v>0</v>
      </c>
      <c r="BA201" s="135">
        <f t="shared" ca="1" si="115"/>
        <v>0</v>
      </c>
      <c r="BB201" s="135">
        <f t="shared" ca="1" si="115"/>
        <v>0</v>
      </c>
      <c r="BC201" s="135">
        <f t="shared" ca="1" si="115"/>
        <v>0</v>
      </c>
      <c r="BD201" s="135">
        <f t="shared" ca="1" si="115"/>
        <v>0</v>
      </c>
      <c r="BE201" s="135">
        <f t="shared" ca="1" si="115"/>
        <v>0</v>
      </c>
      <c r="BF201" s="135">
        <f t="shared" ca="1" si="115"/>
        <v>0</v>
      </c>
      <c r="BG201" s="135">
        <f t="shared" ca="1" si="105"/>
        <v>0</v>
      </c>
      <c r="BH201" s="135">
        <f t="shared" ca="1" si="105"/>
        <v>0</v>
      </c>
      <c r="BI201" s="135">
        <f t="shared" ca="1" si="105"/>
        <v>0</v>
      </c>
      <c r="BJ201" s="135">
        <f t="shared" ca="1" si="105"/>
        <v>0</v>
      </c>
      <c r="BK201" s="135">
        <f t="shared" ca="1" si="105"/>
        <v>0</v>
      </c>
      <c r="BL201" s="135"/>
      <c r="BM201" s="135">
        <f ca="1">IF(INDEX($D201:$BV201, 1, MATCH(BM$11,$D$15:$BV$15,0))&gt;=PV_Zone_Ranking!$C$45,0,1)</f>
        <v>0</v>
      </c>
      <c r="BN201" s="135">
        <f t="shared" ca="1" si="111"/>
        <v>0</v>
      </c>
      <c r="BQ201">
        <f ca="1">IF(PV_Zone_Ranking!$AK$18="SS",0,IF(PV_Zone_Ranking!$G$29=0,0,1-(INDEX($D201:$BY201, 1, MATCH(BQ$11,$D$15:$BY$15,0))-PV_Zone_Ranking!$F$29)/(PV_Zone_Ranking!$G$29-PV_Zone_Ranking!$F$29)))</f>
        <v>3.8575399157771662</v>
      </c>
      <c r="BR201">
        <f>IF(PV_Zone_Ranking!$AK$18="TX",0,IF(PV_Zone_Ranking!$G$29=0,0,1-(INDEX($D201:$BY201, 1, MATCH(BR$11,$D$15:$BY$15,0))-PV_Zone_Ranking!$F$29)/(PV_Zone_Ranking!$G$29-PV_Zone_Ranking!$F$29)))</f>
        <v>0</v>
      </c>
      <c r="BS201">
        <f ca="1">IF(PV_Zone_Ranking!$G$30=0,0,1-(INDEX($D201:$BY201, 1, MATCH(BS$11,$D$15:$BY$15,0))-PV_Zone_Ranking!$F$30)/(PV_Zone_Ranking!$G$30-PV_Zone_Ranking!$F$30))</f>
        <v>1.0774207710083805</v>
      </c>
      <c r="BT201">
        <f ca="1">IF(PV_Zone_Ranking!$G$28=0,0,1-(INDEX($D201:$BY201, 1, MATCH(BT$11,$D$15:$BY$15,0))-PV_Zone_Ranking!$F$28)/(PV_Zone_Ranking!$G$28-PV_Zone_Ranking!$F$28))</f>
        <v>16.799370740204573</v>
      </c>
      <c r="BU201">
        <f ca="1">IF(PV_Zone_Ranking!$AK$18="SS",0,IF(PV_Zone_Ranking!$G$26=0,0,1-(INDEX($D201:$BY201, 1, MATCH(BU$11,$D$15:$BY$15,0))-PV_Zone_Ranking!$F$26)/(PV_Zone_Ranking!$G$26-PV_Zone_Ranking!$F$26)))</f>
        <v>19.138888658952798</v>
      </c>
      <c r="BV201">
        <f>IF(PV_Zone_Ranking!$AK$18="TX",0,IF(PV_Zone_Ranking!$G$26=0,0,1-(INDEX($D201:$BY201, 1, MATCH(BV$11,$D$15:$BY$15,0))-PV_Zone_Ranking!$F$26)/(PV_Zone_Ranking!$G$26-PV_Zone_Ranking!$F$26)))</f>
        <v>0</v>
      </c>
      <c r="BW201">
        <v>4</v>
      </c>
      <c r="BX201">
        <f t="shared" ca="1" si="116"/>
        <v>0</v>
      </c>
      <c r="BY201">
        <f t="shared" ca="1" si="116"/>
        <v>0</v>
      </c>
      <c r="BZ201">
        <f t="shared" ca="1" si="116"/>
        <v>0</v>
      </c>
      <c r="CA201">
        <f t="shared" ca="1" si="116"/>
        <v>0</v>
      </c>
      <c r="CB201">
        <f t="shared" ca="1" si="116"/>
        <v>0</v>
      </c>
      <c r="CC201">
        <f t="shared" ca="1" si="116"/>
        <v>0</v>
      </c>
      <c r="CD201">
        <f t="shared" ca="1" si="116"/>
        <v>0</v>
      </c>
      <c r="CE201">
        <f t="shared" ca="1" si="116"/>
        <v>0</v>
      </c>
      <c r="CF201">
        <f t="shared" ca="1" si="116"/>
        <v>0</v>
      </c>
      <c r="CG201">
        <f t="shared" ca="1" si="116"/>
        <v>0</v>
      </c>
      <c r="CH201" s="3">
        <f t="shared" ca="1" si="82"/>
        <v>0</v>
      </c>
      <c r="CI201" s="3">
        <f ca="1">IF($BN201=0,IF(PV_Zone_Ranking!$AK$18="SS",INDEX($D201:$BY201, 1, MATCH(CI$11,$D$15:$BY$15,0)),IF(PV_Zone_Ranking!$AK$18="TX",INDEX($D201:$BY201, 1, MATCH(CI$12,$D$15:$BY$15,0)),"Error")),0)</f>
        <v>0</v>
      </c>
      <c r="CJ201" s="4">
        <f t="shared" ca="1" si="79"/>
        <v>0</v>
      </c>
      <c r="CK201">
        <f t="shared" ca="1" si="83"/>
        <v>0</v>
      </c>
      <c r="CL201">
        <f t="shared" ca="1" si="84"/>
        <v>0</v>
      </c>
      <c r="CM201" s="4" t="str">
        <f ca="1">IF(D201=0,"",IF(CH201=0,"",COUNTIF($CH$16:$CH$197,"&gt;"&amp;CH201)+COUNTIF($CH$197:$CH201,CH201)))</f>
        <v/>
      </c>
      <c r="CN201" t="str">
        <f ca="1">IF(D201=0,"",IF(CH201=0,"",COUNTIFS($CI$16:$CI$197,"&lt;"&amp;CI201,$CI$16:$CI$197,"&lt;&gt;"&amp;0)+COUNTIF($CI$197:$CI201,CI201)))</f>
        <v/>
      </c>
      <c r="CQ201">
        <v>186</v>
      </c>
      <c r="CR201" t="e">
        <f t="shared" ca="1" si="117"/>
        <v>#N/A</v>
      </c>
      <c r="CS201" t="e">
        <f t="shared" ca="1" si="117"/>
        <v>#N/A</v>
      </c>
      <c r="CT201" s="3" t="e">
        <f t="shared" ca="1" si="117"/>
        <v>#N/A</v>
      </c>
      <c r="CU201" s="3" t="e">
        <f t="shared" ca="1" si="117"/>
        <v>#N/A</v>
      </c>
      <c r="CV201" s="4" t="e">
        <f t="shared" ca="1" si="117"/>
        <v>#N/A</v>
      </c>
      <c r="CW201" s="4" t="e">
        <f t="shared" ca="1" si="112"/>
        <v>#N/A</v>
      </c>
      <c r="CY201">
        <v>186</v>
      </c>
      <c r="CZ201" t="e">
        <f t="shared" ca="1" si="106"/>
        <v>#N/A</v>
      </c>
      <c r="DA201" t="e">
        <f t="shared" ca="1" si="106"/>
        <v>#N/A</v>
      </c>
      <c r="DB201" s="3" t="e">
        <f t="shared" ca="1" si="106"/>
        <v>#N/A</v>
      </c>
      <c r="DC201" s="3" t="e">
        <f t="shared" ca="1" si="106"/>
        <v>#N/A</v>
      </c>
      <c r="DD201" s="4" t="e">
        <f t="shared" ca="1" si="106"/>
        <v>#N/A</v>
      </c>
      <c r="DE201" s="4" t="e">
        <f t="shared" ca="1" si="113"/>
        <v>#N/A</v>
      </c>
      <c r="DF201" t="e">
        <f t="shared" ca="1" si="114"/>
        <v>#N/A</v>
      </c>
    </row>
    <row r="202" spans="4:110" x14ac:dyDescent="0.2">
      <c r="D202" s="135">
        <f t="shared" ca="1" si="108"/>
        <v>0</v>
      </c>
      <c r="E202" s="135">
        <f t="shared" ca="1" si="108"/>
        <v>0</v>
      </c>
      <c r="F202" s="135">
        <f t="shared" ca="1" si="108"/>
        <v>0</v>
      </c>
      <c r="G202" s="135">
        <f t="shared" ca="1" si="108"/>
        <v>0</v>
      </c>
      <c r="H202" s="135">
        <f t="shared" ca="1" si="108"/>
        <v>0</v>
      </c>
      <c r="I202" s="135">
        <f t="shared" ca="1" si="108"/>
        <v>0</v>
      </c>
      <c r="J202" s="2">
        <f t="shared" ca="1" si="108"/>
        <v>0</v>
      </c>
      <c r="K202" s="135">
        <f t="shared" ca="1" si="108"/>
        <v>0</v>
      </c>
      <c r="L202" s="135">
        <f t="shared" ca="1" si="108"/>
        <v>0</v>
      </c>
      <c r="M202" s="135">
        <f t="shared" ca="1" si="108"/>
        <v>0</v>
      </c>
      <c r="N202" s="135">
        <f t="shared" ca="1" si="108"/>
        <v>0</v>
      </c>
      <c r="O202" s="135">
        <f t="shared" ca="1" si="108"/>
        <v>0</v>
      </c>
      <c r="P202" s="135">
        <f t="shared" ca="1" si="108"/>
        <v>0</v>
      </c>
      <c r="Q202" s="135">
        <f t="shared" ca="1" si="108"/>
        <v>0</v>
      </c>
      <c r="R202" s="135">
        <f t="shared" ca="1" si="108"/>
        <v>0</v>
      </c>
      <c r="S202" s="135">
        <f t="shared" ca="1" si="108"/>
        <v>0</v>
      </c>
      <c r="T202" s="135">
        <f t="shared" ca="1" si="109"/>
        <v>0</v>
      </c>
      <c r="U202" s="135">
        <f t="shared" ca="1" si="109"/>
        <v>0</v>
      </c>
      <c r="V202" s="135">
        <f t="shared" ca="1" si="109"/>
        <v>0</v>
      </c>
      <c r="W202" s="135">
        <f t="shared" ca="1" si="109"/>
        <v>0</v>
      </c>
      <c r="X202" s="135">
        <f t="shared" ca="1" si="109"/>
        <v>0</v>
      </c>
      <c r="Y202" s="135">
        <f t="shared" ca="1" si="109"/>
        <v>0</v>
      </c>
      <c r="Z202" s="135">
        <f t="shared" ca="1" si="109"/>
        <v>0</v>
      </c>
      <c r="AA202" s="135">
        <f t="shared" ca="1" si="109"/>
        <v>0</v>
      </c>
      <c r="AB202" s="135">
        <f t="shared" ca="1" si="109"/>
        <v>0</v>
      </c>
      <c r="AC202" s="135">
        <f t="shared" ca="1" si="109"/>
        <v>0</v>
      </c>
      <c r="AD202" s="135">
        <f t="shared" ca="1" si="109"/>
        <v>0</v>
      </c>
      <c r="AE202" s="135">
        <f t="shared" ca="1" si="109"/>
        <v>0</v>
      </c>
      <c r="AF202" s="135">
        <f t="shared" ca="1" si="109"/>
        <v>0</v>
      </c>
      <c r="AG202" s="135">
        <f t="shared" ca="1" si="109"/>
        <v>0</v>
      </c>
      <c r="AH202" s="135">
        <f t="shared" ca="1" si="109"/>
        <v>0</v>
      </c>
      <c r="AI202" s="135">
        <f t="shared" ca="1" si="109"/>
        <v>0</v>
      </c>
      <c r="AJ202" s="135">
        <f t="shared" ca="1" si="110"/>
        <v>0</v>
      </c>
      <c r="AK202" s="135">
        <f t="shared" ca="1" si="110"/>
        <v>0</v>
      </c>
      <c r="AL202" s="135">
        <f t="shared" ca="1" si="110"/>
        <v>0</v>
      </c>
      <c r="AM202" s="135">
        <f t="shared" ca="1" si="110"/>
        <v>0</v>
      </c>
      <c r="AN202" s="135">
        <f t="shared" ca="1" si="110"/>
        <v>0</v>
      </c>
      <c r="AO202" s="135">
        <f t="shared" ca="1" si="110"/>
        <v>0</v>
      </c>
      <c r="AP202" s="135">
        <f t="shared" ca="1" si="110"/>
        <v>0</v>
      </c>
      <c r="AQ202" s="135">
        <f t="shared" ca="1" si="110"/>
        <v>0</v>
      </c>
      <c r="AR202" s="135">
        <f t="shared" ca="1" si="110"/>
        <v>0</v>
      </c>
      <c r="AS202" s="135">
        <f t="shared" ca="1" si="110"/>
        <v>0</v>
      </c>
      <c r="AT202" s="135">
        <f t="shared" ca="1" si="110"/>
        <v>0</v>
      </c>
      <c r="AU202" s="135">
        <f t="shared" ca="1" si="110"/>
        <v>0</v>
      </c>
      <c r="AV202" s="135">
        <f t="shared" ca="1" si="110"/>
        <v>0</v>
      </c>
      <c r="AW202" s="135">
        <f t="shared" ca="1" si="115"/>
        <v>0</v>
      </c>
      <c r="AX202" s="135">
        <f t="shared" ca="1" si="115"/>
        <v>0</v>
      </c>
      <c r="AY202" s="135">
        <f t="shared" ca="1" si="115"/>
        <v>0</v>
      </c>
      <c r="AZ202" s="135">
        <f t="shared" ca="1" si="115"/>
        <v>0</v>
      </c>
      <c r="BA202" s="135">
        <f t="shared" ca="1" si="115"/>
        <v>0</v>
      </c>
      <c r="BB202" s="135">
        <f t="shared" ca="1" si="115"/>
        <v>0</v>
      </c>
      <c r="BC202" s="135">
        <f t="shared" ca="1" si="115"/>
        <v>0</v>
      </c>
      <c r="BD202" s="135">
        <f t="shared" ca="1" si="115"/>
        <v>0</v>
      </c>
      <c r="BE202" s="135">
        <f t="shared" ca="1" si="115"/>
        <v>0</v>
      </c>
      <c r="BF202" s="135">
        <f t="shared" ca="1" si="115"/>
        <v>0</v>
      </c>
      <c r="BG202" s="135">
        <f t="shared" ca="1" si="105"/>
        <v>0</v>
      </c>
      <c r="BH202" s="135">
        <f t="shared" ca="1" si="105"/>
        <v>0</v>
      </c>
      <c r="BI202" s="135">
        <f t="shared" ca="1" si="105"/>
        <v>0</v>
      </c>
      <c r="BJ202" s="135">
        <f t="shared" ca="1" si="105"/>
        <v>0</v>
      </c>
      <c r="BK202" s="135">
        <f t="shared" ca="1" si="105"/>
        <v>0</v>
      </c>
      <c r="BL202" s="135"/>
      <c r="BM202" s="135">
        <f ca="1">IF(INDEX($D202:$BV202, 1, MATCH(BM$11,$D$15:$BV$15,0))&gt;=PV_Zone_Ranking!$C$45,0,1)</f>
        <v>0</v>
      </c>
      <c r="BN202" s="135">
        <f t="shared" ca="1" si="111"/>
        <v>0</v>
      </c>
      <c r="BQ202">
        <f ca="1">IF(PV_Zone_Ranking!$AK$18="SS",0,IF(PV_Zone_Ranking!$G$29=0,0,1-(INDEX($D202:$BY202, 1, MATCH(BQ$11,$D$15:$BY$15,0))-PV_Zone_Ranking!$F$29)/(PV_Zone_Ranking!$G$29-PV_Zone_Ranking!$F$29)))</f>
        <v>3.8575399157771662</v>
      </c>
      <c r="BR202">
        <f>IF(PV_Zone_Ranking!$AK$18="TX",0,IF(PV_Zone_Ranking!$G$29=0,0,1-(INDEX($D202:$BY202, 1, MATCH(BR$11,$D$15:$BY$15,0))-PV_Zone_Ranking!$F$29)/(PV_Zone_Ranking!$G$29-PV_Zone_Ranking!$F$29)))</f>
        <v>0</v>
      </c>
      <c r="BS202">
        <f ca="1">IF(PV_Zone_Ranking!$G$30=0,0,1-(INDEX($D202:$BY202, 1, MATCH(BS$11,$D$15:$BY$15,0))-PV_Zone_Ranking!$F$30)/(PV_Zone_Ranking!$G$30-PV_Zone_Ranking!$F$30))</f>
        <v>1.0774207710083805</v>
      </c>
      <c r="BT202">
        <f ca="1">IF(PV_Zone_Ranking!$G$28=0,0,1-(INDEX($D202:$BY202, 1, MATCH(BT$11,$D$15:$BY$15,0))-PV_Zone_Ranking!$F$28)/(PV_Zone_Ranking!$G$28-PV_Zone_Ranking!$F$28))</f>
        <v>16.799370740204573</v>
      </c>
      <c r="BU202">
        <f ca="1">IF(PV_Zone_Ranking!$AK$18="SS",0,IF(PV_Zone_Ranking!$G$26=0,0,1-(INDEX($D202:$BY202, 1, MATCH(BU$11,$D$15:$BY$15,0))-PV_Zone_Ranking!$F$26)/(PV_Zone_Ranking!$G$26-PV_Zone_Ranking!$F$26)))</f>
        <v>19.138888658952798</v>
      </c>
      <c r="BV202">
        <f>IF(PV_Zone_Ranking!$AK$18="TX",0,IF(PV_Zone_Ranking!$G$26=0,0,1-(INDEX($D202:$BY202, 1, MATCH(BV$11,$D$15:$BY$15,0))-PV_Zone_Ranking!$F$26)/(PV_Zone_Ranking!$G$26-PV_Zone_Ranking!$F$26)))</f>
        <v>0</v>
      </c>
      <c r="BW202">
        <v>5</v>
      </c>
      <c r="BX202">
        <f t="shared" ca="1" si="116"/>
        <v>0</v>
      </c>
      <c r="BY202">
        <f t="shared" ca="1" si="116"/>
        <v>0</v>
      </c>
      <c r="BZ202">
        <f t="shared" ca="1" si="116"/>
        <v>0</v>
      </c>
      <c r="CA202">
        <f t="shared" ca="1" si="116"/>
        <v>0</v>
      </c>
      <c r="CB202">
        <f t="shared" ca="1" si="116"/>
        <v>0</v>
      </c>
      <c r="CC202">
        <f t="shared" ca="1" si="116"/>
        <v>0</v>
      </c>
      <c r="CD202">
        <f t="shared" ca="1" si="116"/>
        <v>0</v>
      </c>
      <c r="CE202">
        <f t="shared" ca="1" si="116"/>
        <v>0</v>
      </c>
      <c r="CF202">
        <f t="shared" ca="1" si="116"/>
        <v>0</v>
      </c>
      <c r="CG202">
        <f t="shared" ca="1" si="116"/>
        <v>0</v>
      </c>
      <c r="CH202" s="3">
        <f t="shared" ca="1" si="82"/>
        <v>0</v>
      </c>
      <c r="CI202" s="3">
        <f ca="1">IF($BN202=0,IF(PV_Zone_Ranking!$AK$18="SS",INDEX($D202:$BY202, 1, MATCH(CI$11,$D$15:$BY$15,0)),IF(PV_Zone_Ranking!$AK$18="TX",INDEX($D202:$BY202, 1, MATCH(CI$12,$D$15:$BY$15,0)),"Error")),0)</f>
        <v>0</v>
      </c>
      <c r="CJ202" s="4">
        <f t="shared" ca="1" si="79"/>
        <v>0</v>
      </c>
      <c r="CK202">
        <f t="shared" ca="1" si="83"/>
        <v>0</v>
      </c>
      <c r="CL202">
        <f t="shared" ca="1" si="84"/>
        <v>0</v>
      </c>
      <c r="CM202" s="4" t="str">
        <f ca="1">IF(D202=0,"",IF(CH202=0,"",COUNTIF($CH$16:$CH$197,"&gt;"&amp;CH202)+COUNTIF($CH$197:$CH202,CH202)))</f>
        <v/>
      </c>
      <c r="CN202" t="str">
        <f ca="1">IF(D202=0,"",IF(CH202=0,"",COUNTIFS($CI$16:$CI$197,"&lt;"&amp;CI202,$CI$16:$CI$197,"&lt;&gt;"&amp;0)+COUNTIF($CI$197:$CI202,CI202)))</f>
        <v/>
      </c>
      <c r="CQ202">
        <v>187</v>
      </c>
      <c r="CR202" t="e">
        <f t="shared" ca="1" si="117"/>
        <v>#N/A</v>
      </c>
      <c r="CS202" t="e">
        <f t="shared" ca="1" si="117"/>
        <v>#N/A</v>
      </c>
      <c r="CT202" s="3" t="e">
        <f t="shared" ca="1" si="117"/>
        <v>#N/A</v>
      </c>
      <c r="CU202" s="3" t="e">
        <f t="shared" ca="1" si="117"/>
        <v>#N/A</v>
      </c>
      <c r="CV202" s="4" t="e">
        <f t="shared" ca="1" si="117"/>
        <v>#N/A</v>
      </c>
      <c r="CW202" s="4" t="e">
        <f t="shared" ca="1" si="112"/>
        <v>#N/A</v>
      </c>
      <c r="CY202">
        <v>187</v>
      </c>
      <c r="CZ202" t="e">
        <f t="shared" ca="1" si="106"/>
        <v>#N/A</v>
      </c>
      <c r="DA202" t="e">
        <f t="shared" ca="1" si="106"/>
        <v>#N/A</v>
      </c>
      <c r="DB202" s="3" t="e">
        <f t="shared" ca="1" si="106"/>
        <v>#N/A</v>
      </c>
      <c r="DC202" s="3" t="e">
        <f t="shared" ca="1" si="106"/>
        <v>#N/A</v>
      </c>
      <c r="DD202" s="4" t="e">
        <f t="shared" ca="1" si="106"/>
        <v>#N/A</v>
      </c>
      <c r="DE202" s="4" t="e">
        <f t="shared" ca="1" si="113"/>
        <v>#N/A</v>
      </c>
      <c r="DF202" t="e">
        <f t="shared" ca="1" si="114"/>
        <v>#N/A</v>
      </c>
    </row>
    <row r="203" spans="4:110" x14ac:dyDescent="0.2">
      <c r="D203" s="135">
        <f t="shared" ca="1" si="108"/>
        <v>0</v>
      </c>
      <c r="E203" s="135">
        <f t="shared" ca="1" si="108"/>
        <v>0</v>
      </c>
      <c r="F203" s="135">
        <f t="shared" ca="1" si="108"/>
        <v>0</v>
      </c>
      <c r="G203" s="135">
        <f t="shared" ca="1" si="108"/>
        <v>0</v>
      </c>
      <c r="H203" s="135">
        <f t="shared" ca="1" si="108"/>
        <v>0</v>
      </c>
      <c r="I203" s="135">
        <f t="shared" ca="1" si="108"/>
        <v>0</v>
      </c>
      <c r="J203" s="2">
        <f t="shared" ca="1" si="108"/>
        <v>0</v>
      </c>
      <c r="K203" s="135">
        <f t="shared" ca="1" si="108"/>
        <v>0</v>
      </c>
      <c r="L203" s="135">
        <f t="shared" ca="1" si="108"/>
        <v>0</v>
      </c>
      <c r="M203" s="135">
        <f t="shared" ca="1" si="108"/>
        <v>0</v>
      </c>
      <c r="N203" s="135">
        <f t="shared" ca="1" si="108"/>
        <v>0</v>
      </c>
      <c r="O203" s="135">
        <f t="shared" ca="1" si="108"/>
        <v>0</v>
      </c>
      <c r="P203" s="135">
        <f t="shared" ca="1" si="108"/>
        <v>0</v>
      </c>
      <c r="Q203" s="135">
        <f t="shared" ca="1" si="108"/>
        <v>0</v>
      </c>
      <c r="R203" s="135">
        <f t="shared" ca="1" si="108"/>
        <v>0</v>
      </c>
      <c r="S203" s="135">
        <f t="shared" ca="1" si="108"/>
        <v>0</v>
      </c>
      <c r="T203" s="135">
        <f t="shared" ca="1" si="109"/>
        <v>0</v>
      </c>
      <c r="U203" s="135">
        <f t="shared" ca="1" si="109"/>
        <v>0</v>
      </c>
      <c r="V203" s="135">
        <f t="shared" ca="1" si="109"/>
        <v>0</v>
      </c>
      <c r="W203" s="135">
        <f t="shared" ca="1" si="109"/>
        <v>0</v>
      </c>
      <c r="X203" s="135">
        <f t="shared" ca="1" si="109"/>
        <v>0</v>
      </c>
      <c r="Y203" s="135">
        <f t="shared" ca="1" si="109"/>
        <v>0</v>
      </c>
      <c r="Z203" s="135">
        <f t="shared" ca="1" si="109"/>
        <v>0</v>
      </c>
      <c r="AA203" s="135">
        <f t="shared" ca="1" si="109"/>
        <v>0</v>
      </c>
      <c r="AB203" s="135">
        <f t="shared" ca="1" si="109"/>
        <v>0</v>
      </c>
      <c r="AC203" s="135">
        <f t="shared" ca="1" si="109"/>
        <v>0</v>
      </c>
      <c r="AD203" s="135">
        <f t="shared" ca="1" si="109"/>
        <v>0</v>
      </c>
      <c r="AE203" s="135">
        <f t="shared" ca="1" si="109"/>
        <v>0</v>
      </c>
      <c r="AF203" s="135">
        <f t="shared" ca="1" si="109"/>
        <v>0</v>
      </c>
      <c r="AG203" s="135">
        <f t="shared" ca="1" si="109"/>
        <v>0</v>
      </c>
      <c r="AH203" s="135">
        <f t="shared" ca="1" si="109"/>
        <v>0</v>
      </c>
      <c r="AI203" s="135">
        <f t="shared" ca="1" si="109"/>
        <v>0</v>
      </c>
      <c r="AJ203" s="135">
        <f t="shared" ca="1" si="110"/>
        <v>0</v>
      </c>
      <c r="AK203" s="135">
        <f t="shared" ca="1" si="110"/>
        <v>0</v>
      </c>
      <c r="AL203" s="135">
        <f t="shared" ca="1" si="110"/>
        <v>0</v>
      </c>
      <c r="AM203" s="135">
        <f t="shared" ca="1" si="110"/>
        <v>0</v>
      </c>
      <c r="AN203" s="135">
        <f t="shared" ca="1" si="110"/>
        <v>0</v>
      </c>
      <c r="AO203" s="135">
        <f t="shared" ca="1" si="110"/>
        <v>0</v>
      </c>
      <c r="AP203" s="135">
        <f t="shared" ca="1" si="110"/>
        <v>0</v>
      </c>
      <c r="AQ203" s="135">
        <f t="shared" ca="1" si="110"/>
        <v>0</v>
      </c>
      <c r="AR203" s="135">
        <f t="shared" ca="1" si="110"/>
        <v>0</v>
      </c>
      <c r="AS203" s="135">
        <f t="shared" ca="1" si="110"/>
        <v>0</v>
      </c>
      <c r="AT203" s="135">
        <f t="shared" ca="1" si="110"/>
        <v>0</v>
      </c>
      <c r="AU203" s="135">
        <f t="shared" ca="1" si="110"/>
        <v>0</v>
      </c>
      <c r="AV203" s="135">
        <f t="shared" ca="1" si="110"/>
        <v>0</v>
      </c>
      <c r="AW203" s="135">
        <f t="shared" ca="1" si="115"/>
        <v>0</v>
      </c>
      <c r="AX203" s="135">
        <f t="shared" ca="1" si="115"/>
        <v>0</v>
      </c>
      <c r="AY203" s="135">
        <f t="shared" ca="1" si="115"/>
        <v>0</v>
      </c>
      <c r="AZ203" s="135">
        <f t="shared" ca="1" si="115"/>
        <v>0</v>
      </c>
      <c r="BA203" s="135">
        <f t="shared" ca="1" si="115"/>
        <v>0</v>
      </c>
      <c r="BB203" s="135">
        <f t="shared" ca="1" si="115"/>
        <v>0</v>
      </c>
      <c r="BC203" s="135">
        <f t="shared" ca="1" si="115"/>
        <v>0</v>
      </c>
      <c r="BD203" s="135">
        <f t="shared" ca="1" si="115"/>
        <v>0</v>
      </c>
      <c r="BE203" s="135">
        <f t="shared" ca="1" si="115"/>
        <v>0</v>
      </c>
      <c r="BF203" s="135">
        <f t="shared" ca="1" si="115"/>
        <v>0</v>
      </c>
      <c r="BG203" s="135">
        <f t="shared" ca="1" si="105"/>
        <v>0</v>
      </c>
      <c r="BH203" s="135">
        <f t="shared" ca="1" si="105"/>
        <v>0</v>
      </c>
      <c r="BI203" s="135">
        <f t="shared" ca="1" si="105"/>
        <v>0</v>
      </c>
      <c r="BJ203" s="135">
        <f t="shared" ca="1" si="105"/>
        <v>0</v>
      </c>
      <c r="BK203" s="135">
        <f t="shared" ca="1" si="105"/>
        <v>0</v>
      </c>
      <c r="BL203" s="135"/>
      <c r="BM203" s="135">
        <f ca="1">IF(INDEX($D203:$BV203, 1, MATCH(BM$11,$D$15:$BV$15,0))&gt;=PV_Zone_Ranking!$C$45,0,1)</f>
        <v>0</v>
      </c>
      <c r="BN203" s="135">
        <f t="shared" ca="1" si="111"/>
        <v>0</v>
      </c>
      <c r="BQ203">
        <f ca="1">IF(PV_Zone_Ranking!$AK$18="SS",0,IF(PV_Zone_Ranking!$G$29=0,0,1-(INDEX($D203:$BY203, 1, MATCH(BQ$11,$D$15:$BY$15,0))-PV_Zone_Ranking!$F$29)/(PV_Zone_Ranking!$G$29-PV_Zone_Ranking!$F$29)))</f>
        <v>3.8575399157771662</v>
      </c>
      <c r="BR203">
        <f>IF(PV_Zone_Ranking!$AK$18="TX",0,IF(PV_Zone_Ranking!$G$29=0,0,1-(INDEX($D203:$BY203, 1, MATCH(BR$11,$D$15:$BY$15,0))-PV_Zone_Ranking!$F$29)/(PV_Zone_Ranking!$G$29-PV_Zone_Ranking!$F$29)))</f>
        <v>0</v>
      </c>
      <c r="BS203">
        <f ca="1">IF(PV_Zone_Ranking!$G$30=0,0,1-(INDEX($D203:$BY203, 1, MATCH(BS$11,$D$15:$BY$15,0))-PV_Zone_Ranking!$F$30)/(PV_Zone_Ranking!$G$30-PV_Zone_Ranking!$F$30))</f>
        <v>1.0774207710083805</v>
      </c>
      <c r="BT203">
        <f ca="1">IF(PV_Zone_Ranking!$G$28=0,0,1-(INDEX($D203:$BY203, 1, MATCH(BT$11,$D$15:$BY$15,0))-PV_Zone_Ranking!$F$28)/(PV_Zone_Ranking!$G$28-PV_Zone_Ranking!$F$28))</f>
        <v>16.799370740204573</v>
      </c>
      <c r="BU203">
        <f ca="1">IF(PV_Zone_Ranking!$AK$18="SS",0,IF(PV_Zone_Ranking!$G$26=0,0,1-(INDEX($D203:$BY203, 1, MATCH(BU$11,$D$15:$BY$15,0))-PV_Zone_Ranking!$F$26)/(PV_Zone_Ranking!$G$26-PV_Zone_Ranking!$F$26)))</f>
        <v>19.138888658952798</v>
      </c>
      <c r="BV203">
        <f>IF(PV_Zone_Ranking!$AK$18="TX",0,IF(PV_Zone_Ranking!$G$26=0,0,1-(INDEX($D203:$BY203, 1, MATCH(BV$11,$D$15:$BY$15,0))-PV_Zone_Ranking!$F$26)/(PV_Zone_Ranking!$G$26-PV_Zone_Ranking!$F$26)))</f>
        <v>0</v>
      </c>
      <c r="BW203">
        <v>6</v>
      </c>
      <c r="BX203">
        <f t="shared" ca="1" si="116"/>
        <v>0</v>
      </c>
      <c r="BY203">
        <f t="shared" ca="1" si="116"/>
        <v>0</v>
      </c>
      <c r="BZ203">
        <f t="shared" ca="1" si="116"/>
        <v>0</v>
      </c>
      <c r="CA203">
        <f t="shared" ca="1" si="116"/>
        <v>0</v>
      </c>
      <c r="CB203">
        <f t="shared" ca="1" si="116"/>
        <v>0</v>
      </c>
      <c r="CC203">
        <f t="shared" ca="1" si="116"/>
        <v>0</v>
      </c>
      <c r="CD203">
        <f t="shared" ca="1" si="116"/>
        <v>0</v>
      </c>
      <c r="CE203">
        <f t="shared" ca="1" si="116"/>
        <v>0</v>
      </c>
      <c r="CF203">
        <f t="shared" ca="1" si="116"/>
        <v>0</v>
      </c>
      <c r="CG203">
        <f t="shared" ca="1" si="116"/>
        <v>0</v>
      </c>
      <c r="CH203" s="3">
        <f t="shared" ca="1" si="82"/>
        <v>0</v>
      </c>
      <c r="CI203" s="3">
        <f ca="1">IF($BN203=0,IF(PV_Zone_Ranking!$AK$18="SS",INDEX($D203:$BY203, 1, MATCH(CI$11,$D$15:$BY$15,0)),IF(PV_Zone_Ranking!$AK$18="TX",INDEX($D203:$BY203, 1, MATCH(CI$12,$D$15:$BY$15,0)),"Error")),0)</f>
        <v>0</v>
      </c>
      <c r="CJ203" s="4">
        <f t="shared" ca="1" si="79"/>
        <v>0</v>
      </c>
      <c r="CK203">
        <f t="shared" ca="1" si="83"/>
        <v>0</v>
      </c>
      <c r="CL203">
        <f t="shared" ca="1" si="84"/>
        <v>0</v>
      </c>
      <c r="CM203" s="4" t="str">
        <f ca="1">IF(D203=0,"",IF(CH203=0,"",COUNTIF($CH$16:$CH$197,"&gt;"&amp;CH203)+COUNTIF($CH$197:$CH203,CH203)))</f>
        <v/>
      </c>
      <c r="CN203" t="str">
        <f ca="1">IF(D203=0,"",IF(CH203=0,"",COUNTIFS($CI$16:$CI$197,"&lt;"&amp;CI203,$CI$16:$CI$197,"&lt;&gt;"&amp;0)+COUNTIF($CI$197:$CI203,CI203)))</f>
        <v/>
      </c>
      <c r="CQ203">
        <v>188</v>
      </c>
      <c r="CR203" t="e">
        <f t="shared" ca="1" si="117"/>
        <v>#N/A</v>
      </c>
      <c r="CS203" t="e">
        <f t="shared" ca="1" si="117"/>
        <v>#N/A</v>
      </c>
      <c r="CT203" s="3" t="e">
        <f t="shared" ca="1" si="117"/>
        <v>#N/A</v>
      </c>
      <c r="CU203" s="3" t="e">
        <f t="shared" ca="1" si="117"/>
        <v>#N/A</v>
      </c>
      <c r="CV203" s="4" t="e">
        <f t="shared" ca="1" si="117"/>
        <v>#N/A</v>
      </c>
      <c r="CW203" s="4" t="e">
        <f t="shared" ca="1" si="112"/>
        <v>#N/A</v>
      </c>
      <c r="CY203">
        <v>188</v>
      </c>
      <c r="CZ203" t="e">
        <f t="shared" ca="1" si="106"/>
        <v>#N/A</v>
      </c>
      <c r="DA203" t="e">
        <f t="shared" ca="1" si="106"/>
        <v>#N/A</v>
      </c>
      <c r="DB203" s="3" t="e">
        <f t="shared" ca="1" si="106"/>
        <v>#N/A</v>
      </c>
      <c r="DC203" s="3" t="e">
        <f t="shared" ca="1" si="106"/>
        <v>#N/A</v>
      </c>
      <c r="DD203" s="4" t="e">
        <f t="shared" ca="1" si="106"/>
        <v>#N/A</v>
      </c>
      <c r="DE203" s="4" t="e">
        <f t="shared" ca="1" si="113"/>
        <v>#N/A</v>
      </c>
      <c r="DF203" t="e">
        <f t="shared" ca="1" si="114"/>
        <v>#N/A</v>
      </c>
    </row>
    <row r="204" spans="4:110" x14ac:dyDescent="0.2">
      <c r="D204" s="135">
        <f t="shared" ca="1" si="108"/>
        <v>0</v>
      </c>
      <c r="E204" s="135">
        <f t="shared" ca="1" si="108"/>
        <v>0</v>
      </c>
      <c r="F204" s="135">
        <f t="shared" ca="1" si="108"/>
        <v>0</v>
      </c>
      <c r="G204" s="135">
        <f t="shared" ca="1" si="108"/>
        <v>0</v>
      </c>
      <c r="H204" s="135">
        <f t="shared" ca="1" si="108"/>
        <v>0</v>
      </c>
      <c r="I204" s="135">
        <f t="shared" ca="1" si="108"/>
        <v>0</v>
      </c>
      <c r="J204" s="2">
        <f t="shared" ca="1" si="108"/>
        <v>0</v>
      </c>
      <c r="K204" s="135">
        <f t="shared" ca="1" si="108"/>
        <v>0</v>
      </c>
      <c r="L204" s="135">
        <f t="shared" ca="1" si="108"/>
        <v>0</v>
      </c>
      <c r="M204" s="135">
        <f t="shared" ca="1" si="108"/>
        <v>0</v>
      </c>
      <c r="N204" s="135">
        <f t="shared" ca="1" si="108"/>
        <v>0</v>
      </c>
      <c r="O204" s="135">
        <f t="shared" ca="1" si="108"/>
        <v>0</v>
      </c>
      <c r="P204" s="135">
        <f t="shared" ca="1" si="108"/>
        <v>0</v>
      </c>
      <c r="Q204" s="135">
        <f t="shared" ca="1" si="108"/>
        <v>0</v>
      </c>
      <c r="R204" s="135">
        <f t="shared" ca="1" si="108"/>
        <v>0</v>
      </c>
      <c r="S204" s="135">
        <f t="shared" ca="1" si="108"/>
        <v>0</v>
      </c>
      <c r="T204" s="135">
        <f t="shared" ca="1" si="109"/>
        <v>0</v>
      </c>
      <c r="U204" s="135">
        <f t="shared" ca="1" si="109"/>
        <v>0</v>
      </c>
      <c r="V204" s="135">
        <f t="shared" ca="1" si="109"/>
        <v>0</v>
      </c>
      <c r="W204" s="135">
        <f t="shared" ca="1" si="109"/>
        <v>0</v>
      </c>
      <c r="X204" s="135">
        <f t="shared" ca="1" si="109"/>
        <v>0</v>
      </c>
      <c r="Y204" s="135">
        <f t="shared" ca="1" si="109"/>
        <v>0</v>
      </c>
      <c r="Z204" s="135">
        <f t="shared" ca="1" si="109"/>
        <v>0</v>
      </c>
      <c r="AA204" s="135">
        <f t="shared" ca="1" si="109"/>
        <v>0</v>
      </c>
      <c r="AB204" s="135">
        <f t="shared" ca="1" si="109"/>
        <v>0</v>
      </c>
      <c r="AC204" s="135">
        <f t="shared" ca="1" si="109"/>
        <v>0</v>
      </c>
      <c r="AD204" s="135">
        <f t="shared" ca="1" si="109"/>
        <v>0</v>
      </c>
      <c r="AE204" s="135">
        <f t="shared" ca="1" si="109"/>
        <v>0</v>
      </c>
      <c r="AF204" s="135">
        <f t="shared" ca="1" si="109"/>
        <v>0</v>
      </c>
      <c r="AG204" s="135">
        <f t="shared" ca="1" si="109"/>
        <v>0</v>
      </c>
      <c r="AH204" s="135">
        <f t="shared" ca="1" si="109"/>
        <v>0</v>
      </c>
      <c r="AI204" s="135">
        <f t="shared" ca="1" si="109"/>
        <v>0</v>
      </c>
      <c r="AJ204" s="135">
        <f t="shared" ca="1" si="110"/>
        <v>0</v>
      </c>
      <c r="AK204" s="135">
        <f t="shared" ca="1" si="110"/>
        <v>0</v>
      </c>
      <c r="AL204" s="135">
        <f t="shared" ca="1" si="110"/>
        <v>0</v>
      </c>
      <c r="AM204" s="135">
        <f t="shared" ca="1" si="110"/>
        <v>0</v>
      </c>
      <c r="AN204" s="135">
        <f t="shared" ca="1" si="110"/>
        <v>0</v>
      </c>
      <c r="AO204" s="135">
        <f t="shared" ca="1" si="110"/>
        <v>0</v>
      </c>
      <c r="AP204" s="135">
        <f t="shared" ca="1" si="110"/>
        <v>0</v>
      </c>
      <c r="AQ204" s="135">
        <f t="shared" ca="1" si="110"/>
        <v>0</v>
      </c>
      <c r="AR204" s="135">
        <f t="shared" ca="1" si="110"/>
        <v>0</v>
      </c>
      <c r="AS204" s="135">
        <f t="shared" ca="1" si="110"/>
        <v>0</v>
      </c>
      <c r="AT204" s="135">
        <f t="shared" ca="1" si="110"/>
        <v>0</v>
      </c>
      <c r="AU204" s="135">
        <f t="shared" ca="1" si="110"/>
        <v>0</v>
      </c>
      <c r="AV204" s="135">
        <f t="shared" ca="1" si="110"/>
        <v>0</v>
      </c>
      <c r="AW204" s="135">
        <f t="shared" ca="1" si="115"/>
        <v>0</v>
      </c>
      <c r="AX204" s="135">
        <f t="shared" ca="1" si="115"/>
        <v>0</v>
      </c>
      <c r="AY204" s="135">
        <f t="shared" ca="1" si="115"/>
        <v>0</v>
      </c>
      <c r="AZ204" s="135">
        <f t="shared" ca="1" si="115"/>
        <v>0</v>
      </c>
      <c r="BA204" s="135">
        <f t="shared" ca="1" si="115"/>
        <v>0</v>
      </c>
      <c r="BB204" s="135">
        <f t="shared" ca="1" si="115"/>
        <v>0</v>
      </c>
      <c r="BC204" s="135">
        <f t="shared" ca="1" si="115"/>
        <v>0</v>
      </c>
      <c r="BD204" s="135">
        <f t="shared" ca="1" si="115"/>
        <v>0</v>
      </c>
      <c r="BE204" s="135">
        <f t="shared" ca="1" si="115"/>
        <v>0</v>
      </c>
      <c r="BF204" s="135">
        <f t="shared" ca="1" si="115"/>
        <v>0</v>
      </c>
      <c r="BG204" s="135">
        <f t="shared" ca="1" si="105"/>
        <v>0</v>
      </c>
      <c r="BH204" s="135">
        <f t="shared" ca="1" si="105"/>
        <v>0</v>
      </c>
      <c r="BI204" s="135">
        <f t="shared" ca="1" si="105"/>
        <v>0</v>
      </c>
      <c r="BJ204" s="135">
        <f t="shared" ca="1" si="105"/>
        <v>0</v>
      </c>
      <c r="BK204" s="135">
        <f t="shared" ca="1" si="105"/>
        <v>0</v>
      </c>
      <c r="BL204" s="135"/>
      <c r="BM204" s="135">
        <f ca="1">IF(INDEX($D204:$BV204, 1, MATCH(BM$11,$D$15:$BV$15,0))&gt;=PV_Zone_Ranking!$C$45,0,1)</f>
        <v>0</v>
      </c>
      <c r="BN204" s="135">
        <f t="shared" ca="1" si="111"/>
        <v>0</v>
      </c>
      <c r="BQ204">
        <f ca="1">IF(PV_Zone_Ranking!$AK$18="SS",0,IF(PV_Zone_Ranking!$G$29=0,0,1-(INDEX($D204:$BY204, 1, MATCH(BQ$11,$D$15:$BY$15,0))-PV_Zone_Ranking!$F$29)/(PV_Zone_Ranking!$G$29-PV_Zone_Ranking!$F$29)))</f>
        <v>3.8575399157771662</v>
      </c>
      <c r="BR204">
        <f>IF(PV_Zone_Ranking!$AK$18="TX",0,IF(PV_Zone_Ranking!$G$29=0,0,1-(INDEX($D204:$BY204, 1, MATCH(BR$11,$D$15:$BY$15,0))-PV_Zone_Ranking!$F$29)/(PV_Zone_Ranking!$G$29-PV_Zone_Ranking!$F$29)))</f>
        <v>0</v>
      </c>
      <c r="BS204">
        <f ca="1">IF(PV_Zone_Ranking!$G$30=0,0,1-(INDEX($D204:$BY204, 1, MATCH(BS$11,$D$15:$BY$15,0))-PV_Zone_Ranking!$F$30)/(PV_Zone_Ranking!$G$30-PV_Zone_Ranking!$F$30))</f>
        <v>1.0774207710083805</v>
      </c>
      <c r="BT204">
        <f ca="1">IF(PV_Zone_Ranking!$G$28=0,0,1-(INDEX($D204:$BY204, 1, MATCH(BT$11,$D$15:$BY$15,0))-PV_Zone_Ranking!$F$28)/(PV_Zone_Ranking!$G$28-PV_Zone_Ranking!$F$28))</f>
        <v>16.799370740204573</v>
      </c>
      <c r="BU204">
        <f ca="1">IF(PV_Zone_Ranking!$AK$18="SS",0,IF(PV_Zone_Ranking!$G$26=0,0,1-(INDEX($D204:$BY204, 1, MATCH(BU$11,$D$15:$BY$15,0))-PV_Zone_Ranking!$F$26)/(PV_Zone_Ranking!$G$26-PV_Zone_Ranking!$F$26)))</f>
        <v>19.138888658952798</v>
      </c>
      <c r="BV204">
        <f>IF(PV_Zone_Ranking!$AK$18="TX",0,IF(PV_Zone_Ranking!$G$26=0,0,1-(INDEX($D204:$BY204, 1, MATCH(BV$11,$D$15:$BY$15,0))-PV_Zone_Ranking!$F$26)/(PV_Zone_Ranking!$G$26-PV_Zone_Ranking!$F$26)))</f>
        <v>0</v>
      </c>
      <c r="BW204">
        <v>7</v>
      </c>
      <c r="BX204">
        <f t="shared" ca="1" si="116"/>
        <v>0</v>
      </c>
      <c r="BY204">
        <f t="shared" ca="1" si="116"/>
        <v>0</v>
      </c>
      <c r="BZ204">
        <f t="shared" ca="1" si="116"/>
        <v>0</v>
      </c>
      <c r="CA204">
        <f t="shared" ca="1" si="116"/>
        <v>0</v>
      </c>
      <c r="CB204">
        <f t="shared" ca="1" si="116"/>
        <v>0</v>
      </c>
      <c r="CC204">
        <f t="shared" ca="1" si="116"/>
        <v>0</v>
      </c>
      <c r="CD204">
        <f t="shared" ca="1" si="116"/>
        <v>0</v>
      </c>
      <c r="CE204">
        <f t="shared" ca="1" si="116"/>
        <v>0</v>
      </c>
      <c r="CF204">
        <f t="shared" ca="1" si="116"/>
        <v>0</v>
      </c>
      <c r="CG204">
        <f t="shared" ca="1" si="116"/>
        <v>0</v>
      </c>
      <c r="CH204" s="3">
        <f t="shared" ca="1" si="82"/>
        <v>0</v>
      </c>
      <c r="CI204" s="3">
        <f ca="1">IF($BN204=0,IF(PV_Zone_Ranking!$AK$18="SS",INDEX($D204:$BY204, 1, MATCH(CI$11,$D$15:$BY$15,0)),IF(PV_Zone_Ranking!$AK$18="TX",INDEX($D204:$BY204, 1, MATCH(CI$12,$D$15:$BY$15,0)),"Error")),0)</f>
        <v>0</v>
      </c>
      <c r="CJ204" s="4">
        <f t="shared" ca="1" si="79"/>
        <v>0</v>
      </c>
      <c r="CK204">
        <f t="shared" ca="1" si="83"/>
        <v>0</v>
      </c>
      <c r="CL204">
        <f t="shared" ca="1" si="84"/>
        <v>0</v>
      </c>
      <c r="CM204" s="4" t="str">
        <f ca="1">IF(D204=0,"",IF(CH204=0,"",COUNTIF($CH$16:$CH$197,"&gt;"&amp;CH204)+COUNTIF($CH$197:$CH204,CH204)))</f>
        <v/>
      </c>
      <c r="CN204" t="str">
        <f ca="1">IF(D204=0,"",IF(CH204=0,"",COUNTIFS($CI$16:$CI$197,"&lt;"&amp;CI204,$CI$16:$CI$197,"&lt;&gt;"&amp;0)+COUNTIF($CI$197:$CI204,CI204)))</f>
        <v/>
      </c>
      <c r="CQ204">
        <v>189</v>
      </c>
      <c r="CR204" t="e">
        <f t="shared" ca="1" si="117"/>
        <v>#N/A</v>
      </c>
      <c r="CS204" t="e">
        <f t="shared" ca="1" si="117"/>
        <v>#N/A</v>
      </c>
      <c r="CT204" s="3" t="e">
        <f t="shared" ca="1" si="117"/>
        <v>#N/A</v>
      </c>
      <c r="CU204" s="3" t="e">
        <f t="shared" ca="1" si="117"/>
        <v>#N/A</v>
      </c>
      <c r="CV204" s="4" t="e">
        <f t="shared" ca="1" si="117"/>
        <v>#N/A</v>
      </c>
      <c r="CW204" s="4" t="e">
        <f t="shared" ca="1" si="112"/>
        <v>#N/A</v>
      </c>
      <c r="CY204">
        <v>189</v>
      </c>
      <c r="CZ204" t="e">
        <f t="shared" ca="1" si="106"/>
        <v>#N/A</v>
      </c>
      <c r="DA204" t="e">
        <f t="shared" ca="1" si="106"/>
        <v>#N/A</v>
      </c>
      <c r="DB204" s="3" t="e">
        <f t="shared" ca="1" si="106"/>
        <v>#N/A</v>
      </c>
      <c r="DC204" s="3" t="e">
        <f t="shared" ca="1" si="106"/>
        <v>#N/A</v>
      </c>
      <c r="DD204" s="4" t="e">
        <f t="shared" ca="1" si="106"/>
        <v>#N/A</v>
      </c>
      <c r="DE204" s="4" t="e">
        <f t="shared" ca="1" si="113"/>
        <v>#N/A</v>
      </c>
      <c r="DF204" t="e">
        <f t="shared" ca="1" si="114"/>
        <v>#N/A</v>
      </c>
    </row>
    <row r="205" spans="4:110" x14ac:dyDescent="0.2">
      <c r="D205" s="135">
        <f t="shared" ca="1" si="108"/>
        <v>0</v>
      </c>
      <c r="E205" s="135">
        <f t="shared" ca="1" si="108"/>
        <v>0</v>
      </c>
      <c r="F205" s="135">
        <f t="shared" ca="1" si="108"/>
        <v>0</v>
      </c>
      <c r="G205" s="135">
        <f t="shared" ca="1" si="108"/>
        <v>0</v>
      </c>
      <c r="H205" s="135">
        <f t="shared" ca="1" si="108"/>
        <v>0</v>
      </c>
      <c r="I205" s="135">
        <f t="shared" ca="1" si="108"/>
        <v>0</v>
      </c>
      <c r="J205" s="2">
        <f t="shared" ca="1" si="108"/>
        <v>0</v>
      </c>
      <c r="K205" s="135">
        <f t="shared" ca="1" si="108"/>
        <v>0</v>
      </c>
      <c r="L205" s="135">
        <f t="shared" ca="1" si="108"/>
        <v>0</v>
      </c>
      <c r="M205" s="135">
        <f t="shared" ca="1" si="108"/>
        <v>0</v>
      </c>
      <c r="N205" s="135">
        <f t="shared" ca="1" si="108"/>
        <v>0</v>
      </c>
      <c r="O205" s="135">
        <f t="shared" ca="1" si="108"/>
        <v>0</v>
      </c>
      <c r="P205" s="135">
        <f t="shared" ca="1" si="108"/>
        <v>0</v>
      </c>
      <c r="Q205" s="135">
        <f t="shared" ca="1" si="108"/>
        <v>0</v>
      </c>
      <c r="R205" s="135">
        <f t="shared" ca="1" si="108"/>
        <v>0</v>
      </c>
      <c r="S205" s="135">
        <f t="shared" ca="1" si="108"/>
        <v>0</v>
      </c>
      <c r="T205" s="135">
        <f t="shared" ca="1" si="109"/>
        <v>0</v>
      </c>
      <c r="U205" s="135">
        <f t="shared" ca="1" si="109"/>
        <v>0</v>
      </c>
      <c r="V205" s="135">
        <f t="shared" ca="1" si="109"/>
        <v>0</v>
      </c>
      <c r="W205" s="135">
        <f t="shared" ca="1" si="109"/>
        <v>0</v>
      </c>
      <c r="X205" s="135">
        <f t="shared" ca="1" si="109"/>
        <v>0</v>
      </c>
      <c r="Y205" s="135">
        <f t="shared" ca="1" si="109"/>
        <v>0</v>
      </c>
      <c r="Z205" s="135">
        <f t="shared" ca="1" si="109"/>
        <v>0</v>
      </c>
      <c r="AA205" s="135">
        <f t="shared" ca="1" si="109"/>
        <v>0</v>
      </c>
      <c r="AB205" s="135">
        <f t="shared" ca="1" si="109"/>
        <v>0</v>
      </c>
      <c r="AC205" s="135">
        <f t="shared" ca="1" si="109"/>
        <v>0</v>
      </c>
      <c r="AD205" s="135">
        <f t="shared" ca="1" si="109"/>
        <v>0</v>
      </c>
      <c r="AE205" s="135">
        <f t="shared" ca="1" si="109"/>
        <v>0</v>
      </c>
      <c r="AF205" s="135">
        <f t="shared" ca="1" si="109"/>
        <v>0</v>
      </c>
      <c r="AG205" s="135">
        <f t="shared" ca="1" si="109"/>
        <v>0</v>
      </c>
      <c r="AH205" s="135">
        <f t="shared" ca="1" si="109"/>
        <v>0</v>
      </c>
      <c r="AI205" s="135">
        <f t="shared" ca="1" si="109"/>
        <v>0</v>
      </c>
      <c r="AJ205" s="135">
        <f t="shared" ca="1" si="110"/>
        <v>0</v>
      </c>
      <c r="AK205" s="135">
        <f t="shared" ca="1" si="110"/>
        <v>0</v>
      </c>
      <c r="AL205" s="135">
        <f t="shared" ca="1" si="110"/>
        <v>0</v>
      </c>
      <c r="AM205" s="135">
        <f t="shared" ca="1" si="110"/>
        <v>0</v>
      </c>
      <c r="AN205" s="135">
        <f t="shared" ca="1" si="110"/>
        <v>0</v>
      </c>
      <c r="AO205" s="135">
        <f t="shared" ca="1" si="110"/>
        <v>0</v>
      </c>
      <c r="AP205" s="135">
        <f t="shared" ca="1" si="110"/>
        <v>0</v>
      </c>
      <c r="AQ205" s="135">
        <f t="shared" ca="1" si="110"/>
        <v>0</v>
      </c>
      <c r="AR205" s="135">
        <f t="shared" ca="1" si="110"/>
        <v>0</v>
      </c>
      <c r="AS205" s="135">
        <f t="shared" ca="1" si="110"/>
        <v>0</v>
      </c>
      <c r="AT205" s="135">
        <f t="shared" ca="1" si="110"/>
        <v>0</v>
      </c>
      <c r="AU205" s="135">
        <f t="shared" ca="1" si="110"/>
        <v>0</v>
      </c>
      <c r="AV205" s="135">
        <f t="shared" ca="1" si="110"/>
        <v>0</v>
      </c>
      <c r="AW205" s="135">
        <f t="shared" ca="1" si="115"/>
        <v>0</v>
      </c>
      <c r="AX205" s="135">
        <f t="shared" ca="1" si="115"/>
        <v>0</v>
      </c>
      <c r="AY205" s="135">
        <f t="shared" ca="1" si="115"/>
        <v>0</v>
      </c>
      <c r="AZ205" s="135">
        <f t="shared" ca="1" si="115"/>
        <v>0</v>
      </c>
      <c r="BA205" s="135">
        <f t="shared" ca="1" si="115"/>
        <v>0</v>
      </c>
      <c r="BB205" s="135">
        <f t="shared" ca="1" si="115"/>
        <v>0</v>
      </c>
      <c r="BC205" s="135">
        <f t="shared" ca="1" si="115"/>
        <v>0</v>
      </c>
      <c r="BD205" s="135">
        <f t="shared" ca="1" si="115"/>
        <v>0</v>
      </c>
      <c r="BE205" s="135">
        <f t="shared" ca="1" si="115"/>
        <v>0</v>
      </c>
      <c r="BF205" s="135">
        <f t="shared" ca="1" si="115"/>
        <v>0</v>
      </c>
      <c r="BG205" s="135">
        <f t="shared" ca="1" si="105"/>
        <v>0</v>
      </c>
      <c r="BH205" s="135">
        <f t="shared" ca="1" si="105"/>
        <v>0</v>
      </c>
      <c r="BI205" s="135">
        <f t="shared" ca="1" si="105"/>
        <v>0</v>
      </c>
      <c r="BJ205" s="135">
        <f t="shared" ca="1" si="105"/>
        <v>0</v>
      </c>
      <c r="BK205" s="135">
        <f t="shared" ca="1" si="105"/>
        <v>0</v>
      </c>
      <c r="BL205" s="135"/>
      <c r="BM205" s="135">
        <f ca="1">IF(INDEX($D205:$BV205, 1, MATCH(BM$11,$D$15:$BV$15,0))&gt;=PV_Zone_Ranking!$C$45,0,1)</f>
        <v>0</v>
      </c>
      <c r="BN205" s="135">
        <f t="shared" ca="1" si="111"/>
        <v>0</v>
      </c>
      <c r="BQ205">
        <f ca="1">IF(PV_Zone_Ranking!$AK$18="SS",0,IF(PV_Zone_Ranking!$G$29=0,0,1-(INDEX($D205:$BY205, 1, MATCH(BQ$11,$D$15:$BY$15,0))-PV_Zone_Ranking!$F$29)/(PV_Zone_Ranking!$G$29-PV_Zone_Ranking!$F$29)))</f>
        <v>3.8575399157771662</v>
      </c>
      <c r="BR205">
        <f>IF(PV_Zone_Ranking!$AK$18="TX",0,IF(PV_Zone_Ranking!$G$29=0,0,1-(INDEX($D205:$BY205, 1, MATCH(BR$11,$D$15:$BY$15,0))-PV_Zone_Ranking!$F$29)/(PV_Zone_Ranking!$G$29-PV_Zone_Ranking!$F$29)))</f>
        <v>0</v>
      </c>
      <c r="BS205">
        <f ca="1">IF(PV_Zone_Ranking!$G$30=0,0,1-(INDEX($D205:$BY205, 1, MATCH(BS$11,$D$15:$BY$15,0))-PV_Zone_Ranking!$F$30)/(PV_Zone_Ranking!$G$30-PV_Zone_Ranking!$F$30))</f>
        <v>1.0774207710083805</v>
      </c>
      <c r="BT205">
        <f ca="1">IF(PV_Zone_Ranking!$G$28=0,0,1-(INDEX($D205:$BY205, 1, MATCH(BT$11,$D$15:$BY$15,0))-PV_Zone_Ranking!$F$28)/(PV_Zone_Ranking!$G$28-PV_Zone_Ranking!$F$28))</f>
        <v>16.799370740204573</v>
      </c>
      <c r="BU205">
        <f ca="1">IF(PV_Zone_Ranking!$AK$18="SS",0,IF(PV_Zone_Ranking!$G$26=0,0,1-(INDEX($D205:$BY205, 1, MATCH(BU$11,$D$15:$BY$15,0))-PV_Zone_Ranking!$F$26)/(PV_Zone_Ranking!$G$26-PV_Zone_Ranking!$F$26)))</f>
        <v>19.138888658952798</v>
      </c>
      <c r="BV205">
        <f>IF(PV_Zone_Ranking!$AK$18="TX",0,IF(PV_Zone_Ranking!$G$26=0,0,1-(INDEX($D205:$BY205, 1, MATCH(BV$11,$D$15:$BY$15,0))-PV_Zone_Ranking!$F$26)/(PV_Zone_Ranking!$G$26-PV_Zone_Ranking!$F$26)))</f>
        <v>0</v>
      </c>
      <c r="BW205">
        <v>8</v>
      </c>
      <c r="BX205">
        <f t="shared" ca="1" si="116"/>
        <v>0</v>
      </c>
      <c r="BY205">
        <f t="shared" ca="1" si="116"/>
        <v>0</v>
      </c>
      <c r="BZ205">
        <f t="shared" ca="1" si="116"/>
        <v>0</v>
      </c>
      <c r="CA205">
        <f t="shared" ca="1" si="116"/>
        <v>0</v>
      </c>
      <c r="CB205">
        <f t="shared" ca="1" si="116"/>
        <v>0</v>
      </c>
      <c r="CC205">
        <f t="shared" ca="1" si="116"/>
        <v>0</v>
      </c>
      <c r="CD205">
        <f t="shared" ca="1" si="116"/>
        <v>0</v>
      </c>
      <c r="CE205">
        <f t="shared" ca="1" si="116"/>
        <v>0</v>
      </c>
      <c r="CF205">
        <f t="shared" ca="1" si="116"/>
        <v>0</v>
      </c>
      <c r="CG205">
        <f t="shared" ca="1" si="116"/>
        <v>0</v>
      </c>
      <c r="CH205" s="3">
        <f t="shared" ca="1" si="82"/>
        <v>0</v>
      </c>
      <c r="CI205" s="3">
        <f ca="1">IF($BN205=0,IF(PV_Zone_Ranking!$AK$18="SS",INDEX($D205:$BY205, 1, MATCH(CI$11,$D$15:$BY$15,0)),IF(PV_Zone_Ranking!$AK$18="TX",INDEX($D205:$BY205, 1, MATCH(CI$12,$D$15:$BY$15,0)),"Error")),0)</f>
        <v>0</v>
      </c>
      <c r="CJ205" s="4">
        <f t="shared" ca="1" si="79"/>
        <v>0</v>
      </c>
      <c r="CK205">
        <f t="shared" ca="1" si="83"/>
        <v>0</v>
      </c>
      <c r="CL205">
        <f t="shared" ca="1" si="84"/>
        <v>0</v>
      </c>
      <c r="CM205" s="4" t="str">
        <f ca="1">IF(D205=0,"",IF(CH205=0,"",COUNTIF($CH$16:$CH$197,"&gt;"&amp;CH205)+COUNTIF($CH$197:$CH205,CH205)))</f>
        <v/>
      </c>
      <c r="CN205" t="str">
        <f ca="1">IF(D205=0,"",IF(CH205=0,"",COUNTIFS($CI$16:$CI$197,"&lt;"&amp;CI205,$CI$16:$CI$197,"&lt;&gt;"&amp;0)+COUNTIF($CI$197:$CI205,CI205)))</f>
        <v/>
      </c>
      <c r="CQ205">
        <v>190</v>
      </c>
      <c r="CR205" t="e">
        <f t="shared" ca="1" si="117"/>
        <v>#N/A</v>
      </c>
      <c r="CS205" t="e">
        <f t="shared" ca="1" si="117"/>
        <v>#N/A</v>
      </c>
      <c r="CT205" s="3" t="e">
        <f t="shared" ca="1" si="117"/>
        <v>#N/A</v>
      </c>
      <c r="CU205" s="3" t="e">
        <f t="shared" ca="1" si="117"/>
        <v>#N/A</v>
      </c>
      <c r="CV205" s="4" t="e">
        <f t="shared" ca="1" si="117"/>
        <v>#N/A</v>
      </c>
      <c r="CW205" s="4" t="e">
        <f t="shared" ca="1" si="112"/>
        <v>#N/A</v>
      </c>
      <c r="CY205">
        <v>190</v>
      </c>
      <c r="CZ205" t="e">
        <f t="shared" ca="1" si="106"/>
        <v>#N/A</v>
      </c>
      <c r="DA205" t="e">
        <f t="shared" ca="1" si="106"/>
        <v>#N/A</v>
      </c>
      <c r="DB205" s="3" t="e">
        <f t="shared" ca="1" si="106"/>
        <v>#N/A</v>
      </c>
      <c r="DC205" s="3" t="e">
        <f t="shared" ca="1" si="106"/>
        <v>#N/A</v>
      </c>
      <c r="DD205" s="4" t="e">
        <f t="shared" ca="1" si="106"/>
        <v>#N/A</v>
      </c>
      <c r="DE205" s="4" t="e">
        <f t="shared" ca="1" si="113"/>
        <v>#N/A</v>
      </c>
      <c r="DF205" t="e">
        <f t="shared" ca="1" si="114"/>
        <v>#N/A</v>
      </c>
    </row>
    <row r="206" spans="4:110" x14ac:dyDescent="0.2">
      <c r="D206" s="135">
        <f t="shared" ca="1" si="108"/>
        <v>0</v>
      </c>
      <c r="E206" s="135">
        <f t="shared" ca="1" si="108"/>
        <v>0</v>
      </c>
      <c r="F206" s="135">
        <f t="shared" ca="1" si="108"/>
        <v>0</v>
      </c>
      <c r="G206" s="135">
        <f t="shared" ca="1" si="108"/>
        <v>0</v>
      </c>
      <c r="H206" s="135">
        <f t="shared" ca="1" si="108"/>
        <v>0</v>
      </c>
      <c r="I206" s="135">
        <f t="shared" ca="1" si="108"/>
        <v>0</v>
      </c>
      <c r="J206" s="2">
        <f t="shared" ca="1" si="108"/>
        <v>0</v>
      </c>
      <c r="K206" s="135">
        <f t="shared" ca="1" si="108"/>
        <v>0</v>
      </c>
      <c r="L206" s="135">
        <f t="shared" ca="1" si="108"/>
        <v>0</v>
      </c>
      <c r="M206" s="135">
        <f t="shared" ca="1" si="108"/>
        <v>0</v>
      </c>
      <c r="N206" s="135">
        <f t="shared" ca="1" si="108"/>
        <v>0</v>
      </c>
      <c r="O206" s="135">
        <f t="shared" ca="1" si="108"/>
        <v>0</v>
      </c>
      <c r="P206" s="135">
        <f t="shared" ca="1" si="108"/>
        <v>0</v>
      </c>
      <c r="Q206" s="135">
        <f t="shared" ca="1" si="108"/>
        <v>0</v>
      </c>
      <c r="R206" s="135">
        <f t="shared" ca="1" si="108"/>
        <v>0</v>
      </c>
      <c r="S206" s="135">
        <f t="shared" ca="1" si="108"/>
        <v>0</v>
      </c>
      <c r="T206" s="135">
        <f t="shared" ca="1" si="109"/>
        <v>0</v>
      </c>
      <c r="U206" s="135">
        <f t="shared" ca="1" si="109"/>
        <v>0</v>
      </c>
      <c r="V206" s="135">
        <f t="shared" ca="1" si="109"/>
        <v>0</v>
      </c>
      <c r="W206" s="135">
        <f t="shared" ca="1" si="109"/>
        <v>0</v>
      </c>
      <c r="X206" s="135">
        <f t="shared" ca="1" si="109"/>
        <v>0</v>
      </c>
      <c r="Y206" s="135">
        <f t="shared" ca="1" si="109"/>
        <v>0</v>
      </c>
      <c r="Z206" s="135">
        <f t="shared" ca="1" si="109"/>
        <v>0</v>
      </c>
      <c r="AA206" s="135">
        <f t="shared" ca="1" si="109"/>
        <v>0</v>
      </c>
      <c r="AB206" s="135">
        <f t="shared" ca="1" si="109"/>
        <v>0</v>
      </c>
      <c r="AC206" s="135">
        <f t="shared" ca="1" si="109"/>
        <v>0</v>
      </c>
      <c r="AD206" s="135">
        <f t="shared" ca="1" si="109"/>
        <v>0</v>
      </c>
      <c r="AE206" s="135">
        <f t="shared" ca="1" si="109"/>
        <v>0</v>
      </c>
      <c r="AF206" s="135">
        <f t="shared" ca="1" si="109"/>
        <v>0</v>
      </c>
      <c r="AG206" s="135">
        <f t="shared" ca="1" si="109"/>
        <v>0</v>
      </c>
      <c r="AH206" s="135">
        <f t="shared" ca="1" si="109"/>
        <v>0</v>
      </c>
      <c r="AI206" s="135">
        <f t="shared" ca="1" si="109"/>
        <v>0</v>
      </c>
      <c r="AJ206" s="135">
        <f t="shared" ca="1" si="110"/>
        <v>0</v>
      </c>
      <c r="AK206" s="135">
        <f t="shared" ca="1" si="110"/>
        <v>0</v>
      </c>
      <c r="AL206" s="135">
        <f t="shared" ca="1" si="110"/>
        <v>0</v>
      </c>
      <c r="AM206" s="135">
        <f t="shared" ca="1" si="110"/>
        <v>0</v>
      </c>
      <c r="AN206" s="135">
        <f t="shared" ca="1" si="110"/>
        <v>0</v>
      </c>
      <c r="AO206" s="135">
        <f t="shared" ca="1" si="110"/>
        <v>0</v>
      </c>
      <c r="AP206" s="135">
        <f t="shared" ca="1" si="110"/>
        <v>0</v>
      </c>
      <c r="AQ206" s="135">
        <f t="shared" ca="1" si="110"/>
        <v>0</v>
      </c>
      <c r="AR206" s="135">
        <f t="shared" ca="1" si="110"/>
        <v>0</v>
      </c>
      <c r="AS206" s="135">
        <f t="shared" ca="1" si="110"/>
        <v>0</v>
      </c>
      <c r="AT206" s="135">
        <f t="shared" ca="1" si="110"/>
        <v>0</v>
      </c>
      <c r="AU206" s="135">
        <f t="shared" ca="1" si="110"/>
        <v>0</v>
      </c>
      <c r="AV206" s="135">
        <f t="shared" ca="1" si="110"/>
        <v>0</v>
      </c>
      <c r="AW206" s="135">
        <f t="shared" ca="1" si="115"/>
        <v>0</v>
      </c>
      <c r="AX206" s="135">
        <f t="shared" ca="1" si="115"/>
        <v>0</v>
      </c>
      <c r="AY206" s="135">
        <f t="shared" ca="1" si="115"/>
        <v>0</v>
      </c>
      <c r="AZ206" s="135">
        <f t="shared" ca="1" si="115"/>
        <v>0</v>
      </c>
      <c r="BA206" s="135">
        <f t="shared" ca="1" si="115"/>
        <v>0</v>
      </c>
      <c r="BB206" s="135">
        <f t="shared" ca="1" si="115"/>
        <v>0</v>
      </c>
      <c r="BC206" s="135">
        <f t="shared" ca="1" si="115"/>
        <v>0</v>
      </c>
      <c r="BD206" s="135">
        <f t="shared" ca="1" si="115"/>
        <v>0</v>
      </c>
      <c r="BE206" s="135">
        <f t="shared" ca="1" si="115"/>
        <v>0</v>
      </c>
      <c r="BF206" s="135">
        <f t="shared" ca="1" si="115"/>
        <v>0</v>
      </c>
      <c r="BG206" s="135">
        <f t="shared" ca="1" si="105"/>
        <v>0</v>
      </c>
      <c r="BH206" s="135">
        <f t="shared" ca="1" si="105"/>
        <v>0</v>
      </c>
      <c r="BI206" s="135">
        <f t="shared" ca="1" si="105"/>
        <v>0</v>
      </c>
      <c r="BJ206" s="135">
        <f t="shared" ca="1" si="105"/>
        <v>0</v>
      </c>
      <c r="BK206" s="135">
        <f t="shared" ca="1" si="105"/>
        <v>0</v>
      </c>
      <c r="BL206" s="135"/>
      <c r="BM206" s="135">
        <f ca="1">IF(INDEX($D206:$BV206, 1, MATCH(BM$11,$D$15:$BV$15,0))&gt;=PV_Zone_Ranking!$C$45,0,1)</f>
        <v>0</v>
      </c>
      <c r="BN206" s="135">
        <f t="shared" ca="1" si="111"/>
        <v>0</v>
      </c>
      <c r="BQ206">
        <f ca="1">IF(PV_Zone_Ranking!$AK$18="SS",0,IF(PV_Zone_Ranking!$G$29=0,0,1-(INDEX($D206:$BY206, 1, MATCH(BQ$11,$D$15:$BY$15,0))-PV_Zone_Ranking!$F$29)/(PV_Zone_Ranking!$G$29-PV_Zone_Ranking!$F$29)))</f>
        <v>3.8575399157771662</v>
      </c>
      <c r="BR206">
        <f>IF(PV_Zone_Ranking!$AK$18="TX",0,IF(PV_Zone_Ranking!$G$29=0,0,1-(INDEX($D206:$BY206, 1, MATCH(BR$11,$D$15:$BY$15,0))-PV_Zone_Ranking!$F$29)/(PV_Zone_Ranking!$G$29-PV_Zone_Ranking!$F$29)))</f>
        <v>0</v>
      </c>
      <c r="BS206">
        <f ca="1">IF(PV_Zone_Ranking!$G$30=0,0,1-(INDEX($D206:$BY206, 1, MATCH(BS$11,$D$15:$BY$15,0))-PV_Zone_Ranking!$F$30)/(PV_Zone_Ranking!$G$30-PV_Zone_Ranking!$F$30))</f>
        <v>1.0774207710083805</v>
      </c>
      <c r="BT206">
        <f ca="1">IF(PV_Zone_Ranking!$G$28=0,0,1-(INDEX($D206:$BY206, 1, MATCH(BT$11,$D$15:$BY$15,0))-PV_Zone_Ranking!$F$28)/(PV_Zone_Ranking!$G$28-PV_Zone_Ranking!$F$28))</f>
        <v>16.799370740204573</v>
      </c>
      <c r="BU206">
        <f ca="1">IF(PV_Zone_Ranking!$AK$18="SS",0,IF(PV_Zone_Ranking!$G$26=0,0,1-(INDEX($D206:$BY206, 1, MATCH(BU$11,$D$15:$BY$15,0))-PV_Zone_Ranking!$F$26)/(PV_Zone_Ranking!$G$26-PV_Zone_Ranking!$F$26)))</f>
        <v>19.138888658952798</v>
      </c>
      <c r="BV206">
        <f>IF(PV_Zone_Ranking!$AK$18="TX",0,IF(PV_Zone_Ranking!$G$26=0,0,1-(INDEX($D206:$BY206, 1, MATCH(BV$11,$D$15:$BY$15,0))-PV_Zone_Ranking!$F$26)/(PV_Zone_Ranking!$G$26-PV_Zone_Ranking!$F$26)))</f>
        <v>0</v>
      </c>
      <c r="BW206">
        <v>9</v>
      </c>
      <c r="BX206">
        <f t="shared" ca="1" si="116"/>
        <v>0</v>
      </c>
      <c r="BY206">
        <f t="shared" ca="1" si="116"/>
        <v>0</v>
      </c>
      <c r="BZ206">
        <f t="shared" ca="1" si="116"/>
        <v>0</v>
      </c>
      <c r="CA206">
        <f t="shared" ca="1" si="116"/>
        <v>0</v>
      </c>
      <c r="CB206">
        <f t="shared" ca="1" si="116"/>
        <v>0</v>
      </c>
      <c r="CC206">
        <f t="shared" ca="1" si="116"/>
        <v>0</v>
      </c>
      <c r="CD206">
        <f t="shared" ca="1" si="116"/>
        <v>0</v>
      </c>
      <c r="CE206">
        <f t="shared" ca="1" si="116"/>
        <v>0</v>
      </c>
      <c r="CF206">
        <f t="shared" ca="1" si="116"/>
        <v>0</v>
      </c>
      <c r="CG206">
        <f t="shared" ca="1" si="116"/>
        <v>0</v>
      </c>
      <c r="CH206" s="3">
        <f t="shared" ca="1" si="82"/>
        <v>0</v>
      </c>
      <c r="CI206" s="3">
        <f ca="1">IF($BN206=0,IF(PV_Zone_Ranking!$AK$18="SS",INDEX($D206:$BY206, 1, MATCH(CI$11,$D$15:$BY$15,0)),IF(PV_Zone_Ranking!$AK$18="TX",INDEX($D206:$BY206, 1, MATCH(CI$12,$D$15:$BY$15,0)),"Error")),0)</f>
        <v>0</v>
      </c>
      <c r="CJ206" s="4">
        <f t="shared" ca="1" si="79"/>
        <v>0</v>
      </c>
      <c r="CK206">
        <f t="shared" ca="1" si="83"/>
        <v>0</v>
      </c>
      <c r="CL206">
        <f t="shared" ca="1" si="84"/>
        <v>0</v>
      </c>
      <c r="CM206" s="4" t="str">
        <f ca="1">IF(D206=0,"",IF(CH206=0,"",COUNTIF($CH$16:$CH$197,"&gt;"&amp;CH206)+COUNTIF($CH$197:$CH206,CH206)))</f>
        <v/>
      </c>
      <c r="CN206" t="str">
        <f ca="1">IF(D206=0,"",IF(CH206=0,"",COUNTIFS($CI$16:$CI$197,"&lt;"&amp;CI206,$CI$16:$CI$197,"&lt;&gt;"&amp;0)+COUNTIF($CI$197:$CI206,CI206)))</f>
        <v/>
      </c>
      <c r="CQ206">
        <v>191</v>
      </c>
      <c r="CR206" t="e">
        <f t="shared" ca="1" si="117"/>
        <v>#N/A</v>
      </c>
      <c r="CS206" t="e">
        <f t="shared" ca="1" si="117"/>
        <v>#N/A</v>
      </c>
      <c r="CT206" s="3" t="e">
        <f t="shared" ca="1" si="117"/>
        <v>#N/A</v>
      </c>
      <c r="CU206" s="3" t="e">
        <f t="shared" ca="1" si="117"/>
        <v>#N/A</v>
      </c>
      <c r="CV206" s="4" t="e">
        <f t="shared" ca="1" si="117"/>
        <v>#N/A</v>
      </c>
      <c r="CW206" s="4" t="e">
        <f t="shared" ca="1" si="112"/>
        <v>#N/A</v>
      </c>
      <c r="CY206">
        <v>191</v>
      </c>
      <c r="CZ206" t="e">
        <f t="shared" ca="1" si="106"/>
        <v>#N/A</v>
      </c>
      <c r="DA206" t="e">
        <f t="shared" ca="1" si="106"/>
        <v>#N/A</v>
      </c>
      <c r="DB206" s="3" t="e">
        <f t="shared" ca="1" si="106"/>
        <v>#N/A</v>
      </c>
      <c r="DC206" s="3" t="e">
        <f t="shared" ca="1" si="106"/>
        <v>#N/A</v>
      </c>
      <c r="DD206" s="4" t="e">
        <f t="shared" ca="1" si="106"/>
        <v>#N/A</v>
      </c>
      <c r="DE206" s="4" t="e">
        <f t="shared" ca="1" si="113"/>
        <v>#N/A</v>
      </c>
      <c r="DF206" t="e">
        <f t="shared" ca="1" si="114"/>
        <v>#N/A</v>
      </c>
    </row>
    <row r="207" spans="4:110" x14ac:dyDescent="0.2">
      <c r="D207" s="135">
        <f t="shared" ca="1" si="108"/>
        <v>0</v>
      </c>
      <c r="E207" s="135">
        <f t="shared" ca="1" si="108"/>
        <v>0</v>
      </c>
      <c r="F207" s="135">
        <f t="shared" ca="1" si="108"/>
        <v>0</v>
      </c>
      <c r="G207" s="135">
        <f t="shared" ca="1" si="108"/>
        <v>0</v>
      </c>
      <c r="H207" s="135">
        <f t="shared" ca="1" si="108"/>
        <v>0</v>
      </c>
      <c r="I207" s="135">
        <f t="shared" ca="1" si="108"/>
        <v>0</v>
      </c>
      <c r="J207" s="2">
        <f t="shared" ca="1" si="108"/>
        <v>0</v>
      </c>
      <c r="K207" s="135">
        <f t="shared" ca="1" si="108"/>
        <v>0</v>
      </c>
      <c r="L207" s="135">
        <f t="shared" ca="1" si="108"/>
        <v>0</v>
      </c>
      <c r="M207" s="135">
        <f t="shared" ca="1" si="108"/>
        <v>0</v>
      </c>
      <c r="N207" s="135">
        <f t="shared" ca="1" si="108"/>
        <v>0</v>
      </c>
      <c r="O207" s="135">
        <f t="shared" ca="1" si="108"/>
        <v>0</v>
      </c>
      <c r="P207" s="135">
        <f t="shared" ca="1" si="108"/>
        <v>0</v>
      </c>
      <c r="Q207" s="135">
        <f t="shared" ca="1" si="108"/>
        <v>0</v>
      </c>
      <c r="R207" s="135">
        <f t="shared" ca="1" si="108"/>
        <v>0</v>
      </c>
      <c r="S207" s="135">
        <f t="shared" ca="1" si="108"/>
        <v>0</v>
      </c>
      <c r="T207" s="135">
        <f t="shared" ca="1" si="109"/>
        <v>0</v>
      </c>
      <c r="U207" s="135">
        <f t="shared" ca="1" si="109"/>
        <v>0</v>
      </c>
      <c r="V207" s="135">
        <f t="shared" ca="1" si="109"/>
        <v>0</v>
      </c>
      <c r="W207" s="135">
        <f t="shared" ca="1" si="109"/>
        <v>0</v>
      </c>
      <c r="X207" s="135">
        <f t="shared" ca="1" si="109"/>
        <v>0</v>
      </c>
      <c r="Y207" s="135">
        <f t="shared" ca="1" si="109"/>
        <v>0</v>
      </c>
      <c r="Z207" s="135">
        <f t="shared" ca="1" si="109"/>
        <v>0</v>
      </c>
      <c r="AA207" s="135">
        <f t="shared" ca="1" si="109"/>
        <v>0</v>
      </c>
      <c r="AB207" s="135">
        <f t="shared" ca="1" si="109"/>
        <v>0</v>
      </c>
      <c r="AC207" s="135">
        <f t="shared" ca="1" si="109"/>
        <v>0</v>
      </c>
      <c r="AD207" s="135">
        <f t="shared" ca="1" si="109"/>
        <v>0</v>
      </c>
      <c r="AE207" s="135">
        <f t="shared" ca="1" si="109"/>
        <v>0</v>
      </c>
      <c r="AF207" s="135">
        <f t="shared" ca="1" si="109"/>
        <v>0</v>
      </c>
      <c r="AG207" s="135">
        <f t="shared" ca="1" si="109"/>
        <v>0</v>
      </c>
      <c r="AH207" s="135">
        <f t="shared" ca="1" si="109"/>
        <v>0</v>
      </c>
      <c r="AI207" s="135">
        <f t="shared" ca="1" si="109"/>
        <v>0</v>
      </c>
      <c r="AJ207" s="135">
        <f t="shared" ca="1" si="110"/>
        <v>0</v>
      </c>
      <c r="AK207" s="135">
        <f t="shared" ca="1" si="110"/>
        <v>0</v>
      </c>
      <c r="AL207" s="135">
        <f t="shared" ca="1" si="110"/>
        <v>0</v>
      </c>
      <c r="AM207" s="135">
        <f t="shared" ca="1" si="110"/>
        <v>0</v>
      </c>
      <c r="AN207" s="135">
        <f t="shared" ca="1" si="110"/>
        <v>0</v>
      </c>
      <c r="AO207" s="135">
        <f t="shared" ca="1" si="110"/>
        <v>0</v>
      </c>
      <c r="AP207" s="135">
        <f t="shared" ca="1" si="110"/>
        <v>0</v>
      </c>
      <c r="AQ207" s="135">
        <f t="shared" ca="1" si="110"/>
        <v>0</v>
      </c>
      <c r="AR207" s="135">
        <f t="shared" ca="1" si="110"/>
        <v>0</v>
      </c>
      <c r="AS207" s="135">
        <f t="shared" ca="1" si="110"/>
        <v>0</v>
      </c>
      <c r="AT207" s="135">
        <f t="shared" ca="1" si="110"/>
        <v>0</v>
      </c>
      <c r="AU207" s="135">
        <f t="shared" ca="1" si="110"/>
        <v>0</v>
      </c>
      <c r="AV207" s="135">
        <f t="shared" ca="1" si="110"/>
        <v>0</v>
      </c>
      <c r="AW207" s="135">
        <f t="shared" ca="1" si="115"/>
        <v>0</v>
      </c>
      <c r="AX207" s="135">
        <f t="shared" ca="1" si="115"/>
        <v>0</v>
      </c>
      <c r="AY207" s="135">
        <f t="shared" ca="1" si="115"/>
        <v>0</v>
      </c>
      <c r="AZ207" s="135">
        <f t="shared" ca="1" si="115"/>
        <v>0</v>
      </c>
      <c r="BA207" s="135">
        <f t="shared" ca="1" si="115"/>
        <v>0</v>
      </c>
      <c r="BB207" s="135">
        <f t="shared" ca="1" si="115"/>
        <v>0</v>
      </c>
      <c r="BC207" s="135">
        <f t="shared" ca="1" si="115"/>
        <v>0</v>
      </c>
      <c r="BD207" s="135">
        <f t="shared" ca="1" si="115"/>
        <v>0</v>
      </c>
      <c r="BE207" s="135">
        <f t="shared" ca="1" si="115"/>
        <v>0</v>
      </c>
      <c r="BF207" s="135">
        <f t="shared" ca="1" si="115"/>
        <v>0</v>
      </c>
      <c r="BG207" s="135">
        <f t="shared" ca="1" si="105"/>
        <v>0</v>
      </c>
      <c r="BH207" s="135">
        <f t="shared" ca="1" si="105"/>
        <v>0</v>
      </c>
      <c r="BI207" s="135">
        <f t="shared" ca="1" si="105"/>
        <v>0</v>
      </c>
      <c r="BJ207" s="135">
        <f t="shared" ca="1" si="105"/>
        <v>0</v>
      </c>
      <c r="BK207" s="135">
        <f t="shared" ca="1" si="105"/>
        <v>0</v>
      </c>
      <c r="BL207" s="135"/>
      <c r="BM207" s="135">
        <f ca="1">IF(INDEX($D207:$BV207, 1, MATCH(BM$11,$D$15:$BV$15,0))&gt;=PV_Zone_Ranking!$C$45,0,1)</f>
        <v>0</v>
      </c>
      <c r="BN207" s="135">
        <f t="shared" ca="1" si="111"/>
        <v>0</v>
      </c>
      <c r="BQ207">
        <f ca="1">IF(PV_Zone_Ranking!$AK$18="SS",0,IF(PV_Zone_Ranking!$G$29=0,0,1-(INDEX($D207:$BY207, 1, MATCH(BQ$11,$D$15:$BY$15,0))-PV_Zone_Ranking!$F$29)/(PV_Zone_Ranking!$G$29-PV_Zone_Ranking!$F$29)))</f>
        <v>3.8575399157771662</v>
      </c>
      <c r="BR207">
        <f>IF(PV_Zone_Ranking!$AK$18="TX",0,IF(PV_Zone_Ranking!$G$29=0,0,1-(INDEX($D207:$BY207, 1, MATCH(BR$11,$D$15:$BY$15,0))-PV_Zone_Ranking!$F$29)/(PV_Zone_Ranking!$G$29-PV_Zone_Ranking!$F$29)))</f>
        <v>0</v>
      </c>
      <c r="BS207">
        <f ca="1">IF(PV_Zone_Ranking!$G$30=0,0,1-(INDEX($D207:$BY207, 1, MATCH(BS$11,$D$15:$BY$15,0))-PV_Zone_Ranking!$F$30)/(PV_Zone_Ranking!$G$30-PV_Zone_Ranking!$F$30))</f>
        <v>1.0774207710083805</v>
      </c>
      <c r="BT207">
        <f ca="1">IF(PV_Zone_Ranking!$G$28=0,0,1-(INDEX($D207:$BY207, 1, MATCH(BT$11,$D$15:$BY$15,0))-PV_Zone_Ranking!$F$28)/(PV_Zone_Ranking!$G$28-PV_Zone_Ranking!$F$28))</f>
        <v>16.799370740204573</v>
      </c>
      <c r="BU207">
        <f ca="1">IF(PV_Zone_Ranking!$AK$18="SS",0,IF(PV_Zone_Ranking!$G$26=0,0,1-(INDEX($D207:$BY207, 1, MATCH(BU$11,$D$15:$BY$15,0))-PV_Zone_Ranking!$F$26)/(PV_Zone_Ranking!$G$26-PV_Zone_Ranking!$F$26)))</f>
        <v>19.138888658952798</v>
      </c>
      <c r="BV207">
        <f>IF(PV_Zone_Ranking!$AK$18="TX",0,IF(PV_Zone_Ranking!$G$26=0,0,1-(INDEX($D207:$BY207, 1, MATCH(BV$11,$D$15:$BY$15,0))-PV_Zone_Ranking!$F$26)/(PV_Zone_Ranking!$G$26-PV_Zone_Ranking!$F$26)))</f>
        <v>0</v>
      </c>
      <c r="BW207">
        <v>10</v>
      </c>
      <c r="BX207">
        <f t="shared" ca="1" si="116"/>
        <v>0</v>
      </c>
      <c r="BY207">
        <f t="shared" ca="1" si="116"/>
        <v>0</v>
      </c>
      <c r="BZ207">
        <f t="shared" ca="1" si="116"/>
        <v>0</v>
      </c>
      <c r="CA207">
        <f t="shared" ca="1" si="116"/>
        <v>0</v>
      </c>
      <c r="CB207">
        <f t="shared" ca="1" si="116"/>
        <v>0</v>
      </c>
      <c r="CC207">
        <f t="shared" ca="1" si="116"/>
        <v>0</v>
      </c>
      <c r="CD207">
        <f t="shared" ca="1" si="116"/>
        <v>0</v>
      </c>
      <c r="CE207">
        <f t="shared" ca="1" si="116"/>
        <v>0</v>
      </c>
      <c r="CF207">
        <f t="shared" ca="1" si="116"/>
        <v>0</v>
      </c>
      <c r="CG207">
        <f t="shared" ca="1" si="116"/>
        <v>0</v>
      </c>
      <c r="CH207" s="3">
        <f t="shared" ca="1" si="82"/>
        <v>0</v>
      </c>
      <c r="CI207" s="3">
        <f ca="1">IF($BN207=0,IF(PV_Zone_Ranking!$AK$18="SS",INDEX($D207:$BY207, 1, MATCH(CI$11,$D$15:$BY$15,0)),IF(PV_Zone_Ranking!$AK$18="TX",INDEX($D207:$BY207, 1, MATCH(CI$12,$D$15:$BY$15,0)),"Error")),0)</f>
        <v>0</v>
      </c>
      <c r="CJ207" s="4">
        <f t="shared" ca="1" si="79"/>
        <v>0</v>
      </c>
      <c r="CK207">
        <f t="shared" ca="1" si="83"/>
        <v>0</v>
      </c>
      <c r="CL207">
        <f t="shared" ca="1" si="84"/>
        <v>0</v>
      </c>
      <c r="CM207" s="4" t="str">
        <f ca="1">IF(D207=0,"",IF(CH207=0,"",COUNTIF($CH$16:$CH$197,"&gt;"&amp;CH207)+COUNTIF($CH$197:$CH207,CH207)))</f>
        <v/>
      </c>
      <c r="CN207" t="str">
        <f ca="1">IF(D207=0,"",IF(CH207=0,"",COUNTIFS($CI$16:$CI$197,"&lt;"&amp;CI207,$CI$16:$CI$197,"&lt;&gt;"&amp;0)+COUNTIF($CI$197:$CI207,CI207)))</f>
        <v/>
      </c>
      <c r="CQ207">
        <v>192</v>
      </c>
      <c r="CR207" t="e">
        <f t="shared" ca="1" si="117"/>
        <v>#N/A</v>
      </c>
      <c r="CS207" t="e">
        <f t="shared" ca="1" si="117"/>
        <v>#N/A</v>
      </c>
      <c r="CT207" s="3" t="e">
        <f t="shared" ca="1" si="117"/>
        <v>#N/A</v>
      </c>
      <c r="CU207" s="3" t="e">
        <f t="shared" ca="1" si="117"/>
        <v>#N/A</v>
      </c>
      <c r="CV207" s="4" t="e">
        <f t="shared" ca="1" si="117"/>
        <v>#N/A</v>
      </c>
      <c r="CW207" s="4" t="e">
        <f t="shared" ca="1" si="112"/>
        <v>#N/A</v>
      </c>
      <c r="CY207">
        <v>192</v>
      </c>
      <c r="CZ207" t="e">
        <f t="shared" ca="1" si="106"/>
        <v>#N/A</v>
      </c>
      <c r="DA207" t="e">
        <f t="shared" ca="1" si="106"/>
        <v>#N/A</v>
      </c>
      <c r="DB207" s="3" t="e">
        <f t="shared" ca="1" si="106"/>
        <v>#N/A</v>
      </c>
      <c r="DC207" s="3" t="e">
        <f t="shared" ca="1" si="106"/>
        <v>#N/A</v>
      </c>
      <c r="DD207" s="4" t="e">
        <f t="shared" ca="1" si="106"/>
        <v>#N/A</v>
      </c>
      <c r="DE207" s="4" t="e">
        <f t="shared" ca="1" si="113"/>
        <v>#N/A</v>
      </c>
      <c r="DF207" t="e">
        <f t="shared" ca="1" si="114"/>
        <v>#N/A</v>
      </c>
    </row>
    <row r="208" spans="4:110" x14ac:dyDescent="0.2">
      <c r="D208" s="135">
        <f t="shared" ca="1" si="108"/>
        <v>0</v>
      </c>
      <c r="E208" s="135">
        <f t="shared" ca="1" si="108"/>
        <v>0</v>
      </c>
      <c r="F208" s="135">
        <f t="shared" ca="1" si="108"/>
        <v>0</v>
      </c>
      <c r="G208" s="135">
        <f t="shared" ca="1" si="108"/>
        <v>0</v>
      </c>
      <c r="H208" s="135">
        <f t="shared" ca="1" si="108"/>
        <v>0</v>
      </c>
      <c r="I208" s="135">
        <f t="shared" ca="1" si="108"/>
        <v>0</v>
      </c>
      <c r="J208" s="2">
        <f t="shared" ca="1" si="108"/>
        <v>0</v>
      </c>
      <c r="K208" s="135">
        <f t="shared" ca="1" si="108"/>
        <v>0</v>
      </c>
      <c r="L208" s="135">
        <f t="shared" ca="1" si="108"/>
        <v>0</v>
      </c>
      <c r="M208" s="135">
        <f t="shared" ca="1" si="108"/>
        <v>0</v>
      </c>
      <c r="N208" s="135">
        <f t="shared" ca="1" si="108"/>
        <v>0</v>
      </c>
      <c r="O208" s="135">
        <f t="shared" ca="1" si="108"/>
        <v>0</v>
      </c>
      <c r="P208" s="135">
        <f t="shared" ca="1" si="108"/>
        <v>0</v>
      </c>
      <c r="Q208" s="135">
        <f t="shared" ca="1" si="108"/>
        <v>0</v>
      </c>
      <c r="R208" s="135">
        <f t="shared" ca="1" si="108"/>
        <v>0</v>
      </c>
      <c r="S208" s="135">
        <f t="shared" ca="1" si="108"/>
        <v>0</v>
      </c>
      <c r="T208" s="135">
        <f t="shared" ca="1" si="109"/>
        <v>0</v>
      </c>
      <c r="U208" s="135">
        <f t="shared" ca="1" si="109"/>
        <v>0</v>
      </c>
      <c r="V208" s="135">
        <f t="shared" ca="1" si="109"/>
        <v>0</v>
      </c>
      <c r="W208" s="135">
        <f t="shared" ca="1" si="109"/>
        <v>0</v>
      </c>
      <c r="X208" s="135">
        <f t="shared" ca="1" si="109"/>
        <v>0</v>
      </c>
      <c r="Y208" s="135">
        <f t="shared" ca="1" si="109"/>
        <v>0</v>
      </c>
      <c r="Z208" s="135">
        <f t="shared" ca="1" si="109"/>
        <v>0</v>
      </c>
      <c r="AA208" s="135">
        <f t="shared" ca="1" si="109"/>
        <v>0</v>
      </c>
      <c r="AB208" s="135">
        <f t="shared" ca="1" si="109"/>
        <v>0</v>
      </c>
      <c r="AC208" s="135">
        <f t="shared" ca="1" si="109"/>
        <v>0</v>
      </c>
      <c r="AD208" s="135">
        <f t="shared" ca="1" si="109"/>
        <v>0</v>
      </c>
      <c r="AE208" s="135">
        <f t="shared" ca="1" si="109"/>
        <v>0</v>
      </c>
      <c r="AF208" s="135">
        <f t="shared" ca="1" si="109"/>
        <v>0</v>
      </c>
      <c r="AG208" s="135">
        <f t="shared" ca="1" si="109"/>
        <v>0</v>
      </c>
      <c r="AH208" s="135">
        <f t="shared" ca="1" si="109"/>
        <v>0</v>
      </c>
      <c r="AI208" s="135">
        <f t="shared" ca="1" si="109"/>
        <v>0</v>
      </c>
      <c r="AJ208" s="135">
        <f t="shared" ca="1" si="110"/>
        <v>0</v>
      </c>
      <c r="AK208" s="135">
        <f t="shared" ca="1" si="110"/>
        <v>0</v>
      </c>
      <c r="AL208" s="135">
        <f t="shared" ca="1" si="110"/>
        <v>0</v>
      </c>
      <c r="AM208" s="135">
        <f t="shared" ca="1" si="110"/>
        <v>0</v>
      </c>
      <c r="AN208" s="135">
        <f t="shared" ca="1" si="110"/>
        <v>0</v>
      </c>
      <c r="AO208" s="135">
        <f t="shared" ca="1" si="110"/>
        <v>0</v>
      </c>
      <c r="AP208" s="135">
        <f t="shared" ca="1" si="110"/>
        <v>0</v>
      </c>
      <c r="AQ208" s="135">
        <f t="shared" ca="1" si="110"/>
        <v>0</v>
      </c>
      <c r="AR208" s="135">
        <f t="shared" ca="1" si="110"/>
        <v>0</v>
      </c>
      <c r="AS208" s="135">
        <f t="shared" ca="1" si="110"/>
        <v>0</v>
      </c>
      <c r="AT208" s="135">
        <f t="shared" ca="1" si="110"/>
        <v>0</v>
      </c>
      <c r="AU208" s="135">
        <f t="shared" ca="1" si="110"/>
        <v>0</v>
      </c>
      <c r="AV208" s="135">
        <f t="shared" ca="1" si="110"/>
        <v>0</v>
      </c>
      <c r="AW208" s="135">
        <f t="shared" ca="1" si="115"/>
        <v>0</v>
      </c>
      <c r="AX208" s="135">
        <f t="shared" ca="1" si="115"/>
        <v>0</v>
      </c>
      <c r="AY208" s="135">
        <f t="shared" ca="1" si="115"/>
        <v>0</v>
      </c>
      <c r="AZ208" s="135">
        <f t="shared" ca="1" si="115"/>
        <v>0</v>
      </c>
      <c r="BA208" s="135">
        <f t="shared" ca="1" si="115"/>
        <v>0</v>
      </c>
      <c r="BB208" s="135">
        <f t="shared" ca="1" si="115"/>
        <v>0</v>
      </c>
      <c r="BC208" s="135">
        <f t="shared" ca="1" si="115"/>
        <v>0</v>
      </c>
      <c r="BD208" s="135">
        <f t="shared" ca="1" si="115"/>
        <v>0</v>
      </c>
      <c r="BE208" s="135">
        <f t="shared" ca="1" si="115"/>
        <v>0</v>
      </c>
      <c r="BF208" s="135">
        <f t="shared" ca="1" si="115"/>
        <v>0</v>
      </c>
      <c r="BG208" s="135">
        <f t="shared" ca="1" si="115"/>
        <v>0</v>
      </c>
      <c r="BH208" s="135">
        <f t="shared" ca="1" si="115"/>
        <v>0</v>
      </c>
      <c r="BI208" s="135">
        <f t="shared" ca="1" si="115"/>
        <v>0</v>
      </c>
      <c r="BJ208" s="135">
        <f t="shared" ca="1" si="115"/>
        <v>0</v>
      </c>
      <c r="BK208" s="135">
        <f t="shared" ca="1" si="115"/>
        <v>0</v>
      </c>
      <c r="BL208" s="135"/>
      <c r="BM208" s="135">
        <f ca="1">IF(INDEX($D208:$BV208, 1, MATCH(BM$11,$D$15:$BV$15,0))&gt;=PV_Zone_Ranking!$C$45,0,1)</f>
        <v>0</v>
      </c>
      <c r="BN208" s="135">
        <f t="shared" ca="1" si="111"/>
        <v>0</v>
      </c>
      <c r="BQ208">
        <f ca="1">IF(PV_Zone_Ranking!$AK$18="SS",0,IF(PV_Zone_Ranking!$G$29=0,0,1-(INDEX($D208:$BY208, 1, MATCH(BQ$11,$D$15:$BY$15,0))-PV_Zone_Ranking!$F$29)/(PV_Zone_Ranking!$G$29-PV_Zone_Ranking!$F$29)))</f>
        <v>3.8575399157771662</v>
      </c>
      <c r="BR208">
        <f>IF(PV_Zone_Ranking!$AK$18="TX",0,IF(PV_Zone_Ranking!$G$29=0,0,1-(INDEX($D208:$BY208, 1, MATCH(BR$11,$D$15:$BY$15,0))-PV_Zone_Ranking!$F$29)/(PV_Zone_Ranking!$G$29-PV_Zone_Ranking!$F$29)))</f>
        <v>0</v>
      </c>
      <c r="BS208">
        <f ca="1">IF(PV_Zone_Ranking!$G$30=0,0,1-(INDEX($D208:$BY208, 1, MATCH(BS$11,$D$15:$BY$15,0))-PV_Zone_Ranking!$F$30)/(PV_Zone_Ranking!$G$30-PV_Zone_Ranking!$F$30))</f>
        <v>1.0774207710083805</v>
      </c>
      <c r="BT208">
        <f ca="1">IF(PV_Zone_Ranking!$G$28=0,0,1-(INDEX($D208:$BY208, 1, MATCH(BT$11,$D$15:$BY$15,0))-PV_Zone_Ranking!$F$28)/(PV_Zone_Ranking!$G$28-PV_Zone_Ranking!$F$28))</f>
        <v>16.799370740204573</v>
      </c>
      <c r="BU208">
        <f ca="1">IF(PV_Zone_Ranking!$AK$18="SS",0,IF(PV_Zone_Ranking!$G$26=0,0,1-(INDEX($D208:$BY208, 1, MATCH(BU$11,$D$15:$BY$15,0))-PV_Zone_Ranking!$F$26)/(PV_Zone_Ranking!$G$26-PV_Zone_Ranking!$F$26)))</f>
        <v>19.138888658952798</v>
      </c>
      <c r="BV208">
        <f>IF(PV_Zone_Ranking!$AK$18="TX",0,IF(PV_Zone_Ranking!$G$26=0,0,1-(INDEX($D208:$BY208, 1, MATCH(BV$11,$D$15:$BY$15,0))-PV_Zone_Ranking!$F$26)/(PV_Zone_Ranking!$G$26-PV_Zone_Ranking!$F$26)))</f>
        <v>0</v>
      </c>
      <c r="BW208">
        <v>11</v>
      </c>
      <c r="BX208">
        <f t="shared" ca="1" si="116"/>
        <v>0</v>
      </c>
      <c r="BY208">
        <f t="shared" ca="1" si="116"/>
        <v>0</v>
      </c>
      <c r="BZ208">
        <f t="shared" ca="1" si="116"/>
        <v>0</v>
      </c>
      <c r="CA208">
        <f t="shared" ca="1" si="116"/>
        <v>0</v>
      </c>
      <c r="CB208">
        <f t="shared" ca="1" si="116"/>
        <v>0</v>
      </c>
      <c r="CC208">
        <f t="shared" ca="1" si="116"/>
        <v>0</v>
      </c>
      <c r="CD208">
        <f t="shared" ca="1" si="116"/>
        <v>0</v>
      </c>
      <c r="CE208">
        <f t="shared" ca="1" si="116"/>
        <v>0</v>
      </c>
      <c r="CF208">
        <f t="shared" ca="1" si="116"/>
        <v>0</v>
      </c>
      <c r="CG208">
        <f t="shared" ca="1" si="116"/>
        <v>0</v>
      </c>
      <c r="CH208" s="3">
        <f t="shared" ca="1" si="82"/>
        <v>0</v>
      </c>
      <c r="CI208" s="3">
        <f ca="1">IF($BN208=0,IF(PV_Zone_Ranking!$AK$18="SS",INDEX($D208:$BY208, 1, MATCH(CI$11,$D$15:$BY$15,0)),IF(PV_Zone_Ranking!$AK$18="TX",INDEX($D208:$BY208, 1, MATCH(CI$12,$D$15:$BY$15,0)),"Error")),0)</f>
        <v>0</v>
      </c>
      <c r="CJ208" s="4">
        <f t="shared" ref="CJ208:CJ271" ca="1" si="118">INDEX($D208:$BY208, 1, MATCH($CJ$12,$D$15:$BY$15,0))</f>
        <v>0</v>
      </c>
      <c r="CK208">
        <f t="shared" ca="1" si="83"/>
        <v>0</v>
      </c>
      <c r="CL208">
        <f t="shared" ca="1" si="84"/>
        <v>0</v>
      </c>
      <c r="CM208" s="4" t="str">
        <f ca="1">IF(D208=0,"",IF(CH208=0,"",COUNTIF($CH$16:$CH$197,"&gt;"&amp;CH208)+COUNTIF($CH$197:$CH208,CH208)))</f>
        <v/>
      </c>
      <c r="CN208" t="str">
        <f ca="1">IF(D208=0,"",IF(CH208=0,"",COUNTIFS($CI$16:$CI$197,"&lt;"&amp;CI208,$CI$16:$CI$197,"&lt;&gt;"&amp;0)+COUNTIF($CI$197:$CI208,CI208)))</f>
        <v/>
      </c>
      <c r="CQ208">
        <v>193</v>
      </c>
      <c r="CR208" t="e">
        <f t="shared" ca="1" si="117"/>
        <v>#N/A</v>
      </c>
      <c r="CS208" t="e">
        <f t="shared" ca="1" si="117"/>
        <v>#N/A</v>
      </c>
      <c r="CT208" s="3" t="e">
        <f t="shared" ca="1" si="117"/>
        <v>#N/A</v>
      </c>
      <c r="CU208" s="3" t="e">
        <f t="shared" ca="1" si="117"/>
        <v>#N/A</v>
      </c>
      <c r="CV208" s="4" t="e">
        <f t="shared" ca="1" si="117"/>
        <v>#N/A</v>
      </c>
      <c r="CW208" s="4" t="e">
        <f t="shared" ca="1" si="112"/>
        <v>#N/A</v>
      </c>
      <c r="CY208">
        <v>193</v>
      </c>
      <c r="CZ208" t="e">
        <f t="shared" ca="1" si="106"/>
        <v>#N/A</v>
      </c>
      <c r="DA208" t="e">
        <f t="shared" ca="1" si="106"/>
        <v>#N/A</v>
      </c>
      <c r="DB208" s="3" t="e">
        <f t="shared" ca="1" si="106"/>
        <v>#N/A</v>
      </c>
      <c r="DC208" s="3" t="e">
        <f t="shared" ca="1" si="106"/>
        <v>#N/A</v>
      </c>
      <c r="DD208" s="4" t="e">
        <f t="shared" ca="1" si="106"/>
        <v>#N/A</v>
      </c>
      <c r="DE208" s="4" t="e">
        <f t="shared" ca="1" si="113"/>
        <v>#N/A</v>
      </c>
      <c r="DF208" t="e">
        <f t="shared" ca="1" si="114"/>
        <v>#N/A</v>
      </c>
    </row>
    <row r="209" spans="4:110" x14ac:dyDescent="0.2">
      <c r="D209" s="135">
        <f t="shared" ca="1" si="108"/>
        <v>0</v>
      </c>
      <c r="E209" s="135">
        <f t="shared" ca="1" si="108"/>
        <v>0</v>
      </c>
      <c r="F209" s="135">
        <f t="shared" ca="1" si="108"/>
        <v>0</v>
      </c>
      <c r="G209" s="135">
        <f t="shared" ca="1" si="108"/>
        <v>0</v>
      </c>
      <c r="H209" s="135">
        <f t="shared" ca="1" si="108"/>
        <v>0</v>
      </c>
      <c r="I209" s="135">
        <f t="shared" ca="1" si="108"/>
        <v>0</v>
      </c>
      <c r="J209" s="2">
        <f t="shared" ca="1" si="108"/>
        <v>0</v>
      </c>
      <c r="K209" s="135">
        <f t="shared" ca="1" si="108"/>
        <v>0</v>
      </c>
      <c r="L209" s="135">
        <f t="shared" ca="1" si="108"/>
        <v>0</v>
      </c>
      <c r="M209" s="135">
        <f t="shared" ca="1" si="108"/>
        <v>0</v>
      </c>
      <c r="N209" s="135">
        <f t="shared" ca="1" si="108"/>
        <v>0</v>
      </c>
      <c r="O209" s="135">
        <f t="shared" ca="1" si="108"/>
        <v>0</v>
      </c>
      <c r="P209" s="135">
        <f t="shared" ca="1" si="108"/>
        <v>0</v>
      </c>
      <c r="Q209" s="135">
        <f t="shared" ca="1" si="108"/>
        <v>0</v>
      </c>
      <c r="R209" s="135">
        <f t="shared" ca="1" si="108"/>
        <v>0</v>
      </c>
      <c r="S209" s="135">
        <f t="shared" ref="D209:S225" ca="1" si="119">INDIRECT($B$3&amp;"!R"&amp;(ROW()-$D$14)&amp;"C"&amp;(COLUMN()-$C$15),FALSE)</f>
        <v>0</v>
      </c>
      <c r="T209" s="135">
        <f t="shared" ca="1" si="109"/>
        <v>0</v>
      </c>
      <c r="U209" s="135">
        <f t="shared" ca="1" si="109"/>
        <v>0</v>
      </c>
      <c r="V209" s="135">
        <f t="shared" ca="1" si="109"/>
        <v>0</v>
      </c>
      <c r="W209" s="135">
        <f t="shared" ca="1" si="109"/>
        <v>0</v>
      </c>
      <c r="X209" s="135">
        <f t="shared" ca="1" si="109"/>
        <v>0</v>
      </c>
      <c r="Y209" s="135">
        <f t="shared" ca="1" si="109"/>
        <v>0</v>
      </c>
      <c r="Z209" s="135">
        <f t="shared" ca="1" si="109"/>
        <v>0</v>
      </c>
      <c r="AA209" s="135">
        <f t="shared" ca="1" si="109"/>
        <v>0</v>
      </c>
      <c r="AB209" s="135">
        <f t="shared" ca="1" si="109"/>
        <v>0</v>
      </c>
      <c r="AC209" s="135">
        <f t="shared" ca="1" si="109"/>
        <v>0</v>
      </c>
      <c r="AD209" s="135">
        <f t="shared" ca="1" si="109"/>
        <v>0</v>
      </c>
      <c r="AE209" s="135">
        <f t="shared" ca="1" si="109"/>
        <v>0</v>
      </c>
      <c r="AF209" s="135">
        <f t="shared" ca="1" si="109"/>
        <v>0</v>
      </c>
      <c r="AG209" s="135">
        <f t="shared" ca="1" si="109"/>
        <v>0</v>
      </c>
      <c r="AH209" s="135">
        <f t="shared" ca="1" si="109"/>
        <v>0</v>
      </c>
      <c r="AI209" s="135">
        <f t="shared" ca="1" si="109"/>
        <v>0</v>
      </c>
      <c r="AJ209" s="135">
        <f t="shared" ca="1" si="110"/>
        <v>0</v>
      </c>
      <c r="AK209" s="135">
        <f t="shared" ca="1" si="110"/>
        <v>0</v>
      </c>
      <c r="AL209" s="135">
        <f t="shared" ca="1" si="110"/>
        <v>0</v>
      </c>
      <c r="AM209" s="135">
        <f t="shared" ca="1" si="110"/>
        <v>0</v>
      </c>
      <c r="AN209" s="135">
        <f t="shared" ca="1" si="110"/>
        <v>0</v>
      </c>
      <c r="AO209" s="135">
        <f t="shared" ca="1" si="110"/>
        <v>0</v>
      </c>
      <c r="AP209" s="135">
        <f t="shared" ca="1" si="110"/>
        <v>0</v>
      </c>
      <c r="AQ209" s="135">
        <f t="shared" ca="1" si="110"/>
        <v>0</v>
      </c>
      <c r="AR209" s="135">
        <f t="shared" ca="1" si="110"/>
        <v>0</v>
      </c>
      <c r="AS209" s="135">
        <f t="shared" ca="1" si="110"/>
        <v>0</v>
      </c>
      <c r="AT209" s="135">
        <f t="shared" ca="1" si="110"/>
        <v>0</v>
      </c>
      <c r="AU209" s="135">
        <f t="shared" ca="1" si="110"/>
        <v>0</v>
      </c>
      <c r="AV209" s="135">
        <f t="shared" ca="1" si="110"/>
        <v>0</v>
      </c>
      <c r="AW209" s="135">
        <f t="shared" ca="1" si="115"/>
        <v>0</v>
      </c>
      <c r="AX209" s="135">
        <f t="shared" ca="1" si="115"/>
        <v>0</v>
      </c>
      <c r="AY209" s="135">
        <f t="shared" ca="1" si="115"/>
        <v>0</v>
      </c>
      <c r="AZ209" s="135">
        <f t="shared" ca="1" si="115"/>
        <v>0</v>
      </c>
      <c r="BA209" s="135">
        <f t="shared" ca="1" si="115"/>
        <v>0</v>
      </c>
      <c r="BB209" s="135">
        <f t="shared" ca="1" si="115"/>
        <v>0</v>
      </c>
      <c r="BC209" s="135">
        <f t="shared" ca="1" si="115"/>
        <v>0</v>
      </c>
      <c r="BD209" s="135">
        <f t="shared" ca="1" si="115"/>
        <v>0</v>
      </c>
      <c r="BE209" s="135">
        <f t="shared" ca="1" si="115"/>
        <v>0</v>
      </c>
      <c r="BF209" s="135">
        <f t="shared" ca="1" si="115"/>
        <v>0</v>
      </c>
      <c r="BG209" s="135">
        <f t="shared" ca="1" si="115"/>
        <v>0</v>
      </c>
      <c r="BH209" s="135">
        <f t="shared" ca="1" si="115"/>
        <v>0</v>
      </c>
      <c r="BI209" s="135">
        <f t="shared" ca="1" si="115"/>
        <v>0</v>
      </c>
      <c r="BJ209" s="135">
        <f t="shared" ca="1" si="115"/>
        <v>0</v>
      </c>
      <c r="BK209" s="135">
        <f t="shared" ca="1" si="115"/>
        <v>0</v>
      </c>
      <c r="BL209" s="135"/>
      <c r="BM209" s="135">
        <f ca="1">IF(INDEX($D209:$BV209, 1, MATCH(BM$11,$D$15:$BV$15,0))&gt;=PV_Zone_Ranking!$C$45,0,1)</f>
        <v>0</v>
      </c>
      <c r="BN209" s="135">
        <f t="shared" ca="1" si="111"/>
        <v>0</v>
      </c>
      <c r="BQ209">
        <f ca="1">IF(PV_Zone_Ranking!$AK$18="SS",0,IF(PV_Zone_Ranking!$G$29=0,0,1-(INDEX($D209:$BY209, 1, MATCH(BQ$11,$D$15:$BY$15,0))-PV_Zone_Ranking!$F$29)/(PV_Zone_Ranking!$G$29-PV_Zone_Ranking!$F$29)))</f>
        <v>3.8575399157771662</v>
      </c>
      <c r="BR209">
        <f>IF(PV_Zone_Ranking!$AK$18="TX",0,IF(PV_Zone_Ranking!$G$29=0,0,1-(INDEX($D209:$BY209, 1, MATCH(BR$11,$D$15:$BY$15,0))-PV_Zone_Ranking!$F$29)/(PV_Zone_Ranking!$G$29-PV_Zone_Ranking!$F$29)))</f>
        <v>0</v>
      </c>
      <c r="BS209">
        <f ca="1">IF(PV_Zone_Ranking!$G$30=0,0,1-(INDEX($D209:$BY209, 1, MATCH(BS$11,$D$15:$BY$15,0))-PV_Zone_Ranking!$F$30)/(PV_Zone_Ranking!$G$30-PV_Zone_Ranking!$F$30))</f>
        <v>1.0774207710083805</v>
      </c>
      <c r="BT209">
        <f ca="1">IF(PV_Zone_Ranking!$G$28=0,0,1-(INDEX($D209:$BY209, 1, MATCH(BT$11,$D$15:$BY$15,0))-PV_Zone_Ranking!$F$28)/(PV_Zone_Ranking!$G$28-PV_Zone_Ranking!$F$28))</f>
        <v>16.799370740204573</v>
      </c>
      <c r="BU209">
        <f ca="1">IF(PV_Zone_Ranking!$AK$18="SS",0,IF(PV_Zone_Ranking!$G$26=0,0,1-(INDEX($D209:$BY209, 1, MATCH(BU$11,$D$15:$BY$15,0))-PV_Zone_Ranking!$F$26)/(PV_Zone_Ranking!$G$26-PV_Zone_Ranking!$F$26)))</f>
        <v>19.138888658952798</v>
      </c>
      <c r="BV209">
        <f>IF(PV_Zone_Ranking!$AK$18="TX",0,IF(PV_Zone_Ranking!$G$26=0,0,1-(INDEX($D209:$BY209, 1, MATCH(BV$11,$D$15:$BY$15,0))-PV_Zone_Ranking!$F$26)/(PV_Zone_Ranking!$G$26-PV_Zone_Ranking!$F$26)))</f>
        <v>0</v>
      </c>
      <c r="BW209">
        <v>12</v>
      </c>
      <c r="BX209">
        <f t="shared" ca="1" si="116"/>
        <v>0</v>
      </c>
      <c r="BY209">
        <f t="shared" ca="1" si="116"/>
        <v>0</v>
      </c>
      <c r="BZ209">
        <f t="shared" ca="1" si="116"/>
        <v>0</v>
      </c>
      <c r="CA209">
        <f t="shared" ca="1" si="116"/>
        <v>0</v>
      </c>
      <c r="CB209">
        <f t="shared" ca="1" si="116"/>
        <v>0</v>
      </c>
      <c r="CC209">
        <f t="shared" ca="1" si="116"/>
        <v>0</v>
      </c>
      <c r="CD209">
        <f t="shared" ca="1" si="116"/>
        <v>0</v>
      </c>
      <c r="CE209">
        <f t="shared" ca="1" si="116"/>
        <v>0</v>
      </c>
      <c r="CF209">
        <f t="shared" ca="1" si="116"/>
        <v>0</v>
      </c>
      <c r="CG209">
        <f t="shared" ca="1" si="116"/>
        <v>0</v>
      </c>
      <c r="CH209" s="3">
        <f t="shared" ref="CH209:CH272" ca="1" si="120">IF($BN209=0,IF($D209=0,0,SUMPRODUCT(BQ209:CG209,$BQ$14:$CG$14)),0)</f>
        <v>0</v>
      </c>
      <c r="CI209" s="3">
        <f ca="1">IF($BN209=0,IF(PV_Zone_Ranking!$AK$18="SS",INDEX($D209:$BY209, 1, MATCH(CI$11,$D$15:$BY$15,0)),IF(PV_Zone_Ranking!$AK$18="TX",INDEX($D209:$BY209, 1, MATCH(CI$12,$D$15:$BY$15,0)),"Error")),0)</f>
        <v>0</v>
      </c>
      <c r="CJ209" s="4">
        <f t="shared" ca="1" si="118"/>
        <v>0</v>
      </c>
      <c r="CK209">
        <f t="shared" ref="CK209:CK272" ca="1" si="121">INDEX($D209:$BY209, 1, MATCH("zoneIdentification",$D$15:$BY$15,0))</f>
        <v>0</v>
      </c>
      <c r="CL209">
        <f t="shared" ref="CL209:CL272" ca="1" si="122">INDEX($D209:$BY209, 1, MATCH(CL$15,$D$15:$BY$15,0))</f>
        <v>0</v>
      </c>
      <c r="CM209" s="4" t="str">
        <f ca="1">IF(D209=0,"",IF(CH209=0,"",COUNTIF($CH$16:$CH$197,"&gt;"&amp;CH209)+COUNTIF($CH$197:$CH209,CH209)))</f>
        <v/>
      </c>
      <c r="CN209" t="str">
        <f ca="1">IF(D209=0,"",IF(CH209=0,"",COUNTIFS($CI$16:$CI$197,"&lt;"&amp;CI209,$CI$16:$CI$197,"&lt;&gt;"&amp;0)+COUNTIF($CI$197:$CI209,CI209)))</f>
        <v/>
      </c>
      <c r="CQ209">
        <v>194</v>
      </c>
      <c r="CR209" t="e">
        <f t="shared" ca="1" si="117"/>
        <v>#N/A</v>
      </c>
      <c r="CS209" t="e">
        <f t="shared" ca="1" si="117"/>
        <v>#N/A</v>
      </c>
      <c r="CT209" s="3" t="e">
        <f t="shared" ca="1" si="117"/>
        <v>#N/A</v>
      </c>
      <c r="CU209" s="3" t="e">
        <f t="shared" ca="1" si="117"/>
        <v>#N/A</v>
      </c>
      <c r="CV209" s="4" t="e">
        <f t="shared" ca="1" si="117"/>
        <v>#N/A</v>
      </c>
      <c r="CW209" s="4" t="e">
        <f t="shared" ca="1" si="112"/>
        <v>#N/A</v>
      </c>
      <c r="CY209">
        <v>194</v>
      </c>
      <c r="CZ209" t="e">
        <f t="shared" ref="CZ209:DD259" ca="1" si="123">INDEX($CH$16:$CN$197,MATCH($CY209,$CN$16:$CN$197,0),MATCH(CZ$15,$CH$15:$CN$15,0))</f>
        <v>#N/A</v>
      </c>
      <c r="DA209" t="e">
        <f t="shared" ca="1" si="123"/>
        <v>#N/A</v>
      </c>
      <c r="DB209" s="3" t="e">
        <f t="shared" ca="1" si="123"/>
        <v>#N/A</v>
      </c>
      <c r="DC209" s="3" t="e">
        <f t="shared" ca="1" si="123"/>
        <v>#N/A</v>
      </c>
      <c r="DD209" s="4" t="e">
        <f t="shared" ca="1" si="123"/>
        <v>#N/A</v>
      </c>
      <c r="DE209" s="4" t="e">
        <f t="shared" ca="1" si="113"/>
        <v>#N/A</v>
      </c>
      <c r="DF209" t="e">
        <f t="shared" ca="1" si="114"/>
        <v>#N/A</v>
      </c>
    </row>
    <row r="210" spans="4:110" x14ac:dyDescent="0.2">
      <c r="D210" s="135">
        <f t="shared" ca="1" si="119"/>
        <v>0</v>
      </c>
      <c r="E210" s="135">
        <f t="shared" ca="1" si="119"/>
        <v>0</v>
      </c>
      <c r="F210" s="135">
        <f t="shared" ca="1" si="119"/>
        <v>0</v>
      </c>
      <c r="G210" s="135">
        <f t="shared" ca="1" si="119"/>
        <v>0</v>
      </c>
      <c r="H210" s="135">
        <f t="shared" ca="1" si="119"/>
        <v>0</v>
      </c>
      <c r="I210" s="135">
        <f t="shared" ca="1" si="119"/>
        <v>0</v>
      </c>
      <c r="J210" s="2">
        <f t="shared" ca="1" si="119"/>
        <v>0</v>
      </c>
      <c r="K210" s="135">
        <f t="shared" ca="1" si="119"/>
        <v>0</v>
      </c>
      <c r="L210" s="135">
        <f t="shared" ca="1" si="119"/>
        <v>0</v>
      </c>
      <c r="M210" s="135">
        <f t="shared" ca="1" si="119"/>
        <v>0</v>
      </c>
      <c r="N210" s="135">
        <f t="shared" ca="1" si="119"/>
        <v>0</v>
      </c>
      <c r="O210" s="135">
        <f t="shared" ca="1" si="119"/>
        <v>0</v>
      </c>
      <c r="P210" s="135">
        <f t="shared" ca="1" si="119"/>
        <v>0</v>
      </c>
      <c r="Q210" s="135">
        <f t="shared" ca="1" si="119"/>
        <v>0</v>
      </c>
      <c r="R210" s="135">
        <f t="shared" ca="1" si="119"/>
        <v>0</v>
      </c>
      <c r="S210" s="135">
        <f t="shared" ca="1" si="119"/>
        <v>0</v>
      </c>
      <c r="T210" s="135">
        <f t="shared" ca="1" si="109"/>
        <v>0</v>
      </c>
      <c r="U210" s="135">
        <f t="shared" ca="1" si="109"/>
        <v>0</v>
      </c>
      <c r="V210" s="135">
        <f t="shared" ca="1" si="109"/>
        <v>0</v>
      </c>
      <c r="W210" s="135">
        <f t="shared" ca="1" si="109"/>
        <v>0</v>
      </c>
      <c r="X210" s="135">
        <f t="shared" ca="1" si="109"/>
        <v>0</v>
      </c>
      <c r="Y210" s="135">
        <f t="shared" ca="1" si="109"/>
        <v>0</v>
      </c>
      <c r="Z210" s="135">
        <f t="shared" ca="1" si="109"/>
        <v>0</v>
      </c>
      <c r="AA210" s="135">
        <f t="shared" ca="1" si="109"/>
        <v>0</v>
      </c>
      <c r="AB210" s="135">
        <f t="shared" ca="1" si="109"/>
        <v>0</v>
      </c>
      <c r="AC210" s="135">
        <f t="shared" ca="1" si="109"/>
        <v>0</v>
      </c>
      <c r="AD210" s="135">
        <f t="shared" ca="1" si="109"/>
        <v>0</v>
      </c>
      <c r="AE210" s="135">
        <f t="shared" ca="1" si="109"/>
        <v>0</v>
      </c>
      <c r="AF210" s="135">
        <f t="shared" ca="1" si="109"/>
        <v>0</v>
      </c>
      <c r="AG210" s="135">
        <f t="shared" ca="1" si="109"/>
        <v>0</v>
      </c>
      <c r="AH210" s="135">
        <f t="shared" ca="1" si="109"/>
        <v>0</v>
      </c>
      <c r="AI210" s="135">
        <f t="shared" ca="1" si="109"/>
        <v>0</v>
      </c>
      <c r="AJ210" s="135">
        <f t="shared" ca="1" si="110"/>
        <v>0</v>
      </c>
      <c r="AK210" s="135">
        <f t="shared" ca="1" si="110"/>
        <v>0</v>
      </c>
      <c r="AL210" s="135">
        <f t="shared" ca="1" si="110"/>
        <v>0</v>
      </c>
      <c r="AM210" s="135">
        <f t="shared" ca="1" si="110"/>
        <v>0</v>
      </c>
      <c r="AN210" s="135">
        <f t="shared" ca="1" si="110"/>
        <v>0</v>
      </c>
      <c r="AO210" s="135">
        <f t="shared" ca="1" si="110"/>
        <v>0</v>
      </c>
      <c r="AP210" s="135">
        <f t="shared" ca="1" si="110"/>
        <v>0</v>
      </c>
      <c r="AQ210" s="135">
        <f t="shared" ca="1" si="110"/>
        <v>0</v>
      </c>
      <c r="AR210" s="135">
        <f t="shared" ca="1" si="110"/>
        <v>0</v>
      </c>
      <c r="AS210" s="135">
        <f t="shared" ca="1" si="110"/>
        <v>0</v>
      </c>
      <c r="AT210" s="135">
        <f t="shared" ca="1" si="110"/>
        <v>0</v>
      </c>
      <c r="AU210" s="135">
        <f t="shared" ca="1" si="110"/>
        <v>0</v>
      </c>
      <c r="AV210" s="135">
        <f t="shared" ca="1" si="110"/>
        <v>0</v>
      </c>
      <c r="AW210" s="135">
        <f t="shared" ca="1" si="115"/>
        <v>0</v>
      </c>
      <c r="AX210" s="135">
        <f t="shared" ca="1" si="115"/>
        <v>0</v>
      </c>
      <c r="AY210" s="135">
        <f t="shared" ca="1" si="115"/>
        <v>0</v>
      </c>
      <c r="AZ210" s="135">
        <f t="shared" ca="1" si="115"/>
        <v>0</v>
      </c>
      <c r="BA210" s="135">
        <f t="shared" ca="1" si="115"/>
        <v>0</v>
      </c>
      <c r="BB210" s="135">
        <f t="shared" ca="1" si="115"/>
        <v>0</v>
      </c>
      <c r="BC210" s="135">
        <f t="shared" ca="1" si="115"/>
        <v>0</v>
      </c>
      <c r="BD210" s="135">
        <f t="shared" ca="1" si="115"/>
        <v>0</v>
      </c>
      <c r="BE210" s="135">
        <f t="shared" ca="1" si="115"/>
        <v>0</v>
      </c>
      <c r="BF210" s="135">
        <f t="shared" ca="1" si="115"/>
        <v>0</v>
      </c>
      <c r="BG210" s="135">
        <f t="shared" ca="1" si="115"/>
        <v>0</v>
      </c>
      <c r="BH210" s="135">
        <f t="shared" ca="1" si="115"/>
        <v>0</v>
      </c>
      <c r="BI210" s="135">
        <f t="shared" ca="1" si="115"/>
        <v>0</v>
      </c>
      <c r="BJ210" s="135">
        <f t="shared" ca="1" si="115"/>
        <v>0</v>
      </c>
      <c r="BK210" s="135">
        <f t="shared" ca="1" si="115"/>
        <v>0</v>
      </c>
      <c r="BL210" s="135"/>
      <c r="BM210" s="135">
        <f ca="1">IF(INDEX($D210:$BV210, 1, MATCH(BM$11,$D$15:$BV$15,0))&gt;=PV_Zone_Ranking!$C$45,0,1)</f>
        <v>0</v>
      </c>
      <c r="BN210" s="135">
        <f t="shared" ca="1" si="111"/>
        <v>0</v>
      </c>
      <c r="BQ210">
        <f ca="1">IF(PV_Zone_Ranking!$AK$18="SS",0,IF(PV_Zone_Ranking!$G$29=0,0,1-(INDEX($D210:$BY210, 1, MATCH(BQ$11,$D$15:$BY$15,0))-PV_Zone_Ranking!$F$29)/(PV_Zone_Ranking!$G$29-PV_Zone_Ranking!$F$29)))</f>
        <v>3.8575399157771662</v>
      </c>
      <c r="BR210">
        <f>IF(PV_Zone_Ranking!$AK$18="TX",0,IF(PV_Zone_Ranking!$G$29=0,0,1-(INDEX($D210:$BY210, 1, MATCH(BR$11,$D$15:$BY$15,0))-PV_Zone_Ranking!$F$29)/(PV_Zone_Ranking!$G$29-PV_Zone_Ranking!$F$29)))</f>
        <v>0</v>
      </c>
      <c r="BS210">
        <f ca="1">IF(PV_Zone_Ranking!$G$30=0,0,1-(INDEX($D210:$BY210, 1, MATCH(BS$11,$D$15:$BY$15,0))-PV_Zone_Ranking!$F$30)/(PV_Zone_Ranking!$G$30-PV_Zone_Ranking!$F$30))</f>
        <v>1.0774207710083805</v>
      </c>
      <c r="BT210">
        <f ca="1">IF(PV_Zone_Ranking!$G$28=0,0,1-(INDEX($D210:$BY210, 1, MATCH(BT$11,$D$15:$BY$15,0))-PV_Zone_Ranking!$F$28)/(PV_Zone_Ranking!$G$28-PV_Zone_Ranking!$F$28))</f>
        <v>16.799370740204573</v>
      </c>
      <c r="BU210">
        <f ca="1">IF(PV_Zone_Ranking!$AK$18="SS",0,IF(PV_Zone_Ranking!$G$26=0,0,1-(INDEX($D210:$BY210, 1, MATCH(BU$11,$D$15:$BY$15,0))-PV_Zone_Ranking!$F$26)/(PV_Zone_Ranking!$G$26-PV_Zone_Ranking!$F$26)))</f>
        <v>19.138888658952798</v>
      </c>
      <c r="BV210">
        <f>IF(PV_Zone_Ranking!$AK$18="TX",0,IF(PV_Zone_Ranking!$G$26=0,0,1-(INDEX($D210:$BY210, 1, MATCH(BV$11,$D$15:$BY$15,0))-PV_Zone_Ranking!$F$26)/(PV_Zone_Ranking!$G$26-PV_Zone_Ranking!$F$26)))</f>
        <v>0</v>
      </c>
      <c r="BW210">
        <v>13</v>
      </c>
      <c r="BX210">
        <f t="shared" ca="1" si="116"/>
        <v>0</v>
      </c>
      <c r="BY210">
        <f t="shared" ca="1" si="116"/>
        <v>0</v>
      </c>
      <c r="BZ210">
        <f t="shared" ca="1" si="116"/>
        <v>0</v>
      </c>
      <c r="CA210">
        <f t="shared" ca="1" si="116"/>
        <v>0</v>
      </c>
      <c r="CB210">
        <f t="shared" ca="1" si="116"/>
        <v>0</v>
      </c>
      <c r="CC210">
        <f t="shared" ca="1" si="116"/>
        <v>0</v>
      </c>
      <c r="CD210">
        <f t="shared" ca="1" si="116"/>
        <v>0</v>
      </c>
      <c r="CE210">
        <f t="shared" ca="1" si="116"/>
        <v>0</v>
      </c>
      <c r="CF210">
        <f t="shared" ca="1" si="116"/>
        <v>0</v>
      </c>
      <c r="CG210">
        <f t="shared" ca="1" si="116"/>
        <v>0</v>
      </c>
      <c r="CH210" s="3">
        <f t="shared" ca="1" si="120"/>
        <v>0</v>
      </c>
      <c r="CI210" s="3">
        <f ca="1">IF($BN210=0,IF(PV_Zone_Ranking!$AK$18="SS",INDEX($D210:$BY210, 1, MATCH(CI$11,$D$15:$BY$15,0)),IF(PV_Zone_Ranking!$AK$18="TX",INDEX($D210:$BY210, 1, MATCH(CI$12,$D$15:$BY$15,0)),"Error")),0)</f>
        <v>0</v>
      </c>
      <c r="CJ210" s="4">
        <f t="shared" ca="1" si="118"/>
        <v>0</v>
      </c>
      <c r="CK210">
        <f t="shared" ca="1" si="121"/>
        <v>0</v>
      </c>
      <c r="CL210">
        <f t="shared" ca="1" si="122"/>
        <v>0</v>
      </c>
      <c r="CM210" s="4" t="str">
        <f ca="1">IF(D210=0,"",IF(CH210=0,"",COUNTIF($CH$16:$CH$197,"&gt;"&amp;CH210)+COUNTIF($CH$197:$CH210,CH210)))</f>
        <v/>
      </c>
      <c r="CN210" t="str">
        <f ca="1">IF(D210=0,"",IF(CH210=0,"",COUNTIFS($CI$16:$CI$197,"&lt;"&amp;CI210,$CI$16:$CI$197,"&lt;&gt;"&amp;0)+COUNTIF($CI$197:$CI210,CI210)))</f>
        <v/>
      </c>
      <c r="CQ210">
        <v>195</v>
      </c>
      <c r="CR210" t="e">
        <f t="shared" ca="1" si="117"/>
        <v>#N/A</v>
      </c>
      <c r="CS210" t="e">
        <f t="shared" ca="1" si="117"/>
        <v>#N/A</v>
      </c>
      <c r="CT210" s="3" t="e">
        <f t="shared" ca="1" si="117"/>
        <v>#N/A</v>
      </c>
      <c r="CU210" s="3" t="e">
        <f t="shared" ca="1" si="117"/>
        <v>#N/A</v>
      </c>
      <c r="CV210" s="4" t="e">
        <f t="shared" ca="1" si="117"/>
        <v>#N/A</v>
      </c>
      <c r="CW210" s="4" t="e">
        <f t="shared" ca="1" si="112"/>
        <v>#N/A</v>
      </c>
      <c r="CY210">
        <v>195</v>
      </c>
      <c r="CZ210" t="e">
        <f t="shared" ca="1" si="123"/>
        <v>#N/A</v>
      </c>
      <c r="DA210" t="e">
        <f t="shared" ca="1" si="123"/>
        <v>#N/A</v>
      </c>
      <c r="DB210" s="3" t="e">
        <f t="shared" ca="1" si="123"/>
        <v>#N/A</v>
      </c>
      <c r="DC210" s="3" t="e">
        <f t="shared" ca="1" si="123"/>
        <v>#N/A</v>
      </c>
      <c r="DD210" s="4" t="e">
        <f t="shared" ca="1" si="123"/>
        <v>#N/A</v>
      </c>
      <c r="DE210" s="4" t="e">
        <f t="shared" ca="1" si="113"/>
        <v>#N/A</v>
      </c>
      <c r="DF210" t="e">
        <f t="shared" ca="1" si="114"/>
        <v>#N/A</v>
      </c>
    </row>
    <row r="211" spans="4:110" x14ac:dyDescent="0.2">
      <c r="D211" s="135">
        <f t="shared" ca="1" si="119"/>
        <v>0</v>
      </c>
      <c r="E211" s="135">
        <f t="shared" ca="1" si="119"/>
        <v>0</v>
      </c>
      <c r="F211" s="135">
        <f t="shared" ca="1" si="119"/>
        <v>0</v>
      </c>
      <c r="G211" s="135">
        <f t="shared" ca="1" si="119"/>
        <v>0</v>
      </c>
      <c r="H211" s="135">
        <f t="shared" ca="1" si="119"/>
        <v>0</v>
      </c>
      <c r="I211" s="135">
        <f t="shared" ca="1" si="119"/>
        <v>0</v>
      </c>
      <c r="J211" s="2">
        <f t="shared" ca="1" si="119"/>
        <v>0</v>
      </c>
      <c r="K211" s="135">
        <f t="shared" ca="1" si="119"/>
        <v>0</v>
      </c>
      <c r="L211" s="135">
        <f t="shared" ca="1" si="119"/>
        <v>0</v>
      </c>
      <c r="M211" s="135">
        <f t="shared" ca="1" si="119"/>
        <v>0</v>
      </c>
      <c r="N211" s="135">
        <f t="shared" ca="1" si="119"/>
        <v>0</v>
      </c>
      <c r="O211" s="135">
        <f t="shared" ca="1" si="119"/>
        <v>0</v>
      </c>
      <c r="P211" s="135">
        <f t="shared" ca="1" si="119"/>
        <v>0</v>
      </c>
      <c r="Q211" s="135">
        <f t="shared" ca="1" si="119"/>
        <v>0</v>
      </c>
      <c r="R211" s="135">
        <f t="shared" ca="1" si="119"/>
        <v>0</v>
      </c>
      <c r="S211" s="135">
        <f t="shared" ca="1" si="119"/>
        <v>0</v>
      </c>
      <c r="T211" s="135">
        <f t="shared" ca="1" si="109"/>
        <v>0</v>
      </c>
      <c r="U211" s="135">
        <f t="shared" ca="1" si="109"/>
        <v>0</v>
      </c>
      <c r="V211" s="135">
        <f t="shared" ca="1" si="109"/>
        <v>0</v>
      </c>
      <c r="W211" s="135">
        <f t="shared" ca="1" si="109"/>
        <v>0</v>
      </c>
      <c r="X211" s="135">
        <f t="shared" ca="1" si="109"/>
        <v>0</v>
      </c>
      <c r="Y211" s="135">
        <f t="shared" ca="1" si="109"/>
        <v>0</v>
      </c>
      <c r="Z211" s="135">
        <f t="shared" ca="1" si="109"/>
        <v>0</v>
      </c>
      <c r="AA211" s="135">
        <f t="shared" ca="1" si="109"/>
        <v>0</v>
      </c>
      <c r="AB211" s="135">
        <f t="shared" ca="1" si="109"/>
        <v>0</v>
      </c>
      <c r="AC211" s="135">
        <f t="shared" ca="1" si="109"/>
        <v>0</v>
      </c>
      <c r="AD211" s="135">
        <f t="shared" ca="1" si="109"/>
        <v>0</v>
      </c>
      <c r="AE211" s="135">
        <f t="shared" ca="1" si="109"/>
        <v>0</v>
      </c>
      <c r="AF211" s="135">
        <f t="shared" ca="1" si="109"/>
        <v>0</v>
      </c>
      <c r="AG211" s="135">
        <f t="shared" ca="1" si="109"/>
        <v>0</v>
      </c>
      <c r="AH211" s="135">
        <f t="shared" ca="1" si="109"/>
        <v>0</v>
      </c>
      <c r="AI211" s="135">
        <f t="shared" ref="T211:AI227" ca="1" si="124">INDIRECT($B$3&amp;"!R"&amp;(ROW()-$D$14)&amp;"C"&amp;(COLUMN()-$C$15),FALSE)</f>
        <v>0</v>
      </c>
      <c r="AJ211" s="135">
        <f t="shared" ca="1" si="110"/>
        <v>0</v>
      </c>
      <c r="AK211" s="135">
        <f t="shared" ca="1" si="110"/>
        <v>0</v>
      </c>
      <c r="AL211" s="135">
        <f t="shared" ca="1" si="110"/>
        <v>0</v>
      </c>
      <c r="AM211" s="135">
        <f t="shared" ca="1" si="110"/>
        <v>0</v>
      </c>
      <c r="AN211" s="135">
        <f t="shared" ca="1" si="110"/>
        <v>0</v>
      </c>
      <c r="AO211" s="135">
        <f t="shared" ca="1" si="110"/>
        <v>0</v>
      </c>
      <c r="AP211" s="135">
        <f t="shared" ca="1" si="110"/>
        <v>0</v>
      </c>
      <c r="AQ211" s="135">
        <f t="shared" ca="1" si="110"/>
        <v>0</v>
      </c>
      <c r="AR211" s="135">
        <f t="shared" ca="1" si="110"/>
        <v>0</v>
      </c>
      <c r="AS211" s="135">
        <f t="shared" ca="1" si="110"/>
        <v>0</v>
      </c>
      <c r="AT211" s="135">
        <f t="shared" ca="1" si="110"/>
        <v>0</v>
      </c>
      <c r="AU211" s="135">
        <f t="shared" ca="1" si="110"/>
        <v>0</v>
      </c>
      <c r="AV211" s="135">
        <f t="shared" ca="1" si="110"/>
        <v>0</v>
      </c>
      <c r="AW211" s="135">
        <f t="shared" ca="1" si="115"/>
        <v>0</v>
      </c>
      <c r="AX211" s="135">
        <f t="shared" ca="1" si="115"/>
        <v>0</v>
      </c>
      <c r="AY211" s="135">
        <f t="shared" ca="1" si="115"/>
        <v>0</v>
      </c>
      <c r="AZ211" s="135">
        <f t="shared" ca="1" si="115"/>
        <v>0</v>
      </c>
      <c r="BA211" s="135">
        <f t="shared" ca="1" si="115"/>
        <v>0</v>
      </c>
      <c r="BB211" s="135">
        <f t="shared" ca="1" si="115"/>
        <v>0</v>
      </c>
      <c r="BC211" s="135">
        <f t="shared" ca="1" si="115"/>
        <v>0</v>
      </c>
      <c r="BD211" s="135">
        <f t="shared" ca="1" si="115"/>
        <v>0</v>
      </c>
      <c r="BE211" s="135">
        <f t="shared" ca="1" si="115"/>
        <v>0</v>
      </c>
      <c r="BF211" s="135">
        <f t="shared" ca="1" si="115"/>
        <v>0</v>
      </c>
      <c r="BG211" s="135">
        <f t="shared" ca="1" si="115"/>
        <v>0</v>
      </c>
      <c r="BH211" s="135">
        <f t="shared" ca="1" si="115"/>
        <v>0</v>
      </c>
      <c r="BI211" s="135">
        <f t="shared" ca="1" si="115"/>
        <v>0</v>
      </c>
      <c r="BJ211" s="135">
        <f t="shared" ca="1" si="115"/>
        <v>0</v>
      </c>
      <c r="BK211" s="135">
        <f t="shared" ca="1" si="115"/>
        <v>0</v>
      </c>
      <c r="BL211" s="135"/>
      <c r="BM211" s="135">
        <f ca="1">IF(INDEX($D211:$BV211, 1, MATCH(BM$11,$D$15:$BV$15,0))&gt;=PV_Zone_Ranking!$C$45,0,1)</f>
        <v>0</v>
      </c>
      <c r="BN211" s="135">
        <f t="shared" ca="1" si="111"/>
        <v>0</v>
      </c>
      <c r="BQ211">
        <f ca="1">IF(PV_Zone_Ranking!$AK$18="SS",0,IF(PV_Zone_Ranking!$G$29=0,0,1-(INDEX($D211:$BY211, 1, MATCH(BQ$11,$D$15:$BY$15,0))-PV_Zone_Ranking!$F$29)/(PV_Zone_Ranking!$G$29-PV_Zone_Ranking!$F$29)))</f>
        <v>3.8575399157771662</v>
      </c>
      <c r="BR211">
        <f>IF(PV_Zone_Ranking!$AK$18="TX",0,IF(PV_Zone_Ranking!$G$29=0,0,1-(INDEX($D211:$BY211, 1, MATCH(BR$11,$D$15:$BY$15,0))-PV_Zone_Ranking!$F$29)/(PV_Zone_Ranking!$G$29-PV_Zone_Ranking!$F$29)))</f>
        <v>0</v>
      </c>
      <c r="BS211">
        <f ca="1">IF(PV_Zone_Ranking!$G$30=0,0,1-(INDEX($D211:$BY211, 1, MATCH(BS$11,$D$15:$BY$15,0))-PV_Zone_Ranking!$F$30)/(PV_Zone_Ranking!$G$30-PV_Zone_Ranking!$F$30))</f>
        <v>1.0774207710083805</v>
      </c>
      <c r="BT211">
        <f ca="1">IF(PV_Zone_Ranking!$G$28=0,0,1-(INDEX($D211:$BY211, 1, MATCH(BT$11,$D$15:$BY$15,0))-PV_Zone_Ranking!$F$28)/(PV_Zone_Ranking!$G$28-PV_Zone_Ranking!$F$28))</f>
        <v>16.799370740204573</v>
      </c>
      <c r="BU211">
        <f ca="1">IF(PV_Zone_Ranking!$AK$18="SS",0,IF(PV_Zone_Ranking!$G$26=0,0,1-(INDEX($D211:$BY211, 1, MATCH(BU$11,$D$15:$BY$15,0))-PV_Zone_Ranking!$F$26)/(PV_Zone_Ranking!$G$26-PV_Zone_Ranking!$F$26)))</f>
        <v>19.138888658952798</v>
      </c>
      <c r="BV211">
        <f>IF(PV_Zone_Ranking!$AK$18="TX",0,IF(PV_Zone_Ranking!$G$26=0,0,1-(INDEX($D211:$BY211, 1, MATCH(BV$11,$D$15:$BY$15,0))-PV_Zone_Ranking!$F$26)/(PV_Zone_Ranking!$G$26-PV_Zone_Ranking!$F$26)))</f>
        <v>0</v>
      </c>
      <c r="BW211">
        <v>14</v>
      </c>
      <c r="BX211">
        <f t="shared" ca="1" si="116"/>
        <v>0</v>
      </c>
      <c r="BY211">
        <f t="shared" ca="1" si="116"/>
        <v>0</v>
      </c>
      <c r="BZ211">
        <f t="shared" ca="1" si="116"/>
        <v>0</v>
      </c>
      <c r="CA211">
        <f t="shared" ca="1" si="116"/>
        <v>0</v>
      </c>
      <c r="CB211">
        <f t="shared" ca="1" si="116"/>
        <v>0</v>
      </c>
      <c r="CC211">
        <f t="shared" ca="1" si="116"/>
        <v>0</v>
      </c>
      <c r="CD211">
        <f t="shared" ca="1" si="116"/>
        <v>0</v>
      </c>
      <c r="CE211">
        <f t="shared" ca="1" si="116"/>
        <v>0</v>
      </c>
      <c r="CF211">
        <f t="shared" ca="1" si="116"/>
        <v>0</v>
      </c>
      <c r="CG211">
        <f t="shared" ca="1" si="116"/>
        <v>0</v>
      </c>
      <c r="CH211" s="3">
        <f t="shared" ca="1" si="120"/>
        <v>0</v>
      </c>
      <c r="CI211" s="3">
        <f ca="1">IF($BN211=0,IF(PV_Zone_Ranking!$AK$18="SS",INDEX($D211:$BY211, 1, MATCH(CI$11,$D$15:$BY$15,0)),IF(PV_Zone_Ranking!$AK$18="TX",INDEX($D211:$BY211, 1, MATCH(CI$12,$D$15:$BY$15,0)),"Error")),0)</f>
        <v>0</v>
      </c>
      <c r="CJ211" s="4">
        <f t="shared" ca="1" si="118"/>
        <v>0</v>
      </c>
      <c r="CK211">
        <f t="shared" ca="1" si="121"/>
        <v>0</v>
      </c>
      <c r="CL211">
        <f t="shared" ca="1" si="122"/>
        <v>0</v>
      </c>
      <c r="CM211" s="4" t="str">
        <f ca="1">IF(D211=0,"",IF(CH211=0,"",COUNTIF($CH$16:$CH$197,"&gt;"&amp;CH211)+COUNTIF($CH$197:$CH211,CH211)))</f>
        <v/>
      </c>
      <c r="CN211" t="str">
        <f ca="1">IF(D211=0,"",IF(CH211=0,"",COUNTIFS($CI$16:$CI$197,"&lt;"&amp;CI211,$CI$16:$CI$197,"&lt;&gt;"&amp;0)+COUNTIF($CI$197:$CI211,CI211)))</f>
        <v/>
      </c>
      <c r="CQ211">
        <v>196</v>
      </c>
      <c r="CR211" t="e">
        <f t="shared" ca="1" si="117"/>
        <v>#N/A</v>
      </c>
      <c r="CS211" t="e">
        <f t="shared" ca="1" si="117"/>
        <v>#N/A</v>
      </c>
      <c r="CT211" s="3" t="e">
        <f t="shared" ca="1" si="117"/>
        <v>#N/A</v>
      </c>
      <c r="CU211" s="3" t="e">
        <f t="shared" ca="1" si="117"/>
        <v>#N/A</v>
      </c>
      <c r="CV211" s="4" t="e">
        <f t="shared" ca="1" si="117"/>
        <v>#N/A</v>
      </c>
      <c r="CW211" s="4" t="e">
        <f t="shared" ca="1" si="112"/>
        <v>#N/A</v>
      </c>
      <c r="CY211">
        <v>196</v>
      </c>
      <c r="CZ211" t="e">
        <f t="shared" ca="1" si="123"/>
        <v>#N/A</v>
      </c>
      <c r="DA211" t="e">
        <f t="shared" ca="1" si="123"/>
        <v>#N/A</v>
      </c>
      <c r="DB211" s="3" t="e">
        <f t="shared" ca="1" si="123"/>
        <v>#N/A</v>
      </c>
      <c r="DC211" s="3" t="e">
        <f t="shared" ca="1" si="123"/>
        <v>#N/A</v>
      </c>
      <c r="DD211" s="4" t="e">
        <f t="shared" ca="1" si="123"/>
        <v>#N/A</v>
      </c>
      <c r="DE211" s="4" t="e">
        <f t="shared" ca="1" si="113"/>
        <v>#N/A</v>
      </c>
      <c r="DF211" t="e">
        <f t="shared" ca="1" si="114"/>
        <v>#N/A</v>
      </c>
    </row>
    <row r="212" spans="4:110" x14ac:dyDescent="0.2">
      <c r="D212" s="135">
        <f t="shared" ca="1" si="119"/>
        <v>0</v>
      </c>
      <c r="E212" s="135">
        <f t="shared" ca="1" si="119"/>
        <v>0</v>
      </c>
      <c r="F212" s="135">
        <f t="shared" ca="1" si="119"/>
        <v>0</v>
      </c>
      <c r="G212" s="135">
        <f t="shared" ca="1" si="119"/>
        <v>0</v>
      </c>
      <c r="H212" s="135">
        <f t="shared" ca="1" si="119"/>
        <v>0</v>
      </c>
      <c r="I212" s="135">
        <f t="shared" ca="1" si="119"/>
        <v>0</v>
      </c>
      <c r="J212" s="2">
        <f t="shared" ca="1" si="119"/>
        <v>0</v>
      </c>
      <c r="K212" s="135">
        <f t="shared" ca="1" si="119"/>
        <v>0</v>
      </c>
      <c r="L212" s="135">
        <f t="shared" ca="1" si="119"/>
        <v>0</v>
      </c>
      <c r="M212" s="135">
        <f t="shared" ca="1" si="119"/>
        <v>0</v>
      </c>
      <c r="N212" s="135">
        <f t="shared" ca="1" si="119"/>
        <v>0</v>
      </c>
      <c r="O212" s="135">
        <f t="shared" ca="1" si="119"/>
        <v>0</v>
      </c>
      <c r="P212" s="135">
        <f t="shared" ca="1" si="119"/>
        <v>0</v>
      </c>
      <c r="Q212" s="135">
        <f t="shared" ca="1" si="119"/>
        <v>0</v>
      </c>
      <c r="R212" s="135">
        <f t="shared" ca="1" si="119"/>
        <v>0</v>
      </c>
      <c r="S212" s="135">
        <f t="shared" ca="1" si="119"/>
        <v>0</v>
      </c>
      <c r="T212" s="135">
        <f t="shared" ca="1" si="124"/>
        <v>0</v>
      </c>
      <c r="U212" s="135">
        <f t="shared" ca="1" si="124"/>
        <v>0</v>
      </c>
      <c r="V212" s="135">
        <f t="shared" ca="1" si="124"/>
        <v>0</v>
      </c>
      <c r="W212" s="135">
        <f t="shared" ca="1" si="124"/>
        <v>0</v>
      </c>
      <c r="X212" s="135">
        <f t="shared" ca="1" si="124"/>
        <v>0</v>
      </c>
      <c r="Y212" s="135">
        <f t="shared" ca="1" si="124"/>
        <v>0</v>
      </c>
      <c r="Z212" s="135">
        <f t="shared" ca="1" si="124"/>
        <v>0</v>
      </c>
      <c r="AA212" s="135">
        <f t="shared" ca="1" si="124"/>
        <v>0</v>
      </c>
      <c r="AB212" s="135">
        <f t="shared" ca="1" si="124"/>
        <v>0</v>
      </c>
      <c r="AC212" s="135">
        <f t="shared" ca="1" si="124"/>
        <v>0</v>
      </c>
      <c r="AD212" s="135">
        <f t="shared" ca="1" si="124"/>
        <v>0</v>
      </c>
      <c r="AE212" s="135">
        <f t="shared" ca="1" si="124"/>
        <v>0</v>
      </c>
      <c r="AF212" s="135">
        <f t="shared" ca="1" si="124"/>
        <v>0</v>
      </c>
      <c r="AG212" s="135">
        <f t="shared" ca="1" si="124"/>
        <v>0</v>
      </c>
      <c r="AH212" s="135">
        <f t="shared" ca="1" si="124"/>
        <v>0</v>
      </c>
      <c r="AI212" s="135">
        <f t="shared" ca="1" si="124"/>
        <v>0</v>
      </c>
      <c r="AJ212" s="135">
        <f t="shared" ca="1" si="110"/>
        <v>0</v>
      </c>
      <c r="AK212" s="135">
        <f t="shared" ca="1" si="110"/>
        <v>0</v>
      </c>
      <c r="AL212" s="135">
        <f t="shared" ca="1" si="110"/>
        <v>0</v>
      </c>
      <c r="AM212" s="135">
        <f t="shared" ca="1" si="110"/>
        <v>0</v>
      </c>
      <c r="AN212" s="135">
        <f t="shared" ca="1" si="110"/>
        <v>0</v>
      </c>
      <c r="AO212" s="135">
        <f t="shared" ca="1" si="110"/>
        <v>0</v>
      </c>
      <c r="AP212" s="135">
        <f t="shared" ca="1" si="110"/>
        <v>0</v>
      </c>
      <c r="AQ212" s="135">
        <f t="shared" ca="1" si="110"/>
        <v>0</v>
      </c>
      <c r="AR212" s="135">
        <f t="shared" ca="1" si="110"/>
        <v>0</v>
      </c>
      <c r="AS212" s="135">
        <f t="shared" ca="1" si="110"/>
        <v>0</v>
      </c>
      <c r="AT212" s="135">
        <f t="shared" ca="1" si="110"/>
        <v>0</v>
      </c>
      <c r="AU212" s="135">
        <f t="shared" ca="1" si="110"/>
        <v>0</v>
      </c>
      <c r="AV212" s="135">
        <f t="shared" ca="1" si="110"/>
        <v>0</v>
      </c>
      <c r="AW212" s="135">
        <f t="shared" ca="1" si="115"/>
        <v>0</v>
      </c>
      <c r="AX212" s="135">
        <f t="shared" ca="1" si="115"/>
        <v>0</v>
      </c>
      <c r="AY212" s="135">
        <f t="shared" ca="1" si="115"/>
        <v>0</v>
      </c>
      <c r="AZ212" s="135">
        <f t="shared" ca="1" si="115"/>
        <v>0</v>
      </c>
      <c r="BA212" s="135">
        <f t="shared" ca="1" si="115"/>
        <v>0</v>
      </c>
      <c r="BB212" s="135">
        <f t="shared" ca="1" si="115"/>
        <v>0</v>
      </c>
      <c r="BC212" s="135">
        <f t="shared" ca="1" si="115"/>
        <v>0</v>
      </c>
      <c r="BD212" s="135">
        <f t="shared" ca="1" si="115"/>
        <v>0</v>
      </c>
      <c r="BE212" s="135">
        <f t="shared" ca="1" si="115"/>
        <v>0</v>
      </c>
      <c r="BF212" s="135">
        <f t="shared" ca="1" si="115"/>
        <v>0</v>
      </c>
      <c r="BG212" s="135">
        <f t="shared" ca="1" si="115"/>
        <v>0</v>
      </c>
      <c r="BH212" s="135">
        <f t="shared" ca="1" si="115"/>
        <v>0</v>
      </c>
      <c r="BI212" s="135">
        <f t="shared" ca="1" si="115"/>
        <v>0</v>
      </c>
      <c r="BJ212" s="135">
        <f t="shared" ca="1" si="115"/>
        <v>0</v>
      </c>
      <c r="BK212" s="135">
        <f t="shared" ca="1" si="115"/>
        <v>0</v>
      </c>
      <c r="BL212" s="135"/>
      <c r="BM212" s="135">
        <f ca="1">IF(INDEX($D212:$BV212, 1, MATCH(BM$11,$D$15:$BV$15,0))&gt;=PV_Zone_Ranking!$C$45,0,1)</f>
        <v>0</v>
      </c>
      <c r="BN212" s="135">
        <f t="shared" ca="1" si="111"/>
        <v>0</v>
      </c>
      <c r="BQ212">
        <f ca="1">IF(PV_Zone_Ranking!$AK$18="SS",0,IF(PV_Zone_Ranking!$G$29=0,0,1-(INDEX($D212:$BY212, 1, MATCH(BQ$11,$D$15:$BY$15,0))-PV_Zone_Ranking!$F$29)/(PV_Zone_Ranking!$G$29-PV_Zone_Ranking!$F$29)))</f>
        <v>3.8575399157771662</v>
      </c>
      <c r="BR212">
        <f>IF(PV_Zone_Ranking!$AK$18="TX",0,IF(PV_Zone_Ranking!$G$29=0,0,1-(INDEX($D212:$BY212, 1, MATCH(BR$11,$D$15:$BY$15,0))-PV_Zone_Ranking!$F$29)/(PV_Zone_Ranking!$G$29-PV_Zone_Ranking!$F$29)))</f>
        <v>0</v>
      </c>
      <c r="BS212">
        <f ca="1">IF(PV_Zone_Ranking!$G$30=0,0,1-(INDEX($D212:$BY212, 1, MATCH(BS$11,$D$15:$BY$15,0))-PV_Zone_Ranking!$F$30)/(PV_Zone_Ranking!$G$30-PV_Zone_Ranking!$F$30))</f>
        <v>1.0774207710083805</v>
      </c>
      <c r="BT212">
        <f ca="1">IF(PV_Zone_Ranking!$G$28=0,0,1-(INDEX($D212:$BY212, 1, MATCH(BT$11,$D$15:$BY$15,0))-PV_Zone_Ranking!$F$28)/(PV_Zone_Ranking!$G$28-PV_Zone_Ranking!$F$28))</f>
        <v>16.799370740204573</v>
      </c>
      <c r="BU212">
        <f ca="1">IF(PV_Zone_Ranking!$AK$18="SS",0,IF(PV_Zone_Ranking!$G$26=0,0,1-(INDEX($D212:$BY212, 1, MATCH(BU$11,$D$15:$BY$15,0))-PV_Zone_Ranking!$F$26)/(PV_Zone_Ranking!$G$26-PV_Zone_Ranking!$F$26)))</f>
        <v>19.138888658952798</v>
      </c>
      <c r="BV212">
        <f>IF(PV_Zone_Ranking!$AK$18="TX",0,IF(PV_Zone_Ranking!$G$26=0,0,1-(INDEX($D212:$BY212, 1, MATCH(BV$11,$D$15:$BY$15,0))-PV_Zone_Ranking!$F$26)/(PV_Zone_Ranking!$G$26-PV_Zone_Ranking!$F$26)))</f>
        <v>0</v>
      </c>
      <c r="BW212">
        <v>15</v>
      </c>
      <c r="BX212">
        <f t="shared" ca="1" si="116"/>
        <v>0</v>
      </c>
      <c r="BY212">
        <f t="shared" ca="1" si="116"/>
        <v>0</v>
      </c>
      <c r="BZ212">
        <f t="shared" ca="1" si="116"/>
        <v>0</v>
      </c>
      <c r="CA212">
        <f t="shared" ca="1" si="116"/>
        <v>0</v>
      </c>
      <c r="CB212">
        <f t="shared" ca="1" si="116"/>
        <v>0</v>
      </c>
      <c r="CC212">
        <f t="shared" ca="1" si="116"/>
        <v>0</v>
      </c>
      <c r="CD212">
        <f t="shared" ca="1" si="116"/>
        <v>0</v>
      </c>
      <c r="CE212">
        <f t="shared" ca="1" si="116"/>
        <v>0</v>
      </c>
      <c r="CF212">
        <f t="shared" ca="1" si="116"/>
        <v>0</v>
      </c>
      <c r="CG212">
        <f t="shared" ca="1" si="116"/>
        <v>0</v>
      </c>
      <c r="CH212" s="3">
        <f t="shared" ca="1" si="120"/>
        <v>0</v>
      </c>
      <c r="CI212" s="3">
        <f ca="1">IF($BN212=0,IF(PV_Zone_Ranking!$AK$18="SS",INDEX($D212:$BY212, 1, MATCH(CI$11,$D$15:$BY$15,0)),IF(PV_Zone_Ranking!$AK$18="TX",INDEX($D212:$BY212, 1, MATCH(CI$12,$D$15:$BY$15,0)),"Error")),0)</f>
        <v>0</v>
      </c>
      <c r="CJ212" s="4">
        <f t="shared" ca="1" si="118"/>
        <v>0</v>
      </c>
      <c r="CK212">
        <f t="shared" ca="1" si="121"/>
        <v>0</v>
      </c>
      <c r="CL212">
        <f t="shared" ca="1" si="122"/>
        <v>0</v>
      </c>
      <c r="CM212" s="4" t="str">
        <f ca="1">IF(D212=0,"",IF(CH212=0,"",COUNTIF($CH$16:$CH$197,"&gt;"&amp;CH212)+COUNTIF($CH$197:$CH212,CH212)))</f>
        <v/>
      </c>
      <c r="CN212" t="str">
        <f ca="1">IF(D212=0,"",IF(CH212=0,"",COUNTIFS($CI$16:$CI$197,"&lt;"&amp;CI212,$CI$16:$CI$197,"&lt;&gt;"&amp;0)+COUNTIF($CI$197:$CI212,CI212)))</f>
        <v/>
      </c>
      <c r="CQ212">
        <v>197</v>
      </c>
      <c r="CR212" t="e">
        <f t="shared" ca="1" si="117"/>
        <v>#N/A</v>
      </c>
      <c r="CS212" t="e">
        <f t="shared" ca="1" si="117"/>
        <v>#N/A</v>
      </c>
      <c r="CT212" s="3" t="e">
        <f t="shared" ca="1" si="117"/>
        <v>#N/A</v>
      </c>
      <c r="CU212" s="3" t="e">
        <f t="shared" ca="1" si="117"/>
        <v>#N/A</v>
      </c>
      <c r="CV212" s="4" t="e">
        <f t="shared" ca="1" si="117"/>
        <v>#N/A</v>
      </c>
      <c r="CW212" s="4" t="e">
        <f t="shared" ca="1" si="112"/>
        <v>#N/A</v>
      </c>
      <c r="CY212">
        <v>197</v>
      </c>
      <c r="CZ212" t="e">
        <f t="shared" ca="1" si="123"/>
        <v>#N/A</v>
      </c>
      <c r="DA212" t="e">
        <f t="shared" ca="1" si="123"/>
        <v>#N/A</v>
      </c>
      <c r="DB212" s="3" t="e">
        <f t="shared" ca="1" si="123"/>
        <v>#N/A</v>
      </c>
      <c r="DC212" s="3" t="e">
        <f t="shared" ca="1" si="123"/>
        <v>#N/A</v>
      </c>
      <c r="DD212" s="4" t="e">
        <f t="shared" ca="1" si="123"/>
        <v>#N/A</v>
      </c>
      <c r="DE212" s="4" t="e">
        <f t="shared" ca="1" si="113"/>
        <v>#N/A</v>
      </c>
      <c r="DF212" t="e">
        <f t="shared" ca="1" si="114"/>
        <v>#N/A</v>
      </c>
    </row>
    <row r="213" spans="4:110" x14ac:dyDescent="0.2">
      <c r="D213" s="135">
        <f t="shared" ca="1" si="119"/>
        <v>0</v>
      </c>
      <c r="E213" s="135">
        <f t="shared" ca="1" si="119"/>
        <v>0</v>
      </c>
      <c r="F213" s="135">
        <f t="shared" ca="1" si="119"/>
        <v>0</v>
      </c>
      <c r="G213" s="135">
        <f t="shared" ca="1" si="119"/>
        <v>0</v>
      </c>
      <c r="H213" s="135">
        <f t="shared" ca="1" si="119"/>
        <v>0</v>
      </c>
      <c r="I213" s="135">
        <f t="shared" ca="1" si="119"/>
        <v>0</v>
      </c>
      <c r="J213" s="2">
        <f t="shared" ca="1" si="119"/>
        <v>0</v>
      </c>
      <c r="K213" s="135">
        <f t="shared" ca="1" si="119"/>
        <v>0</v>
      </c>
      <c r="L213" s="135">
        <f t="shared" ca="1" si="119"/>
        <v>0</v>
      </c>
      <c r="M213" s="135">
        <f t="shared" ca="1" si="119"/>
        <v>0</v>
      </c>
      <c r="N213" s="135">
        <f t="shared" ca="1" si="119"/>
        <v>0</v>
      </c>
      <c r="O213" s="135">
        <f t="shared" ca="1" si="119"/>
        <v>0</v>
      </c>
      <c r="P213" s="135">
        <f t="shared" ca="1" si="119"/>
        <v>0</v>
      </c>
      <c r="Q213" s="135">
        <f t="shared" ca="1" si="119"/>
        <v>0</v>
      </c>
      <c r="R213" s="135">
        <f t="shared" ca="1" si="119"/>
        <v>0</v>
      </c>
      <c r="S213" s="135">
        <f t="shared" ca="1" si="119"/>
        <v>0</v>
      </c>
      <c r="T213" s="135">
        <f t="shared" ca="1" si="124"/>
        <v>0</v>
      </c>
      <c r="U213" s="135">
        <f t="shared" ca="1" si="124"/>
        <v>0</v>
      </c>
      <c r="V213" s="135">
        <f t="shared" ca="1" si="124"/>
        <v>0</v>
      </c>
      <c r="W213" s="135">
        <f t="shared" ca="1" si="124"/>
        <v>0</v>
      </c>
      <c r="X213" s="135">
        <f t="shared" ca="1" si="124"/>
        <v>0</v>
      </c>
      <c r="Y213" s="135">
        <f t="shared" ca="1" si="124"/>
        <v>0</v>
      </c>
      <c r="Z213" s="135">
        <f t="shared" ca="1" si="124"/>
        <v>0</v>
      </c>
      <c r="AA213" s="135">
        <f t="shared" ca="1" si="124"/>
        <v>0</v>
      </c>
      <c r="AB213" s="135">
        <f t="shared" ca="1" si="124"/>
        <v>0</v>
      </c>
      <c r="AC213" s="135">
        <f t="shared" ca="1" si="124"/>
        <v>0</v>
      </c>
      <c r="AD213" s="135">
        <f t="shared" ca="1" si="124"/>
        <v>0</v>
      </c>
      <c r="AE213" s="135">
        <f t="shared" ca="1" si="124"/>
        <v>0</v>
      </c>
      <c r="AF213" s="135">
        <f t="shared" ca="1" si="124"/>
        <v>0</v>
      </c>
      <c r="AG213" s="135">
        <f t="shared" ca="1" si="124"/>
        <v>0</v>
      </c>
      <c r="AH213" s="135">
        <f t="shared" ca="1" si="124"/>
        <v>0</v>
      </c>
      <c r="AI213" s="135">
        <f t="shared" ca="1" si="124"/>
        <v>0</v>
      </c>
      <c r="AJ213" s="135">
        <f t="shared" ca="1" si="110"/>
        <v>0</v>
      </c>
      <c r="AK213" s="135">
        <f t="shared" ca="1" si="110"/>
        <v>0</v>
      </c>
      <c r="AL213" s="135">
        <f t="shared" ca="1" si="110"/>
        <v>0</v>
      </c>
      <c r="AM213" s="135">
        <f t="shared" ca="1" si="110"/>
        <v>0</v>
      </c>
      <c r="AN213" s="135">
        <f t="shared" ca="1" si="110"/>
        <v>0</v>
      </c>
      <c r="AO213" s="135">
        <f t="shared" ca="1" si="110"/>
        <v>0</v>
      </c>
      <c r="AP213" s="135">
        <f t="shared" ca="1" si="110"/>
        <v>0</v>
      </c>
      <c r="AQ213" s="135">
        <f t="shared" ca="1" si="110"/>
        <v>0</v>
      </c>
      <c r="AR213" s="135">
        <f t="shared" ca="1" si="110"/>
        <v>0</v>
      </c>
      <c r="AS213" s="135">
        <f t="shared" ca="1" si="110"/>
        <v>0</v>
      </c>
      <c r="AT213" s="135">
        <f t="shared" ca="1" si="110"/>
        <v>0</v>
      </c>
      <c r="AU213" s="135">
        <f t="shared" ca="1" si="110"/>
        <v>0</v>
      </c>
      <c r="AV213" s="135">
        <f t="shared" ca="1" si="110"/>
        <v>0</v>
      </c>
      <c r="AW213" s="135">
        <f t="shared" ca="1" si="115"/>
        <v>0</v>
      </c>
      <c r="AX213" s="135">
        <f t="shared" ca="1" si="115"/>
        <v>0</v>
      </c>
      <c r="AY213" s="135">
        <f t="shared" ca="1" si="115"/>
        <v>0</v>
      </c>
      <c r="AZ213" s="135">
        <f t="shared" ca="1" si="115"/>
        <v>0</v>
      </c>
      <c r="BA213" s="135">
        <f t="shared" ca="1" si="115"/>
        <v>0</v>
      </c>
      <c r="BB213" s="135">
        <f t="shared" ca="1" si="115"/>
        <v>0</v>
      </c>
      <c r="BC213" s="135">
        <f t="shared" ca="1" si="115"/>
        <v>0</v>
      </c>
      <c r="BD213" s="135">
        <f t="shared" ca="1" si="115"/>
        <v>0</v>
      </c>
      <c r="BE213" s="135">
        <f t="shared" ca="1" si="115"/>
        <v>0</v>
      </c>
      <c r="BF213" s="135">
        <f t="shared" ca="1" si="115"/>
        <v>0</v>
      </c>
      <c r="BG213" s="135">
        <f t="shared" ca="1" si="115"/>
        <v>0</v>
      </c>
      <c r="BH213" s="135">
        <f t="shared" ca="1" si="115"/>
        <v>0</v>
      </c>
      <c r="BI213" s="135">
        <f t="shared" ca="1" si="115"/>
        <v>0</v>
      </c>
      <c r="BJ213" s="135">
        <f t="shared" ca="1" si="115"/>
        <v>0</v>
      </c>
      <c r="BK213" s="135">
        <f t="shared" ca="1" si="115"/>
        <v>0</v>
      </c>
      <c r="BL213" s="135"/>
      <c r="BM213" s="135">
        <f ca="1">IF(INDEX($D213:$BV213, 1, MATCH(BM$11,$D$15:$BV$15,0))&gt;=PV_Zone_Ranking!$C$45,0,1)</f>
        <v>0</v>
      </c>
      <c r="BN213" s="135">
        <f t="shared" ca="1" si="111"/>
        <v>0</v>
      </c>
      <c r="BQ213">
        <f ca="1">IF(PV_Zone_Ranking!$AK$18="SS",0,IF(PV_Zone_Ranking!$G$29=0,0,1-(INDEX($D213:$BY213, 1, MATCH(BQ$11,$D$15:$BY$15,0))-PV_Zone_Ranking!$F$29)/(PV_Zone_Ranking!$G$29-PV_Zone_Ranking!$F$29)))</f>
        <v>3.8575399157771662</v>
      </c>
      <c r="BR213">
        <f>IF(PV_Zone_Ranking!$AK$18="TX",0,IF(PV_Zone_Ranking!$G$29=0,0,1-(INDEX($D213:$BY213, 1, MATCH(BR$11,$D$15:$BY$15,0))-PV_Zone_Ranking!$F$29)/(PV_Zone_Ranking!$G$29-PV_Zone_Ranking!$F$29)))</f>
        <v>0</v>
      </c>
      <c r="BS213">
        <f ca="1">IF(PV_Zone_Ranking!$G$30=0,0,1-(INDEX($D213:$BY213, 1, MATCH(BS$11,$D$15:$BY$15,0))-PV_Zone_Ranking!$F$30)/(PV_Zone_Ranking!$G$30-PV_Zone_Ranking!$F$30))</f>
        <v>1.0774207710083805</v>
      </c>
      <c r="BT213">
        <f ca="1">IF(PV_Zone_Ranking!$G$28=0,0,1-(INDEX($D213:$BY213, 1, MATCH(BT$11,$D$15:$BY$15,0))-PV_Zone_Ranking!$F$28)/(PV_Zone_Ranking!$G$28-PV_Zone_Ranking!$F$28))</f>
        <v>16.799370740204573</v>
      </c>
      <c r="BU213">
        <f ca="1">IF(PV_Zone_Ranking!$AK$18="SS",0,IF(PV_Zone_Ranking!$G$26=0,0,1-(INDEX($D213:$BY213, 1, MATCH(BU$11,$D$15:$BY$15,0))-PV_Zone_Ranking!$F$26)/(PV_Zone_Ranking!$G$26-PV_Zone_Ranking!$F$26)))</f>
        <v>19.138888658952798</v>
      </c>
      <c r="BV213">
        <f>IF(PV_Zone_Ranking!$AK$18="TX",0,IF(PV_Zone_Ranking!$G$26=0,0,1-(INDEX($D213:$BY213, 1, MATCH(BV$11,$D$15:$BY$15,0))-PV_Zone_Ranking!$F$26)/(PV_Zone_Ranking!$G$26-PV_Zone_Ranking!$F$26)))</f>
        <v>0</v>
      </c>
      <c r="BW213">
        <v>16</v>
      </c>
      <c r="BX213">
        <f t="shared" ca="1" si="116"/>
        <v>0</v>
      </c>
      <c r="BY213">
        <f t="shared" ca="1" si="116"/>
        <v>0</v>
      </c>
      <c r="BZ213">
        <f t="shared" ca="1" si="116"/>
        <v>0</v>
      </c>
      <c r="CA213">
        <f t="shared" ca="1" si="116"/>
        <v>0</v>
      </c>
      <c r="CB213">
        <f t="shared" ca="1" si="116"/>
        <v>0</v>
      </c>
      <c r="CC213">
        <f t="shared" ca="1" si="116"/>
        <v>0</v>
      </c>
      <c r="CD213">
        <f t="shared" ca="1" si="116"/>
        <v>0</v>
      </c>
      <c r="CE213">
        <f t="shared" ca="1" si="116"/>
        <v>0</v>
      </c>
      <c r="CF213">
        <f t="shared" ca="1" si="116"/>
        <v>0</v>
      </c>
      <c r="CG213">
        <f t="shared" ca="1" si="116"/>
        <v>0</v>
      </c>
      <c r="CH213" s="3">
        <f t="shared" ca="1" si="120"/>
        <v>0</v>
      </c>
      <c r="CI213" s="3">
        <f ca="1">IF($BN213=0,IF(PV_Zone_Ranking!$AK$18="SS",INDEX($D213:$BY213, 1, MATCH(CI$11,$D$15:$BY$15,0)),IF(PV_Zone_Ranking!$AK$18="TX",INDEX($D213:$BY213, 1, MATCH(CI$12,$D$15:$BY$15,0)),"Error")),0)</f>
        <v>0</v>
      </c>
      <c r="CJ213" s="4">
        <f t="shared" ca="1" si="118"/>
        <v>0</v>
      </c>
      <c r="CK213">
        <f t="shared" ca="1" si="121"/>
        <v>0</v>
      </c>
      <c r="CL213">
        <f t="shared" ca="1" si="122"/>
        <v>0</v>
      </c>
      <c r="CM213" s="4" t="str">
        <f ca="1">IF(D213=0,"",IF(CH213=0,"",COUNTIF($CH$16:$CH$197,"&gt;"&amp;CH213)+COUNTIF($CH$197:$CH213,CH213)))</f>
        <v/>
      </c>
      <c r="CN213" t="str">
        <f ca="1">IF(D213=0,"",IF(CH213=0,"",COUNTIFS($CI$16:$CI$197,"&lt;"&amp;CI213,$CI$16:$CI$197,"&lt;&gt;"&amp;0)+COUNTIF($CI$197:$CI213,CI213)))</f>
        <v/>
      </c>
      <c r="CQ213">
        <v>198</v>
      </c>
      <c r="CR213" t="e">
        <f t="shared" ca="1" si="117"/>
        <v>#N/A</v>
      </c>
      <c r="CS213" t="e">
        <f t="shared" ca="1" si="117"/>
        <v>#N/A</v>
      </c>
      <c r="CT213" s="3" t="e">
        <f t="shared" ca="1" si="117"/>
        <v>#N/A</v>
      </c>
      <c r="CU213" s="3" t="e">
        <f t="shared" ca="1" si="117"/>
        <v>#N/A</v>
      </c>
      <c r="CV213" s="4" t="e">
        <f t="shared" ca="1" si="117"/>
        <v>#N/A</v>
      </c>
      <c r="CW213" s="4" t="e">
        <f t="shared" ca="1" si="112"/>
        <v>#N/A</v>
      </c>
      <c r="CY213">
        <v>198</v>
      </c>
      <c r="CZ213" t="e">
        <f t="shared" ca="1" si="123"/>
        <v>#N/A</v>
      </c>
      <c r="DA213" t="e">
        <f t="shared" ca="1" si="123"/>
        <v>#N/A</v>
      </c>
      <c r="DB213" s="3" t="e">
        <f t="shared" ca="1" si="123"/>
        <v>#N/A</v>
      </c>
      <c r="DC213" s="3" t="e">
        <f t="shared" ca="1" si="123"/>
        <v>#N/A</v>
      </c>
      <c r="DD213" s="4" t="e">
        <f t="shared" ca="1" si="123"/>
        <v>#N/A</v>
      </c>
      <c r="DE213" s="4" t="e">
        <f t="shared" ca="1" si="113"/>
        <v>#N/A</v>
      </c>
      <c r="DF213" t="e">
        <f t="shared" ca="1" si="114"/>
        <v>#N/A</v>
      </c>
    </row>
    <row r="214" spans="4:110" x14ac:dyDescent="0.2">
      <c r="D214" s="135">
        <f t="shared" ca="1" si="119"/>
        <v>0</v>
      </c>
      <c r="E214" s="135">
        <f t="shared" ca="1" si="119"/>
        <v>0</v>
      </c>
      <c r="F214" s="135">
        <f t="shared" ca="1" si="119"/>
        <v>0</v>
      </c>
      <c r="G214" s="135">
        <f t="shared" ca="1" si="119"/>
        <v>0</v>
      </c>
      <c r="H214" s="135">
        <f t="shared" ca="1" si="119"/>
        <v>0</v>
      </c>
      <c r="I214" s="135">
        <f t="shared" ca="1" si="119"/>
        <v>0</v>
      </c>
      <c r="J214" s="2">
        <f t="shared" ca="1" si="119"/>
        <v>0</v>
      </c>
      <c r="K214" s="135">
        <f t="shared" ca="1" si="119"/>
        <v>0</v>
      </c>
      <c r="L214" s="135">
        <f t="shared" ca="1" si="119"/>
        <v>0</v>
      </c>
      <c r="M214" s="135">
        <f t="shared" ca="1" si="119"/>
        <v>0</v>
      </c>
      <c r="N214" s="135">
        <f t="shared" ca="1" si="119"/>
        <v>0</v>
      </c>
      <c r="O214" s="135">
        <f t="shared" ca="1" si="119"/>
        <v>0</v>
      </c>
      <c r="P214" s="135">
        <f t="shared" ca="1" si="119"/>
        <v>0</v>
      </c>
      <c r="Q214" s="135">
        <f t="shared" ca="1" si="119"/>
        <v>0</v>
      </c>
      <c r="R214" s="135">
        <f t="shared" ca="1" si="119"/>
        <v>0</v>
      </c>
      <c r="S214" s="135">
        <f t="shared" ca="1" si="119"/>
        <v>0</v>
      </c>
      <c r="T214" s="135">
        <f t="shared" ca="1" si="124"/>
        <v>0</v>
      </c>
      <c r="U214" s="135">
        <f t="shared" ca="1" si="124"/>
        <v>0</v>
      </c>
      <c r="V214" s="135">
        <f t="shared" ca="1" si="124"/>
        <v>0</v>
      </c>
      <c r="W214" s="135">
        <f t="shared" ca="1" si="124"/>
        <v>0</v>
      </c>
      <c r="X214" s="135">
        <f t="shared" ca="1" si="124"/>
        <v>0</v>
      </c>
      <c r="Y214" s="135">
        <f t="shared" ca="1" si="124"/>
        <v>0</v>
      </c>
      <c r="Z214" s="135">
        <f t="shared" ca="1" si="124"/>
        <v>0</v>
      </c>
      <c r="AA214" s="135">
        <f t="shared" ca="1" si="124"/>
        <v>0</v>
      </c>
      <c r="AB214" s="135">
        <f t="shared" ca="1" si="124"/>
        <v>0</v>
      </c>
      <c r="AC214" s="135">
        <f t="shared" ca="1" si="124"/>
        <v>0</v>
      </c>
      <c r="AD214" s="135">
        <f t="shared" ca="1" si="124"/>
        <v>0</v>
      </c>
      <c r="AE214" s="135">
        <f t="shared" ca="1" si="124"/>
        <v>0</v>
      </c>
      <c r="AF214" s="135">
        <f t="shared" ca="1" si="124"/>
        <v>0</v>
      </c>
      <c r="AG214" s="135">
        <f t="shared" ca="1" si="124"/>
        <v>0</v>
      </c>
      <c r="AH214" s="135">
        <f t="shared" ca="1" si="124"/>
        <v>0</v>
      </c>
      <c r="AI214" s="135">
        <f t="shared" ca="1" si="124"/>
        <v>0</v>
      </c>
      <c r="AJ214" s="135">
        <f t="shared" ca="1" si="110"/>
        <v>0</v>
      </c>
      <c r="AK214" s="135">
        <f t="shared" ca="1" si="110"/>
        <v>0</v>
      </c>
      <c r="AL214" s="135">
        <f t="shared" ca="1" si="110"/>
        <v>0</v>
      </c>
      <c r="AM214" s="135">
        <f t="shared" ca="1" si="110"/>
        <v>0</v>
      </c>
      <c r="AN214" s="135">
        <f t="shared" ca="1" si="110"/>
        <v>0</v>
      </c>
      <c r="AO214" s="135">
        <f t="shared" ca="1" si="110"/>
        <v>0</v>
      </c>
      <c r="AP214" s="135">
        <f t="shared" ca="1" si="110"/>
        <v>0</v>
      </c>
      <c r="AQ214" s="135">
        <f t="shared" ca="1" si="110"/>
        <v>0</v>
      </c>
      <c r="AR214" s="135">
        <f t="shared" ca="1" si="110"/>
        <v>0</v>
      </c>
      <c r="AS214" s="135">
        <f t="shared" ca="1" si="110"/>
        <v>0</v>
      </c>
      <c r="AT214" s="135">
        <f t="shared" ca="1" si="110"/>
        <v>0</v>
      </c>
      <c r="AU214" s="135">
        <f t="shared" ca="1" si="110"/>
        <v>0</v>
      </c>
      <c r="AV214" s="135">
        <f t="shared" ca="1" si="110"/>
        <v>0</v>
      </c>
      <c r="AW214" s="135">
        <f t="shared" ca="1" si="115"/>
        <v>0</v>
      </c>
      <c r="AX214" s="135">
        <f t="shared" ca="1" si="115"/>
        <v>0</v>
      </c>
      <c r="AY214" s="135">
        <f t="shared" ca="1" si="115"/>
        <v>0</v>
      </c>
      <c r="AZ214" s="135">
        <f t="shared" ca="1" si="115"/>
        <v>0</v>
      </c>
      <c r="BA214" s="135">
        <f t="shared" ca="1" si="115"/>
        <v>0</v>
      </c>
      <c r="BB214" s="135">
        <f t="shared" ca="1" si="115"/>
        <v>0</v>
      </c>
      <c r="BC214" s="135">
        <f t="shared" ca="1" si="115"/>
        <v>0</v>
      </c>
      <c r="BD214" s="135">
        <f t="shared" ca="1" si="115"/>
        <v>0</v>
      </c>
      <c r="BE214" s="135">
        <f t="shared" ca="1" si="115"/>
        <v>0</v>
      </c>
      <c r="BF214" s="135">
        <f t="shared" ca="1" si="115"/>
        <v>0</v>
      </c>
      <c r="BG214" s="135">
        <f t="shared" ca="1" si="115"/>
        <v>0</v>
      </c>
      <c r="BH214" s="135">
        <f t="shared" ca="1" si="115"/>
        <v>0</v>
      </c>
      <c r="BI214" s="135">
        <f t="shared" ca="1" si="115"/>
        <v>0</v>
      </c>
      <c r="BJ214" s="135">
        <f t="shared" ca="1" si="115"/>
        <v>0</v>
      </c>
      <c r="BK214" s="135">
        <f t="shared" ca="1" si="115"/>
        <v>0</v>
      </c>
      <c r="BL214" s="135"/>
      <c r="BM214" s="135">
        <f ca="1">IF(INDEX($D214:$BV214, 1, MATCH(BM$11,$D$15:$BV$15,0))&gt;=PV_Zone_Ranking!$C$45,0,1)</f>
        <v>0</v>
      </c>
      <c r="BN214" s="135">
        <f t="shared" ca="1" si="111"/>
        <v>0</v>
      </c>
      <c r="BQ214">
        <f ca="1">IF(PV_Zone_Ranking!$AK$18="SS",0,IF(PV_Zone_Ranking!$G$29=0,0,1-(INDEX($D214:$BY214, 1, MATCH(BQ$11,$D$15:$BY$15,0))-PV_Zone_Ranking!$F$29)/(PV_Zone_Ranking!$G$29-PV_Zone_Ranking!$F$29)))</f>
        <v>3.8575399157771662</v>
      </c>
      <c r="BR214">
        <f>IF(PV_Zone_Ranking!$AK$18="TX",0,IF(PV_Zone_Ranking!$G$29=0,0,1-(INDEX($D214:$BY214, 1, MATCH(BR$11,$D$15:$BY$15,0))-PV_Zone_Ranking!$F$29)/(PV_Zone_Ranking!$G$29-PV_Zone_Ranking!$F$29)))</f>
        <v>0</v>
      </c>
      <c r="BS214">
        <f ca="1">IF(PV_Zone_Ranking!$G$30=0,0,1-(INDEX($D214:$BY214, 1, MATCH(BS$11,$D$15:$BY$15,0))-PV_Zone_Ranking!$F$30)/(PV_Zone_Ranking!$G$30-PV_Zone_Ranking!$F$30))</f>
        <v>1.0774207710083805</v>
      </c>
      <c r="BT214">
        <f ca="1">IF(PV_Zone_Ranking!$G$28=0,0,1-(INDEX($D214:$BY214, 1, MATCH(BT$11,$D$15:$BY$15,0))-PV_Zone_Ranking!$F$28)/(PV_Zone_Ranking!$G$28-PV_Zone_Ranking!$F$28))</f>
        <v>16.799370740204573</v>
      </c>
      <c r="BU214">
        <f ca="1">IF(PV_Zone_Ranking!$AK$18="SS",0,IF(PV_Zone_Ranking!$G$26=0,0,1-(INDEX($D214:$BY214, 1, MATCH(BU$11,$D$15:$BY$15,0))-PV_Zone_Ranking!$F$26)/(PV_Zone_Ranking!$G$26-PV_Zone_Ranking!$F$26)))</f>
        <v>19.138888658952798</v>
      </c>
      <c r="BV214">
        <f>IF(PV_Zone_Ranking!$AK$18="TX",0,IF(PV_Zone_Ranking!$G$26=0,0,1-(INDEX($D214:$BY214, 1, MATCH(BV$11,$D$15:$BY$15,0))-PV_Zone_Ranking!$F$26)/(PV_Zone_Ranking!$G$26-PV_Zone_Ranking!$F$26)))</f>
        <v>0</v>
      </c>
      <c r="BW214">
        <v>17</v>
      </c>
      <c r="BX214">
        <f t="shared" ca="1" si="116"/>
        <v>0</v>
      </c>
      <c r="BY214">
        <f t="shared" ca="1" si="116"/>
        <v>0</v>
      </c>
      <c r="BZ214">
        <f t="shared" ca="1" si="116"/>
        <v>0</v>
      </c>
      <c r="CA214">
        <f t="shared" ca="1" si="116"/>
        <v>0</v>
      </c>
      <c r="CB214">
        <f t="shared" ca="1" si="116"/>
        <v>0</v>
      </c>
      <c r="CC214">
        <f t="shared" ca="1" si="116"/>
        <v>0</v>
      </c>
      <c r="CD214">
        <f t="shared" ca="1" si="116"/>
        <v>0</v>
      </c>
      <c r="CE214">
        <f t="shared" ca="1" si="116"/>
        <v>0</v>
      </c>
      <c r="CF214">
        <f t="shared" ca="1" si="116"/>
        <v>0</v>
      </c>
      <c r="CG214">
        <f t="shared" ca="1" si="116"/>
        <v>0</v>
      </c>
      <c r="CH214" s="3">
        <f t="shared" ca="1" si="120"/>
        <v>0</v>
      </c>
      <c r="CI214" s="3">
        <f ca="1">IF($BN214=0,IF(PV_Zone_Ranking!$AK$18="SS",INDEX($D214:$BY214, 1, MATCH(CI$11,$D$15:$BY$15,0)),IF(PV_Zone_Ranking!$AK$18="TX",INDEX($D214:$BY214, 1, MATCH(CI$12,$D$15:$BY$15,0)),"Error")),0)</f>
        <v>0</v>
      </c>
      <c r="CJ214" s="4">
        <f t="shared" ca="1" si="118"/>
        <v>0</v>
      </c>
      <c r="CK214">
        <f t="shared" ca="1" si="121"/>
        <v>0</v>
      </c>
      <c r="CL214">
        <f t="shared" ca="1" si="122"/>
        <v>0</v>
      </c>
      <c r="CM214" s="4" t="str">
        <f ca="1">IF(D214=0,"",IF(CH214=0,"",COUNTIF($CH$16:$CH$197,"&gt;"&amp;CH214)+COUNTIF($CH$197:$CH214,CH214)))</f>
        <v/>
      </c>
      <c r="CN214" t="str">
        <f ca="1">IF(D214=0,"",IF(CH214=0,"",COUNTIFS($CI$16:$CI$197,"&lt;"&amp;CI214,$CI$16:$CI$197,"&lt;&gt;"&amp;0)+COUNTIF($CI$197:$CI214,CI214)))</f>
        <v/>
      </c>
      <c r="CQ214">
        <v>199</v>
      </c>
      <c r="CR214" t="e">
        <f t="shared" ca="1" si="117"/>
        <v>#N/A</v>
      </c>
      <c r="CS214" t="e">
        <f t="shared" ca="1" si="117"/>
        <v>#N/A</v>
      </c>
      <c r="CT214" s="3" t="e">
        <f t="shared" ca="1" si="117"/>
        <v>#N/A</v>
      </c>
      <c r="CU214" s="3" t="e">
        <f t="shared" ca="1" si="117"/>
        <v>#N/A</v>
      </c>
      <c r="CV214" s="4" t="e">
        <f t="shared" ca="1" si="117"/>
        <v>#N/A</v>
      </c>
      <c r="CW214" s="4" t="e">
        <f t="shared" ca="1" si="112"/>
        <v>#N/A</v>
      </c>
      <c r="CY214">
        <v>199</v>
      </c>
      <c r="CZ214" t="e">
        <f t="shared" ca="1" si="123"/>
        <v>#N/A</v>
      </c>
      <c r="DA214" t="e">
        <f t="shared" ca="1" si="123"/>
        <v>#N/A</v>
      </c>
      <c r="DB214" s="3" t="e">
        <f t="shared" ca="1" si="123"/>
        <v>#N/A</v>
      </c>
      <c r="DC214" s="3" t="e">
        <f t="shared" ca="1" si="123"/>
        <v>#N/A</v>
      </c>
      <c r="DD214" s="4" t="e">
        <f t="shared" ca="1" si="123"/>
        <v>#N/A</v>
      </c>
      <c r="DE214" s="4" t="e">
        <f t="shared" ca="1" si="113"/>
        <v>#N/A</v>
      </c>
      <c r="DF214" t="e">
        <f t="shared" ca="1" si="114"/>
        <v>#N/A</v>
      </c>
    </row>
    <row r="215" spans="4:110" x14ac:dyDescent="0.2">
      <c r="D215" s="135">
        <f t="shared" ca="1" si="119"/>
        <v>0</v>
      </c>
      <c r="E215" s="135">
        <f t="shared" ca="1" si="119"/>
        <v>0</v>
      </c>
      <c r="F215" s="135">
        <f t="shared" ca="1" si="119"/>
        <v>0</v>
      </c>
      <c r="G215" s="135">
        <f t="shared" ca="1" si="119"/>
        <v>0</v>
      </c>
      <c r="H215" s="135">
        <f t="shared" ca="1" si="119"/>
        <v>0</v>
      </c>
      <c r="I215" s="135">
        <f t="shared" ca="1" si="119"/>
        <v>0</v>
      </c>
      <c r="J215" s="2">
        <f t="shared" ca="1" si="119"/>
        <v>0</v>
      </c>
      <c r="K215" s="135">
        <f t="shared" ca="1" si="119"/>
        <v>0</v>
      </c>
      <c r="L215" s="135">
        <f t="shared" ca="1" si="119"/>
        <v>0</v>
      </c>
      <c r="M215" s="135">
        <f t="shared" ca="1" si="119"/>
        <v>0</v>
      </c>
      <c r="N215" s="135">
        <f t="shared" ca="1" si="119"/>
        <v>0</v>
      </c>
      <c r="O215" s="135">
        <f t="shared" ca="1" si="119"/>
        <v>0</v>
      </c>
      <c r="P215" s="135">
        <f t="shared" ca="1" si="119"/>
        <v>0</v>
      </c>
      <c r="Q215" s="135">
        <f t="shared" ca="1" si="119"/>
        <v>0</v>
      </c>
      <c r="R215" s="135">
        <f t="shared" ca="1" si="119"/>
        <v>0</v>
      </c>
      <c r="S215" s="135">
        <f t="shared" ca="1" si="119"/>
        <v>0</v>
      </c>
      <c r="T215" s="135">
        <f t="shared" ca="1" si="124"/>
        <v>0</v>
      </c>
      <c r="U215" s="135">
        <f t="shared" ca="1" si="124"/>
        <v>0</v>
      </c>
      <c r="V215" s="135">
        <f t="shared" ca="1" si="124"/>
        <v>0</v>
      </c>
      <c r="W215" s="135">
        <f t="shared" ca="1" si="124"/>
        <v>0</v>
      </c>
      <c r="X215" s="135">
        <f t="shared" ca="1" si="124"/>
        <v>0</v>
      </c>
      <c r="Y215" s="135">
        <f t="shared" ca="1" si="124"/>
        <v>0</v>
      </c>
      <c r="Z215" s="135">
        <f t="shared" ca="1" si="124"/>
        <v>0</v>
      </c>
      <c r="AA215" s="135">
        <f t="shared" ca="1" si="124"/>
        <v>0</v>
      </c>
      <c r="AB215" s="135">
        <f t="shared" ca="1" si="124"/>
        <v>0</v>
      </c>
      <c r="AC215" s="135">
        <f t="shared" ca="1" si="124"/>
        <v>0</v>
      </c>
      <c r="AD215" s="135">
        <f t="shared" ca="1" si="124"/>
        <v>0</v>
      </c>
      <c r="AE215" s="135">
        <f t="shared" ca="1" si="124"/>
        <v>0</v>
      </c>
      <c r="AF215" s="135">
        <f t="shared" ca="1" si="124"/>
        <v>0</v>
      </c>
      <c r="AG215" s="135">
        <f t="shared" ca="1" si="124"/>
        <v>0</v>
      </c>
      <c r="AH215" s="135">
        <f t="shared" ca="1" si="124"/>
        <v>0</v>
      </c>
      <c r="AI215" s="135">
        <f t="shared" ca="1" si="124"/>
        <v>0</v>
      </c>
      <c r="AJ215" s="135">
        <f t="shared" ca="1" si="110"/>
        <v>0</v>
      </c>
      <c r="AK215" s="135">
        <f t="shared" ca="1" si="110"/>
        <v>0</v>
      </c>
      <c r="AL215" s="135">
        <f t="shared" ca="1" si="110"/>
        <v>0</v>
      </c>
      <c r="AM215" s="135">
        <f t="shared" ca="1" si="110"/>
        <v>0</v>
      </c>
      <c r="AN215" s="135">
        <f t="shared" ca="1" si="110"/>
        <v>0</v>
      </c>
      <c r="AO215" s="135">
        <f t="shared" ca="1" si="110"/>
        <v>0</v>
      </c>
      <c r="AP215" s="135">
        <f t="shared" ca="1" si="110"/>
        <v>0</v>
      </c>
      <c r="AQ215" s="135">
        <f t="shared" ca="1" si="110"/>
        <v>0</v>
      </c>
      <c r="AR215" s="135">
        <f t="shared" ca="1" si="110"/>
        <v>0</v>
      </c>
      <c r="AS215" s="135">
        <f t="shared" ca="1" si="110"/>
        <v>0</v>
      </c>
      <c r="AT215" s="135">
        <f t="shared" ca="1" si="110"/>
        <v>0</v>
      </c>
      <c r="AU215" s="135">
        <f t="shared" ca="1" si="110"/>
        <v>0</v>
      </c>
      <c r="AV215" s="135">
        <f t="shared" ca="1" si="110"/>
        <v>0</v>
      </c>
      <c r="AW215" s="135">
        <f t="shared" ca="1" si="115"/>
        <v>0</v>
      </c>
      <c r="AX215" s="135">
        <f t="shared" ca="1" si="115"/>
        <v>0</v>
      </c>
      <c r="AY215" s="135">
        <f t="shared" ca="1" si="115"/>
        <v>0</v>
      </c>
      <c r="AZ215" s="135">
        <f t="shared" ca="1" si="115"/>
        <v>0</v>
      </c>
      <c r="BA215" s="135">
        <f t="shared" ca="1" si="115"/>
        <v>0</v>
      </c>
      <c r="BB215" s="135">
        <f t="shared" ca="1" si="115"/>
        <v>0</v>
      </c>
      <c r="BC215" s="135">
        <f t="shared" ca="1" si="115"/>
        <v>0</v>
      </c>
      <c r="BD215" s="135">
        <f t="shared" ca="1" si="115"/>
        <v>0</v>
      </c>
      <c r="BE215" s="135">
        <f t="shared" ca="1" si="115"/>
        <v>0</v>
      </c>
      <c r="BF215" s="135">
        <f t="shared" ca="1" si="115"/>
        <v>0</v>
      </c>
      <c r="BG215" s="135">
        <f t="shared" ca="1" si="115"/>
        <v>0</v>
      </c>
      <c r="BH215" s="135">
        <f t="shared" ca="1" si="115"/>
        <v>0</v>
      </c>
      <c r="BI215" s="135">
        <f t="shared" ca="1" si="115"/>
        <v>0</v>
      </c>
      <c r="BJ215" s="135">
        <f t="shared" ca="1" si="115"/>
        <v>0</v>
      </c>
      <c r="BK215" s="135">
        <f t="shared" ca="1" si="115"/>
        <v>0</v>
      </c>
      <c r="BL215" s="135"/>
      <c r="BM215" s="135">
        <f ca="1">IF(INDEX($D215:$BV215, 1, MATCH(BM$11,$D$15:$BV$15,0))&gt;=PV_Zone_Ranking!$C$45,0,1)</f>
        <v>0</v>
      </c>
      <c r="BN215" s="135">
        <f t="shared" ca="1" si="111"/>
        <v>0</v>
      </c>
      <c r="BQ215">
        <f ca="1">IF(PV_Zone_Ranking!$AK$18="SS",0,IF(PV_Zone_Ranking!$G$29=0,0,1-(INDEX($D215:$BY215, 1, MATCH(BQ$11,$D$15:$BY$15,0))-PV_Zone_Ranking!$F$29)/(PV_Zone_Ranking!$G$29-PV_Zone_Ranking!$F$29)))</f>
        <v>3.8575399157771662</v>
      </c>
      <c r="BR215">
        <f>IF(PV_Zone_Ranking!$AK$18="TX",0,IF(PV_Zone_Ranking!$G$29=0,0,1-(INDEX($D215:$BY215, 1, MATCH(BR$11,$D$15:$BY$15,0))-PV_Zone_Ranking!$F$29)/(PV_Zone_Ranking!$G$29-PV_Zone_Ranking!$F$29)))</f>
        <v>0</v>
      </c>
      <c r="BS215">
        <f ca="1">IF(PV_Zone_Ranking!$G$30=0,0,1-(INDEX($D215:$BY215, 1, MATCH(BS$11,$D$15:$BY$15,0))-PV_Zone_Ranking!$F$30)/(PV_Zone_Ranking!$G$30-PV_Zone_Ranking!$F$30))</f>
        <v>1.0774207710083805</v>
      </c>
      <c r="BT215">
        <f ca="1">IF(PV_Zone_Ranking!$G$28=0,0,1-(INDEX($D215:$BY215, 1, MATCH(BT$11,$D$15:$BY$15,0))-PV_Zone_Ranking!$F$28)/(PV_Zone_Ranking!$G$28-PV_Zone_Ranking!$F$28))</f>
        <v>16.799370740204573</v>
      </c>
      <c r="BU215">
        <f ca="1">IF(PV_Zone_Ranking!$AK$18="SS",0,IF(PV_Zone_Ranking!$G$26=0,0,1-(INDEX($D215:$BY215, 1, MATCH(BU$11,$D$15:$BY$15,0))-PV_Zone_Ranking!$F$26)/(PV_Zone_Ranking!$G$26-PV_Zone_Ranking!$F$26)))</f>
        <v>19.138888658952798</v>
      </c>
      <c r="BV215">
        <f>IF(PV_Zone_Ranking!$AK$18="TX",0,IF(PV_Zone_Ranking!$G$26=0,0,1-(INDEX($D215:$BY215, 1, MATCH(BV$11,$D$15:$BY$15,0))-PV_Zone_Ranking!$F$26)/(PV_Zone_Ranking!$G$26-PV_Zone_Ranking!$F$26)))</f>
        <v>0</v>
      </c>
      <c r="BW215">
        <v>18</v>
      </c>
      <c r="BX215">
        <f t="shared" ca="1" si="116"/>
        <v>0</v>
      </c>
      <c r="BY215">
        <f t="shared" ca="1" si="116"/>
        <v>0</v>
      </c>
      <c r="BZ215">
        <f t="shared" ca="1" si="116"/>
        <v>0</v>
      </c>
      <c r="CA215">
        <f t="shared" ca="1" si="116"/>
        <v>0</v>
      </c>
      <c r="CB215">
        <f t="shared" ca="1" si="116"/>
        <v>0</v>
      </c>
      <c r="CC215">
        <f t="shared" ca="1" si="116"/>
        <v>0</v>
      </c>
      <c r="CD215">
        <f t="shared" ca="1" si="116"/>
        <v>0</v>
      </c>
      <c r="CE215">
        <f t="shared" ca="1" si="116"/>
        <v>0</v>
      </c>
      <c r="CF215">
        <f t="shared" ca="1" si="116"/>
        <v>0</v>
      </c>
      <c r="CG215">
        <f t="shared" ca="1" si="116"/>
        <v>0</v>
      </c>
      <c r="CH215" s="3">
        <f t="shared" ca="1" si="120"/>
        <v>0</v>
      </c>
      <c r="CI215" s="3">
        <f ca="1">IF($BN215=0,IF(PV_Zone_Ranking!$AK$18="SS",INDEX($D215:$BY215, 1, MATCH(CI$11,$D$15:$BY$15,0)),IF(PV_Zone_Ranking!$AK$18="TX",INDEX($D215:$BY215, 1, MATCH(CI$12,$D$15:$BY$15,0)),"Error")),0)</f>
        <v>0</v>
      </c>
      <c r="CJ215" s="4">
        <f t="shared" ca="1" si="118"/>
        <v>0</v>
      </c>
      <c r="CK215">
        <f t="shared" ca="1" si="121"/>
        <v>0</v>
      </c>
      <c r="CL215">
        <f t="shared" ca="1" si="122"/>
        <v>0</v>
      </c>
      <c r="CM215" s="4" t="str">
        <f ca="1">IF(D215=0,"",IF(CH215=0,"",COUNTIF($CH$16:$CH$197,"&gt;"&amp;CH215)+COUNTIF($CH$197:$CH215,CH215)))</f>
        <v/>
      </c>
      <c r="CN215" t="str">
        <f ca="1">IF(D215=0,"",IF(CH215=0,"",COUNTIFS($CI$16:$CI$197,"&lt;"&amp;CI215,$CI$16:$CI$197,"&lt;&gt;"&amp;0)+COUNTIF($CI$197:$CI215,CI215)))</f>
        <v/>
      </c>
      <c r="CQ215">
        <v>200</v>
      </c>
      <c r="CR215" t="e">
        <f t="shared" ca="1" si="117"/>
        <v>#N/A</v>
      </c>
      <c r="CS215" t="e">
        <f t="shared" ca="1" si="117"/>
        <v>#N/A</v>
      </c>
      <c r="CT215" s="3" t="e">
        <f t="shared" ca="1" si="117"/>
        <v>#N/A</v>
      </c>
      <c r="CU215" s="3" t="e">
        <f t="shared" ca="1" si="117"/>
        <v>#N/A</v>
      </c>
      <c r="CV215" s="4" t="e">
        <f t="shared" ca="1" si="117"/>
        <v>#N/A</v>
      </c>
      <c r="CW215" s="4" t="e">
        <f t="shared" ca="1" si="112"/>
        <v>#N/A</v>
      </c>
      <c r="CY215">
        <v>200</v>
      </c>
      <c r="CZ215" t="e">
        <f t="shared" ca="1" si="123"/>
        <v>#N/A</v>
      </c>
      <c r="DA215" t="e">
        <f t="shared" ca="1" si="123"/>
        <v>#N/A</v>
      </c>
      <c r="DB215" s="3" t="e">
        <f t="shared" ca="1" si="123"/>
        <v>#N/A</v>
      </c>
      <c r="DC215" s="3" t="e">
        <f t="shared" ca="1" si="123"/>
        <v>#N/A</v>
      </c>
      <c r="DD215" s="4" t="e">
        <f t="shared" ca="1" si="123"/>
        <v>#N/A</v>
      </c>
      <c r="DE215" s="4" t="e">
        <f t="shared" ca="1" si="113"/>
        <v>#N/A</v>
      </c>
      <c r="DF215" t="e">
        <f t="shared" ca="1" si="114"/>
        <v>#N/A</v>
      </c>
    </row>
    <row r="216" spans="4:110" x14ac:dyDescent="0.2">
      <c r="D216" s="135">
        <f t="shared" ca="1" si="119"/>
        <v>0</v>
      </c>
      <c r="E216" s="135">
        <f t="shared" ca="1" si="119"/>
        <v>0</v>
      </c>
      <c r="F216" s="135">
        <f t="shared" ca="1" si="119"/>
        <v>0</v>
      </c>
      <c r="G216" s="135">
        <f t="shared" ca="1" si="119"/>
        <v>0</v>
      </c>
      <c r="H216" s="135">
        <f t="shared" ca="1" si="119"/>
        <v>0</v>
      </c>
      <c r="I216" s="135">
        <f t="shared" ca="1" si="119"/>
        <v>0</v>
      </c>
      <c r="J216" s="2">
        <f t="shared" ca="1" si="119"/>
        <v>0</v>
      </c>
      <c r="K216" s="135">
        <f t="shared" ca="1" si="119"/>
        <v>0</v>
      </c>
      <c r="L216" s="135">
        <f t="shared" ca="1" si="119"/>
        <v>0</v>
      </c>
      <c r="M216" s="135">
        <f t="shared" ca="1" si="119"/>
        <v>0</v>
      </c>
      <c r="N216" s="135">
        <f t="shared" ca="1" si="119"/>
        <v>0</v>
      </c>
      <c r="O216" s="135">
        <f t="shared" ca="1" si="119"/>
        <v>0</v>
      </c>
      <c r="P216" s="135">
        <f t="shared" ca="1" si="119"/>
        <v>0</v>
      </c>
      <c r="Q216" s="135">
        <f t="shared" ca="1" si="119"/>
        <v>0</v>
      </c>
      <c r="R216" s="135">
        <f t="shared" ca="1" si="119"/>
        <v>0</v>
      </c>
      <c r="S216" s="135">
        <f t="shared" ca="1" si="119"/>
        <v>0</v>
      </c>
      <c r="T216" s="135">
        <f t="shared" ca="1" si="124"/>
        <v>0</v>
      </c>
      <c r="U216" s="135">
        <f t="shared" ca="1" si="124"/>
        <v>0</v>
      </c>
      <c r="V216" s="135">
        <f t="shared" ca="1" si="124"/>
        <v>0</v>
      </c>
      <c r="W216" s="135">
        <f t="shared" ca="1" si="124"/>
        <v>0</v>
      </c>
      <c r="X216" s="135">
        <f t="shared" ca="1" si="124"/>
        <v>0</v>
      </c>
      <c r="Y216" s="135">
        <f t="shared" ca="1" si="124"/>
        <v>0</v>
      </c>
      <c r="Z216" s="135">
        <f t="shared" ca="1" si="124"/>
        <v>0</v>
      </c>
      <c r="AA216" s="135">
        <f t="shared" ca="1" si="124"/>
        <v>0</v>
      </c>
      <c r="AB216" s="135">
        <f t="shared" ca="1" si="124"/>
        <v>0</v>
      </c>
      <c r="AC216" s="135">
        <f t="shared" ca="1" si="124"/>
        <v>0</v>
      </c>
      <c r="AD216" s="135">
        <f t="shared" ca="1" si="124"/>
        <v>0</v>
      </c>
      <c r="AE216" s="135">
        <f t="shared" ca="1" si="124"/>
        <v>0</v>
      </c>
      <c r="AF216" s="135">
        <f t="shared" ca="1" si="124"/>
        <v>0</v>
      </c>
      <c r="AG216" s="135">
        <f t="shared" ca="1" si="124"/>
        <v>0</v>
      </c>
      <c r="AH216" s="135">
        <f t="shared" ca="1" si="124"/>
        <v>0</v>
      </c>
      <c r="AI216" s="135">
        <f t="shared" ca="1" si="124"/>
        <v>0</v>
      </c>
      <c r="AJ216" s="135">
        <f t="shared" ca="1" si="110"/>
        <v>0</v>
      </c>
      <c r="AK216" s="135">
        <f t="shared" ca="1" si="110"/>
        <v>0</v>
      </c>
      <c r="AL216" s="135">
        <f t="shared" ca="1" si="110"/>
        <v>0</v>
      </c>
      <c r="AM216" s="135">
        <f t="shared" ca="1" si="110"/>
        <v>0</v>
      </c>
      <c r="AN216" s="135">
        <f t="shared" ca="1" si="110"/>
        <v>0</v>
      </c>
      <c r="AO216" s="135">
        <f t="shared" ca="1" si="110"/>
        <v>0</v>
      </c>
      <c r="AP216" s="135">
        <f t="shared" ca="1" si="110"/>
        <v>0</v>
      </c>
      <c r="AQ216" s="135">
        <f t="shared" ca="1" si="110"/>
        <v>0</v>
      </c>
      <c r="AR216" s="135">
        <f t="shared" ca="1" si="110"/>
        <v>0</v>
      </c>
      <c r="AS216" s="135">
        <f t="shared" ca="1" si="110"/>
        <v>0</v>
      </c>
      <c r="AT216" s="135">
        <f t="shared" ca="1" si="110"/>
        <v>0</v>
      </c>
      <c r="AU216" s="135">
        <f t="shared" ca="1" si="110"/>
        <v>0</v>
      </c>
      <c r="AV216" s="135">
        <f t="shared" ca="1" si="110"/>
        <v>0</v>
      </c>
      <c r="AW216" s="135">
        <f t="shared" ca="1" si="115"/>
        <v>0</v>
      </c>
      <c r="AX216" s="135">
        <f t="shared" ca="1" si="115"/>
        <v>0</v>
      </c>
      <c r="AY216" s="135">
        <f t="shared" ca="1" si="115"/>
        <v>0</v>
      </c>
      <c r="AZ216" s="135">
        <f t="shared" ca="1" si="115"/>
        <v>0</v>
      </c>
      <c r="BA216" s="135">
        <f t="shared" ca="1" si="115"/>
        <v>0</v>
      </c>
      <c r="BB216" s="135">
        <f t="shared" ca="1" si="115"/>
        <v>0</v>
      </c>
      <c r="BC216" s="135">
        <f t="shared" ca="1" si="115"/>
        <v>0</v>
      </c>
      <c r="BD216" s="135">
        <f t="shared" ca="1" si="115"/>
        <v>0</v>
      </c>
      <c r="BE216" s="135">
        <f t="shared" ca="1" si="115"/>
        <v>0</v>
      </c>
      <c r="BF216" s="135">
        <f t="shared" ca="1" si="115"/>
        <v>0</v>
      </c>
      <c r="BG216" s="135">
        <f t="shared" ca="1" si="115"/>
        <v>0</v>
      </c>
      <c r="BH216" s="135">
        <f t="shared" ca="1" si="115"/>
        <v>0</v>
      </c>
      <c r="BI216" s="135">
        <f t="shared" ca="1" si="115"/>
        <v>0</v>
      </c>
      <c r="BJ216" s="135">
        <f t="shared" ca="1" si="115"/>
        <v>0</v>
      </c>
      <c r="BK216" s="135">
        <f t="shared" ca="1" si="115"/>
        <v>0</v>
      </c>
      <c r="BL216" s="135"/>
      <c r="BM216" s="135">
        <f ca="1">IF(INDEX($D216:$BV216, 1, MATCH(BM$11,$D$15:$BV$15,0))&gt;=PV_Zone_Ranking!$C$45,0,1)</f>
        <v>0</v>
      </c>
      <c r="BN216" s="135">
        <f t="shared" ca="1" si="111"/>
        <v>0</v>
      </c>
      <c r="BQ216">
        <f ca="1">IF(PV_Zone_Ranking!$AK$18="SS",0,IF(PV_Zone_Ranking!$G$29=0,0,1-(INDEX($D216:$BY216, 1, MATCH(BQ$11,$D$15:$BY$15,0))-PV_Zone_Ranking!$F$29)/(PV_Zone_Ranking!$G$29-PV_Zone_Ranking!$F$29)))</f>
        <v>3.8575399157771662</v>
      </c>
      <c r="BR216">
        <f>IF(PV_Zone_Ranking!$AK$18="TX",0,IF(PV_Zone_Ranking!$G$29=0,0,1-(INDEX($D216:$BY216, 1, MATCH(BR$11,$D$15:$BY$15,0))-PV_Zone_Ranking!$F$29)/(PV_Zone_Ranking!$G$29-PV_Zone_Ranking!$F$29)))</f>
        <v>0</v>
      </c>
      <c r="BS216">
        <f ca="1">IF(PV_Zone_Ranking!$G$30=0,0,1-(INDEX($D216:$BY216, 1, MATCH(BS$11,$D$15:$BY$15,0))-PV_Zone_Ranking!$F$30)/(PV_Zone_Ranking!$G$30-PV_Zone_Ranking!$F$30))</f>
        <v>1.0774207710083805</v>
      </c>
      <c r="BT216">
        <f ca="1">IF(PV_Zone_Ranking!$G$28=0,0,1-(INDEX($D216:$BY216, 1, MATCH(BT$11,$D$15:$BY$15,0))-PV_Zone_Ranking!$F$28)/(PV_Zone_Ranking!$G$28-PV_Zone_Ranking!$F$28))</f>
        <v>16.799370740204573</v>
      </c>
      <c r="BU216">
        <f ca="1">IF(PV_Zone_Ranking!$AK$18="SS",0,IF(PV_Zone_Ranking!$G$26=0,0,1-(INDEX($D216:$BY216, 1, MATCH(BU$11,$D$15:$BY$15,0))-PV_Zone_Ranking!$F$26)/(PV_Zone_Ranking!$G$26-PV_Zone_Ranking!$F$26)))</f>
        <v>19.138888658952798</v>
      </c>
      <c r="BV216">
        <f>IF(PV_Zone_Ranking!$AK$18="TX",0,IF(PV_Zone_Ranking!$G$26=0,0,1-(INDEX($D216:$BY216, 1, MATCH(BV$11,$D$15:$BY$15,0))-PV_Zone_Ranking!$F$26)/(PV_Zone_Ranking!$G$26-PV_Zone_Ranking!$F$26)))</f>
        <v>0</v>
      </c>
      <c r="BW216">
        <v>19</v>
      </c>
      <c r="BX216">
        <f t="shared" ca="1" si="116"/>
        <v>0</v>
      </c>
      <c r="BY216">
        <f t="shared" ca="1" si="116"/>
        <v>0</v>
      </c>
      <c r="BZ216">
        <f t="shared" ca="1" si="116"/>
        <v>0</v>
      </c>
      <c r="CA216">
        <f t="shared" ca="1" si="116"/>
        <v>0</v>
      </c>
      <c r="CB216">
        <f t="shared" ca="1" si="116"/>
        <v>0</v>
      </c>
      <c r="CC216">
        <f t="shared" ca="1" si="116"/>
        <v>0</v>
      </c>
      <c r="CD216">
        <f t="shared" ca="1" si="116"/>
        <v>0</v>
      </c>
      <c r="CE216">
        <f t="shared" ca="1" si="116"/>
        <v>0</v>
      </c>
      <c r="CF216">
        <f t="shared" ca="1" si="116"/>
        <v>0</v>
      </c>
      <c r="CG216">
        <f t="shared" ca="1" si="116"/>
        <v>0</v>
      </c>
      <c r="CH216" s="3">
        <f t="shared" ca="1" si="120"/>
        <v>0</v>
      </c>
      <c r="CI216" s="3">
        <f ca="1">IF($BN216=0,IF(PV_Zone_Ranking!$AK$18="SS",INDEX($D216:$BY216, 1, MATCH(CI$11,$D$15:$BY$15,0)),IF(PV_Zone_Ranking!$AK$18="TX",INDEX($D216:$BY216, 1, MATCH(CI$12,$D$15:$BY$15,0)),"Error")),0)</f>
        <v>0</v>
      </c>
      <c r="CJ216" s="4">
        <f t="shared" ca="1" si="118"/>
        <v>0</v>
      </c>
      <c r="CK216">
        <f t="shared" ca="1" si="121"/>
        <v>0</v>
      </c>
      <c r="CL216">
        <f t="shared" ca="1" si="122"/>
        <v>0</v>
      </c>
      <c r="CM216" s="4" t="str">
        <f ca="1">IF(D216=0,"",IF(CH216=0,"",COUNTIF($CH$16:$CH$197,"&gt;"&amp;CH216)+COUNTIF($CH$197:$CH216,CH216)))</f>
        <v/>
      </c>
      <c r="CN216" t="str">
        <f ca="1">IF(D216=0,"",IF(CH216=0,"",COUNTIFS($CI$16:$CI$197,"&lt;"&amp;CI216,$CI$16:$CI$197,"&lt;&gt;"&amp;0)+COUNTIF($CI$197:$CI216,CI216)))</f>
        <v/>
      </c>
      <c r="CQ216">
        <v>201</v>
      </c>
      <c r="CR216" t="e">
        <f t="shared" ca="1" si="117"/>
        <v>#N/A</v>
      </c>
      <c r="CS216" t="e">
        <f t="shared" ca="1" si="117"/>
        <v>#N/A</v>
      </c>
      <c r="CT216" s="3" t="e">
        <f t="shared" ca="1" si="117"/>
        <v>#N/A</v>
      </c>
      <c r="CU216" s="3" t="e">
        <f t="shared" ca="1" si="117"/>
        <v>#N/A</v>
      </c>
      <c r="CV216" s="4" t="e">
        <f t="shared" ca="1" si="117"/>
        <v>#N/A</v>
      </c>
      <c r="CW216" s="4" t="e">
        <f t="shared" ca="1" si="112"/>
        <v>#N/A</v>
      </c>
      <c r="CY216">
        <v>201</v>
      </c>
      <c r="CZ216" t="e">
        <f t="shared" ca="1" si="123"/>
        <v>#N/A</v>
      </c>
      <c r="DA216" t="e">
        <f t="shared" ca="1" si="123"/>
        <v>#N/A</v>
      </c>
      <c r="DB216" s="3" t="e">
        <f t="shared" ca="1" si="123"/>
        <v>#N/A</v>
      </c>
      <c r="DC216" s="3" t="e">
        <f t="shared" ca="1" si="123"/>
        <v>#N/A</v>
      </c>
      <c r="DD216" s="4" t="e">
        <f t="shared" ca="1" si="123"/>
        <v>#N/A</v>
      </c>
      <c r="DE216" s="4" t="e">
        <f t="shared" ca="1" si="113"/>
        <v>#N/A</v>
      </c>
      <c r="DF216" t="e">
        <f t="shared" ca="1" si="114"/>
        <v>#N/A</v>
      </c>
    </row>
    <row r="217" spans="4:110" x14ac:dyDescent="0.2">
      <c r="D217" s="135">
        <f t="shared" ca="1" si="119"/>
        <v>0</v>
      </c>
      <c r="E217" s="135">
        <f t="shared" ca="1" si="119"/>
        <v>0</v>
      </c>
      <c r="F217" s="135">
        <f t="shared" ca="1" si="119"/>
        <v>0</v>
      </c>
      <c r="G217" s="135">
        <f t="shared" ca="1" si="119"/>
        <v>0</v>
      </c>
      <c r="H217" s="135">
        <f t="shared" ca="1" si="119"/>
        <v>0</v>
      </c>
      <c r="I217" s="135">
        <f t="shared" ca="1" si="119"/>
        <v>0</v>
      </c>
      <c r="J217" s="2">
        <f t="shared" ca="1" si="119"/>
        <v>0</v>
      </c>
      <c r="K217" s="135">
        <f t="shared" ca="1" si="119"/>
        <v>0</v>
      </c>
      <c r="L217" s="135">
        <f t="shared" ca="1" si="119"/>
        <v>0</v>
      </c>
      <c r="M217" s="135">
        <f t="shared" ca="1" si="119"/>
        <v>0</v>
      </c>
      <c r="N217" s="135">
        <f t="shared" ca="1" si="119"/>
        <v>0</v>
      </c>
      <c r="O217" s="135">
        <f t="shared" ca="1" si="119"/>
        <v>0</v>
      </c>
      <c r="P217" s="135">
        <f t="shared" ca="1" si="119"/>
        <v>0</v>
      </c>
      <c r="Q217" s="135">
        <f t="shared" ca="1" si="119"/>
        <v>0</v>
      </c>
      <c r="R217" s="135">
        <f t="shared" ca="1" si="119"/>
        <v>0</v>
      </c>
      <c r="S217" s="135">
        <f t="shared" ca="1" si="119"/>
        <v>0</v>
      </c>
      <c r="T217" s="135">
        <f t="shared" ca="1" si="124"/>
        <v>0</v>
      </c>
      <c r="U217" s="135">
        <f t="shared" ca="1" si="124"/>
        <v>0</v>
      </c>
      <c r="V217" s="135">
        <f t="shared" ca="1" si="124"/>
        <v>0</v>
      </c>
      <c r="W217" s="135">
        <f t="shared" ca="1" si="124"/>
        <v>0</v>
      </c>
      <c r="X217" s="135">
        <f t="shared" ca="1" si="124"/>
        <v>0</v>
      </c>
      <c r="Y217" s="135">
        <f t="shared" ca="1" si="124"/>
        <v>0</v>
      </c>
      <c r="Z217" s="135">
        <f t="shared" ca="1" si="124"/>
        <v>0</v>
      </c>
      <c r="AA217" s="135">
        <f t="shared" ca="1" si="124"/>
        <v>0</v>
      </c>
      <c r="AB217" s="135">
        <f t="shared" ca="1" si="124"/>
        <v>0</v>
      </c>
      <c r="AC217" s="135">
        <f t="shared" ca="1" si="124"/>
        <v>0</v>
      </c>
      <c r="AD217" s="135">
        <f t="shared" ca="1" si="124"/>
        <v>0</v>
      </c>
      <c r="AE217" s="135">
        <f t="shared" ca="1" si="124"/>
        <v>0</v>
      </c>
      <c r="AF217" s="135">
        <f t="shared" ca="1" si="124"/>
        <v>0</v>
      </c>
      <c r="AG217" s="135">
        <f t="shared" ca="1" si="124"/>
        <v>0</v>
      </c>
      <c r="AH217" s="135">
        <f t="shared" ca="1" si="124"/>
        <v>0</v>
      </c>
      <c r="AI217" s="135">
        <f t="shared" ca="1" si="124"/>
        <v>0</v>
      </c>
      <c r="AJ217" s="135">
        <f t="shared" ca="1" si="110"/>
        <v>0</v>
      </c>
      <c r="AK217" s="135">
        <f t="shared" ca="1" si="110"/>
        <v>0</v>
      </c>
      <c r="AL217" s="135">
        <f t="shared" ca="1" si="110"/>
        <v>0</v>
      </c>
      <c r="AM217" s="135">
        <f t="shared" ca="1" si="110"/>
        <v>0</v>
      </c>
      <c r="AN217" s="135">
        <f t="shared" ca="1" si="110"/>
        <v>0</v>
      </c>
      <c r="AO217" s="135">
        <f t="shared" ref="AJ217:AV236" ca="1" si="125">INDIRECT($B$3&amp;"!R"&amp;(ROW()-$D$14)&amp;"C"&amp;(COLUMN()-$C$15),FALSE)</f>
        <v>0</v>
      </c>
      <c r="AP217" s="135">
        <f t="shared" ca="1" si="125"/>
        <v>0</v>
      </c>
      <c r="AQ217" s="135">
        <f t="shared" ca="1" si="125"/>
        <v>0</v>
      </c>
      <c r="AR217" s="135">
        <f t="shared" ca="1" si="125"/>
        <v>0</v>
      </c>
      <c r="AS217" s="135">
        <f t="shared" ca="1" si="125"/>
        <v>0</v>
      </c>
      <c r="AT217" s="135">
        <f t="shared" ca="1" si="125"/>
        <v>0</v>
      </c>
      <c r="AU217" s="135">
        <f t="shared" ca="1" si="125"/>
        <v>0</v>
      </c>
      <c r="AV217" s="135">
        <f t="shared" ca="1" si="125"/>
        <v>0</v>
      </c>
      <c r="AW217" s="135">
        <f t="shared" ca="1" si="115"/>
        <v>0</v>
      </c>
      <c r="AX217" s="135">
        <f t="shared" ca="1" si="115"/>
        <v>0</v>
      </c>
      <c r="AY217" s="135">
        <f t="shared" ca="1" si="115"/>
        <v>0</v>
      </c>
      <c r="AZ217" s="135">
        <f t="shared" ca="1" si="115"/>
        <v>0</v>
      </c>
      <c r="BA217" s="135">
        <f t="shared" ca="1" si="115"/>
        <v>0</v>
      </c>
      <c r="BB217" s="135">
        <f t="shared" ca="1" si="115"/>
        <v>0</v>
      </c>
      <c r="BC217" s="135">
        <f t="shared" ca="1" si="115"/>
        <v>0</v>
      </c>
      <c r="BD217" s="135">
        <f t="shared" ca="1" si="115"/>
        <v>0</v>
      </c>
      <c r="BE217" s="135">
        <f t="shared" ca="1" si="115"/>
        <v>0</v>
      </c>
      <c r="BF217" s="135">
        <f t="shared" ca="1" si="115"/>
        <v>0</v>
      </c>
      <c r="BG217" s="135">
        <f t="shared" ca="1" si="115"/>
        <v>0</v>
      </c>
      <c r="BH217" s="135">
        <f t="shared" ca="1" si="115"/>
        <v>0</v>
      </c>
      <c r="BI217" s="135">
        <f t="shared" ca="1" si="115"/>
        <v>0</v>
      </c>
      <c r="BJ217" s="135">
        <f t="shared" ca="1" si="115"/>
        <v>0</v>
      </c>
      <c r="BK217" s="135">
        <f t="shared" ca="1" si="115"/>
        <v>0</v>
      </c>
      <c r="BL217" s="135"/>
      <c r="BM217" s="135">
        <f ca="1">IF(INDEX($D217:$BV217, 1, MATCH(BM$11,$D$15:$BV$15,0))&gt;=PV_Zone_Ranking!$C$45,0,1)</f>
        <v>0</v>
      </c>
      <c r="BN217" s="135">
        <f t="shared" ca="1" si="111"/>
        <v>0</v>
      </c>
      <c r="BQ217">
        <f ca="1">IF(PV_Zone_Ranking!$AK$18="SS",0,IF(PV_Zone_Ranking!$G$29=0,0,1-(INDEX($D217:$BY217, 1, MATCH(BQ$11,$D$15:$BY$15,0))-PV_Zone_Ranking!$F$29)/(PV_Zone_Ranking!$G$29-PV_Zone_Ranking!$F$29)))</f>
        <v>3.8575399157771662</v>
      </c>
      <c r="BR217">
        <f>IF(PV_Zone_Ranking!$AK$18="TX",0,IF(PV_Zone_Ranking!$G$29=0,0,1-(INDEX($D217:$BY217, 1, MATCH(BR$11,$D$15:$BY$15,0))-PV_Zone_Ranking!$F$29)/(PV_Zone_Ranking!$G$29-PV_Zone_Ranking!$F$29)))</f>
        <v>0</v>
      </c>
      <c r="BS217">
        <f ca="1">IF(PV_Zone_Ranking!$G$30=0,0,1-(INDEX($D217:$BY217, 1, MATCH(BS$11,$D$15:$BY$15,0))-PV_Zone_Ranking!$F$30)/(PV_Zone_Ranking!$G$30-PV_Zone_Ranking!$F$30))</f>
        <v>1.0774207710083805</v>
      </c>
      <c r="BT217">
        <f ca="1">IF(PV_Zone_Ranking!$G$28=0,0,1-(INDEX($D217:$BY217, 1, MATCH(BT$11,$D$15:$BY$15,0))-PV_Zone_Ranking!$F$28)/(PV_Zone_Ranking!$G$28-PV_Zone_Ranking!$F$28))</f>
        <v>16.799370740204573</v>
      </c>
      <c r="BU217">
        <f ca="1">IF(PV_Zone_Ranking!$AK$18="SS",0,IF(PV_Zone_Ranking!$G$26=0,0,1-(INDEX($D217:$BY217, 1, MATCH(BU$11,$D$15:$BY$15,0))-PV_Zone_Ranking!$F$26)/(PV_Zone_Ranking!$G$26-PV_Zone_Ranking!$F$26)))</f>
        <v>19.138888658952798</v>
      </c>
      <c r="BV217">
        <f>IF(PV_Zone_Ranking!$AK$18="TX",0,IF(PV_Zone_Ranking!$G$26=0,0,1-(INDEX($D217:$BY217, 1, MATCH(BV$11,$D$15:$BY$15,0))-PV_Zone_Ranking!$F$26)/(PV_Zone_Ranking!$G$26-PV_Zone_Ranking!$F$26)))</f>
        <v>0</v>
      </c>
      <c r="BW217">
        <v>20</v>
      </c>
      <c r="BX217">
        <f t="shared" ca="1" si="116"/>
        <v>0</v>
      </c>
      <c r="BY217">
        <f t="shared" ca="1" si="116"/>
        <v>0</v>
      </c>
      <c r="BZ217">
        <f t="shared" ca="1" si="116"/>
        <v>0</v>
      </c>
      <c r="CA217">
        <f t="shared" ca="1" si="116"/>
        <v>0</v>
      </c>
      <c r="CB217">
        <f t="shared" ca="1" si="116"/>
        <v>0</v>
      </c>
      <c r="CC217">
        <f t="shared" ca="1" si="116"/>
        <v>0</v>
      </c>
      <c r="CD217">
        <f t="shared" ca="1" si="116"/>
        <v>0</v>
      </c>
      <c r="CE217">
        <f t="shared" ca="1" si="116"/>
        <v>0</v>
      </c>
      <c r="CF217">
        <f t="shared" ca="1" si="116"/>
        <v>0</v>
      </c>
      <c r="CG217">
        <f t="shared" ca="1" si="116"/>
        <v>0</v>
      </c>
      <c r="CH217" s="3">
        <f t="shared" ca="1" si="120"/>
        <v>0</v>
      </c>
      <c r="CI217" s="3">
        <f ca="1">IF($BN217=0,IF(PV_Zone_Ranking!$AK$18="SS",INDEX($D217:$BY217, 1, MATCH(CI$11,$D$15:$BY$15,0)),IF(PV_Zone_Ranking!$AK$18="TX",INDEX($D217:$BY217, 1, MATCH(CI$12,$D$15:$BY$15,0)),"Error")),0)</f>
        <v>0</v>
      </c>
      <c r="CJ217" s="4">
        <f t="shared" ca="1" si="118"/>
        <v>0</v>
      </c>
      <c r="CK217">
        <f t="shared" ca="1" si="121"/>
        <v>0</v>
      </c>
      <c r="CL217">
        <f t="shared" ca="1" si="122"/>
        <v>0</v>
      </c>
      <c r="CM217" s="4" t="str">
        <f ca="1">IF(D217=0,"",IF(CH217=0,"",COUNTIF($CH$16:$CH$197,"&gt;"&amp;CH217)+COUNTIF($CH$197:$CH217,CH217)))</f>
        <v/>
      </c>
      <c r="CN217" t="str">
        <f ca="1">IF(D217=0,"",IF(CH217=0,"",COUNTIFS($CI$16:$CI$197,"&lt;"&amp;CI217,$CI$16:$CI$197,"&lt;&gt;"&amp;0)+COUNTIF($CI$197:$CI217,CI217)))</f>
        <v/>
      </c>
      <c r="CQ217">
        <v>202</v>
      </c>
      <c r="CR217" t="e">
        <f t="shared" ca="1" si="117"/>
        <v>#N/A</v>
      </c>
      <c r="CS217" t="e">
        <f t="shared" ca="1" si="117"/>
        <v>#N/A</v>
      </c>
      <c r="CT217" s="3" t="e">
        <f t="shared" ca="1" si="117"/>
        <v>#N/A</v>
      </c>
      <c r="CU217" s="3" t="e">
        <f t="shared" ca="1" si="117"/>
        <v>#N/A</v>
      </c>
      <c r="CV217" s="4" t="e">
        <f t="shared" ca="1" si="117"/>
        <v>#N/A</v>
      </c>
      <c r="CW217" s="4" t="e">
        <f t="shared" ca="1" si="112"/>
        <v>#N/A</v>
      </c>
      <c r="CY217">
        <v>202</v>
      </c>
      <c r="CZ217" t="e">
        <f t="shared" ca="1" si="123"/>
        <v>#N/A</v>
      </c>
      <c r="DA217" t="e">
        <f t="shared" ca="1" si="123"/>
        <v>#N/A</v>
      </c>
      <c r="DB217" s="3" t="e">
        <f t="shared" ca="1" si="123"/>
        <v>#N/A</v>
      </c>
      <c r="DC217" s="3" t="e">
        <f t="shared" ca="1" si="123"/>
        <v>#N/A</v>
      </c>
      <c r="DD217" s="4" t="e">
        <f t="shared" ca="1" si="123"/>
        <v>#N/A</v>
      </c>
      <c r="DE217" s="4" t="e">
        <f t="shared" ca="1" si="113"/>
        <v>#N/A</v>
      </c>
      <c r="DF217" t="e">
        <f t="shared" ca="1" si="114"/>
        <v>#N/A</v>
      </c>
    </row>
    <row r="218" spans="4:110" x14ac:dyDescent="0.2">
      <c r="D218" s="135">
        <f t="shared" ca="1" si="119"/>
        <v>0</v>
      </c>
      <c r="E218" s="135">
        <f t="shared" ca="1" si="119"/>
        <v>0</v>
      </c>
      <c r="F218" s="135">
        <f t="shared" ca="1" si="119"/>
        <v>0</v>
      </c>
      <c r="G218" s="135">
        <f t="shared" ca="1" si="119"/>
        <v>0</v>
      </c>
      <c r="H218" s="135">
        <f t="shared" ca="1" si="119"/>
        <v>0</v>
      </c>
      <c r="I218" s="135">
        <f t="shared" ca="1" si="119"/>
        <v>0</v>
      </c>
      <c r="J218" s="2">
        <f t="shared" ca="1" si="119"/>
        <v>0</v>
      </c>
      <c r="K218" s="135">
        <f t="shared" ca="1" si="119"/>
        <v>0</v>
      </c>
      <c r="L218" s="135">
        <f t="shared" ca="1" si="119"/>
        <v>0</v>
      </c>
      <c r="M218" s="135">
        <f t="shared" ca="1" si="119"/>
        <v>0</v>
      </c>
      <c r="N218" s="135">
        <f t="shared" ca="1" si="119"/>
        <v>0</v>
      </c>
      <c r="O218" s="135">
        <f t="shared" ca="1" si="119"/>
        <v>0</v>
      </c>
      <c r="P218" s="135">
        <f t="shared" ca="1" si="119"/>
        <v>0</v>
      </c>
      <c r="Q218" s="135">
        <f t="shared" ca="1" si="119"/>
        <v>0</v>
      </c>
      <c r="R218" s="135">
        <f t="shared" ca="1" si="119"/>
        <v>0</v>
      </c>
      <c r="S218" s="135">
        <f t="shared" ca="1" si="119"/>
        <v>0</v>
      </c>
      <c r="T218" s="135">
        <f t="shared" ca="1" si="124"/>
        <v>0</v>
      </c>
      <c r="U218" s="135">
        <f t="shared" ca="1" si="124"/>
        <v>0</v>
      </c>
      <c r="V218" s="135">
        <f t="shared" ca="1" si="124"/>
        <v>0</v>
      </c>
      <c r="W218" s="135">
        <f t="shared" ca="1" si="124"/>
        <v>0</v>
      </c>
      <c r="X218" s="135">
        <f t="shared" ca="1" si="124"/>
        <v>0</v>
      </c>
      <c r="Y218" s="135">
        <f t="shared" ca="1" si="124"/>
        <v>0</v>
      </c>
      <c r="Z218" s="135">
        <f t="shared" ca="1" si="124"/>
        <v>0</v>
      </c>
      <c r="AA218" s="135">
        <f t="shared" ca="1" si="124"/>
        <v>0</v>
      </c>
      <c r="AB218" s="135">
        <f t="shared" ca="1" si="124"/>
        <v>0</v>
      </c>
      <c r="AC218" s="135">
        <f t="shared" ca="1" si="124"/>
        <v>0</v>
      </c>
      <c r="AD218" s="135">
        <f t="shared" ca="1" si="124"/>
        <v>0</v>
      </c>
      <c r="AE218" s="135">
        <f t="shared" ca="1" si="124"/>
        <v>0</v>
      </c>
      <c r="AF218" s="135">
        <f t="shared" ca="1" si="124"/>
        <v>0</v>
      </c>
      <c r="AG218" s="135">
        <f t="shared" ca="1" si="124"/>
        <v>0</v>
      </c>
      <c r="AH218" s="135">
        <f t="shared" ca="1" si="124"/>
        <v>0</v>
      </c>
      <c r="AI218" s="135">
        <f t="shared" ca="1" si="124"/>
        <v>0</v>
      </c>
      <c r="AJ218" s="135">
        <f t="shared" ca="1" si="125"/>
        <v>0</v>
      </c>
      <c r="AK218" s="135">
        <f t="shared" ca="1" si="125"/>
        <v>0</v>
      </c>
      <c r="AL218" s="135">
        <f t="shared" ca="1" si="125"/>
        <v>0</v>
      </c>
      <c r="AM218" s="135">
        <f t="shared" ca="1" si="125"/>
        <v>0</v>
      </c>
      <c r="AN218" s="135">
        <f t="shared" ca="1" si="125"/>
        <v>0</v>
      </c>
      <c r="AO218" s="135">
        <f t="shared" ca="1" si="125"/>
        <v>0</v>
      </c>
      <c r="AP218" s="135">
        <f t="shared" ca="1" si="125"/>
        <v>0</v>
      </c>
      <c r="AQ218" s="135">
        <f t="shared" ca="1" si="125"/>
        <v>0</v>
      </c>
      <c r="AR218" s="135">
        <f t="shared" ca="1" si="125"/>
        <v>0</v>
      </c>
      <c r="AS218" s="135">
        <f t="shared" ca="1" si="125"/>
        <v>0</v>
      </c>
      <c r="AT218" s="135">
        <f t="shared" ca="1" si="125"/>
        <v>0</v>
      </c>
      <c r="AU218" s="135">
        <f t="shared" ca="1" si="125"/>
        <v>0</v>
      </c>
      <c r="AV218" s="135">
        <f t="shared" ca="1" si="125"/>
        <v>0</v>
      </c>
      <c r="AW218" s="135">
        <f t="shared" ca="1" si="115"/>
        <v>0</v>
      </c>
      <c r="AX218" s="135">
        <f t="shared" ca="1" si="115"/>
        <v>0</v>
      </c>
      <c r="AY218" s="135">
        <f t="shared" ca="1" si="115"/>
        <v>0</v>
      </c>
      <c r="AZ218" s="135">
        <f t="shared" ca="1" si="115"/>
        <v>0</v>
      </c>
      <c r="BA218" s="135">
        <f t="shared" ca="1" si="115"/>
        <v>0</v>
      </c>
      <c r="BB218" s="135">
        <f t="shared" ca="1" si="115"/>
        <v>0</v>
      </c>
      <c r="BC218" s="135">
        <f t="shared" ca="1" si="115"/>
        <v>0</v>
      </c>
      <c r="BD218" s="135">
        <f t="shared" ca="1" si="115"/>
        <v>0</v>
      </c>
      <c r="BE218" s="135">
        <f t="shared" ca="1" si="115"/>
        <v>0</v>
      </c>
      <c r="BF218" s="135">
        <f t="shared" ca="1" si="115"/>
        <v>0</v>
      </c>
      <c r="BG218" s="135">
        <f t="shared" ca="1" si="115"/>
        <v>0</v>
      </c>
      <c r="BH218" s="135">
        <f t="shared" ca="1" si="115"/>
        <v>0</v>
      </c>
      <c r="BI218" s="135">
        <f t="shared" ca="1" si="115"/>
        <v>0</v>
      </c>
      <c r="BJ218" s="135">
        <f t="shared" ca="1" si="115"/>
        <v>0</v>
      </c>
      <c r="BK218" s="135">
        <f t="shared" ca="1" si="115"/>
        <v>0</v>
      </c>
      <c r="BL218" s="135"/>
      <c r="BM218" s="135">
        <f ca="1">IF(INDEX($D218:$BV218, 1, MATCH(BM$11,$D$15:$BV$15,0))&gt;=PV_Zone_Ranking!$C$45,0,1)</f>
        <v>0</v>
      </c>
      <c r="BN218" s="135">
        <f t="shared" ca="1" si="111"/>
        <v>0</v>
      </c>
      <c r="BQ218">
        <f ca="1">IF(PV_Zone_Ranking!$AK$18="SS",0,IF(PV_Zone_Ranking!$G$29=0,0,1-(INDEX($D218:$BY218, 1, MATCH(BQ$11,$D$15:$BY$15,0))-PV_Zone_Ranking!$F$29)/(PV_Zone_Ranking!$G$29-PV_Zone_Ranking!$F$29)))</f>
        <v>3.8575399157771662</v>
      </c>
      <c r="BR218">
        <f>IF(PV_Zone_Ranking!$AK$18="TX",0,IF(PV_Zone_Ranking!$G$29=0,0,1-(INDEX($D218:$BY218, 1, MATCH(BR$11,$D$15:$BY$15,0))-PV_Zone_Ranking!$F$29)/(PV_Zone_Ranking!$G$29-PV_Zone_Ranking!$F$29)))</f>
        <v>0</v>
      </c>
      <c r="BS218">
        <f ca="1">IF(PV_Zone_Ranking!$G$30=0,0,1-(INDEX($D218:$BY218, 1, MATCH(BS$11,$D$15:$BY$15,0))-PV_Zone_Ranking!$F$30)/(PV_Zone_Ranking!$G$30-PV_Zone_Ranking!$F$30))</f>
        <v>1.0774207710083805</v>
      </c>
      <c r="BT218">
        <f ca="1">IF(PV_Zone_Ranking!$G$28=0,0,1-(INDEX($D218:$BY218, 1, MATCH(BT$11,$D$15:$BY$15,0))-PV_Zone_Ranking!$F$28)/(PV_Zone_Ranking!$G$28-PV_Zone_Ranking!$F$28))</f>
        <v>16.799370740204573</v>
      </c>
      <c r="BU218">
        <f ca="1">IF(PV_Zone_Ranking!$AK$18="SS",0,IF(PV_Zone_Ranking!$G$26=0,0,1-(INDEX($D218:$BY218, 1, MATCH(BU$11,$D$15:$BY$15,0))-PV_Zone_Ranking!$F$26)/(PV_Zone_Ranking!$G$26-PV_Zone_Ranking!$F$26)))</f>
        <v>19.138888658952798</v>
      </c>
      <c r="BV218">
        <f>IF(PV_Zone_Ranking!$AK$18="TX",0,IF(PV_Zone_Ranking!$G$26=0,0,1-(INDEX($D218:$BY218, 1, MATCH(BV$11,$D$15:$BY$15,0))-PV_Zone_Ranking!$F$26)/(PV_Zone_Ranking!$G$26-PV_Zone_Ranking!$F$26)))</f>
        <v>0</v>
      </c>
      <c r="BW218">
        <v>21</v>
      </c>
      <c r="BX218">
        <f t="shared" ca="1" si="116"/>
        <v>0</v>
      </c>
      <c r="BY218">
        <f t="shared" ca="1" si="116"/>
        <v>0</v>
      </c>
      <c r="BZ218">
        <f t="shared" ca="1" si="116"/>
        <v>0</v>
      </c>
      <c r="CA218">
        <f t="shared" ca="1" si="116"/>
        <v>0</v>
      </c>
      <c r="CB218">
        <f t="shared" ca="1" si="116"/>
        <v>0</v>
      </c>
      <c r="CC218">
        <f t="shared" ca="1" si="116"/>
        <v>0</v>
      </c>
      <c r="CD218">
        <f t="shared" ca="1" si="116"/>
        <v>0</v>
      </c>
      <c r="CE218">
        <f t="shared" ca="1" si="116"/>
        <v>0</v>
      </c>
      <c r="CF218">
        <f t="shared" ca="1" si="116"/>
        <v>0</v>
      </c>
      <c r="CG218">
        <f t="shared" ca="1" si="116"/>
        <v>0</v>
      </c>
      <c r="CH218" s="3">
        <f t="shared" ca="1" si="120"/>
        <v>0</v>
      </c>
      <c r="CI218" s="3">
        <f ca="1">IF($BN218=0,IF(PV_Zone_Ranking!$AK$18="SS",INDEX($D218:$BY218, 1, MATCH(CI$11,$D$15:$BY$15,0)),IF(PV_Zone_Ranking!$AK$18="TX",INDEX($D218:$BY218, 1, MATCH(CI$12,$D$15:$BY$15,0)),"Error")),0)</f>
        <v>0</v>
      </c>
      <c r="CJ218" s="4">
        <f t="shared" ca="1" si="118"/>
        <v>0</v>
      </c>
      <c r="CK218">
        <f t="shared" ca="1" si="121"/>
        <v>0</v>
      </c>
      <c r="CL218">
        <f t="shared" ca="1" si="122"/>
        <v>0</v>
      </c>
      <c r="CM218" s="4" t="str">
        <f ca="1">IF(D218=0,"",IF(CH218=0,"",COUNTIF($CH$16:$CH$197,"&gt;"&amp;CH218)+COUNTIF($CH$197:$CH218,CH218)))</f>
        <v/>
      </c>
      <c r="CN218" t="str">
        <f ca="1">IF(D218=0,"",IF(CH218=0,"",COUNTIFS($CI$16:$CI$197,"&lt;"&amp;CI218,$CI$16:$CI$197,"&lt;&gt;"&amp;0)+COUNTIF($CI$197:$CI218,CI218)))</f>
        <v/>
      </c>
      <c r="CQ218">
        <v>203</v>
      </c>
      <c r="CR218" t="e">
        <f t="shared" ca="1" si="117"/>
        <v>#N/A</v>
      </c>
      <c r="CS218" t="e">
        <f t="shared" ca="1" si="117"/>
        <v>#N/A</v>
      </c>
      <c r="CT218" s="3" t="e">
        <f t="shared" ca="1" si="117"/>
        <v>#N/A</v>
      </c>
      <c r="CU218" s="3" t="e">
        <f t="shared" ca="1" si="117"/>
        <v>#N/A</v>
      </c>
      <c r="CV218" s="4" t="e">
        <f t="shared" ca="1" si="117"/>
        <v>#N/A</v>
      </c>
      <c r="CW218" s="4" t="e">
        <f t="shared" ca="1" si="112"/>
        <v>#N/A</v>
      </c>
      <c r="CY218">
        <v>203</v>
      </c>
      <c r="CZ218" t="e">
        <f t="shared" ca="1" si="123"/>
        <v>#N/A</v>
      </c>
      <c r="DA218" t="e">
        <f t="shared" ca="1" si="123"/>
        <v>#N/A</v>
      </c>
      <c r="DB218" s="3" t="e">
        <f t="shared" ca="1" si="123"/>
        <v>#N/A</v>
      </c>
      <c r="DC218" s="3" t="e">
        <f t="shared" ca="1" si="123"/>
        <v>#N/A</v>
      </c>
      <c r="DD218" s="4" t="e">
        <f t="shared" ca="1" si="123"/>
        <v>#N/A</v>
      </c>
      <c r="DE218" s="4" t="e">
        <f t="shared" ca="1" si="113"/>
        <v>#N/A</v>
      </c>
      <c r="DF218" t="e">
        <f t="shared" ca="1" si="114"/>
        <v>#N/A</v>
      </c>
    </row>
    <row r="219" spans="4:110" x14ac:dyDescent="0.2">
      <c r="D219" s="135">
        <f t="shared" ca="1" si="119"/>
        <v>0</v>
      </c>
      <c r="E219" s="135">
        <f t="shared" ca="1" si="119"/>
        <v>0</v>
      </c>
      <c r="F219" s="135">
        <f t="shared" ca="1" si="119"/>
        <v>0</v>
      </c>
      <c r="G219" s="135">
        <f t="shared" ca="1" si="119"/>
        <v>0</v>
      </c>
      <c r="H219" s="135">
        <f t="shared" ca="1" si="119"/>
        <v>0</v>
      </c>
      <c r="I219" s="135">
        <f t="shared" ca="1" si="119"/>
        <v>0</v>
      </c>
      <c r="J219" s="2">
        <f t="shared" ca="1" si="119"/>
        <v>0</v>
      </c>
      <c r="K219" s="135">
        <f t="shared" ca="1" si="119"/>
        <v>0</v>
      </c>
      <c r="L219" s="135">
        <f t="shared" ca="1" si="119"/>
        <v>0</v>
      </c>
      <c r="M219" s="135">
        <f t="shared" ca="1" si="119"/>
        <v>0</v>
      </c>
      <c r="N219" s="135">
        <f t="shared" ca="1" si="119"/>
        <v>0</v>
      </c>
      <c r="O219" s="135">
        <f t="shared" ca="1" si="119"/>
        <v>0</v>
      </c>
      <c r="P219" s="135">
        <f t="shared" ca="1" si="119"/>
        <v>0</v>
      </c>
      <c r="Q219" s="135">
        <f t="shared" ca="1" si="119"/>
        <v>0</v>
      </c>
      <c r="R219" s="135">
        <f t="shared" ca="1" si="119"/>
        <v>0</v>
      </c>
      <c r="S219" s="135">
        <f t="shared" ca="1" si="119"/>
        <v>0</v>
      </c>
      <c r="T219" s="135">
        <f t="shared" ca="1" si="124"/>
        <v>0</v>
      </c>
      <c r="U219" s="135">
        <f t="shared" ca="1" si="124"/>
        <v>0</v>
      </c>
      <c r="V219" s="135">
        <f t="shared" ca="1" si="124"/>
        <v>0</v>
      </c>
      <c r="W219" s="135">
        <f t="shared" ca="1" si="124"/>
        <v>0</v>
      </c>
      <c r="X219" s="135">
        <f t="shared" ca="1" si="124"/>
        <v>0</v>
      </c>
      <c r="Y219" s="135">
        <f t="shared" ca="1" si="124"/>
        <v>0</v>
      </c>
      <c r="Z219" s="135">
        <f t="shared" ca="1" si="124"/>
        <v>0</v>
      </c>
      <c r="AA219" s="135">
        <f t="shared" ca="1" si="124"/>
        <v>0</v>
      </c>
      <c r="AB219" s="135">
        <f t="shared" ca="1" si="124"/>
        <v>0</v>
      </c>
      <c r="AC219" s="135">
        <f t="shared" ca="1" si="124"/>
        <v>0</v>
      </c>
      <c r="AD219" s="135">
        <f t="shared" ca="1" si="124"/>
        <v>0</v>
      </c>
      <c r="AE219" s="135">
        <f t="shared" ca="1" si="124"/>
        <v>0</v>
      </c>
      <c r="AF219" s="135">
        <f t="shared" ca="1" si="124"/>
        <v>0</v>
      </c>
      <c r="AG219" s="135">
        <f t="shared" ca="1" si="124"/>
        <v>0</v>
      </c>
      <c r="AH219" s="135">
        <f t="shared" ca="1" si="124"/>
        <v>0</v>
      </c>
      <c r="AI219" s="135">
        <f t="shared" ca="1" si="124"/>
        <v>0</v>
      </c>
      <c r="AJ219" s="135">
        <f t="shared" ca="1" si="125"/>
        <v>0</v>
      </c>
      <c r="AK219" s="135">
        <f t="shared" ca="1" si="125"/>
        <v>0</v>
      </c>
      <c r="AL219" s="135">
        <f t="shared" ca="1" si="125"/>
        <v>0</v>
      </c>
      <c r="AM219" s="135">
        <f t="shared" ca="1" si="125"/>
        <v>0</v>
      </c>
      <c r="AN219" s="135">
        <f t="shared" ca="1" si="125"/>
        <v>0</v>
      </c>
      <c r="AO219" s="135">
        <f t="shared" ca="1" si="125"/>
        <v>0</v>
      </c>
      <c r="AP219" s="135">
        <f t="shared" ca="1" si="125"/>
        <v>0</v>
      </c>
      <c r="AQ219" s="135">
        <f t="shared" ca="1" si="125"/>
        <v>0</v>
      </c>
      <c r="AR219" s="135">
        <f t="shared" ca="1" si="125"/>
        <v>0</v>
      </c>
      <c r="AS219" s="135">
        <f t="shared" ca="1" si="125"/>
        <v>0</v>
      </c>
      <c r="AT219" s="135">
        <f t="shared" ca="1" si="125"/>
        <v>0</v>
      </c>
      <c r="AU219" s="135">
        <f t="shared" ca="1" si="125"/>
        <v>0</v>
      </c>
      <c r="AV219" s="135">
        <f t="shared" ca="1" si="125"/>
        <v>0</v>
      </c>
      <c r="AW219" s="135">
        <f t="shared" ca="1" si="115"/>
        <v>0</v>
      </c>
      <c r="AX219" s="135">
        <f t="shared" ca="1" si="115"/>
        <v>0</v>
      </c>
      <c r="AY219" s="135">
        <f t="shared" ca="1" si="115"/>
        <v>0</v>
      </c>
      <c r="AZ219" s="135">
        <f t="shared" ref="AW219:BK236" ca="1" si="126">INDIRECT($B$3&amp;"!R"&amp;(ROW()-$D$14)&amp;"C"&amp;(COLUMN()-$C$15),FALSE)</f>
        <v>0</v>
      </c>
      <c r="BA219" s="135">
        <f t="shared" ca="1" si="126"/>
        <v>0</v>
      </c>
      <c r="BB219" s="135">
        <f t="shared" ca="1" si="126"/>
        <v>0</v>
      </c>
      <c r="BC219" s="135">
        <f t="shared" ca="1" si="126"/>
        <v>0</v>
      </c>
      <c r="BD219" s="135">
        <f t="shared" ca="1" si="126"/>
        <v>0</v>
      </c>
      <c r="BE219" s="135">
        <f t="shared" ca="1" si="126"/>
        <v>0</v>
      </c>
      <c r="BF219" s="135">
        <f t="shared" ca="1" si="126"/>
        <v>0</v>
      </c>
      <c r="BG219" s="135">
        <f t="shared" ca="1" si="126"/>
        <v>0</v>
      </c>
      <c r="BH219" s="135">
        <f t="shared" ca="1" si="126"/>
        <v>0</v>
      </c>
      <c r="BI219" s="135">
        <f t="shared" ca="1" si="126"/>
        <v>0</v>
      </c>
      <c r="BJ219" s="135">
        <f t="shared" ca="1" si="126"/>
        <v>0</v>
      </c>
      <c r="BK219" s="135">
        <f t="shared" ca="1" si="126"/>
        <v>0</v>
      </c>
      <c r="BL219" s="135"/>
      <c r="BM219" s="135">
        <f ca="1">IF(INDEX($D219:$BV219, 1, MATCH(BM$11,$D$15:$BV$15,0))&gt;=PV_Zone_Ranking!$C$45,0,1)</f>
        <v>0</v>
      </c>
      <c r="BN219" s="135">
        <f t="shared" ca="1" si="111"/>
        <v>0</v>
      </c>
      <c r="BQ219">
        <f ca="1">IF(PV_Zone_Ranking!$AK$18="SS",0,IF(PV_Zone_Ranking!$G$29=0,0,1-(INDEX($D219:$BY219, 1, MATCH(BQ$11,$D$15:$BY$15,0))-PV_Zone_Ranking!$F$29)/(PV_Zone_Ranking!$G$29-PV_Zone_Ranking!$F$29)))</f>
        <v>3.8575399157771662</v>
      </c>
      <c r="BR219">
        <f>IF(PV_Zone_Ranking!$AK$18="TX",0,IF(PV_Zone_Ranking!$G$29=0,0,1-(INDEX($D219:$BY219, 1, MATCH(BR$11,$D$15:$BY$15,0))-PV_Zone_Ranking!$F$29)/(PV_Zone_Ranking!$G$29-PV_Zone_Ranking!$F$29)))</f>
        <v>0</v>
      </c>
      <c r="BS219">
        <f ca="1">IF(PV_Zone_Ranking!$G$30=0,0,1-(INDEX($D219:$BY219, 1, MATCH(BS$11,$D$15:$BY$15,0))-PV_Zone_Ranking!$F$30)/(PV_Zone_Ranking!$G$30-PV_Zone_Ranking!$F$30))</f>
        <v>1.0774207710083805</v>
      </c>
      <c r="BT219">
        <f ca="1">IF(PV_Zone_Ranking!$G$28=0,0,1-(INDEX($D219:$BY219, 1, MATCH(BT$11,$D$15:$BY$15,0))-PV_Zone_Ranking!$F$28)/(PV_Zone_Ranking!$G$28-PV_Zone_Ranking!$F$28))</f>
        <v>16.799370740204573</v>
      </c>
      <c r="BU219">
        <f ca="1">IF(PV_Zone_Ranking!$AK$18="SS",0,IF(PV_Zone_Ranking!$G$26=0,0,1-(INDEX($D219:$BY219, 1, MATCH(BU$11,$D$15:$BY$15,0))-PV_Zone_Ranking!$F$26)/(PV_Zone_Ranking!$G$26-PV_Zone_Ranking!$F$26)))</f>
        <v>19.138888658952798</v>
      </c>
      <c r="BV219">
        <f>IF(PV_Zone_Ranking!$AK$18="TX",0,IF(PV_Zone_Ranking!$G$26=0,0,1-(INDEX($D219:$BY219, 1, MATCH(BV$11,$D$15:$BY$15,0))-PV_Zone_Ranking!$F$26)/(PV_Zone_Ranking!$G$26-PV_Zone_Ranking!$F$26)))</f>
        <v>0</v>
      </c>
      <c r="BW219">
        <v>22</v>
      </c>
      <c r="BX219">
        <f t="shared" ca="1" si="116"/>
        <v>0</v>
      </c>
      <c r="BY219">
        <f t="shared" ca="1" si="116"/>
        <v>0</v>
      </c>
      <c r="BZ219">
        <f t="shared" ca="1" si="116"/>
        <v>0</v>
      </c>
      <c r="CA219">
        <f t="shared" ca="1" si="116"/>
        <v>0</v>
      </c>
      <c r="CB219">
        <f t="shared" ca="1" si="116"/>
        <v>0</v>
      </c>
      <c r="CC219">
        <f t="shared" ca="1" si="116"/>
        <v>0</v>
      </c>
      <c r="CD219">
        <f t="shared" ca="1" si="116"/>
        <v>0</v>
      </c>
      <c r="CE219">
        <f t="shared" ca="1" si="116"/>
        <v>0</v>
      </c>
      <c r="CF219">
        <f t="shared" ca="1" si="116"/>
        <v>0</v>
      </c>
      <c r="CG219">
        <f t="shared" ca="1" si="116"/>
        <v>0</v>
      </c>
      <c r="CH219" s="3">
        <f t="shared" ca="1" si="120"/>
        <v>0</v>
      </c>
      <c r="CI219" s="3">
        <f ca="1">IF($BN219=0,IF(PV_Zone_Ranking!$AK$18="SS",INDEX($D219:$BY219, 1, MATCH(CI$11,$D$15:$BY$15,0)),IF(PV_Zone_Ranking!$AK$18="TX",INDEX($D219:$BY219, 1, MATCH(CI$12,$D$15:$BY$15,0)),"Error")),0)</f>
        <v>0</v>
      </c>
      <c r="CJ219" s="4">
        <f t="shared" ca="1" si="118"/>
        <v>0</v>
      </c>
      <c r="CK219">
        <f t="shared" ca="1" si="121"/>
        <v>0</v>
      </c>
      <c r="CL219">
        <f t="shared" ca="1" si="122"/>
        <v>0</v>
      </c>
      <c r="CM219" s="4" t="str">
        <f ca="1">IF(D219=0,"",IF(CH219=0,"",COUNTIF($CH$16:$CH$197,"&gt;"&amp;CH219)+COUNTIF($CH$197:$CH219,CH219)))</f>
        <v/>
      </c>
      <c r="CN219" t="str">
        <f ca="1">IF(D219=0,"",IF(CH219=0,"",COUNTIFS($CI$16:$CI$197,"&lt;"&amp;CI219,$CI$16:$CI$197,"&lt;&gt;"&amp;0)+COUNTIF($CI$197:$CI219,CI219)))</f>
        <v/>
      </c>
      <c r="CQ219">
        <v>204</v>
      </c>
      <c r="CR219" t="e">
        <f t="shared" ca="1" si="117"/>
        <v>#N/A</v>
      </c>
      <c r="CS219" t="e">
        <f t="shared" ca="1" si="117"/>
        <v>#N/A</v>
      </c>
      <c r="CT219" s="3" t="e">
        <f t="shared" ca="1" si="117"/>
        <v>#N/A</v>
      </c>
      <c r="CU219" s="3" t="e">
        <f t="shared" ca="1" si="117"/>
        <v>#N/A</v>
      </c>
      <c r="CV219" s="4" t="e">
        <f t="shared" ca="1" si="117"/>
        <v>#N/A</v>
      </c>
      <c r="CW219" s="4" t="e">
        <f t="shared" ca="1" si="112"/>
        <v>#N/A</v>
      </c>
      <c r="CY219">
        <v>204</v>
      </c>
      <c r="CZ219" t="e">
        <f t="shared" ca="1" si="123"/>
        <v>#N/A</v>
      </c>
      <c r="DA219" t="e">
        <f t="shared" ca="1" si="123"/>
        <v>#N/A</v>
      </c>
      <c r="DB219" s="3" t="e">
        <f t="shared" ca="1" si="123"/>
        <v>#N/A</v>
      </c>
      <c r="DC219" s="3" t="e">
        <f t="shared" ca="1" si="123"/>
        <v>#N/A</v>
      </c>
      <c r="DD219" s="4" t="e">
        <f t="shared" ca="1" si="123"/>
        <v>#N/A</v>
      </c>
      <c r="DE219" s="4" t="e">
        <f t="shared" ca="1" si="113"/>
        <v>#N/A</v>
      </c>
      <c r="DF219" t="e">
        <f t="shared" ca="1" si="114"/>
        <v>#N/A</v>
      </c>
    </row>
    <row r="220" spans="4:110" x14ac:dyDescent="0.2">
      <c r="D220" s="135">
        <f t="shared" ca="1" si="119"/>
        <v>0</v>
      </c>
      <c r="E220" s="135">
        <f t="shared" ca="1" si="119"/>
        <v>0</v>
      </c>
      <c r="F220" s="135">
        <f t="shared" ca="1" si="119"/>
        <v>0</v>
      </c>
      <c r="G220" s="135">
        <f t="shared" ca="1" si="119"/>
        <v>0</v>
      </c>
      <c r="H220" s="135">
        <f t="shared" ca="1" si="119"/>
        <v>0</v>
      </c>
      <c r="I220" s="135">
        <f t="shared" ca="1" si="119"/>
        <v>0</v>
      </c>
      <c r="J220" s="2">
        <f t="shared" ca="1" si="119"/>
        <v>0</v>
      </c>
      <c r="K220" s="135">
        <f t="shared" ca="1" si="119"/>
        <v>0</v>
      </c>
      <c r="L220" s="135">
        <f t="shared" ca="1" si="119"/>
        <v>0</v>
      </c>
      <c r="M220" s="135">
        <f t="shared" ca="1" si="119"/>
        <v>0</v>
      </c>
      <c r="N220" s="135">
        <f t="shared" ca="1" si="119"/>
        <v>0</v>
      </c>
      <c r="O220" s="135">
        <f t="shared" ca="1" si="119"/>
        <v>0</v>
      </c>
      <c r="P220" s="135">
        <f t="shared" ca="1" si="119"/>
        <v>0</v>
      </c>
      <c r="Q220" s="135">
        <f t="shared" ca="1" si="119"/>
        <v>0</v>
      </c>
      <c r="R220" s="135">
        <f t="shared" ca="1" si="119"/>
        <v>0</v>
      </c>
      <c r="S220" s="135">
        <f t="shared" ca="1" si="119"/>
        <v>0</v>
      </c>
      <c r="T220" s="135">
        <f t="shared" ca="1" si="124"/>
        <v>0</v>
      </c>
      <c r="U220" s="135">
        <f t="shared" ca="1" si="124"/>
        <v>0</v>
      </c>
      <c r="V220" s="135">
        <f t="shared" ca="1" si="124"/>
        <v>0</v>
      </c>
      <c r="W220" s="135">
        <f t="shared" ca="1" si="124"/>
        <v>0</v>
      </c>
      <c r="X220" s="135">
        <f t="shared" ca="1" si="124"/>
        <v>0</v>
      </c>
      <c r="Y220" s="135">
        <f t="shared" ca="1" si="124"/>
        <v>0</v>
      </c>
      <c r="Z220" s="135">
        <f t="shared" ca="1" si="124"/>
        <v>0</v>
      </c>
      <c r="AA220" s="135">
        <f t="shared" ca="1" si="124"/>
        <v>0</v>
      </c>
      <c r="AB220" s="135">
        <f t="shared" ca="1" si="124"/>
        <v>0</v>
      </c>
      <c r="AC220" s="135">
        <f t="shared" ca="1" si="124"/>
        <v>0</v>
      </c>
      <c r="AD220" s="135">
        <f t="shared" ca="1" si="124"/>
        <v>0</v>
      </c>
      <c r="AE220" s="135">
        <f t="shared" ca="1" si="124"/>
        <v>0</v>
      </c>
      <c r="AF220" s="135">
        <f t="shared" ca="1" si="124"/>
        <v>0</v>
      </c>
      <c r="AG220" s="135">
        <f t="shared" ca="1" si="124"/>
        <v>0</v>
      </c>
      <c r="AH220" s="135">
        <f t="shared" ca="1" si="124"/>
        <v>0</v>
      </c>
      <c r="AI220" s="135">
        <f t="shared" ca="1" si="124"/>
        <v>0</v>
      </c>
      <c r="AJ220" s="135">
        <f t="shared" ca="1" si="125"/>
        <v>0</v>
      </c>
      <c r="AK220" s="135">
        <f t="shared" ca="1" si="125"/>
        <v>0</v>
      </c>
      <c r="AL220" s="135">
        <f t="shared" ca="1" si="125"/>
        <v>0</v>
      </c>
      <c r="AM220" s="135">
        <f t="shared" ca="1" si="125"/>
        <v>0</v>
      </c>
      <c r="AN220" s="135">
        <f t="shared" ca="1" si="125"/>
        <v>0</v>
      </c>
      <c r="AO220" s="135">
        <f t="shared" ca="1" si="125"/>
        <v>0</v>
      </c>
      <c r="AP220" s="135">
        <f t="shared" ca="1" si="125"/>
        <v>0</v>
      </c>
      <c r="AQ220" s="135">
        <f t="shared" ca="1" si="125"/>
        <v>0</v>
      </c>
      <c r="AR220" s="135">
        <f t="shared" ca="1" si="125"/>
        <v>0</v>
      </c>
      <c r="AS220" s="135">
        <f t="shared" ca="1" si="125"/>
        <v>0</v>
      </c>
      <c r="AT220" s="135">
        <f t="shared" ca="1" si="125"/>
        <v>0</v>
      </c>
      <c r="AU220" s="135">
        <f t="shared" ca="1" si="125"/>
        <v>0</v>
      </c>
      <c r="AV220" s="135">
        <f t="shared" ca="1" si="125"/>
        <v>0</v>
      </c>
      <c r="AW220" s="135">
        <f t="shared" ca="1" si="126"/>
        <v>0</v>
      </c>
      <c r="AX220" s="135">
        <f t="shared" ca="1" si="126"/>
        <v>0</v>
      </c>
      <c r="AY220" s="135">
        <f t="shared" ca="1" si="126"/>
        <v>0</v>
      </c>
      <c r="AZ220" s="135">
        <f t="shared" ca="1" si="126"/>
        <v>0</v>
      </c>
      <c r="BA220" s="135">
        <f t="shared" ca="1" si="126"/>
        <v>0</v>
      </c>
      <c r="BB220" s="135">
        <f t="shared" ca="1" si="126"/>
        <v>0</v>
      </c>
      <c r="BC220" s="135">
        <f t="shared" ca="1" si="126"/>
        <v>0</v>
      </c>
      <c r="BD220" s="135">
        <f t="shared" ca="1" si="126"/>
        <v>0</v>
      </c>
      <c r="BE220" s="135">
        <f t="shared" ca="1" si="126"/>
        <v>0</v>
      </c>
      <c r="BF220" s="135">
        <f t="shared" ca="1" si="126"/>
        <v>0</v>
      </c>
      <c r="BG220" s="135">
        <f t="shared" ca="1" si="126"/>
        <v>0</v>
      </c>
      <c r="BH220" s="135">
        <f t="shared" ca="1" si="126"/>
        <v>0</v>
      </c>
      <c r="BI220" s="135">
        <f t="shared" ca="1" si="126"/>
        <v>0</v>
      </c>
      <c r="BJ220" s="135">
        <f t="shared" ca="1" si="126"/>
        <v>0</v>
      </c>
      <c r="BK220" s="135">
        <f t="shared" ca="1" si="126"/>
        <v>0</v>
      </c>
      <c r="BL220" s="135"/>
      <c r="BM220" s="135">
        <f ca="1">IF(INDEX($D220:$BV220, 1, MATCH(BM$11,$D$15:$BV$15,0))&gt;=PV_Zone_Ranking!$C$45,0,1)</f>
        <v>0</v>
      </c>
      <c r="BN220" s="135">
        <f t="shared" ca="1" si="111"/>
        <v>0</v>
      </c>
      <c r="BQ220">
        <f ca="1">IF(PV_Zone_Ranking!$AK$18="SS",0,IF(PV_Zone_Ranking!$G$29=0,0,1-(INDEX($D220:$BY220, 1, MATCH(BQ$11,$D$15:$BY$15,0))-PV_Zone_Ranking!$F$29)/(PV_Zone_Ranking!$G$29-PV_Zone_Ranking!$F$29)))</f>
        <v>3.8575399157771662</v>
      </c>
      <c r="BR220">
        <f>IF(PV_Zone_Ranking!$AK$18="TX",0,IF(PV_Zone_Ranking!$G$29=0,0,1-(INDEX($D220:$BY220, 1, MATCH(BR$11,$D$15:$BY$15,0))-PV_Zone_Ranking!$F$29)/(PV_Zone_Ranking!$G$29-PV_Zone_Ranking!$F$29)))</f>
        <v>0</v>
      </c>
      <c r="BS220">
        <f ca="1">IF(PV_Zone_Ranking!$G$30=0,0,1-(INDEX($D220:$BY220, 1, MATCH(BS$11,$D$15:$BY$15,0))-PV_Zone_Ranking!$F$30)/(PV_Zone_Ranking!$G$30-PV_Zone_Ranking!$F$30))</f>
        <v>1.0774207710083805</v>
      </c>
      <c r="BT220">
        <f ca="1">IF(PV_Zone_Ranking!$G$28=0,0,1-(INDEX($D220:$BY220, 1, MATCH(BT$11,$D$15:$BY$15,0))-PV_Zone_Ranking!$F$28)/(PV_Zone_Ranking!$G$28-PV_Zone_Ranking!$F$28))</f>
        <v>16.799370740204573</v>
      </c>
      <c r="BU220">
        <f ca="1">IF(PV_Zone_Ranking!$AK$18="SS",0,IF(PV_Zone_Ranking!$G$26=0,0,1-(INDEX($D220:$BY220, 1, MATCH(BU$11,$D$15:$BY$15,0))-PV_Zone_Ranking!$F$26)/(PV_Zone_Ranking!$G$26-PV_Zone_Ranking!$F$26)))</f>
        <v>19.138888658952798</v>
      </c>
      <c r="BV220">
        <f>IF(PV_Zone_Ranking!$AK$18="TX",0,IF(PV_Zone_Ranking!$G$26=0,0,1-(INDEX($D220:$BY220, 1, MATCH(BV$11,$D$15:$BY$15,0))-PV_Zone_Ranking!$F$26)/(PV_Zone_Ranking!$G$26-PV_Zone_Ranking!$F$26)))</f>
        <v>0</v>
      </c>
      <c r="BW220">
        <v>23</v>
      </c>
      <c r="BX220">
        <f t="shared" ca="1" si="116"/>
        <v>0</v>
      </c>
      <c r="BY220">
        <f t="shared" ca="1" si="116"/>
        <v>0</v>
      </c>
      <c r="BZ220">
        <f t="shared" ca="1" si="116"/>
        <v>0</v>
      </c>
      <c r="CA220">
        <f t="shared" ca="1" si="116"/>
        <v>0</v>
      </c>
      <c r="CB220">
        <f t="shared" ca="1" si="116"/>
        <v>0</v>
      </c>
      <c r="CC220">
        <f t="shared" ca="1" si="116"/>
        <v>0</v>
      </c>
      <c r="CD220">
        <f t="shared" ca="1" si="116"/>
        <v>0</v>
      </c>
      <c r="CE220">
        <f t="shared" ca="1" si="116"/>
        <v>0</v>
      </c>
      <c r="CF220">
        <f t="shared" ca="1" si="116"/>
        <v>0</v>
      </c>
      <c r="CG220">
        <f t="shared" ca="1" si="116"/>
        <v>0</v>
      </c>
      <c r="CH220" s="3">
        <f t="shared" ca="1" si="120"/>
        <v>0</v>
      </c>
      <c r="CI220" s="3">
        <f ca="1">IF($BN220=0,IF(PV_Zone_Ranking!$AK$18="SS",INDEX($D220:$BY220, 1, MATCH(CI$11,$D$15:$BY$15,0)),IF(PV_Zone_Ranking!$AK$18="TX",INDEX($D220:$BY220, 1, MATCH(CI$12,$D$15:$BY$15,0)),"Error")),0)</f>
        <v>0</v>
      </c>
      <c r="CJ220" s="4">
        <f t="shared" ca="1" si="118"/>
        <v>0</v>
      </c>
      <c r="CK220">
        <f t="shared" ca="1" si="121"/>
        <v>0</v>
      </c>
      <c r="CL220">
        <f t="shared" ca="1" si="122"/>
        <v>0</v>
      </c>
      <c r="CM220" s="4" t="str">
        <f ca="1">IF(D220=0,"",IF(CH220=0,"",COUNTIF($CH$16:$CH$197,"&gt;"&amp;CH220)+COUNTIF($CH$197:$CH220,CH220)))</f>
        <v/>
      </c>
      <c r="CN220" t="str">
        <f ca="1">IF(D220=0,"",IF(CH220=0,"",COUNTIFS($CI$16:$CI$197,"&lt;"&amp;CI220,$CI$16:$CI$197,"&lt;&gt;"&amp;0)+COUNTIF($CI$197:$CI220,CI220)))</f>
        <v/>
      </c>
      <c r="CQ220">
        <v>205</v>
      </c>
      <c r="CR220" t="e">
        <f t="shared" ca="1" si="117"/>
        <v>#N/A</v>
      </c>
      <c r="CS220" t="e">
        <f t="shared" ca="1" si="117"/>
        <v>#N/A</v>
      </c>
      <c r="CT220" s="3" t="e">
        <f t="shared" ca="1" si="117"/>
        <v>#N/A</v>
      </c>
      <c r="CU220" s="3" t="e">
        <f t="shared" ca="1" si="117"/>
        <v>#N/A</v>
      </c>
      <c r="CV220" s="4" t="e">
        <f t="shared" ca="1" si="117"/>
        <v>#N/A</v>
      </c>
      <c r="CW220" s="4" t="e">
        <f t="shared" ca="1" si="112"/>
        <v>#N/A</v>
      </c>
      <c r="CY220">
        <v>205</v>
      </c>
      <c r="CZ220" t="e">
        <f t="shared" ca="1" si="123"/>
        <v>#N/A</v>
      </c>
      <c r="DA220" t="e">
        <f t="shared" ca="1" si="123"/>
        <v>#N/A</v>
      </c>
      <c r="DB220" s="3" t="e">
        <f t="shared" ca="1" si="123"/>
        <v>#N/A</v>
      </c>
      <c r="DC220" s="3" t="e">
        <f t="shared" ca="1" si="123"/>
        <v>#N/A</v>
      </c>
      <c r="DD220" s="4" t="e">
        <f t="shared" ca="1" si="123"/>
        <v>#N/A</v>
      </c>
      <c r="DE220" s="4" t="e">
        <f t="shared" ca="1" si="113"/>
        <v>#N/A</v>
      </c>
      <c r="DF220" t="e">
        <f t="shared" ca="1" si="114"/>
        <v>#N/A</v>
      </c>
    </row>
    <row r="221" spans="4:110" x14ac:dyDescent="0.2">
      <c r="D221" s="135">
        <f t="shared" ca="1" si="119"/>
        <v>0</v>
      </c>
      <c r="E221" s="135">
        <f t="shared" ca="1" si="119"/>
        <v>0</v>
      </c>
      <c r="F221" s="135">
        <f t="shared" ca="1" si="119"/>
        <v>0</v>
      </c>
      <c r="G221" s="135">
        <f t="shared" ca="1" si="119"/>
        <v>0</v>
      </c>
      <c r="H221" s="135">
        <f t="shared" ca="1" si="119"/>
        <v>0</v>
      </c>
      <c r="I221" s="135">
        <f t="shared" ca="1" si="119"/>
        <v>0</v>
      </c>
      <c r="J221" s="2">
        <f t="shared" ca="1" si="119"/>
        <v>0</v>
      </c>
      <c r="K221" s="135">
        <f t="shared" ca="1" si="119"/>
        <v>0</v>
      </c>
      <c r="L221" s="135">
        <f t="shared" ca="1" si="119"/>
        <v>0</v>
      </c>
      <c r="M221" s="135">
        <f t="shared" ca="1" si="119"/>
        <v>0</v>
      </c>
      <c r="N221" s="135">
        <f t="shared" ca="1" si="119"/>
        <v>0</v>
      </c>
      <c r="O221" s="135">
        <f t="shared" ca="1" si="119"/>
        <v>0</v>
      </c>
      <c r="P221" s="135">
        <f t="shared" ca="1" si="119"/>
        <v>0</v>
      </c>
      <c r="Q221" s="135">
        <f t="shared" ca="1" si="119"/>
        <v>0</v>
      </c>
      <c r="R221" s="135">
        <f t="shared" ca="1" si="119"/>
        <v>0</v>
      </c>
      <c r="S221" s="135">
        <f t="shared" ca="1" si="119"/>
        <v>0</v>
      </c>
      <c r="T221" s="135">
        <f t="shared" ca="1" si="124"/>
        <v>0</v>
      </c>
      <c r="U221" s="135">
        <f t="shared" ca="1" si="124"/>
        <v>0</v>
      </c>
      <c r="V221" s="135">
        <f t="shared" ca="1" si="124"/>
        <v>0</v>
      </c>
      <c r="W221" s="135">
        <f t="shared" ca="1" si="124"/>
        <v>0</v>
      </c>
      <c r="X221" s="135">
        <f t="shared" ca="1" si="124"/>
        <v>0</v>
      </c>
      <c r="Y221" s="135">
        <f t="shared" ca="1" si="124"/>
        <v>0</v>
      </c>
      <c r="Z221" s="135">
        <f t="shared" ca="1" si="124"/>
        <v>0</v>
      </c>
      <c r="AA221" s="135">
        <f t="shared" ca="1" si="124"/>
        <v>0</v>
      </c>
      <c r="AB221" s="135">
        <f t="shared" ca="1" si="124"/>
        <v>0</v>
      </c>
      <c r="AC221" s="135">
        <f t="shared" ca="1" si="124"/>
        <v>0</v>
      </c>
      <c r="AD221" s="135">
        <f t="shared" ca="1" si="124"/>
        <v>0</v>
      </c>
      <c r="AE221" s="135">
        <f t="shared" ca="1" si="124"/>
        <v>0</v>
      </c>
      <c r="AF221" s="135">
        <f t="shared" ca="1" si="124"/>
        <v>0</v>
      </c>
      <c r="AG221" s="135">
        <f t="shared" ca="1" si="124"/>
        <v>0</v>
      </c>
      <c r="AH221" s="135">
        <f t="shared" ca="1" si="124"/>
        <v>0</v>
      </c>
      <c r="AI221" s="135">
        <f t="shared" ca="1" si="124"/>
        <v>0</v>
      </c>
      <c r="AJ221" s="135">
        <f t="shared" ca="1" si="125"/>
        <v>0</v>
      </c>
      <c r="AK221" s="135">
        <f t="shared" ca="1" si="125"/>
        <v>0</v>
      </c>
      <c r="AL221" s="135">
        <f t="shared" ca="1" si="125"/>
        <v>0</v>
      </c>
      <c r="AM221" s="135">
        <f t="shared" ca="1" si="125"/>
        <v>0</v>
      </c>
      <c r="AN221" s="135">
        <f t="shared" ca="1" si="125"/>
        <v>0</v>
      </c>
      <c r="AO221" s="135">
        <f t="shared" ca="1" si="125"/>
        <v>0</v>
      </c>
      <c r="AP221" s="135">
        <f t="shared" ca="1" si="125"/>
        <v>0</v>
      </c>
      <c r="AQ221" s="135">
        <f t="shared" ca="1" si="125"/>
        <v>0</v>
      </c>
      <c r="AR221" s="135">
        <f t="shared" ca="1" si="125"/>
        <v>0</v>
      </c>
      <c r="AS221" s="135">
        <f t="shared" ca="1" si="125"/>
        <v>0</v>
      </c>
      <c r="AT221" s="135">
        <f t="shared" ca="1" si="125"/>
        <v>0</v>
      </c>
      <c r="AU221" s="135">
        <f t="shared" ca="1" si="125"/>
        <v>0</v>
      </c>
      <c r="AV221" s="135">
        <f t="shared" ca="1" si="125"/>
        <v>0</v>
      </c>
      <c r="AW221" s="135">
        <f t="shared" ca="1" si="126"/>
        <v>0</v>
      </c>
      <c r="AX221" s="135">
        <f t="shared" ca="1" si="126"/>
        <v>0</v>
      </c>
      <c r="AY221" s="135">
        <f t="shared" ca="1" si="126"/>
        <v>0</v>
      </c>
      <c r="AZ221" s="135">
        <f t="shared" ca="1" si="126"/>
        <v>0</v>
      </c>
      <c r="BA221" s="135">
        <f t="shared" ca="1" si="126"/>
        <v>0</v>
      </c>
      <c r="BB221" s="135">
        <f t="shared" ca="1" si="126"/>
        <v>0</v>
      </c>
      <c r="BC221" s="135">
        <f t="shared" ca="1" si="126"/>
        <v>0</v>
      </c>
      <c r="BD221" s="135">
        <f t="shared" ca="1" si="126"/>
        <v>0</v>
      </c>
      <c r="BE221" s="135">
        <f t="shared" ca="1" si="126"/>
        <v>0</v>
      </c>
      <c r="BF221" s="135">
        <f t="shared" ca="1" si="126"/>
        <v>0</v>
      </c>
      <c r="BG221" s="135">
        <f t="shared" ca="1" si="126"/>
        <v>0</v>
      </c>
      <c r="BH221" s="135">
        <f t="shared" ca="1" si="126"/>
        <v>0</v>
      </c>
      <c r="BI221" s="135">
        <f t="shared" ca="1" si="126"/>
        <v>0</v>
      </c>
      <c r="BJ221" s="135">
        <f t="shared" ca="1" si="126"/>
        <v>0</v>
      </c>
      <c r="BK221" s="135">
        <f t="shared" ca="1" si="126"/>
        <v>0</v>
      </c>
      <c r="BL221" s="135"/>
      <c r="BM221" s="135">
        <f ca="1">IF(INDEX($D221:$BV221, 1, MATCH(BM$11,$D$15:$BV$15,0))&gt;=PV_Zone_Ranking!$C$45,0,1)</f>
        <v>0</v>
      </c>
      <c r="BN221" s="135">
        <f t="shared" ca="1" si="111"/>
        <v>0</v>
      </c>
      <c r="BQ221">
        <f ca="1">IF(PV_Zone_Ranking!$AK$18="SS",0,IF(PV_Zone_Ranking!$G$29=0,0,1-(INDEX($D221:$BY221, 1, MATCH(BQ$11,$D$15:$BY$15,0))-PV_Zone_Ranking!$F$29)/(PV_Zone_Ranking!$G$29-PV_Zone_Ranking!$F$29)))</f>
        <v>3.8575399157771662</v>
      </c>
      <c r="BR221">
        <f>IF(PV_Zone_Ranking!$AK$18="TX",0,IF(PV_Zone_Ranking!$G$29=0,0,1-(INDEX($D221:$BY221, 1, MATCH(BR$11,$D$15:$BY$15,0))-PV_Zone_Ranking!$F$29)/(PV_Zone_Ranking!$G$29-PV_Zone_Ranking!$F$29)))</f>
        <v>0</v>
      </c>
      <c r="BS221">
        <f ca="1">IF(PV_Zone_Ranking!$G$30=0,0,1-(INDEX($D221:$BY221, 1, MATCH(BS$11,$D$15:$BY$15,0))-PV_Zone_Ranking!$F$30)/(PV_Zone_Ranking!$G$30-PV_Zone_Ranking!$F$30))</f>
        <v>1.0774207710083805</v>
      </c>
      <c r="BT221">
        <f ca="1">IF(PV_Zone_Ranking!$G$28=0,0,1-(INDEX($D221:$BY221, 1, MATCH(BT$11,$D$15:$BY$15,0))-PV_Zone_Ranking!$F$28)/(PV_Zone_Ranking!$G$28-PV_Zone_Ranking!$F$28))</f>
        <v>16.799370740204573</v>
      </c>
      <c r="BU221">
        <f ca="1">IF(PV_Zone_Ranking!$AK$18="SS",0,IF(PV_Zone_Ranking!$G$26=0,0,1-(INDEX($D221:$BY221, 1, MATCH(BU$11,$D$15:$BY$15,0))-PV_Zone_Ranking!$F$26)/(PV_Zone_Ranking!$G$26-PV_Zone_Ranking!$F$26)))</f>
        <v>19.138888658952798</v>
      </c>
      <c r="BV221">
        <f>IF(PV_Zone_Ranking!$AK$18="TX",0,IF(PV_Zone_Ranking!$G$26=0,0,1-(INDEX($D221:$BY221, 1, MATCH(BV$11,$D$15:$BY$15,0))-PV_Zone_Ranking!$F$26)/(PV_Zone_Ranking!$G$26-PV_Zone_Ranking!$F$26)))</f>
        <v>0</v>
      </c>
      <c r="BW221">
        <v>24</v>
      </c>
      <c r="BX221">
        <f t="shared" ca="1" si="116"/>
        <v>0</v>
      </c>
      <c r="BY221">
        <f t="shared" ca="1" si="116"/>
        <v>0</v>
      </c>
      <c r="BZ221">
        <f t="shared" ca="1" si="116"/>
        <v>0</v>
      </c>
      <c r="CA221">
        <f t="shared" ca="1" si="116"/>
        <v>0</v>
      </c>
      <c r="CB221">
        <f t="shared" ca="1" si="116"/>
        <v>0</v>
      </c>
      <c r="CC221">
        <f t="shared" ca="1" si="116"/>
        <v>0</v>
      </c>
      <c r="CD221">
        <f t="shared" ca="1" si="116"/>
        <v>0</v>
      </c>
      <c r="CE221">
        <f t="shared" ca="1" si="116"/>
        <v>0</v>
      </c>
      <c r="CF221">
        <f t="shared" ca="1" si="116"/>
        <v>0</v>
      </c>
      <c r="CG221">
        <f t="shared" ca="1" si="116"/>
        <v>0</v>
      </c>
      <c r="CH221" s="3">
        <f t="shared" ca="1" si="120"/>
        <v>0</v>
      </c>
      <c r="CI221" s="3">
        <f ca="1">IF($BN221=0,IF(PV_Zone_Ranking!$AK$18="SS",INDEX($D221:$BY221, 1, MATCH(CI$11,$D$15:$BY$15,0)),IF(PV_Zone_Ranking!$AK$18="TX",INDEX($D221:$BY221, 1, MATCH(CI$12,$D$15:$BY$15,0)),"Error")),0)</f>
        <v>0</v>
      </c>
      <c r="CJ221" s="4">
        <f t="shared" ca="1" si="118"/>
        <v>0</v>
      </c>
      <c r="CK221">
        <f t="shared" ca="1" si="121"/>
        <v>0</v>
      </c>
      <c r="CL221">
        <f t="shared" ca="1" si="122"/>
        <v>0</v>
      </c>
      <c r="CM221" s="4" t="str">
        <f ca="1">IF(D221=0,"",IF(CH221=0,"",COUNTIF($CH$16:$CH$197,"&gt;"&amp;CH221)+COUNTIF($CH$197:$CH221,CH221)))</f>
        <v/>
      </c>
      <c r="CN221" t="str">
        <f ca="1">IF(D221=0,"",IF(CH221=0,"",COUNTIFS($CI$16:$CI$197,"&lt;"&amp;CI221,$CI$16:$CI$197,"&lt;&gt;"&amp;0)+COUNTIF($CI$197:$CI221,CI221)))</f>
        <v/>
      </c>
      <c r="CQ221">
        <v>206</v>
      </c>
      <c r="CR221" t="e">
        <f t="shared" ca="1" si="117"/>
        <v>#N/A</v>
      </c>
      <c r="CS221" t="e">
        <f t="shared" ca="1" si="117"/>
        <v>#N/A</v>
      </c>
      <c r="CT221" s="3" t="e">
        <f t="shared" ca="1" si="117"/>
        <v>#N/A</v>
      </c>
      <c r="CU221" s="3" t="e">
        <f t="shared" ca="1" si="117"/>
        <v>#N/A</v>
      </c>
      <c r="CV221" s="4" t="e">
        <f t="shared" ca="1" si="117"/>
        <v>#N/A</v>
      </c>
      <c r="CW221" s="4" t="e">
        <f t="shared" ca="1" si="112"/>
        <v>#N/A</v>
      </c>
      <c r="CY221">
        <v>206</v>
      </c>
      <c r="CZ221" t="e">
        <f t="shared" ca="1" si="123"/>
        <v>#N/A</v>
      </c>
      <c r="DA221" t="e">
        <f t="shared" ca="1" si="123"/>
        <v>#N/A</v>
      </c>
      <c r="DB221" s="3" t="e">
        <f t="shared" ca="1" si="123"/>
        <v>#N/A</v>
      </c>
      <c r="DC221" s="3" t="e">
        <f t="shared" ca="1" si="123"/>
        <v>#N/A</v>
      </c>
      <c r="DD221" s="4" t="e">
        <f t="shared" ca="1" si="123"/>
        <v>#N/A</v>
      </c>
      <c r="DE221" s="4" t="e">
        <f t="shared" ca="1" si="113"/>
        <v>#N/A</v>
      </c>
      <c r="DF221" t="e">
        <f t="shared" ca="1" si="114"/>
        <v>#N/A</v>
      </c>
    </row>
    <row r="222" spans="4:110" x14ac:dyDescent="0.2">
      <c r="D222" s="135">
        <f t="shared" ca="1" si="119"/>
        <v>0</v>
      </c>
      <c r="E222" s="135">
        <f t="shared" ca="1" si="119"/>
        <v>0</v>
      </c>
      <c r="F222" s="135">
        <f t="shared" ca="1" si="119"/>
        <v>0</v>
      </c>
      <c r="G222" s="135">
        <f t="shared" ca="1" si="119"/>
        <v>0</v>
      </c>
      <c r="H222" s="135">
        <f t="shared" ca="1" si="119"/>
        <v>0</v>
      </c>
      <c r="I222" s="135">
        <f t="shared" ca="1" si="119"/>
        <v>0</v>
      </c>
      <c r="J222" s="2">
        <f t="shared" ca="1" si="119"/>
        <v>0</v>
      </c>
      <c r="K222" s="135">
        <f t="shared" ca="1" si="119"/>
        <v>0</v>
      </c>
      <c r="L222" s="135">
        <f t="shared" ca="1" si="119"/>
        <v>0</v>
      </c>
      <c r="M222" s="135">
        <f t="shared" ca="1" si="119"/>
        <v>0</v>
      </c>
      <c r="N222" s="135">
        <f t="shared" ca="1" si="119"/>
        <v>0</v>
      </c>
      <c r="O222" s="135">
        <f t="shared" ca="1" si="119"/>
        <v>0</v>
      </c>
      <c r="P222" s="135">
        <f t="shared" ca="1" si="119"/>
        <v>0</v>
      </c>
      <c r="Q222" s="135">
        <f t="shared" ca="1" si="119"/>
        <v>0</v>
      </c>
      <c r="R222" s="135">
        <f t="shared" ca="1" si="119"/>
        <v>0</v>
      </c>
      <c r="S222" s="135">
        <f t="shared" ca="1" si="119"/>
        <v>0</v>
      </c>
      <c r="T222" s="135">
        <f t="shared" ca="1" si="124"/>
        <v>0</v>
      </c>
      <c r="U222" s="135">
        <f t="shared" ca="1" si="124"/>
        <v>0</v>
      </c>
      <c r="V222" s="135">
        <f t="shared" ca="1" si="124"/>
        <v>0</v>
      </c>
      <c r="W222" s="135">
        <f t="shared" ca="1" si="124"/>
        <v>0</v>
      </c>
      <c r="X222" s="135">
        <f t="shared" ca="1" si="124"/>
        <v>0</v>
      </c>
      <c r="Y222" s="135">
        <f t="shared" ca="1" si="124"/>
        <v>0</v>
      </c>
      <c r="Z222" s="135">
        <f t="shared" ca="1" si="124"/>
        <v>0</v>
      </c>
      <c r="AA222" s="135">
        <f t="shared" ca="1" si="124"/>
        <v>0</v>
      </c>
      <c r="AB222" s="135">
        <f t="shared" ca="1" si="124"/>
        <v>0</v>
      </c>
      <c r="AC222" s="135">
        <f t="shared" ca="1" si="124"/>
        <v>0</v>
      </c>
      <c r="AD222" s="135">
        <f t="shared" ca="1" si="124"/>
        <v>0</v>
      </c>
      <c r="AE222" s="135">
        <f t="shared" ca="1" si="124"/>
        <v>0</v>
      </c>
      <c r="AF222" s="135">
        <f t="shared" ca="1" si="124"/>
        <v>0</v>
      </c>
      <c r="AG222" s="135">
        <f t="shared" ca="1" si="124"/>
        <v>0</v>
      </c>
      <c r="AH222" s="135">
        <f t="shared" ca="1" si="124"/>
        <v>0</v>
      </c>
      <c r="AI222" s="135">
        <f t="shared" ca="1" si="124"/>
        <v>0</v>
      </c>
      <c r="AJ222" s="135">
        <f t="shared" ca="1" si="125"/>
        <v>0</v>
      </c>
      <c r="AK222" s="135">
        <f t="shared" ca="1" si="125"/>
        <v>0</v>
      </c>
      <c r="AL222" s="135">
        <f t="shared" ca="1" si="125"/>
        <v>0</v>
      </c>
      <c r="AM222" s="135">
        <f t="shared" ca="1" si="125"/>
        <v>0</v>
      </c>
      <c r="AN222" s="135">
        <f t="shared" ca="1" si="125"/>
        <v>0</v>
      </c>
      <c r="AO222" s="135">
        <f t="shared" ca="1" si="125"/>
        <v>0</v>
      </c>
      <c r="AP222" s="135">
        <f t="shared" ca="1" si="125"/>
        <v>0</v>
      </c>
      <c r="AQ222" s="135">
        <f t="shared" ca="1" si="125"/>
        <v>0</v>
      </c>
      <c r="AR222" s="135">
        <f t="shared" ca="1" si="125"/>
        <v>0</v>
      </c>
      <c r="AS222" s="135">
        <f t="shared" ca="1" si="125"/>
        <v>0</v>
      </c>
      <c r="AT222" s="135">
        <f t="shared" ca="1" si="125"/>
        <v>0</v>
      </c>
      <c r="AU222" s="135">
        <f t="shared" ca="1" si="125"/>
        <v>0</v>
      </c>
      <c r="AV222" s="135">
        <f t="shared" ca="1" si="125"/>
        <v>0</v>
      </c>
      <c r="AW222" s="135">
        <f t="shared" ca="1" si="126"/>
        <v>0</v>
      </c>
      <c r="AX222" s="135">
        <f t="shared" ca="1" si="126"/>
        <v>0</v>
      </c>
      <c r="AY222" s="135">
        <f t="shared" ca="1" si="126"/>
        <v>0</v>
      </c>
      <c r="AZ222" s="135">
        <f t="shared" ca="1" si="126"/>
        <v>0</v>
      </c>
      <c r="BA222" s="135">
        <f t="shared" ca="1" si="126"/>
        <v>0</v>
      </c>
      <c r="BB222" s="135">
        <f t="shared" ca="1" si="126"/>
        <v>0</v>
      </c>
      <c r="BC222" s="135">
        <f t="shared" ca="1" si="126"/>
        <v>0</v>
      </c>
      <c r="BD222" s="135">
        <f t="shared" ca="1" si="126"/>
        <v>0</v>
      </c>
      <c r="BE222" s="135">
        <f t="shared" ca="1" si="126"/>
        <v>0</v>
      </c>
      <c r="BF222" s="135">
        <f t="shared" ca="1" si="126"/>
        <v>0</v>
      </c>
      <c r="BG222" s="135">
        <f t="shared" ca="1" si="126"/>
        <v>0</v>
      </c>
      <c r="BH222" s="135">
        <f t="shared" ca="1" si="126"/>
        <v>0</v>
      </c>
      <c r="BI222" s="135">
        <f t="shared" ca="1" si="126"/>
        <v>0</v>
      </c>
      <c r="BJ222" s="135">
        <f t="shared" ca="1" si="126"/>
        <v>0</v>
      </c>
      <c r="BK222" s="135">
        <f t="shared" ca="1" si="126"/>
        <v>0</v>
      </c>
      <c r="BL222" s="135"/>
      <c r="BM222" s="135">
        <f ca="1">IF(INDEX($D222:$BV222, 1, MATCH(BM$11,$D$15:$BV$15,0))&gt;=PV_Zone_Ranking!$C$45,0,1)</f>
        <v>0</v>
      </c>
      <c r="BN222" s="135">
        <f t="shared" ca="1" si="111"/>
        <v>0</v>
      </c>
      <c r="BQ222">
        <f ca="1">IF(PV_Zone_Ranking!$AK$18="SS",0,IF(PV_Zone_Ranking!$G$29=0,0,1-(INDEX($D222:$BY222, 1, MATCH(BQ$11,$D$15:$BY$15,0))-PV_Zone_Ranking!$F$29)/(PV_Zone_Ranking!$G$29-PV_Zone_Ranking!$F$29)))</f>
        <v>3.8575399157771662</v>
      </c>
      <c r="BR222">
        <f>IF(PV_Zone_Ranking!$AK$18="TX",0,IF(PV_Zone_Ranking!$G$29=0,0,1-(INDEX($D222:$BY222, 1, MATCH(BR$11,$D$15:$BY$15,0))-PV_Zone_Ranking!$F$29)/(PV_Zone_Ranking!$G$29-PV_Zone_Ranking!$F$29)))</f>
        <v>0</v>
      </c>
      <c r="BS222">
        <f ca="1">IF(PV_Zone_Ranking!$G$30=0,0,1-(INDEX($D222:$BY222, 1, MATCH(BS$11,$D$15:$BY$15,0))-PV_Zone_Ranking!$F$30)/(PV_Zone_Ranking!$G$30-PV_Zone_Ranking!$F$30))</f>
        <v>1.0774207710083805</v>
      </c>
      <c r="BT222">
        <f ca="1">IF(PV_Zone_Ranking!$G$28=0,0,1-(INDEX($D222:$BY222, 1, MATCH(BT$11,$D$15:$BY$15,0))-PV_Zone_Ranking!$F$28)/(PV_Zone_Ranking!$G$28-PV_Zone_Ranking!$F$28))</f>
        <v>16.799370740204573</v>
      </c>
      <c r="BU222">
        <f ca="1">IF(PV_Zone_Ranking!$AK$18="SS",0,IF(PV_Zone_Ranking!$G$26=0,0,1-(INDEX($D222:$BY222, 1, MATCH(BU$11,$D$15:$BY$15,0))-PV_Zone_Ranking!$F$26)/(PV_Zone_Ranking!$G$26-PV_Zone_Ranking!$F$26)))</f>
        <v>19.138888658952798</v>
      </c>
      <c r="BV222">
        <f>IF(PV_Zone_Ranking!$AK$18="TX",0,IF(PV_Zone_Ranking!$G$26=0,0,1-(INDEX($D222:$BY222, 1, MATCH(BV$11,$D$15:$BY$15,0))-PV_Zone_Ranking!$F$26)/(PV_Zone_Ranking!$G$26-PV_Zone_Ranking!$F$26)))</f>
        <v>0</v>
      </c>
      <c r="BW222">
        <v>25</v>
      </c>
      <c r="BX222">
        <f t="shared" ca="1" si="116"/>
        <v>0</v>
      </c>
      <c r="BY222">
        <f t="shared" ca="1" si="116"/>
        <v>0</v>
      </c>
      <c r="BZ222">
        <f t="shared" ca="1" si="116"/>
        <v>0</v>
      </c>
      <c r="CA222">
        <f t="shared" ca="1" si="116"/>
        <v>0</v>
      </c>
      <c r="CB222">
        <f t="shared" ca="1" si="116"/>
        <v>0</v>
      </c>
      <c r="CC222">
        <f t="shared" ca="1" si="116"/>
        <v>0</v>
      </c>
      <c r="CD222">
        <f t="shared" ca="1" si="116"/>
        <v>0</v>
      </c>
      <c r="CE222">
        <f t="shared" ca="1" si="116"/>
        <v>0</v>
      </c>
      <c r="CF222">
        <f t="shared" ca="1" si="116"/>
        <v>0</v>
      </c>
      <c r="CG222">
        <f t="shared" ca="1" si="116"/>
        <v>0</v>
      </c>
      <c r="CH222" s="3">
        <f t="shared" ca="1" si="120"/>
        <v>0</v>
      </c>
      <c r="CI222" s="3">
        <f ca="1">IF($BN222=0,IF(PV_Zone_Ranking!$AK$18="SS",INDEX($D222:$BY222, 1, MATCH(CI$11,$D$15:$BY$15,0)),IF(PV_Zone_Ranking!$AK$18="TX",INDEX($D222:$BY222, 1, MATCH(CI$12,$D$15:$BY$15,0)),"Error")),0)</f>
        <v>0</v>
      </c>
      <c r="CJ222" s="4">
        <f t="shared" ca="1" si="118"/>
        <v>0</v>
      </c>
      <c r="CK222">
        <f t="shared" ca="1" si="121"/>
        <v>0</v>
      </c>
      <c r="CL222">
        <f t="shared" ca="1" si="122"/>
        <v>0</v>
      </c>
      <c r="CM222" s="4" t="str">
        <f ca="1">IF(D222=0,"",IF(CH222=0,"",COUNTIF($CH$16:$CH$197,"&gt;"&amp;CH222)+COUNTIF($CH$197:$CH222,CH222)))</f>
        <v/>
      </c>
      <c r="CN222" t="str">
        <f ca="1">IF(D222=0,"",IF(CH222=0,"",COUNTIFS($CI$16:$CI$197,"&lt;"&amp;CI222,$CI$16:$CI$197,"&lt;&gt;"&amp;0)+COUNTIF($CI$197:$CI222,CI222)))</f>
        <v/>
      </c>
      <c r="CQ222">
        <v>207</v>
      </c>
      <c r="CR222" t="e">
        <f t="shared" ca="1" si="117"/>
        <v>#N/A</v>
      </c>
      <c r="CS222" t="e">
        <f t="shared" ca="1" si="117"/>
        <v>#N/A</v>
      </c>
      <c r="CT222" s="3" t="e">
        <f t="shared" ca="1" si="117"/>
        <v>#N/A</v>
      </c>
      <c r="CU222" s="3" t="e">
        <f t="shared" ca="1" si="117"/>
        <v>#N/A</v>
      </c>
      <c r="CV222" s="4" t="e">
        <f t="shared" ca="1" si="117"/>
        <v>#N/A</v>
      </c>
      <c r="CW222" s="4" t="e">
        <f t="shared" ca="1" si="112"/>
        <v>#N/A</v>
      </c>
      <c r="CY222">
        <v>207</v>
      </c>
      <c r="CZ222" t="e">
        <f t="shared" ca="1" si="123"/>
        <v>#N/A</v>
      </c>
      <c r="DA222" t="e">
        <f t="shared" ca="1" si="123"/>
        <v>#N/A</v>
      </c>
      <c r="DB222" s="3" t="e">
        <f t="shared" ca="1" si="123"/>
        <v>#N/A</v>
      </c>
      <c r="DC222" s="3" t="e">
        <f t="shared" ca="1" si="123"/>
        <v>#N/A</v>
      </c>
      <c r="DD222" s="4" t="e">
        <f t="shared" ca="1" si="123"/>
        <v>#N/A</v>
      </c>
      <c r="DE222" s="4" t="e">
        <f t="shared" ca="1" si="113"/>
        <v>#N/A</v>
      </c>
      <c r="DF222" t="e">
        <f t="shared" ca="1" si="114"/>
        <v>#N/A</v>
      </c>
    </row>
    <row r="223" spans="4:110" x14ac:dyDescent="0.2">
      <c r="D223" s="135">
        <f t="shared" ca="1" si="119"/>
        <v>0</v>
      </c>
      <c r="E223" s="135">
        <f t="shared" ca="1" si="119"/>
        <v>0</v>
      </c>
      <c r="F223" s="135">
        <f t="shared" ca="1" si="119"/>
        <v>0</v>
      </c>
      <c r="G223" s="135">
        <f t="shared" ca="1" si="119"/>
        <v>0</v>
      </c>
      <c r="H223" s="135">
        <f t="shared" ca="1" si="119"/>
        <v>0</v>
      </c>
      <c r="I223" s="135">
        <f t="shared" ca="1" si="119"/>
        <v>0</v>
      </c>
      <c r="J223" s="2">
        <f t="shared" ca="1" si="119"/>
        <v>0</v>
      </c>
      <c r="K223" s="135">
        <f t="shared" ca="1" si="119"/>
        <v>0</v>
      </c>
      <c r="L223" s="135">
        <f t="shared" ca="1" si="119"/>
        <v>0</v>
      </c>
      <c r="M223" s="135">
        <f t="shared" ca="1" si="119"/>
        <v>0</v>
      </c>
      <c r="N223" s="135">
        <f t="shared" ca="1" si="119"/>
        <v>0</v>
      </c>
      <c r="O223" s="135">
        <f t="shared" ca="1" si="119"/>
        <v>0</v>
      </c>
      <c r="P223" s="135">
        <f t="shared" ca="1" si="119"/>
        <v>0</v>
      </c>
      <c r="Q223" s="135">
        <f t="shared" ca="1" si="119"/>
        <v>0</v>
      </c>
      <c r="R223" s="135">
        <f t="shared" ca="1" si="119"/>
        <v>0</v>
      </c>
      <c r="S223" s="135">
        <f t="shared" ca="1" si="119"/>
        <v>0</v>
      </c>
      <c r="T223" s="135">
        <f t="shared" ca="1" si="124"/>
        <v>0</v>
      </c>
      <c r="U223" s="135">
        <f t="shared" ca="1" si="124"/>
        <v>0</v>
      </c>
      <c r="V223" s="135">
        <f t="shared" ca="1" si="124"/>
        <v>0</v>
      </c>
      <c r="W223" s="135">
        <f t="shared" ca="1" si="124"/>
        <v>0</v>
      </c>
      <c r="X223" s="135">
        <f t="shared" ca="1" si="124"/>
        <v>0</v>
      </c>
      <c r="Y223" s="135">
        <f t="shared" ca="1" si="124"/>
        <v>0</v>
      </c>
      <c r="Z223" s="135">
        <f t="shared" ca="1" si="124"/>
        <v>0</v>
      </c>
      <c r="AA223" s="135">
        <f t="shared" ca="1" si="124"/>
        <v>0</v>
      </c>
      <c r="AB223" s="135">
        <f t="shared" ca="1" si="124"/>
        <v>0</v>
      </c>
      <c r="AC223" s="135">
        <f t="shared" ca="1" si="124"/>
        <v>0</v>
      </c>
      <c r="AD223" s="135">
        <f t="shared" ca="1" si="124"/>
        <v>0</v>
      </c>
      <c r="AE223" s="135">
        <f t="shared" ca="1" si="124"/>
        <v>0</v>
      </c>
      <c r="AF223" s="135">
        <f t="shared" ca="1" si="124"/>
        <v>0</v>
      </c>
      <c r="AG223" s="135">
        <f t="shared" ca="1" si="124"/>
        <v>0</v>
      </c>
      <c r="AH223" s="135">
        <f t="shared" ca="1" si="124"/>
        <v>0</v>
      </c>
      <c r="AI223" s="135">
        <f t="shared" ca="1" si="124"/>
        <v>0</v>
      </c>
      <c r="AJ223" s="135">
        <f t="shared" ca="1" si="125"/>
        <v>0</v>
      </c>
      <c r="AK223" s="135">
        <f t="shared" ca="1" si="125"/>
        <v>0</v>
      </c>
      <c r="AL223" s="135">
        <f t="shared" ca="1" si="125"/>
        <v>0</v>
      </c>
      <c r="AM223" s="135">
        <f t="shared" ca="1" si="125"/>
        <v>0</v>
      </c>
      <c r="AN223" s="135">
        <f t="shared" ca="1" si="125"/>
        <v>0</v>
      </c>
      <c r="AO223" s="135">
        <f t="shared" ca="1" si="125"/>
        <v>0</v>
      </c>
      <c r="AP223" s="135">
        <f t="shared" ca="1" si="125"/>
        <v>0</v>
      </c>
      <c r="AQ223" s="135">
        <f t="shared" ca="1" si="125"/>
        <v>0</v>
      </c>
      <c r="AR223" s="135">
        <f t="shared" ca="1" si="125"/>
        <v>0</v>
      </c>
      <c r="AS223" s="135">
        <f t="shared" ca="1" si="125"/>
        <v>0</v>
      </c>
      <c r="AT223" s="135">
        <f t="shared" ca="1" si="125"/>
        <v>0</v>
      </c>
      <c r="AU223" s="135">
        <f t="shared" ca="1" si="125"/>
        <v>0</v>
      </c>
      <c r="AV223" s="135">
        <f t="shared" ca="1" si="125"/>
        <v>0</v>
      </c>
      <c r="AW223" s="135">
        <f t="shared" ca="1" si="126"/>
        <v>0</v>
      </c>
      <c r="AX223" s="135">
        <f t="shared" ca="1" si="126"/>
        <v>0</v>
      </c>
      <c r="AY223" s="135">
        <f t="shared" ca="1" si="126"/>
        <v>0</v>
      </c>
      <c r="AZ223" s="135">
        <f t="shared" ca="1" si="126"/>
        <v>0</v>
      </c>
      <c r="BA223" s="135">
        <f t="shared" ca="1" si="126"/>
        <v>0</v>
      </c>
      <c r="BB223" s="135">
        <f t="shared" ca="1" si="126"/>
        <v>0</v>
      </c>
      <c r="BC223" s="135">
        <f t="shared" ca="1" si="126"/>
        <v>0</v>
      </c>
      <c r="BD223" s="135">
        <f t="shared" ca="1" si="126"/>
        <v>0</v>
      </c>
      <c r="BE223" s="135">
        <f t="shared" ca="1" si="126"/>
        <v>0</v>
      </c>
      <c r="BF223" s="135">
        <f t="shared" ca="1" si="126"/>
        <v>0</v>
      </c>
      <c r="BG223" s="135">
        <f t="shared" ca="1" si="126"/>
        <v>0</v>
      </c>
      <c r="BH223" s="135">
        <f t="shared" ca="1" si="126"/>
        <v>0</v>
      </c>
      <c r="BI223" s="135">
        <f t="shared" ca="1" si="126"/>
        <v>0</v>
      </c>
      <c r="BJ223" s="135">
        <f t="shared" ca="1" si="126"/>
        <v>0</v>
      </c>
      <c r="BK223" s="135">
        <f t="shared" ca="1" si="126"/>
        <v>0</v>
      </c>
      <c r="BL223" s="135"/>
      <c r="BM223" s="135">
        <f ca="1">IF(INDEX($D223:$BV223, 1, MATCH(BM$11,$D$15:$BV$15,0))&gt;=PV_Zone_Ranking!$C$45,0,1)</f>
        <v>0</v>
      </c>
      <c r="BN223" s="135">
        <f t="shared" ca="1" si="111"/>
        <v>0</v>
      </c>
      <c r="BQ223">
        <f ca="1">IF(PV_Zone_Ranking!$AK$18="SS",0,IF(PV_Zone_Ranking!$G$29=0,0,1-(INDEX($D223:$BY223, 1, MATCH(BQ$11,$D$15:$BY$15,0))-PV_Zone_Ranking!$F$29)/(PV_Zone_Ranking!$G$29-PV_Zone_Ranking!$F$29)))</f>
        <v>3.8575399157771662</v>
      </c>
      <c r="BR223">
        <f>IF(PV_Zone_Ranking!$AK$18="TX",0,IF(PV_Zone_Ranking!$G$29=0,0,1-(INDEX($D223:$BY223, 1, MATCH(BR$11,$D$15:$BY$15,0))-PV_Zone_Ranking!$F$29)/(PV_Zone_Ranking!$G$29-PV_Zone_Ranking!$F$29)))</f>
        <v>0</v>
      </c>
      <c r="BS223">
        <f ca="1">IF(PV_Zone_Ranking!$G$30=0,0,1-(INDEX($D223:$BY223, 1, MATCH(BS$11,$D$15:$BY$15,0))-PV_Zone_Ranking!$F$30)/(PV_Zone_Ranking!$G$30-PV_Zone_Ranking!$F$30))</f>
        <v>1.0774207710083805</v>
      </c>
      <c r="BT223">
        <f ca="1">IF(PV_Zone_Ranking!$G$28=0,0,1-(INDEX($D223:$BY223, 1, MATCH(BT$11,$D$15:$BY$15,0))-PV_Zone_Ranking!$F$28)/(PV_Zone_Ranking!$G$28-PV_Zone_Ranking!$F$28))</f>
        <v>16.799370740204573</v>
      </c>
      <c r="BU223">
        <f ca="1">IF(PV_Zone_Ranking!$AK$18="SS",0,IF(PV_Zone_Ranking!$G$26=0,0,1-(INDEX($D223:$BY223, 1, MATCH(BU$11,$D$15:$BY$15,0))-PV_Zone_Ranking!$F$26)/(PV_Zone_Ranking!$G$26-PV_Zone_Ranking!$F$26)))</f>
        <v>19.138888658952798</v>
      </c>
      <c r="BV223">
        <f>IF(PV_Zone_Ranking!$AK$18="TX",0,IF(PV_Zone_Ranking!$G$26=0,0,1-(INDEX($D223:$BY223, 1, MATCH(BV$11,$D$15:$BY$15,0))-PV_Zone_Ranking!$F$26)/(PV_Zone_Ranking!$G$26-PV_Zone_Ranking!$F$26)))</f>
        <v>0</v>
      </c>
      <c r="BW223">
        <v>26</v>
      </c>
      <c r="BX223">
        <f t="shared" ca="1" si="116"/>
        <v>0</v>
      </c>
      <c r="BY223">
        <f t="shared" ca="1" si="116"/>
        <v>0</v>
      </c>
      <c r="BZ223">
        <f t="shared" ca="1" si="116"/>
        <v>0</v>
      </c>
      <c r="CA223">
        <f t="shared" ca="1" si="116"/>
        <v>0</v>
      </c>
      <c r="CB223">
        <f t="shared" ca="1" si="116"/>
        <v>0</v>
      </c>
      <c r="CC223">
        <f t="shared" ca="1" si="116"/>
        <v>0</v>
      </c>
      <c r="CD223">
        <f t="shared" ca="1" si="116"/>
        <v>0</v>
      </c>
      <c r="CE223">
        <f t="shared" ca="1" si="116"/>
        <v>0</v>
      </c>
      <c r="CF223">
        <f t="shared" ca="1" si="116"/>
        <v>0</v>
      </c>
      <c r="CG223">
        <f t="shared" ca="1" si="116"/>
        <v>0</v>
      </c>
      <c r="CH223" s="3">
        <f t="shared" ca="1" si="120"/>
        <v>0</v>
      </c>
      <c r="CI223" s="3">
        <f ca="1">IF($BN223=0,IF(PV_Zone_Ranking!$AK$18="SS",INDEX($D223:$BY223, 1, MATCH(CI$11,$D$15:$BY$15,0)),IF(PV_Zone_Ranking!$AK$18="TX",INDEX($D223:$BY223, 1, MATCH(CI$12,$D$15:$BY$15,0)),"Error")),0)</f>
        <v>0</v>
      </c>
      <c r="CJ223" s="4">
        <f t="shared" ca="1" si="118"/>
        <v>0</v>
      </c>
      <c r="CK223">
        <f t="shared" ca="1" si="121"/>
        <v>0</v>
      </c>
      <c r="CL223">
        <f t="shared" ca="1" si="122"/>
        <v>0</v>
      </c>
      <c r="CM223" s="4" t="str">
        <f ca="1">IF(D223=0,"",IF(CH223=0,"",COUNTIF($CH$16:$CH$197,"&gt;"&amp;CH223)+COUNTIF($CH$197:$CH223,CH223)))</f>
        <v/>
      </c>
      <c r="CN223" t="str">
        <f ca="1">IF(D223=0,"",IF(CH223=0,"",COUNTIFS($CI$16:$CI$197,"&lt;"&amp;CI223,$CI$16:$CI$197,"&lt;&gt;"&amp;0)+COUNTIF($CI$197:$CI223,CI223)))</f>
        <v/>
      </c>
      <c r="CQ223">
        <v>208</v>
      </c>
      <c r="CR223" t="e">
        <f t="shared" ca="1" si="117"/>
        <v>#N/A</v>
      </c>
      <c r="CS223" t="e">
        <f t="shared" ca="1" si="117"/>
        <v>#N/A</v>
      </c>
      <c r="CT223" s="3" t="e">
        <f t="shared" ca="1" si="117"/>
        <v>#N/A</v>
      </c>
      <c r="CU223" s="3" t="e">
        <f t="shared" ca="1" si="117"/>
        <v>#N/A</v>
      </c>
      <c r="CV223" s="4" t="e">
        <f t="shared" ca="1" si="117"/>
        <v>#N/A</v>
      </c>
      <c r="CW223" s="4" t="e">
        <f t="shared" ca="1" si="112"/>
        <v>#N/A</v>
      </c>
      <c r="CY223">
        <v>208</v>
      </c>
      <c r="CZ223" t="e">
        <f t="shared" ca="1" si="123"/>
        <v>#N/A</v>
      </c>
      <c r="DA223" t="e">
        <f t="shared" ca="1" si="123"/>
        <v>#N/A</v>
      </c>
      <c r="DB223" s="3" t="e">
        <f t="shared" ca="1" si="123"/>
        <v>#N/A</v>
      </c>
      <c r="DC223" s="3" t="e">
        <f t="shared" ca="1" si="123"/>
        <v>#N/A</v>
      </c>
      <c r="DD223" s="4" t="e">
        <f t="shared" ca="1" si="123"/>
        <v>#N/A</v>
      </c>
      <c r="DE223" s="4" t="e">
        <f t="shared" ca="1" si="113"/>
        <v>#N/A</v>
      </c>
      <c r="DF223" t="e">
        <f t="shared" ca="1" si="114"/>
        <v>#N/A</v>
      </c>
    </row>
    <row r="224" spans="4:110" x14ac:dyDescent="0.2">
      <c r="D224" s="135">
        <f t="shared" ca="1" si="119"/>
        <v>0</v>
      </c>
      <c r="E224" s="135">
        <f t="shared" ca="1" si="119"/>
        <v>0</v>
      </c>
      <c r="F224" s="135">
        <f t="shared" ca="1" si="119"/>
        <v>0</v>
      </c>
      <c r="G224" s="135">
        <f t="shared" ca="1" si="119"/>
        <v>0</v>
      </c>
      <c r="H224" s="135">
        <f t="shared" ca="1" si="119"/>
        <v>0</v>
      </c>
      <c r="I224" s="135">
        <f t="shared" ca="1" si="119"/>
        <v>0</v>
      </c>
      <c r="J224" s="2">
        <f t="shared" ca="1" si="119"/>
        <v>0</v>
      </c>
      <c r="K224" s="135">
        <f t="shared" ca="1" si="119"/>
        <v>0</v>
      </c>
      <c r="L224" s="135">
        <f t="shared" ca="1" si="119"/>
        <v>0</v>
      </c>
      <c r="M224" s="135">
        <f t="shared" ca="1" si="119"/>
        <v>0</v>
      </c>
      <c r="N224" s="135">
        <f t="shared" ca="1" si="119"/>
        <v>0</v>
      </c>
      <c r="O224" s="135">
        <f t="shared" ca="1" si="119"/>
        <v>0</v>
      </c>
      <c r="P224" s="135">
        <f t="shared" ca="1" si="119"/>
        <v>0</v>
      </c>
      <c r="Q224" s="135">
        <f t="shared" ca="1" si="119"/>
        <v>0</v>
      </c>
      <c r="R224" s="135">
        <f t="shared" ca="1" si="119"/>
        <v>0</v>
      </c>
      <c r="S224" s="135">
        <f t="shared" ca="1" si="119"/>
        <v>0</v>
      </c>
      <c r="T224" s="135">
        <f t="shared" ca="1" si="124"/>
        <v>0</v>
      </c>
      <c r="U224" s="135">
        <f t="shared" ca="1" si="124"/>
        <v>0</v>
      </c>
      <c r="V224" s="135">
        <f t="shared" ca="1" si="124"/>
        <v>0</v>
      </c>
      <c r="W224" s="135">
        <f t="shared" ca="1" si="124"/>
        <v>0</v>
      </c>
      <c r="X224" s="135">
        <f t="shared" ca="1" si="124"/>
        <v>0</v>
      </c>
      <c r="Y224" s="135">
        <f t="shared" ca="1" si="124"/>
        <v>0</v>
      </c>
      <c r="Z224" s="135">
        <f t="shared" ca="1" si="124"/>
        <v>0</v>
      </c>
      <c r="AA224" s="135">
        <f t="shared" ca="1" si="124"/>
        <v>0</v>
      </c>
      <c r="AB224" s="135">
        <f t="shared" ca="1" si="124"/>
        <v>0</v>
      </c>
      <c r="AC224" s="135">
        <f t="shared" ca="1" si="124"/>
        <v>0</v>
      </c>
      <c r="AD224" s="135">
        <f t="shared" ca="1" si="124"/>
        <v>0</v>
      </c>
      <c r="AE224" s="135">
        <f t="shared" ca="1" si="124"/>
        <v>0</v>
      </c>
      <c r="AF224" s="135">
        <f t="shared" ca="1" si="124"/>
        <v>0</v>
      </c>
      <c r="AG224" s="135">
        <f t="shared" ca="1" si="124"/>
        <v>0</v>
      </c>
      <c r="AH224" s="135">
        <f t="shared" ca="1" si="124"/>
        <v>0</v>
      </c>
      <c r="AI224" s="135">
        <f t="shared" ca="1" si="124"/>
        <v>0</v>
      </c>
      <c r="AJ224" s="135">
        <f t="shared" ca="1" si="125"/>
        <v>0</v>
      </c>
      <c r="AK224" s="135">
        <f t="shared" ca="1" si="125"/>
        <v>0</v>
      </c>
      <c r="AL224" s="135">
        <f t="shared" ca="1" si="125"/>
        <v>0</v>
      </c>
      <c r="AM224" s="135">
        <f t="shared" ca="1" si="125"/>
        <v>0</v>
      </c>
      <c r="AN224" s="135">
        <f t="shared" ca="1" si="125"/>
        <v>0</v>
      </c>
      <c r="AO224" s="135">
        <f t="shared" ca="1" si="125"/>
        <v>0</v>
      </c>
      <c r="AP224" s="135">
        <f t="shared" ca="1" si="125"/>
        <v>0</v>
      </c>
      <c r="AQ224" s="135">
        <f t="shared" ca="1" si="125"/>
        <v>0</v>
      </c>
      <c r="AR224" s="135">
        <f t="shared" ca="1" si="125"/>
        <v>0</v>
      </c>
      <c r="AS224" s="135">
        <f t="shared" ca="1" si="125"/>
        <v>0</v>
      </c>
      <c r="AT224" s="135">
        <f t="shared" ca="1" si="125"/>
        <v>0</v>
      </c>
      <c r="AU224" s="135">
        <f t="shared" ca="1" si="125"/>
        <v>0</v>
      </c>
      <c r="AV224" s="135">
        <f t="shared" ca="1" si="125"/>
        <v>0</v>
      </c>
      <c r="AW224" s="135">
        <f t="shared" ca="1" si="126"/>
        <v>0</v>
      </c>
      <c r="AX224" s="135">
        <f t="shared" ca="1" si="126"/>
        <v>0</v>
      </c>
      <c r="AY224" s="135">
        <f t="shared" ca="1" si="126"/>
        <v>0</v>
      </c>
      <c r="AZ224" s="135">
        <f t="shared" ca="1" si="126"/>
        <v>0</v>
      </c>
      <c r="BA224" s="135">
        <f t="shared" ca="1" si="126"/>
        <v>0</v>
      </c>
      <c r="BB224" s="135">
        <f t="shared" ca="1" si="126"/>
        <v>0</v>
      </c>
      <c r="BC224" s="135">
        <f t="shared" ca="1" si="126"/>
        <v>0</v>
      </c>
      <c r="BD224" s="135">
        <f t="shared" ca="1" si="126"/>
        <v>0</v>
      </c>
      <c r="BE224" s="135">
        <f t="shared" ca="1" si="126"/>
        <v>0</v>
      </c>
      <c r="BF224" s="135">
        <f t="shared" ca="1" si="126"/>
        <v>0</v>
      </c>
      <c r="BG224" s="135">
        <f t="shared" ca="1" si="126"/>
        <v>0</v>
      </c>
      <c r="BH224" s="135">
        <f t="shared" ca="1" si="126"/>
        <v>0</v>
      </c>
      <c r="BI224" s="135">
        <f t="shared" ca="1" si="126"/>
        <v>0</v>
      </c>
      <c r="BJ224" s="135">
        <f t="shared" ca="1" si="126"/>
        <v>0</v>
      </c>
      <c r="BK224" s="135">
        <f t="shared" ca="1" si="126"/>
        <v>0</v>
      </c>
      <c r="BL224" s="135"/>
      <c r="BM224" s="135">
        <f ca="1">IF(INDEX($D224:$BV224, 1, MATCH(BM$11,$D$15:$BV$15,0))&gt;=PV_Zone_Ranking!$C$45,0,1)</f>
        <v>0</v>
      </c>
      <c r="BN224" s="135">
        <f t="shared" ca="1" si="111"/>
        <v>0</v>
      </c>
      <c r="BQ224">
        <f ca="1">IF(PV_Zone_Ranking!$AK$18="SS",0,IF(PV_Zone_Ranking!$G$29=0,0,1-(INDEX($D224:$BY224, 1, MATCH(BQ$11,$D$15:$BY$15,0))-PV_Zone_Ranking!$F$29)/(PV_Zone_Ranking!$G$29-PV_Zone_Ranking!$F$29)))</f>
        <v>3.8575399157771662</v>
      </c>
      <c r="BR224">
        <f>IF(PV_Zone_Ranking!$AK$18="TX",0,IF(PV_Zone_Ranking!$G$29=0,0,1-(INDEX($D224:$BY224, 1, MATCH(BR$11,$D$15:$BY$15,0))-PV_Zone_Ranking!$F$29)/(PV_Zone_Ranking!$G$29-PV_Zone_Ranking!$F$29)))</f>
        <v>0</v>
      </c>
      <c r="BS224">
        <f ca="1">IF(PV_Zone_Ranking!$G$30=0,0,1-(INDEX($D224:$BY224, 1, MATCH(BS$11,$D$15:$BY$15,0))-PV_Zone_Ranking!$F$30)/(PV_Zone_Ranking!$G$30-PV_Zone_Ranking!$F$30))</f>
        <v>1.0774207710083805</v>
      </c>
      <c r="BT224">
        <f ca="1">IF(PV_Zone_Ranking!$G$28=0,0,1-(INDEX($D224:$BY224, 1, MATCH(BT$11,$D$15:$BY$15,0))-PV_Zone_Ranking!$F$28)/(PV_Zone_Ranking!$G$28-PV_Zone_Ranking!$F$28))</f>
        <v>16.799370740204573</v>
      </c>
      <c r="BU224">
        <f ca="1">IF(PV_Zone_Ranking!$AK$18="SS",0,IF(PV_Zone_Ranking!$G$26=0,0,1-(INDEX($D224:$BY224, 1, MATCH(BU$11,$D$15:$BY$15,0))-PV_Zone_Ranking!$F$26)/(PV_Zone_Ranking!$G$26-PV_Zone_Ranking!$F$26)))</f>
        <v>19.138888658952798</v>
      </c>
      <c r="BV224">
        <f>IF(PV_Zone_Ranking!$AK$18="TX",0,IF(PV_Zone_Ranking!$G$26=0,0,1-(INDEX($D224:$BY224, 1, MATCH(BV$11,$D$15:$BY$15,0))-PV_Zone_Ranking!$F$26)/(PV_Zone_Ranking!$G$26-PV_Zone_Ranking!$F$26)))</f>
        <v>0</v>
      </c>
      <c r="BW224">
        <v>27</v>
      </c>
      <c r="BX224">
        <f t="shared" ca="1" si="116"/>
        <v>0</v>
      </c>
      <c r="BY224">
        <f t="shared" ca="1" si="116"/>
        <v>0</v>
      </c>
      <c r="BZ224">
        <f t="shared" ca="1" si="116"/>
        <v>0</v>
      </c>
      <c r="CA224">
        <f t="shared" ca="1" si="116"/>
        <v>0</v>
      </c>
      <c r="CB224">
        <f t="shared" ca="1" si="116"/>
        <v>0</v>
      </c>
      <c r="CC224">
        <f t="shared" ref="BX224:CG249" ca="1" si="127">INDEX($D224:$BV224, 1, MATCH(CC$15,$D$15:$BV$15,0))</f>
        <v>0</v>
      </c>
      <c r="CD224">
        <f t="shared" ca="1" si="127"/>
        <v>0</v>
      </c>
      <c r="CE224">
        <f t="shared" ca="1" si="127"/>
        <v>0</v>
      </c>
      <c r="CF224">
        <f t="shared" ca="1" si="127"/>
        <v>0</v>
      </c>
      <c r="CG224">
        <f t="shared" ca="1" si="127"/>
        <v>0</v>
      </c>
      <c r="CH224" s="3">
        <f t="shared" ca="1" si="120"/>
        <v>0</v>
      </c>
      <c r="CI224" s="3">
        <f ca="1">IF($BN224=0,IF(PV_Zone_Ranking!$AK$18="SS",INDEX($D224:$BY224, 1, MATCH(CI$11,$D$15:$BY$15,0)),IF(PV_Zone_Ranking!$AK$18="TX",INDEX($D224:$BY224, 1, MATCH(CI$12,$D$15:$BY$15,0)),"Error")),0)</f>
        <v>0</v>
      </c>
      <c r="CJ224" s="4">
        <f t="shared" ca="1" si="118"/>
        <v>0</v>
      </c>
      <c r="CK224">
        <f t="shared" ca="1" si="121"/>
        <v>0</v>
      </c>
      <c r="CL224">
        <f t="shared" ca="1" si="122"/>
        <v>0</v>
      </c>
      <c r="CM224" s="4" t="str">
        <f ca="1">IF(D224=0,"",IF(CH224=0,"",COUNTIF($CH$16:$CH$197,"&gt;"&amp;CH224)+COUNTIF($CH$197:$CH224,CH224)))</f>
        <v/>
      </c>
      <c r="CN224" t="str">
        <f ca="1">IF(D224=0,"",IF(CH224=0,"",COUNTIFS($CI$16:$CI$197,"&lt;"&amp;CI224,$CI$16:$CI$197,"&lt;&gt;"&amp;0)+COUNTIF($CI$197:$CI224,CI224)))</f>
        <v/>
      </c>
      <c r="CQ224">
        <v>209</v>
      </c>
      <c r="CR224" t="e">
        <f t="shared" ca="1" si="117"/>
        <v>#N/A</v>
      </c>
      <c r="CS224" t="e">
        <f t="shared" ca="1" si="117"/>
        <v>#N/A</v>
      </c>
      <c r="CT224" s="3" t="e">
        <f t="shared" ca="1" si="117"/>
        <v>#N/A</v>
      </c>
      <c r="CU224" s="3" t="e">
        <f t="shared" ca="1" si="117"/>
        <v>#N/A</v>
      </c>
      <c r="CV224" s="4" t="e">
        <f t="shared" ca="1" si="117"/>
        <v>#N/A</v>
      </c>
      <c r="CW224" s="4" t="e">
        <f t="shared" ca="1" si="112"/>
        <v>#N/A</v>
      </c>
      <c r="CY224">
        <v>209</v>
      </c>
      <c r="CZ224" t="e">
        <f t="shared" ca="1" si="123"/>
        <v>#N/A</v>
      </c>
      <c r="DA224" t="e">
        <f t="shared" ca="1" si="123"/>
        <v>#N/A</v>
      </c>
      <c r="DB224" s="3" t="e">
        <f t="shared" ca="1" si="123"/>
        <v>#N/A</v>
      </c>
      <c r="DC224" s="3" t="e">
        <f t="shared" ca="1" si="123"/>
        <v>#N/A</v>
      </c>
      <c r="DD224" s="4" t="e">
        <f t="shared" ca="1" si="123"/>
        <v>#N/A</v>
      </c>
      <c r="DE224" s="4" t="e">
        <f t="shared" ca="1" si="113"/>
        <v>#N/A</v>
      </c>
      <c r="DF224" t="e">
        <f t="shared" ca="1" si="114"/>
        <v>#N/A</v>
      </c>
    </row>
    <row r="225" spans="4:110" x14ac:dyDescent="0.2">
      <c r="D225" s="135">
        <f t="shared" ca="1" si="119"/>
        <v>0</v>
      </c>
      <c r="E225" s="135">
        <f t="shared" ca="1" si="119"/>
        <v>0</v>
      </c>
      <c r="F225" s="135">
        <f t="shared" ca="1" si="119"/>
        <v>0</v>
      </c>
      <c r="G225" s="135">
        <f t="shared" ca="1" si="119"/>
        <v>0</v>
      </c>
      <c r="H225" s="135">
        <f t="shared" ca="1" si="119"/>
        <v>0</v>
      </c>
      <c r="I225" s="135">
        <f t="shared" ca="1" si="119"/>
        <v>0</v>
      </c>
      <c r="J225" s="2">
        <f t="shared" ca="1" si="119"/>
        <v>0</v>
      </c>
      <c r="K225" s="135">
        <f t="shared" ca="1" si="119"/>
        <v>0</v>
      </c>
      <c r="L225" s="135">
        <f t="shared" ca="1" si="119"/>
        <v>0</v>
      </c>
      <c r="M225" s="135">
        <f t="shared" ca="1" si="119"/>
        <v>0</v>
      </c>
      <c r="N225" s="135">
        <f t="shared" ca="1" si="119"/>
        <v>0</v>
      </c>
      <c r="O225" s="135">
        <f t="shared" ca="1" si="119"/>
        <v>0</v>
      </c>
      <c r="P225" s="135">
        <f t="shared" ca="1" si="119"/>
        <v>0</v>
      </c>
      <c r="Q225" s="135">
        <f t="shared" ca="1" si="119"/>
        <v>0</v>
      </c>
      <c r="R225" s="135">
        <f t="shared" ref="D225:S241" ca="1" si="128">INDIRECT($B$3&amp;"!R"&amp;(ROW()-$D$14)&amp;"C"&amp;(COLUMN()-$C$15),FALSE)</f>
        <v>0</v>
      </c>
      <c r="S225" s="135">
        <f t="shared" ca="1" si="128"/>
        <v>0</v>
      </c>
      <c r="T225" s="135">
        <f t="shared" ca="1" si="124"/>
        <v>0</v>
      </c>
      <c r="U225" s="135">
        <f t="shared" ca="1" si="124"/>
        <v>0</v>
      </c>
      <c r="V225" s="135">
        <f t="shared" ca="1" si="124"/>
        <v>0</v>
      </c>
      <c r="W225" s="135">
        <f t="shared" ca="1" si="124"/>
        <v>0</v>
      </c>
      <c r="X225" s="135">
        <f t="shared" ca="1" si="124"/>
        <v>0</v>
      </c>
      <c r="Y225" s="135">
        <f t="shared" ca="1" si="124"/>
        <v>0</v>
      </c>
      <c r="Z225" s="135">
        <f t="shared" ca="1" si="124"/>
        <v>0</v>
      </c>
      <c r="AA225" s="135">
        <f t="shared" ca="1" si="124"/>
        <v>0</v>
      </c>
      <c r="AB225" s="135">
        <f t="shared" ca="1" si="124"/>
        <v>0</v>
      </c>
      <c r="AC225" s="135">
        <f t="shared" ca="1" si="124"/>
        <v>0</v>
      </c>
      <c r="AD225" s="135">
        <f t="shared" ca="1" si="124"/>
        <v>0</v>
      </c>
      <c r="AE225" s="135">
        <f t="shared" ca="1" si="124"/>
        <v>0</v>
      </c>
      <c r="AF225" s="135">
        <f t="shared" ca="1" si="124"/>
        <v>0</v>
      </c>
      <c r="AG225" s="135">
        <f t="shared" ca="1" si="124"/>
        <v>0</v>
      </c>
      <c r="AH225" s="135">
        <f t="shared" ca="1" si="124"/>
        <v>0</v>
      </c>
      <c r="AI225" s="135">
        <f t="shared" ca="1" si="124"/>
        <v>0</v>
      </c>
      <c r="AJ225" s="135">
        <f t="shared" ca="1" si="125"/>
        <v>0</v>
      </c>
      <c r="AK225" s="135">
        <f t="shared" ca="1" si="125"/>
        <v>0</v>
      </c>
      <c r="AL225" s="135">
        <f t="shared" ca="1" si="125"/>
        <v>0</v>
      </c>
      <c r="AM225" s="135">
        <f t="shared" ca="1" si="125"/>
        <v>0</v>
      </c>
      <c r="AN225" s="135">
        <f t="shared" ca="1" si="125"/>
        <v>0</v>
      </c>
      <c r="AO225" s="135">
        <f t="shared" ca="1" si="125"/>
        <v>0</v>
      </c>
      <c r="AP225" s="135">
        <f t="shared" ca="1" si="125"/>
        <v>0</v>
      </c>
      <c r="AQ225" s="135">
        <f t="shared" ca="1" si="125"/>
        <v>0</v>
      </c>
      <c r="AR225" s="135">
        <f t="shared" ca="1" si="125"/>
        <v>0</v>
      </c>
      <c r="AS225" s="135">
        <f t="shared" ca="1" si="125"/>
        <v>0</v>
      </c>
      <c r="AT225" s="135">
        <f t="shared" ca="1" si="125"/>
        <v>0</v>
      </c>
      <c r="AU225" s="135">
        <f t="shared" ca="1" si="125"/>
        <v>0</v>
      </c>
      <c r="AV225" s="135">
        <f t="shared" ca="1" si="125"/>
        <v>0</v>
      </c>
      <c r="AW225" s="135">
        <f t="shared" ca="1" si="126"/>
        <v>0</v>
      </c>
      <c r="AX225" s="135">
        <f t="shared" ca="1" si="126"/>
        <v>0</v>
      </c>
      <c r="AY225" s="135">
        <f t="shared" ca="1" si="126"/>
        <v>0</v>
      </c>
      <c r="AZ225" s="135">
        <f t="shared" ca="1" si="126"/>
        <v>0</v>
      </c>
      <c r="BA225" s="135">
        <f t="shared" ca="1" si="126"/>
        <v>0</v>
      </c>
      <c r="BB225" s="135">
        <f t="shared" ca="1" si="126"/>
        <v>0</v>
      </c>
      <c r="BC225" s="135">
        <f t="shared" ca="1" si="126"/>
        <v>0</v>
      </c>
      <c r="BD225" s="135">
        <f t="shared" ca="1" si="126"/>
        <v>0</v>
      </c>
      <c r="BE225" s="135">
        <f t="shared" ca="1" si="126"/>
        <v>0</v>
      </c>
      <c r="BF225" s="135">
        <f t="shared" ca="1" si="126"/>
        <v>0</v>
      </c>
      <c r="BG225" s="135">
        <f t="shared" ca="1" si="126"/>
        <v>0</v>
      </c>
      <c r="BH225" s="135">
        <f t="shared" ca="1" si="126"/>
        <v>0</v>
      </c>
      <c r="BI225" s="135">
        <f t="shared" ca="1" si="126"/>
        <v>0</v>
      </c>
      <c r="BJ225" s="135">
        <f t="shared" ca="1" si="126"/>
        <v>0</v>
      </c>
      <c r="BK225" s="135">
        <f t="shared" ca="1" si="126"/>
        <v>0</v>
      </c>
      <c r="BL225" s="135"/>
      <c r="BM225" s="135">
        <f ca="1">IF(INDEX($D225:$BV225, 1, MATCH(BM$11,$D$15:$BV$15,0))&gt;=PV_Zone_Ranking!$C$45,0,1)</f>
        <v>0</v>
      </c>
      <c r="BN225" s="135">
        <f t="shared" ca="1" si="111"/>
        <v>0</v>
      </c>
      <c r="BQ225">
        <f ca="1">IF(PV_Zone_Ranking!$AK$18="SS",0,IF(PV_Zone_Ranking!$G$29=0,0,1-(INDEX($D225:$BY225, 1, MATCH(BQ$11,$D$15:$BY$15,0))-PV_Zone_Ranking!$F$29)/(PV_Zone_Ranking!$G$29-PV_Zone_Ranking!$F$29)))</f>
        <v>3.8575399157771662</v>
      </c>
      <c r="BR225">
        <f>IF(PV_Zone_Ranking!$AK$18="TX",0,IF(PV_Zone_Ranking!$G$29=0,0,1-(INDEX($D225:$BY225, 1, MATCH(BR$11,$D$15:$BY$15,0))-PV_Zone_Ranking!$F$29)/(PV_Zone_Ranking!$G$29-PV_Zone_Ranking!$F$29)))</f>
        <v>0</v>
      </c>
      <c r="BS225">
        <f ca="1">IF(PV_Zone_Ranking!$G$30=0,0,1-(INDEX($D225:$BY225, 1, MATCH(BS$11,$D$15:$BY$15,0))-PV_Zone_Ranking!$F$30)/(PV_Zone_Ranking!$G$30-PV_Zone_Ranking!$F$30))</f>
        <v>1.0774207710083805</v>
      </c>
      <c r="BT225">
        <f ca="1">IF(PV_Zone_Ranking!$G$28=0,0,1-(INDEX($D225:$BY225, 1, MATCH(BT$11,$D$15:$BY$15,0))-PV_Zone_Ranking!$F$28)/(PV_Zone_Ranking!$G$28-PV_Zone_Ranking!$F$28))</f>
        <v>16.799370740204573</v>
      </c>
      <c r="BU225">
        <f ca="1">IF(PV_Zone_Ranking!$AK$18="SS",0,IF(PV_Zone_Ranking!$G$26=0,0,1-(INDEX($D225:$BY225, 1, MATCH(BU$11,$D$15:$BY$15,0))-PV_Zone_Ranking!$F$26)/(PV_Zone_Ranking!$G$26-PV_Zone_Ranking!$F$26)))</f>
        <v>19.138888658952798</v>
      </c>
      <c r="BV225">
        <f>IF(PV_Zone_Ranking!$AK$18="TX",0,IF(PV_Zone_Ranking!$G$26=0,0,1-(INDEX($D225:$BY225, 1, MATCH(BV$11,$D$15:$BY$15,0))-PV_Zone_Ranking!$F$26)/(PV_Zone_Ranking!$G$26-PV_Zone_Ranking!$F$26)))</f>
        <v>0</v>
      </c>
      <c r="BW225">
        <v>28</v>
      </c>
      <c r="BX225">
        <f t="shared" ca="1" si="127"/>
        <v>0</v>
      </c>
      <c r="BY225">
        <f t="shared" ca="1" si="127"/>
        <v>0</v>
      </c>
      <c r="BZ225">
        <f t="shared" ca="1" si="127"/>
        <v>0</v>
      </c>
      <c r="CA225">
        <f t="shared" ca="1" si="127"/>
        <v>0</v>
      </c>
      <c r="CB225">
        <f t="shared" ca="1" si="127"/>
        <v>0</v>
      </c>
      <c r="CC225">
        <f t="shared" ca="1" si="127"/>
        <v>0</v>
      </c>
      <c r="CD225">
        <f t="shared" ca="1" si="127"/>
        <v>0</v>
      </c>
      <c r="CE225">
        <f t="shared" ca="1" si="127"/>
        <v>0</v>
      </c>
      <c r="CF225">
        <f t="shared" ca="1" si="127"/>
        <v>0</v>
      </c>
      <c r="CG225">
        <f t="shared" ca="1" si="127"/>
        <v>0</v>
      </c>
      <c r="CH225" s="3">
        <f t="shared" ca="1" si="120"/>
        <v>0</v>
      </c>
      <c r="CI225" s="3">
        <f ca="1">IF($BN225=0,IF(PV_Zone_Ranking!$AK$18="SS",INDEX($D225:$BY225, 1, MATCH(CI$11,$D$15:$BY$15,0)),IF(PV_Zone_Ranking!$AK$18="TX",INDEX($D225:$BY225, 1, MATCH(CI$12,$D$15:$BY$15,0)),"Error")),0)</f>
        <v>0</v>
      </c>
      <c r="CJ225" s="4">
        <f t="shared" ca="1" si="118"/>
        <v>0</v>
      </c>
      <c r="CK225">
        <f t="shared" ca="1" si="121"/>
        <v>0</v>
      </c>
      <c r="CL225">
        <f t="shared" ca="1" si="122"/>
        <v>0</v>
      </c>
      <c r="CM225" s="4" t="str">
        <f ca="1">IF(D225=0,"",IF(CH225=0,"",COUNTIF($CH$16:$CH$197,"&gt;"&amp;CH225)+COUNTIF($CH$197:$CH225,CH225)))</f>
        <v/>
      </c>
      <c r="CN225" t="str">
        <f ca="1">IF(D225=0,"",IF(CH225=0,"",COUNTIFS($CI$16:$CI$197,"&lt;"&amp;CI225,$CI$16:$CI$197,"&lt;&gt;"&amp;0)+COUNTIF($CI$197:$CI225,CI225)))</f>
        <v/>
      </c>
      <c r="CQ225">
        <v>210</v>
      </c>
      <c r="CR225" t="e">
        <f t="shared" ca="1" si="117"/>
        <v>#N/A</v>
      </c>
      <c r="CS225" t="e">
        <f t="shared" ca="1" si="117"/>
        <v>#N/A</v>
      </c>
      <c r="CT225" s="3" t="e">
        <f t="shared" ca="1" si="117"/>
        <v>#N/A</v>
      </c>
      <c r="CU225" s="3" t="e">
        <f t="shared" ca="1" si="117"/>
        <v>#N/A</v>
      </c>
      <c r="CV225" s="4" t="e">
        <f t="shared" ca="1" si="117"/>
        <v>#N/A</v>
      </c>
      <c r="CW225" s="4" t="e">
        <f t="shared" ca="1" si="112"/>
        <v>#N/A</v>
      </c>
      <c r="CY225">
        <v>210</v>
      </c>
      <c r="CZ225" t="e">
        <f t="shared" ca="1" si="123"/>
        <v>#N/A</v>
      </c>
      <c r="DA225" t="e">
        <f t="shared" ca="1" si="123"/>
        <v>#N/A</v>
      </c>
      <c r="DB225" s="3" t="e">
        <f t="shared" ca="1" si="123"/>
        <v>#N/A</v>
      </c>
      <c r="DC225" s="3" t="e">
        <f t="shared" ca="1" si="123"/>
        <v>#N/A</v>
      </c>
      <c r="DD225" s="4" t="e">
        <f t="shared" ca="1" si="123"/>
        <v>#N/A</v>
      </c>
      <c r="DE225" s="4" t="e">
        <f t="shared" ca="1" si="113"/>
        <v>#N/A</v>
      </c>
      <c r="DF225" t="e">
        <f t="shared" ca="1" si="114"/>
        <v>#N/A</v>
      </c>
    </row>
    <row r="226" spans="4:110" x14ac:dyDescent="0.2">
      <c r="D226" s="135">
        <f t="shared" ca="1" si="128"/>
        <v>0</v>
      </c>
      <c r="E226" s="135">
        <f t="shared" ca="1" si="128"/>
        <v>0</v>
      </c>
      <c r="F226" s="135">
        <f t="shared" ca="1" si="128"/>
        <v>0</v>
      </c>
      <c r="G226" s="135">
        <f t="shared" ca="1" si="128"/>
        <v>0</v>
      </c>
      <c r="H226" s="135">
        <f t="shared" ca="1" si="128"/>
        <v>0</v>
      </c>
      <c r="I226" s="135">
        <f t="shared" ca="1" si="128"/>
        <v>0</v>
      </c>
      <c r="J226" s="2">
        <f t="shared" ca="1" si="128"/>
        <v>0</v>
      </c>
      <c r="K226" s="135">
        <f t="shared" ca="1" si="128"/>
        <v>0</v>
      </c>
      <c r="L226" s="135">
        <f t="shared" ca="1" si="128"/>
        <v>0</v>
      </c>
      <c r="M226" s="135">
        <f t="shared" ca="1" si="128"/>
        <v>0</v>
      </c>
      <c r="N226" s="135">
        <f t="shared" ca="1" si="128"/>
        <v>0</v>
      </c>
      <c r="O226" s="135">
        <f t="shared" ca="1" si="128"/>
        <v>0</v>
      </c>
      <c r="P226" s="135">
        <f t="shared" ca="1" si="128"/>
        <v>0</v>
      </c>
      <c r="Q226" s="135">
        <f t="shared" ca="1" si="128"/>
        <v>0</v>
      </c>
      <c r="R226" s="135">
        <f t="shared" ca="1" si="128"/>
        <v>0</v>
      </c>
      <c r="S226" s="135">
        <f t="shared" ca="1" si="128"/>
        <v>0</v>
      </c>
      <c r="T226" s="135">
        <f t="shared" ca="1" si="124"/>
        <v>0</v>
      </c>
      <c r="U226" s="135">
        <f t="shared" ca="1" si="124"/>
        <v>0</v>
      </c>
      <c r="V226" s="135">
        <f t="shared" ca="1" si="124"/>
        <v>0</v>
      </c>
      <c r="W226" s="135">
        <f t="shared" ca="1" si="124"/>
        <v>0</v>
      </c>
      <c r="X226" s="135">
        <f t="shared" ca="1" si="124"/>
        <v>0</v>
      </c>
      <c r="Y226" s="135">
        <f t="shared" ca="1" si="124"/>
        <v>0</v>
      </c>
      <c r="Z226" s="135">
        <f t="shared" ca="1" si="124"/>
        <v>0</v>
      </c>
      <c r="AA226" s="135">
        <f t="shared" ca="1" si="124"/>
        <v>0</v>
      </c>
      <c r="AB226" s="135">
        <f t="shared" ca="1" si="124"/>
        <v>0</v>
      </c>
      <c r="AC226" s="135">
        <f t="shared" ca="1" si="124"/>
        <v>0</v>
      </c>
      <c r="AD226" s="135">
        <f t="shared" ca="1" si="124"/>
        <v>0</v>
      </c>
      <c r="AE226" s="135">
        <f t="shared" ca="1" si="124"/>
        <v>0</v>
      </c>
      <c r="AF226" s="135">
        <f t="shared" ca="1" si="124"/>
        <v>0</v>
      </c>
      <c r="AG226" s="135">
        <f t="shared" ca="1" si="124"/>
        <v>0</v>
      </c>
      <c r="AH226" s="135">
        <f t="shared" ca="1" si="124"/>
        <v>0</v>
      </c>
      <c r="AI226" s="135">
        <f t="shared" ca="1" si="124"/>
        <v>0</v>
      </c>
      <c r="AJ226" s="135">
        <f t="shared" ca="1" si="125"/>
        <v>0</v>
      </c>
      <c r="AK226" s="135">
        <f t="shared" ca="1" si="125"/>
        <v>0</v>
      </c>
      <c r="AL226" s="135">
        <f t="shared" ca="1" si="125"/>
        <v>0</v>
      </c>
      <c r="AM226" s="135">
        <f t="shared" ca="1" si="125"/>
        <v>0</v>
      </c>
      <c r="AN226" s="135">
        <f t="shared" ca="1" si="125"/>
        <v>0</v>
      </c>
      <c r="AO226" s="135">
        <f t="shared" ca="1" si="125"/>
        <v>0</v>
      </c>
      <c r="AP226" s="135">
        <f t="shared" ca="1" si="125"/>
        <v>0</v>
      </c>
      <c r="AQ226" s="135">
        <f t="shared" ca="1" si="125"/>
        <v>0</v>
      </c>
      <c r="AR226" s="135">
        <f t="shared" ca="1" si="125"/>
        <v>0</v>
      </c>
      <c r="AS226" s="135">
        <f t="shared" ca="1" si="125"/>
        <v>0</v>
      </c>
      <c r="AT226" s="135">
        <f t="shared" ca="1" si="125"/>
        <v>0</v>
      </c>
      <c r="AU226" s="135">
        <f t="shared" ca="1" si="125"/>
        <v>0</v>
      </c>
      <c r="AV226" s="135">
        <f t="shared" ca="1" si="125"/>
        <v>0</v>
      </c>
      <c r="AW226" s="135">
        <f t="shared" ca="1" si="126"/>
        <v>0</v>
      </c>
      <c r="AX226" s="135">
        <f t="shared" ca="1" si="126"/>
        <v>0</v>
      </c>
      <c r="AY226" s="135">
        <f t="shared" ca="1" si="126"/>
        <v>0</v>
      </c>
      <c r="AZ226" s="135">
        <f t="shared" ca="1" si="126"/>
        <v>0</v>
      </c>
      <c r="BA226" s="135">
        <f t="shared" ca="1" si="126"/>
        <v>0</v>
      </c>
      <c r="BB226" s="135">
        <f t="shared" ca="1" si="126"/>
        <v>0</v>
      </c>
      <c r="BC226" s="135">
        <f t="shared" ca="1" si="126"/>
        <v>0</v>
      </c>
      <c r="BD226" s="135">
        <f t="shared" ca="1" si="126"/>
        <v>0</v>
      </c>
      <c r="BE226" s="135">
        <f t="shared" ca="1" si="126"/>
        <v>0</v>
      </c>
      <c r="BF226" s="135">
        <f t="shared" ca="1" si="126"/>
        <v>0</v>
      </c>
      <c r="BG226" s="135">
        <f t="shared" ca="1" si="126"/>
        <v>0</v>
      </c>
      <c r="BH226" s="135">
        <f t="shared" ca="1" si="126"/>
        <v>0</v>
      </c>
      <c r="BI226" s="135">
        <f t="shared" ca="1" si="126"/>
        <v>0</v>
      </c>
      <c r="BJ226" s="135">
        <f t="shared" ca="1" si="126"/>
        <v>0</v>
      </c>
      <c r="BK226" s="135">
        <f t="shared" ca="1" si="126"/>
        <v>0</v>
      </c>
      <c r="BL226" s="135"/>
      <c r="BM226" s="135">
        <f ca="1">IF(INDEX($D226:$BV226, 1, MATCH(BM$11,$D$15:$BV$15,0))&gt;=PV_Zone_Ranking!$C$45,0,1)</f>
        <v>0</v>
      </c>
      <c r="BN226" s="135">
        <f t="shared" ca="1" si="111"/>
        <v>0</v>
      </c>
      <c r="BQ226">
        <f ca="1">IF(PV_Zone_Ranking!$AK$18="SS",0,IF(PV_Zone_Ranking!$G$29=0,0,1-(INDEX($D226:$BY226, 1, MATCH(BQ$11,$D$15:$BY$15,0))-PV_Zone_Ranking!$F$29)/(PV_Zone_Ranking!$G$29-PV_Zone_Ranking!$F$29)))</f>
        <v>3.8575399157771662</v>
      </c>
      <c r="BR226">
        <f>IF(PV_Zone_Ranking!$AK$18="TX",0,IF(PV_Zone_Ranking!$G$29=0,0,1-(INDEX($D226:$BY226, 1, MATCH(BR$11,$D$15:$BY$15,0))-PV_Zone_Ranking!$F$29)/(PV_Zone_Ranking!$G$29-PV_Zone_Ranking!$F$29)))</f>
        <v>0</v>
      </c>
      <c r="BS226">
        <f ca="1">IF(PV_Zone_Ranking!$G$30=0,0,1-(INDEX($D226:$BY226, 1, MATCH(BS$11,$D$15:$BY$15,0))-PV_Zone_Ranking!$F$30)/(PV_Zone_Ranking!$G$30-PV_Zone_Ranking!$F$30))</f>
        <v>1.0774207710083805</v>
      </c>
      <c r="BT226">
        <f ca="1">IF(PV_Zone_Ranking!$G$28=0,0,1-(INDEX($D226:$BY226, 1, MATCH(BT$11,$D$15:$BY$15,0))-PV_Zone_Ranking!$F$28)/(PV_Zone_Ranking!$G$28-PV_Zone_Ranking!$F$28))</f>
        <v>16.799370740204573</v>
      </c>
      <c r="BU226">
        <f ca="1">IF(PV_Zone_Ranking!$AK$18="SS",0,IF(PV_Zone_Ranking!$G$26=0,0,1-(INDEX($D226:$BY226, 1, MATCH(BU$11,$D$15:$BY$15,0))-PV_Zone_Ranking!$F$26)/(PV_Zone_Ranking!$G$26-PV_Zone_Ranking!$F$26)))</f>
        <v>19.138888658952798</v>
      </c>
      <c r="BV226">
        <f>IF(PV_Zone_Ranking!$AK$18="TX",0,IF(PV_Zone_Ranking!$G$26=0,0,1-(INDEX($D226:$BY226, 1, MATCH(BV$11,$D$15:$BY$15,0))-PV_Zone_Ranking!$F$26)/(PV_Zone_Ranking!$G$26-PV_Zone_Ranking!$F$26)))</f>
        <v>0</v>
      </c>
      <c r="BW226">
        <v>29</v>
      </c>
      <c r="BX226">
        <f t="shared" ca="1" si="127"/>
        <v>0</v>
      </c>
      <c r="BY226">
        <f t="shared" ca="1" si="127"/>
        <v>0</v>
      </c>
      <c r="BZ226">
        <f t="shared" ca="1" si="127"/>
        <v>0</v>
      </c>
      <c r="CA226">
        <f t="shared" ca="1" si="127"/>
        <v>0</v>
      </c>
      <c r="CB226">
        <f t="shared" ca="1" si="127"/>
        <v>0</v>
      </c>
      <c r="CC226">
        <f t="shared" ca="1" si="127"/>
        <v>0</v>
      </c>
      <c r="CD226">
        <f t="shared" ca="1" si="127"/>
        <v>0</v>
      </c>
      <c r="CE226">
        <f t="shared" ca="1" si="127"/>
        <v>0</v>
      </c>
      <c r="CF226">
        <f t="shared" ca="1" si="127"/>
        <v>0</v>
      </c>
      <c r="CG226">
        <f t="shared" ca="1" si="127"/>
        <v>0</v>
      </c>
      <c r="CH226" s="3">
        <f t="shared" ca="1" si="120"/>
        <v>0</v>
      </c>
      <c r="CI226" s="3">
        <f ca="1">IF($BN226=0,IF(PV_Zone_Ranking!$AK$18="SS",INDEX($D226:$BY226, 1, MATCH(CI$11,$D$15:$BY$15,0)),IF(PV_Zone_Ranking!$AK$18="TX",INDEX($D226:$BY226, 1, MATCH(CI$12,$D$15:$BY$15,0)),"Error")),0)</f>
        <v>0</v>
      </c>
      <c r="CJ226" s="4">
        <f t="shared" ca="1" si="118"/>
        <v>0</v>
      </c>
      <c r="CK226">
        <f t="shared" ca="1" si="121"/>
        <v>0</v>
      </c>
      <c r="CL226">
        <f t="shared" ca="1" si="122"/>
        <v>0</v>
      </c>
      <c r="CM226" s="4" t="str">
        <f ca="1">IF(D226=0,"",IF(CH226=0,"",COUNTIF($CH$16:$CH$197,"&gt;"&amp;CH226)+COUNTIF($CH$197:$CH226,CH226)))</f>
        <v/>
      </c>
      <c r="CN226" t="str">
        <f ca="1">IF(D226=0,"",IF(CH226=0,"",COUNTIFS($CI$16:$CI$197,"&lt;"&amp;CI226,$CI$16:$CI$197,"&lt;&gt;"&amp;0)+COUNTIF($CI$197:$CI226,CI226)))</f>
        <v/>
      </c>
      <c r="CQ226">
        <v>211</v>
      </c>
      <c r="CR226" t="e">
        <f t="shared" ca="1" si="117"/>
        <v>#N/A</v>
      </c>
      <c r="CS226" t="e">
        <f t="shared" ca="1" si="117"/>
        <v>#N/A</v>
      </c>
      <c r="CT226" s="3" t="e">
        <f t="shared" ca="1" si="117"/>
        <v>#N/A</v>
      </c>
      <c r="CU226" s="3" t="e">
        <f t="shared" ca="1" si="117"/>
        <v>#N/A</v>
      </c>
      <c r="CV226" s="4" t="e">
        <f t="shared" ca="1" si="117"/>
        <v>#N/A</v>
      </c>
      <c r="CW226" s="4" t="e">
        <f t="shared" ca="1" si="112"/>
        <v>#N/A</v>
      </c>
      <c r="CY226">
        <v>211</v>
      </c>
      <c r="CZ226" t="e">
        <f t="shared" ca="1" si="123"/>
        <v>#N/A</v>
      </c>
      <c r="DA226" t="e">
        <f t="shared" ca="1" si="123"/>
        <v>#N/A</v>
      </c>
      <c r="DB226" s="3" t="e">
        <f t="shared" ca="1" si="123"/>
        <v>#N/A</v>
      </c>
      <c r="DC226" s="3" t="e">
        <f t="shared" ca="1" si="123"/>
        <v>#N/A</v>
      </c>
      <c r="DD226" s="4" t="e">
        <f t="shared" ca="1" si="123"/>
        <v>#N/A</v>
      </c>
      <c r="DE226" s="4" t="e">
        <f t="shared" ca="1" si="113"/>
        <v>#N/A</v>
      </c>
      <c r="DF226" t="e">
        <f t="shared" ca="1" si="114"/>
        <v>#N/A</v>
      </c>
    </row>
    <row r="227" spans="4:110" x14ac:dyDescent="0.2">
      <c r="D227" s="135">
        <f t="shared" ca="1" si="128"/>
        <v>0</v>
      </c>
      <c r="E227" s="135">
        <f t="shared" ca="1" si="128"/>
        <v>0</v>
      </c>
      <c r="F227" s="135">
        <f t="shared" ca="1" si="128"/>
        <v>0</v>
      </c>
      <c r="G227" s="135">
        <f t="shared" ca="1" si="128"/>
        <v>0</v>
      </c>
      <c r="H227" s="135">
        <f t="shared" ca="1" si="128"/>
        <v>0</v>
      </c>
      <c r="I227" s="135">
        <f t="shared" ca="1" si="128"/>
        <v>0</v>
      </c>
      <c r="J227" s="2">
        <f t="shared" ca="1" si="128"/>
        <v>0</v>
      </c>
      <c r="K227" s="135">
        <f t="shared" ca="1" si="128"/>
        <v>0</v>
      </c>
      <c r="L227" s="135">
        <f t="shared" ca="1" si="128"/>
        <v>0</v>
      </c>
      <c r="M227" s="135">
        <f t="shared" ca="1" si="128"/>
        <v>0</v>
      </c>
      <c r="N227" s="135">
        <f t="shared" ca="1" si="128"/>
        <v>0</v>
      </c>
      <c r="O227" s="135">
        <f t="shared" ca="1" si="128"/>
        <v>0</v>
      </c>
      <c r="P227" s="135">
        <f t="shared" ca="1" si="128"/>
        <v>0</v>
      </c>
      <c r="Q227" s="135">
        <f t="shared" ca="1" si="128"/>
        <v>0</v>
      </c>
      <c r="R227" s="135">
        <f t="shared" ca="1" si="128"/>
        <v>0</v>
      </c>
      <c r="S227" s="135">
        <f t="shared" ca="1" si="128"/>
        <v>0</v>
      </c>
      <c r="T227" s="135">
        <f t="shared" ca="1" si="124"/>
        <v>0</v>
      </c>
      <c r="U227" s="135">
        <f t="shared" ca="1" si="124"/>
        <v>0</v>
      </c>
      <c r="V227" s="135">
        <f t="shared" ca="1" si="124"/>
        <v>0</v>
      </c>
      <c r="W227" s="135">
        <f t="shared" ca="1" si="124"/>
        <v>0</v>
      </c>
      <c r="X227" s="135">
        <f t="shared" ca="1" si="124"/>
        <v>0</v>
      </c>
      <c r="Y227" s="135">
        <f t="shared" ca="1" si="124"/>
        <v>0</v>
      </c>
      <c r="Z227" s="135">
        <f t="shared" ca="1" si="124"/>
        <v>0</v>
      </c>
      <c r="AA227" s="135">
        <f t="shared" ca="1" si="124"/>
        <v>0</v>
      </c>
      <c r="AB227" s="135">
        <f t="shared" ca="1" si="124"/>
        <v>0</v>
      </c>
      <c r="AC227" s="135">
        <f t="shared" ca="1" si="124"/>
        <v>0</v>
      </c>
      <c r="AD227" s="135">
        <f t="shared" ca="1" si="124"/>
        <v>0</v>
      </c>
      <c r="AE227" s="135">
        <f t="shared" ca="1" si="124"/>
        <v>0</v>
      </c>
      <c r="AF227" s="135">
        <f t="shared" ca="1" si="124"/>
        <v>0</v>
      </c>
      <c r="AG227" s="135">
        <f t="shared" ca="1" si="124"/>
        <v>0</v>
      </c>
      <c r="AH227" s="135">
        <f t="shared" ref="T227:AI243" ca="1" si="129">INDIRECT($B$3&amp;"!R"&amp;(ROW()-$D$14)&amp;"C"&amp;(COLUMN()-$C$15),FALSE)</f>
        <v>0</v>
      </c>
      <c r="AI227" s="135">
        <f t="shared" ca="1" si="129"/>
        <v>0</v>
      </c>
      <c r="AJ227" s="135">
        <f t="shared" ca="1" si="125"/>
        <v>0</v>
      </c>
      <c r="AK227" s="135">
        <f t="shared" ca="1" si="125"/>
        <v>0</v>
      </c>
      <c r="AL227" s="135">
        <f t="shared" ca="1" si="125"/>
        <v>0</v>
      </c>
      <c r="AM227" s="135">
        <f t="shared" ca="1" si="125"/>
        <v>0</v>
      </c>
      <c r="AN227" s="135">
        <f t="shared" ca="1" si="125"/>
        <v>0</v>
      </c>
      <c r="AO227" s="135">
        <f t="shared" ca="1" si="125"/>
        <v>0</v>
      </c>
      <c r="AP227" s="135">
        <f t="shared" ca="1" si="125"/>
        <v>0</v>
      </c>
      <c r="AQ227" s="135">
        <f t="shared" ca="1" si="125"/>
        <v>0</v>
      </c>
      <c r="AR227" s="135">
        <f t="shared" ca="1" si="125"/>
        <v>0</v>
      </c>
      <c r="AS227" s="135">
        <f t="shared" ca="1" si="125"/>
        <v>0</v>
      </c>
      <c r="AT227" s="135">
        <f t="shared" ca="1" si="125"/>
        <v>0</v>
      </c>
      <c r="AU227" s="135">
        <f t="shared" ca="1" si="125"/>
        <v>0</v>
      </c>
      <c r="AV227" s="135">
        <f t="shared" ca="1" si="125"/>
        <v>0</v>
      </c>
      <c r="AW227" s="135">
        <f t="shared" ca="1" si="126"/>
        <v>0</v>
      </c>
      <c r="AX227" s="135">
        <f t="shared" ca="1" si="126"/>
        <v>0</v>
      </c>
      <c r="AY227" s="135">
        <f t="shared" ca="1" si="126"/>
        <v>0</v>
      </c>
      <c r="AZ227" s="135">
        <f t="shared" ca="1" si="126"/>
        <v>0</v>
      </c>
      <c r="BA227" s="135">
        <f t="shared" ca="1" si="126"/>
        <v>0</v>
      </c>
      <c r="BB227" s="135">
        <f t="shared" ca="1" si="126"/>
        <v>0</v>
      </c>
      <c r="BC227" s="135">
        <f t="shared" ca="1" si="126"/>
        <v>0</v>
      </c>
      <c r="BD227" s="135">
        <f t="shared" ca="1" si="126"/>
        <v>0</v>
      </c>
      <c r="BE227" s="135">
        <f t="shared" ca="1" si="126"/>
        <v>0</v>
      </c>
      <c r="BF227" s="135">
        <f t="shared" ca="1" si="126"/>
        <v>0</v>
      </c>
      <c r="BG227" s="135">
        <f t="shared" ca="1" si="126"/>
        <v>0</v>
      </c>
      <c r="BH227" s="135">
        <f t="shared" ca="1" si="126"/>
        <v>0</v>
      </c>
      <c r="BI227" s="135">
        <f t="shared" ca="1" si="126"/>
        <v>0</v>
      </c>
      <c r="BJ227" s="135">
        <f t="shared" ca="1" si="126"/>
        <v>0</v>
      </c>
      <c r="BK227" s="135">
        <f t="shared" ca="1" si="126"/>
        <v>0</v>
      </c>
      <c r="BL227" s="135"/>
      <c r="BM227" s="135">
        <f ca="1">IF(INDEX($D227:$BV227, 1, MATCH(BM$11,$D$15:$BV$15,0))&gt;=PV_Zone_Ranking!$C$45,0,1)</f>
        <v>0</v>
      </c>
      <c r="BN227" s="135">
        <f t="shared" ca="1" si="111"/>
        <v>0</v>
      </c>
      <c r="BQ227">
        <f ca="1">IF(PV_Zone_Ranking!$AK$18="SS",0,IF(PV_Zone_Ranking!$G$29=0,0,1-(INDEX($D227:$BY227, 1, MATCH(BQ$11,$D$15:$BY$15,0))-PV_Zone_Ranking!$F$29)/(PV_Zone_Ranking!$G$29-PV_Zone_Ranking!$F$29)))</f>
        <v>3.8575399157771662</v>
      </c>
      <c r="BR227">
        <f>IF(PV_Zone_Ranking!$AK$18="TX",0,IF(PV_Zone_Ranking!$G$29=0,0,1-(INDEX($D227:$BY227, 1, MATCH(BR$11,$D$15:$BY$15,0))-PV_Zone_Ranking!$F$29)/(PV_Zone_Ranking!$G$29-PV_Zone_Ranking!$F$29)))</f>
        <v>0</v>
      </c>
      <c r="BS227">
        <f ca="1">IF(PV_Zone_Ranking!$G$30=0,0,1-(INDEX($D227:$BY227, 1, MATCH(BS$11,$D$15:$BY$15,0))-PV_Zone_Ranking!$F$30)/(PV_Zone_Ranking!$G$30-PV_Zone_Ranking!$F$30))</f>
        <v>1.0774207710083805</v>
      </c>
      <c r="BT227">
        <f ca="1">IF(PV_Zone_Ranking!$G$28=0,0,1-(INDEX($D227:$BY227, 1, MATCH(BT$11,$D$15:$BY$15,0))-PV_Zone_Ranking!$F$28)/(PV_Zone_Ranking!$G$28-PV_Zone_Ranking!$F$28))</f>
        <v>16.799370740204573</v>
      </c>
      <c r="BU227">
        <f ca="1">IF(PV_Zone_Ranking!$AK$18="SS",0,IF(PV_Zone_Ranking!$G$26=0,0,1-(INDEX($D227:$BY227, 1, MATCH(BU$11,$D$15:$BY$15,0))-PV_Zone_Ranking!$F$26)/(PV_Zone_Ranking!$G$26-PV_Zone_Ranking!$F$26)))</f>
        <v>19.138888658952798</v>
      </c>
      <c r="BV227">
        <f>IF(PV_Zone_Ranking!$AK$18="TX",0,IF(PV_Zone_Ranking!$G$26=0,0,1-(INDEX($D227:$BY227, 1, MATCH(BV$11,$D$15:$BY$15,0))-PV_Zone_Ranking!$F$26)/(PV_Zone_Ranking!$G$26-PV_Zone_Ranking!$F$26)))</f>
        <v>0</v>
      </c>
      <c r="BW227">
        <v>30</v>
      </c>
      <c r="BX227">
        <f t="shared" ca="1" si="127"/>
        <v>0</v>
      </c>
      <c r="BY227">
        <f t="shared" ca="1" si="127"/>
        <v>0</v>
      </c>
      <c r="BZ227">
        <f t="shared" ca="1" si="127"/>
        <v>0</v>
      </c>
      <c r="CA227">
        <f t="shared" ca="1" si="127"/>
        <v>0</v>
      </c>
      <c r="CB227">
        <f t="shared" ca="1" si="127"/>
        <v>0</v>
      </c>
      <c r="CC227">
        <f t="shared" ca="1" si="127"/>
        <v>0</v>
      </c>
      <c r="CD227">
        <f t="shared" ca="1" si="127"/>
        <v>0</v>
      </c>
      <c r="CE227">
        <f t="shared" ca="1" si="127"/>
        <v>0</v>
      </c>
      <c r="CF227">
        <f t="shared" ca="1" si="127"/>
        <v>0</v>
      </c>
      <c r="CG227">
        <f t="shared" ca="1" si="127"/>
        <v>0</v>
      </c>
      <c r="CH227" s="3">
        <f t="shared" ca="1" si="120"/>
        <v>0</v>
      </c>
      <c r="CI227" s="3">
        <f ca="1">IF($BN227=0,IF(PV_Zone_Ranking!$AK$18="SS",INDEX($D227:$BY227, 1, MATCH(CI$11,$D$15:$BY$15,0)),IF(PV_Zone_Ranking!$AK$18="TX",INDEX($D227:$BY227, 1, MATCH(CI$12,$D$15:$BY$15,0)),"Error")),0)</f>
        <v>0</v>
      </c>
      <c r="CJ227" s="4">
        <f t="shared" ca="1" si="118"/>
        <v>0</v>
      </c>
      <c r="CK227">
        <f t="shared" ca="1" si="121"/>
        <v>0</v>
      </c>
      <c r="CL227">
        <f t="shared" ca="1" si="122"/>
        <v>0</v>
      </c>
      <c r="CM227" s="4" t="str">
        <f ca="1">IF(D227=0,"",IF(CH227=0,"",COUNTIF($CH$16:$CH$197,"&gt;"&amp;CH227)+COUNTIF($CH$197:$CH227,CH227)))</f>
        <v/>
      </c>
      <c r="CN227" t="str">
        <f ca="1">IF(D227=0,"",IF(CH227=0,"",COUNTIFS($CI$16:$CI$197,"&lt;"&amp;CI227,$CI$16:$CI$197,"&lt;&gt;"&amp;0)+COUNTIF($CI$197:$CI227,CI227)))</f>
        <v/>
      </c>
      <c r="CQ227">
        <v>212</v>
      </c>
      <c r="CR227" t="e">
        <f t="shared" ca="1" si="117"/>
        <v>#N/A</v>
      </c>
      <c r="CS227" t="e">
        <f t="shared" ca="1" si="117"/>
        <v>#N/A</v>
      </c>
      <c r="CT227" s="3" t="e">
        <f t="shared" ca="1" si="117"/>
        <v>#N/A</v>
      </c>
      <c r="CU227" s="3" t="e">
        <f t="shared" ca="1" si="117"/>
        <v>#N/A</v>
      </c>
      <c r="CV227" s="4" t="e">
        <f t="shared" ca="1" si="117"/>
        <v>#N/A</v>
      </c>
      <c r="CW227" s="4" t="e">
        <f t="shared" ca="1" si="112"/>
        <v>#N/A</v>
      </c>
      <c r="CY227">
        <v>212</v>
      </c>
      <c r="CZ227" t="e">
        <f t="shared" ca="1" si="123"/>
        <v>#N/A</v>
      </c>
      <c r="DA227" t="e">
        <f t="shared" ca="1" si="123"/>
        <v>#N/A</v>
      </c>
      <c r="DB227" s="3" t="e">
        <f t="shared" ca="1" si="123"/>
        <v>#N/A</v>
      </c>
      <c r="DC227" s="3" t="e">
        <f t="shared" ca="1" si="123"/>
        <v>#N/A</v>
      </c>
      <c r="DD227" s="4" t="e">
        <f t="shared" ca="1" si="123"/>
        <v>#N/A</v>
      </c>
      <c r="DE227" s="4" t="e">
        <f t="shared" ca="1" si="113"/>
        <v>#N/A</v>
      </c>
      <c r="DF227" t="e">
        <f t="shared" ca="1" si="114"/>
        <v>#N/A</v>
      </c>
    </row>
    <row r="228" spans="4:110" x14ac:dyDescent="0.2">
      <c r="D228" s="135">
        <f t="shared" ca="1" si="128"/>
        <v>0</v>
      </c>
      <c r="E228" s="135">
        <f t="shared" ca="1" si="128"/>
        <v>0</v>
      </c>
      <c r="F228" s="135">
        <f t="shared" ca="1" si="128"/>
        <v>0</v>
      </c>
      <c r="G228" s="135">
        <f t="shared" ca="1" si="128"/>
        <v>0</v>
      </c>
      <c r="H228" s="135">
        <f t="shared" ca="1" si="128"/>
        <v>0</v>
      </c>
      <c r="I228" s="135">
        <f t="shared" ca="1" si="128"/>
        <v>0</v>
      </c>
      <c r="J228" s="2">
        <f t="shared" ca="1" si="128"/>
        <v>0</v>
      </c>
      <c r="K228" s="135">
        <f t="shared" ca="1" si="128"/>
        <v>0</v>
      </c>
      <c r="L228" s="135">
        <f t="shared" ca="1" si="128"/>
        <v>0</v>
      </c>
      <c r="M228" s="135">
        <f t="shared" ca="1" si="128"/>
        <v>0</v>
      </c>
      <c r="N228" s="135">
        <f t="shared" ca="1" si="128"/>
        <v>0</v>
      </c>
      <c r="O228" s="135">
        <f t="shared" ca="1" si="128"/>
        <v>0</v>
      </c>
      <c r="P228" s="135">
        <f t="shared" ca="1" si="128"/>
        <v>0</v>
      </c>
      <c r="Q228" s="135">
        <f t="shared" ca="1" si="128"/>
        <v>0</v>
      </c>
      <c r="R228" s="135">
        <f t="shared" ca="1" si="128"/>
        <v>0</v>
      </c>
      <c r="S228" s="135">
        <f t="shared" ca="1" si="128"/>
        <v>0</v>
      </c>
      <c r="T228" s="135">
        <f t="shared" ca="1" si="129"/>
        <v>0</v>
      </c>
      <c r="U228" s="135">
        <f t="shared" ca="1" si="129"/>
        <v>0</v>
      </c>
      <c r="V228" s="135">
        <f t="shared" ca="1" si="129"/>
        <v>0</v>
      </c>
      <c r="W228" s="135">
        <f t="shared" ca="1" si="129"/>
        <v>0</v>
      </c>
      <c r="X228" s="135">
        <f t="shared" ca="1" si="129"/>
        <v>0</v>
      </c>
      <c r="Y228" s="135">
        <f t="shared" ca="1" si="129"/>
        <v>0</v>
      </c>
      <c r="Z228" s="135">
        <f t="shared" ca="1" si="129"/>
        <v>0</v>
      </c>
      <c r="AA228" s="135">
        <f t="shared" ca="1" si="129"/>
        <v>0</v>
      </c>
      <c r="AB228" s="135">
        <f t="shared" ca="1" si="129"/>
        <v>0</v>
      </c>
      <c r="AC228" s="135">
        <f t="shared" ca="1" si="129"/>
        <v>0</v>
      </c>
      <c r="AD228" s="135">
        <f t="shared" ca="1" si="129"/>
        <v>0</v>
      </c>
      <c r="AE228" s="135">
        <f t="shared" ca="1" si="129"/>
        <v>0</v>
      </c>
      <c r="AF228" s="135">
        <f t="shared" ca="1" si="129"/>
        <v>0</v>
      </c>
      <c r="AG228" s="135">
        <f t="shared" ca="1" si="129"/>
        <v>0</v>
      </c>
      <c r="AH228" s="135">
        <f t="shared" ca="1" si="129"/>
        <v>0</v>
      </c>
      <c r="AI228" s="135">
        <f t="shared" ca="1" si="129"/>
        <v>0</v>
      </c>
      <c r="AJ228" s="135">
        <f t="shared" ca="1" si="125"/>
        <v>0</v>
      </c>
      <c r="AK228" s="135">
        <f t="shared" ca="1" si="125"/>
        <v>0</v>
      </c>
      <c r="AL228" s="135">
        <f t="shared" ca="1" si="125"/>
        <v>0</v>
      </c>
      <c r="AM228" s="135">
        <f t="shared" ca="1" si="125"/>
        <v>0</v>
      </c>
      <c r="AN228" s="135">
        <f t="shared" ca="1" si="125"/>
        <v>0</v>
      </c>
      <c r="AO228" s="135">
        <f t="shared" ca="1" si="125"/>
        <v>0</v>
      </c>
      <c r="AP228" s="135">
        <f t="shared" ca="1" si="125"/>
        <v>0</v>
      </c>
      <c r="AQ228" s="135">
        <f t="shared" ca="1" si="125"/>
        <v>0</v>
      </c>
      <c r="AR228" s="135">
        <f t="shared" ca="1" si="125"/>
        <v>0</v>
      </c>
      <c r="AS228" s="135">
        <f t="shared" ca="1" si="125"/>
        <v>0</v>
      </c>
      <c r="AT228" s="135">
        <f t="shared" ca="1" si="125"/>
        <v>0</v>
      </c>
      <c r="AU228" s="135">
        <f t="shared" ca="1" si="125"/>
        <v>0</v>
      </c>
      <c r="AV228" s="135">
        <f t="shared" ca="1" si="125"/>
        <v>0</v>
      </c>
      <c r="AW228" s="135">
        <f t="shared" ca="1" si="126"/>
        <v>0</v>
      </c>
      <c r="AX228" s="135">
        <f t="shared" ca="1" si="126"/>
        <v>0</v>
      </c>
      <c r="AY228" s="135">
        <f t="shared" ca="1" si="126"/>
        <v>0</v>
      </c>
      <c r="AZ228" s="135">
        <f t="shared" ca="1" si="126"/>
        <v>0</v>
      </c>
      <c r="BA228" s="135">
        <f t="shared" ca="1" si="126"/>
        <v>0</v>
      </c>
      <c r="BB228" s="135">
        <f t="shared" ca="1" si="126"/>
        <v>0</v>
      </c>
      <c r="BC228" s="135">
        <f t="shared" ca="1" si="126"/>
        <v>0</v>
      </c>
      <c r="BD228" s="135">
        <f t="shared" ca="1" si="126"/>
        <v>0</v>
      </c>
      <c r="BE228" s="135">
        <f t="shared" ca="1" si="126"/>
        <v>0</v>
      </c>
      <c r="BF228" s="135">
        <f t="shared" ca="1" si="126"/>
        <v>0</v>
      </c>
      <c r="BG228" s="135">
        <f t="shared" ca="1" si="126"/>
        <v>0</v>
      </c>
      <c r="BH228" s="135">
        <f t="shared" ca="1" si="126"/>
        <v>0</v>
      </c>
      <c r="BI228" s="135">
        <f t="shared" ca="1" si="126"/>
        <v>0</v>
      </c>
      <c r="BJ228" s="135">
        <f t="shared" ca="1" si="126"/>
        <v>0</v>
      </c>
      <c r="BK228" s="135">
        <f t="shared" ca="1" si="126"/>
        <v>0</v>
      </c>
      <c r="BL228" s="135"/>
      <c r="BM228" s="135">
        <f ca="1">IF(INDEX($D228:$BV228, 1, MATCH(BM$11,$D$15:$BV$15,0))&gt;=PV_Zone_Ranking!$C$45,0,1)</f>
        <v>0</v>
      </c>
      <c r="BN228" s="135">
        <f t="shared" ca="1" si="111"/>
        <v>0</v>
      </c>
      <c r="BQ228">
        <f ca="1">IF(PV_Zone_Ranking!$AK$18="SS",0,IF(PV_Zone_Ranking!$G$29=0,0,1-(INDEX($D228:$BY228, 1, MATCH(BQ$11,$D$15:$BY$15,0))-PV_Zone_Ranking!$F$29)/(PV_Zone_Ranking!$G$29-PV_Zone_Ranking!$F$29)))</f>
        <v>3.8575399157771662</v>
      </c>
      <c r="BR228">
        <f>IF(PV_Zone_Ranking!$AK$18="TX",0,IF(PV_Zone_Ranking!$G$29=0,0,1-(INDEX($D228:$BY228, 1, MATCH(BR$11,$D$15:$BY$15,0))-PV_Zone_Ranking!$F$29)/(PV_Zone_Ranking!$G$29-PV_Zone_Ranking!$F$29)))</f>
        <v>0</v>
      </c>
      <c r="BS228">
        <f ca="1">IF(PV_Zone_Ranking!$G$30=0,0,1-(INDEX($D228:$BY228, 1, MATCH(BS$11,$D$15:$BY$15,0))-PV_Zone_Ranking!$F$30)/(PV_Zone_Ranking!$G$30-PV_Zone_Ranking!$F$30))</f>
        <v>1.0774207710083805</v>
      </c>
      <c r="BT228">
        <f ca="1">IF(PV_Zone_Ranking!$G$28=0,0,1-(INDEX($D228:$BY228, 1, MATCH(BT$11,$D$15:$BY$15,0))-PV_Zone_Ranking!$F$28)/(PV_Zone_Ranking!$G$28-PV_Zone_Ranking!$F$28))</f>
        <v>16.799370740204573</v>
      </c>
      <c r="BU228">
        <f ca="1">IF(PV_Zone_Ranking!$AK$18="SS",0,IF(PV_Zone_Ranking!$G$26=0,0,1-(INDEX($D228:$BY228, 1, MATCH(BU$11,$D$15:$BY$15,0))-PV_Zone_Ranking!$F$26)/(PV_Zone_Ranking!$G$26-PV_Zone_Ranking!$F$26)))</f>
        <v>19.138888658952798</v>
      </c>
      <c r="BV228">
        <f>IF(PV_Zone_Ranking!$AK$18="TX",0,IF(PV_Zone_Ranking!$G$26=0,0,1-(INDEX($D228:$BY228, 1, MATCH(BV$11,$D$15:$BY$15,0))-PV_Zone_Ranking!$F$26)/(PV_Zone_Ranking!$G$26-PV_Zone_Ranking!$F$26)))</f>
        <v>0</v>
      </c>
      <c r="BW228">
        <v>31</v>
      </c>
      <c r="BX228">
        <f t="shared" ca="1" si="127"/>
        <v>0</v>
      </c>
      <c r="BY228">
        <f t="shared" ca="1" si="127"/>
        <v>0</v>
      </c>
      <c r="BZ228">
        <f t="shared" ca="1" si="127"/>
        <v>0</v>
      </c>
      <c r="CA228">
        <f t="shared" ca="1" si="127"/>
        <v>0</v>
      </c>
      <c r="CB228">
        <f t="shared" ca="1" si="127"/>
        <v>0</v>
      </c>
      <c r="CC228">
        <f t="shared" ca="1" si="127"/>
        <v>0</v>
      </c>
      <c r="CD228">
        <f t="shared" ca="1" si="127"/>
        <v>0</v>
      </c>
      <c r="CE228">
        <f t="shared" ca="1" si="127"/>
        <v>0</v>
      </c>
      <c r="CF228">
        <f t="shared" ca="1" si="127"/>
        <v>0</v>
      </c>
      <c r="CG228">
        <f t="shared" ca="1" si="127"/>
        <v>0</v>
      </c>
      <c r="CH228" s="3">
        <f t="shared" ca="1" si="120"/>
        <v>0</v>
      </c>
      <c r="CI228" s="3">
        <f ca="1">IF($BN228=0,IF(PV_Zone_Ranking!$AK$18="SS",INDEX($D228:$BY228, 1, MATCH(CI$11,$D$15:$BY$15,0)),IF(PV_Zone_Ranking!$AK$18="TX",INDEX($D228:$BY228, 1, MATCH(CI$12,$D$15:$BY$15,0)),"Error")),0)</f>
        <v>0</v>
      </c>
      <c r="CJ228" s="4">
        <f t="shared" ca="1" si="118"/>
        <v>0</v>
      </c>
      <c r="CK228">
        <f t="shared" ca="1" si="121"/>
        <v>0</v>
      </c>
      <c r="CL228">
        <f t="shared" ca="1" si="122"/>
        <v>0</v>
      </c>
      <c r="CM228" s="4" t="str">
        <f ca="1">IF(D228=0,"",IF(CH228=0,"",COUNTIF($CH$16:$CH$197,"&gt;"&amp;CH228)+COUNTIF($CH$197:$CH228,CH228)))</f>
        <v/>
      </c>
      <c r="CN228" t="str">
        <f ca="1">IF(D228=0,"",IF(CH228=0,"",COUNTIFS($CI$16:$CI$197,"&lt;"&amp;CI228,$CI$16:$CI$197,"&lt;&gt;"&amp;0)+COUNTIF($CI$197:$CI228,CI228)))</f>
        <v/>
      </c>
      <c r="CQ228">
        <v>213</v>
      </c>
      <c r="CR228" t="e">
        <f t="shared" ca="1" si="117"/>
        <v>#N/A</v>
      </c>
      <c r="CS228" t="e">
        <f t="shared" ca="1" si="117"/>
        <v>#N/A</v>
      </c>
      <c r="CT228" s="3" t="e">
        <f t="shared" ca="1" si="117"/>
        <v>#N/A</v>
      </c>
      <c r="CU228" s="3" t="e">
        <f t="shared" ca="1" si="117"/>
        <v>#N/A</v>
      </c>
      <c r="CV228" s="4" t="e">
        <f t="shared" ca="1" si="117"/>
        <v>#N/A</v>
      </c>
      <c r="CW228" s="4" t="e">
        <f t="shared" ca="1" si="112"/>
        <v>#N/A</v>
      </c>
      <c r="CY228">
        <v>213</v>
      </c>
      <c r="CZ228" t="e">
        <f t="shared" ca="1" si="123"/>
        <v>#N/A</v>
      </c>
      <c r="DA228" t="e">
        <f t="shared" ca="1" si="123"/>
        <v>#N/A</v>
      </c>
      <c r="DB228" s="3" t="e">
        <f t="shared" ca="1" si="123"/>
        <v>#N/A</v>
      </c>
      <c r="DC228" s="3" t="e">
        <f t="shared" ca="1" si="123"/>
        <v>#N/A</v>
      </c>
      <c r="DD228" s="4" t="e">
        <f t="shared" ca="1" si="123"/>
        <v>#N/A</v>
      </c>
      <c r="DE228" s="4" t="e">
        <f t="shared" ca="1" si="113"/>
        <v>#N/A</v>
      </c>
      <c r="DF228" t="e">
        <f t="shared" ca="1" si="114"/>
        <v>#N/A</v>
      </c>
    </row>
    <row r="229" spans="4:110" x14ac:dyDescent="0.2">
      <c r="D229" s="135">
        <f t="shared" ca="1" si="128"/>
        <v>0</v>
      </c>
      <c r="E229" s="135">
        <f t="shared" ca="1" si="128"/>
        <v>0</v>
      </c>
      <c r="F229" s="135">
        <f t="shared" ca="1" si="128"/>
        <v>0</v>
      </c>
      <c r="G229" s="135">
        <f t="shared" ca="1" si="128"/>
        <v>0</v>
      </c>
      <c r="H229" s="135">
        <f t="shared" ca="1" si="128"/>
        <v>0</v>
      </c>
      <c r="I229" s="135">
        <f t="shared" ca="1" si="128"/>
        <v>0</v>
      </c>
      <c r="J229" s="2">
        <f t="shared" ca="1" si="128"/>
        <v>0</v>
      </c>
      <c r="K229" s="135">
        <f t="shared" ca="1" si="128"/>
        <v>0</v>
      </c>
      <c r="L229" s="135">
        <f t="shared" ca="1" si="128"/>
        <v>0</v>
      </c>
      <c r="M229" s="135">
        <f t="shared" ca="1" si="128"/>
        <v>0</v>
      </c>
      <c r="N229" s="135">
        <f t="shared" ca="1" si="128"/>
        <v>0</v>
      </c>
      <c r="O229" s="135">
        <f t="shared" ca="1" si="128"/>
        <v>0</v>
      </c>
      <c r="P229" s="135">
        <f t="shared" ca="1" si="128"/>
        <v>0</v>
      </c>
      <c r="Q229" s="135">
        <f t="shared" ca="1" si="128"/>
        <v>0</v>
      </c>
      <c r="R229" s="135">
        <f t="shared" ca="1" si="128"/>
        <v>0</v>
      </c>
      <c r="S229" s="135">
        <f t="shared" ca="1" si="128"/>
        <v>0</v>
      </c>
      <c r="T229" s="135">
        <f t="shared" ca="1" si="129"/>
        <v>0</v>
      </c>
      <c r="U229" s="135">
        <f t="shared" ca="1" si="129"/>
        <v>0</v>
      </c>
      <c r="V229" s="135">
        <f t="shared" ca="1" si="129"/>
        <v>0</v>
      </c>
      <c r="W229" s="135">
        <f t="shared" ca="1" si="129"/>
        <v>0</v>
      </c>
      <c r="X229" s="135">
        <f t="shared" ca="1" si="129"/>
        <v>0</v>
      </c>
      <c r="Y229" s="135">
        <f t="shared" ca="1" si="129"/>
        <v>0</v>
      </c>
      <c r="Z229" s="135">
        <f t="shared" ca="1" si="129"/>
        <v>0</v>
      </c>
      <c r="AA229" s="135">
        <f t="shared" ca="1" si="129"/>
        <v>0</v>
      </c>
      <c r="AB229" s="135">
        <f t="shared" ca="1" si="129"/>
        <v>0</v>
      </c>
      <c r="AC229" s="135">
        <f t="shared" ca="1" si="129"/>
        <v>0</v>
      </c>
      <c r="AD229" s="135">
        <f t="shared" ca="1" si="129"/>
        <v>0</v>
      </c>
      <c r="AE229" s="135">
        <f t="shared" ca="1" si="129"/>
        <v>0</v>
      </c>
      <c r="AF229" s="135">
        <f t="shared" ca="1" si="129"/>
        <v>0</v>
      </c>
      <c r="AG229" s="135">
        <f t="shared" ca="1" si="129"/>
        <v>0</v>
      </c>
      <c r="AH229" s="135">
        <f t="shared" ca="1" si="129"/>
        <v>0</v>
      </c>
      <c r="AI229" s="135">
        <f t="shared" ca="1" si="129"/>
        <v>0</v>
      </c>
      <c r="AJ229" s="135">
        <f t="shared" ca="1" si="125"/>
        <v>0</v>
      </c>
      <c r="AK229" s="135">
        <f t="shared" ca="1" si="125"/>
        <v>0</v>
      </c>
      <c r="AL229" s="135">
        <f t="shared" ca="1" si="125"/>
        <v>0</v>
      </c>
      <c r="AM229" s="135">
        <f t="shared" ca="1" si="125"/>
        <v>0</v>
      </c>
      <c r="AN229" s="135">
        <f t="shared" ca="1" si="125"/>
        <v>0</v>
      </c>
      <c r="AO229" s="135">
        <f t="shared" ca="1" si="125"/>
        <v>0</v>
      </c>
      <c r="AP229" s="135">
        <f t="shared" ca="1" si="125"/>
        <v>0</v>
      </c>
      <c r="AQ229" s="135">
        <f t="shared" ca="1" si="125"/>
        <v>0</v>
      </c>
      <c r="AR229" s="135">
        <f t="shared" ca="1" si="125"/>
        <v>0</v>
      </c>
      <c r="AS229" s="135">
        <f t="shared" ca="1" si="125"/>
        <v>0</v>
      </c>
      <c r="AT229" s="135">
        <f t="shared" ca="1" si="125"/>
        <v>0</v>
      </c>
      <c r="AU229" s="135">
        <f t="shared" ca="1" si="125"/>
        <v>0</v>
      </c>
      <c r="AV229" s="135">
        <f t="shared" ca="1" si="125"/>
        <v>0</v>
      </c>
      <c r="AW229" s="135">
        <f t="shared" ca="1" si="126"/>
        <v>0</v>
      </c>
      <c r="AX229" s="135">
        <f t="shared" ca="1" si="126"/>
        <v>0</v>
      </c>
      <c r="AY229" s="135">
        <f t="shared" ca="1" si="126"/>
        <v>0</v>
      </c>
      <c r="AZ229" s="135">
        <f t="shared" ca="1" si="126"/>
        <v>0</v>
      </c>
      <c r="BA229" s="135">
        <f t="shared" ca="1" si="126"/>
        <v>0</v>
      </c>
      <c r="BB229" s="135">
        <f t="shared" ca="1" si="126"/>
        <v>0</v>
      </c>
      <c r="BC229" s="135">
        <f t="shared" ca="1" si="126"/>
        <v>0</v>
      </c>
      <c r="BD229" s="135">
        <f t="shared" ca="1" si="126"/>
        <v>0</v>
      </c>
      <c r="BE229" s="135">
        <f t="shared" ca="1" si="126"/>
        <v>0</v>
      </c>
      <c r="BF229" s="135">
        <f t="shared" ca="1" si="126"/>
        <v>0</v>
      </c>
      <c r="BG229" s="135">
        <f t="shared" ca="1" si="126"/>
        <v>0</v>
      </c>
      <c r="BH229" s="135">
        <f t="shared" ca="1" si="126"/>
        <v>0</v>
      </c>
      <c r="BI229" s="135">
        <f t="shared" ca="1" si="126"/>
        <v>0</v>
      </c>
      <c r="BJ229" s="135">
        <f t="shared" ca="1" si="126"/>
        <v>0</v>
      </c>
      <c r="BK229" s="135">
        <f t="shared" ca="1" si="126"/>
        <v>0</v>
      </c>
      <c r="BL229" s="135"/>
      <c r="BM229" s="135">
        <f ca="1">IF(INDEX($D229:$BV229, 1, MATCH(BM$11,$D$15:$BV$15,0))&gt;=PV_Zone_Ranking!$C$45,0,1)</f>
        <v>0</v>
      </c>
      <c r="BN229" s="135">
        <f t="shared" ca="1" si="111"/>
        <v>0</v>
      </c>
      <c r="BQ229">
        <f ca="1">IF(PV_Zone_Ranking!$AK$18="SS",0,IF(PV_Zone_Ranking!$G$29=0,0,1-(INDEX($D229:$BY229, 1, MATCH(BQ$11,$D$15:$BY$15,0))-PV_Zone_Ranking!$F$29)/(PV_Zone_Ranking!$G$29-PV_Zone_Ranking!$F$29)))</f>
        <v>3.8575399157771662</v>
      </c>
      <c r="BR229">
        <f>IF(PV_Zone_Ranking!$AK$18="TX",0,IF(PV_Zone_Ranking!$G$29=0,0,1-(INDEX($D229:$BY229, 1, MATCH(BR$11,$D$15:$BY$15,0))-PV_Zone_Ranking!$F$29)/(PV_Zone_Ranking!$G$29-PV_Zone_Ranking!$F$29)))</f>
        <v>0</v>
      </c>
      <c r="BS229">
        <f ca="1">IF(PV_Zone_Ranking!$G$30=0,0,1-(INDEX($D229:$BY229, 1, MATCH(BS$11,$D$15:$BY$15,0))-PV_Zone_Ranking!$F$30)/(PV_Zone_Ranking!$G$30-PV_Zone_Ranking!$F$30))</f>
        <v>1.0774207710083805</v>
      </c>
      <c r="BT229">
        <f ca="1">IF(PV_Zone_Ranking!$G$28=0,0,1-(INDEX($D229:$BY229, 1, MATCH(BT$11,$D$15:$BY$15,0))-PV_Zone_Ranking!$F$28)/(PV_Zone_Ranking!$G$28-PV_Zone_Ranking!$F$28))</f>
        <v>16.799370740204573</v>
      </c>
      <c r="BU229">
        <f ca="1">IF(PV_Zone_Ranking!$AK$18="SS",0,IF(PV_Zone_Ranking!$G$26=0,0,1-(INDEX($D229:$BY229, 1, MATCH(BU$11,$D$15:$BY$15,0))-PV_Zone_Ranking!$F$26)/(PV_Zone_Ranking!$G$26-PV_Zone_Ranking!$F$26)))</f>
        <v>19.138888658952798</v>
      </c>
      <c r="BV229">
        <f>IF(PV_Zone_Ranking!$AK$18="TX",0,IF(PV_Zone_Ranking!$G$26=0,0,1-(INDEX($D229:$BY229, 1, MATCH(BV$11,$D$15:$BY$15,0))-PV_Zone_Ranking!$F$26)/(PV_Zone_Ranking!$G$26-PV_Zone_Ranking!$F$26)))</f>
        <v>0</v>
      </c>
      <c r="BW229">
        <v>32</v>
      </c>
      <c r="BX229">
        <f t="shared" ca="1" si="127"/>
        <v>0</v>
      </c>
      <c r="BY229">
        <f t="shared" ca="1" si="127"/>
        <v>0</v>
      </c>
      <c r="BZ229">
        <f t="shared" ca="1" si="127"/>
        <v>0</v>
      </c>
      <c r="CA229">
        <f t="shared" ca="1" si="127"/>
        <v>0</v>
      </c>
      <c r="CB229">
        <f t="shared" ca="1" si="127"/>
        <v>0</v>
      </c>
      <c r="CC229">
        <f t="shared" ca="1" si="127"/>
        <v>0</v>
      </c>
      <c r="CD229">
        <f t="shared" ca="1" si="127"/>
        <v>0</v>
      </c>
      <c r="CE229">
        <f t="shared" ca="1" si="127"/>
        <v>0</v>
      </c>
      <c r="CF229">
        <f t="shared" ca="1" si="127"/>
        <v>0</v>
      </c>
      <c r="CG229">
        <f t="shared" ca="1" si="127"/>
        <v>0</v>
      </c>
      <c r="CH229" s="3">
        <f t="shared" ca="1" si="120"/>
        <v>0</v>
      </c>
      <c r="CI229" s="3">
        <f ca="1">IF($BN229=0,IF(PV_Zone_Ranking!$AK$18="SS",INDEX($D229:$BY229, 1, MATCH(CI$11,$D$15:$BY$15,0)),IF(PV_Zone_Ranking!$AK$18="TX",INDEX($D229:$BY229, 1, MATCH(CI$12,$D$15:$BY$15,0)),"Error")),0)</f>
        <v>0</v>
      </c>
      <c r="CJ229" s="4">
        <f t="shared" ca="1" si="118"/>
        <v>0</v>
      </c>
      <c r="CK229">
        <f t="shared" ca="1" si="121"/>
        <v>0</v>
      </c>
      <c r="CL229">
        <f t="shared" ca="1" si="122"/>
        <v>0</v>
      </c>
      <c r="CM229" s="4" t="str">
        <f ca="1">IF(D229=0,"",IF(CH229=0,"",COUNTIF($CH$16:$CH$197,"&gt;"&amp;CH229)+COUNTIF($CH$197:$CH229,CH229)))</f>
        <v/>
      </c>
      <c r="CN229" t="str">
        <f ca="1">IF(D229=0,"",IF(CH229=0,"",COUNTIFS($CI$16:$CI$197,"&lt;"&amp;CI229,$CI$16:$CI$197,"&lt;&gt;"&amp;0)+COUNTIF($CI$197:$CI229,CI229)))</f>
        <v/>
      </c>
      <c r="CQ229">
        <v>214</v>
      </c>
      <c r="CR229" t="e">
        <f t="shared" ca="1" si="117"/>
        <v>#N/A</v>
      </c>
      <c r="CS229" t="e">
        <f t="shared" ca="1" si="117"/>
        <v>#N/A</v>
      </c>
      <c r="CT229" s="3" t="e">
        <f t="shared" ca="1" si="117"/>
        <v>#N/A</v>
      </c>
      <c r="CU229" s="3" t="e">
        <f t="shared" ca="1" si="117"/>
        <v>#N/A</v>
      </c>
      <c r="CV229" s="4" t="e">
        <f t="shared" ca="1" si="117"/>
        <v>#N/A</v>
      </c>
      <c r="CW229" s="4" t="e">
        <f t="shared" ca="1" si="112"/>
        <v>#N/A</v>
      </c>
      <c r="CY229">
        <v>214</v>
      </c>
      <c r="CZ229" t="e">
        <f t="shared" ca="1" si="123"/>
        <v>#N/A</v>
      </c>
      <c r="DA229" t="e">
        <f t="shared" ca="1" si="123"/>
        <v>#N/A</v>
      </c>
      <c r="DB229" s="3" t="e">
        <f t="shared" ca="1" si="123"/>
        <v>#N/A</v>
      </c>
      <c r="DC229" s="3" t="e">
        <f t="shared" ca="1" si="123"/>
        <v>#N/A</v>
      </c>
      <c r="DD229" s="4" t="e">
        <f t="shared" ca="1" si="123"/>
        <v>#N/A</v>
      </c>
      <c r="DE229" s="4" t="e">
        <f t="shared" ca="1" si="113"/>
        <v>#N/A</v>
      </c>
      <c r="DF229" t="e">
        <f t="shared" ca="1" si="114"/>
        <v>#N/A</v>
      </c>
    </row>
    <row r="230" spans="4:110" x14ac:dyDescent="0.2">
      <c r="D230" s="135">
        <f t="shared" ca="1" si="128"/>
        <v>0</v>
      </c>
      <c r="E230" s="135">
        <f t="shared" ca="1" si="128"/>
        <v>0</v>
      </c>
      <c r="F230" s="135">
        <f t="shared" ca="1" si="128"/>
        <v>0</v>
      </c>
      <c r="G230" s="135">
        <f t="shared" ca="1" si="128"/>
        <v>0</v>
      </c>
      <c r="H230" s="135">
        <f t="shared" ca="1" si="128"/>
        <v>0</v>
      </c>
      <c r="I230" s="135">
        <f t="shared" ca="1" si="128"/>
        <v>0</v>
      </c>
      <c r="J230" s="2">
        <f t="shared" ca="1" si="128"/>
        <v>0</v>
      </c>
      <c r="K230" s="135">
        <f t="shared" ca="1" si="128"/>
        <v>0</v>
      </c>
      <c r="L230" s="135">
        <f t="shared" ca="1" si="128"/>
        <v>0</v>
      </c>
      <c r="M230" s="135">
        <f t="shared" ca="1" si="128"/>
        <v>0</v>
      </c>
      <c r="N230" s="135">
        <f t="shared" ca="1" si="128"/>
        <v>0</v>
      </c>
      <c r="O230" s="135">
        <f t="shared" ca="1" si="128"/>
        <v>0</v>
      </c>
      <c r="P230" s="135">
        <f t="shared" ca="1" si="128"/>
        <v>0</v>
      </c>
      <c r="Q230" s="135">
        <f t="shared" ca="1" si="128"/>
        <v>0</v>
      </c>
      <c r="R230" s="135">
        <f t="shared" ca="1" si="128"/>
        <v>0</v>
      </c>
      <c r="S230" s="135">
        <f t="shared" ca="1" si="128"/>
        <v>0</v>
      </c>
      <c r="T230" s="135">
        <f t="shared" ca="1" si="129"/>
        <v>0</v>
      </c>
      <c r="U230" s="135">
        <f t="shared" ca="1" si="129"/>
        <v>0</v>
      </c>
      <c r="V230" s="135">
        <f t="shared" ca="1" si="129"/>
        <v>0</v>
      </c>
      <c r="W230" s="135">
        <f t="shared" ca="1" si="129"/>
        <v>0</v>
      </c>
      <c r="X230" s="135">
        <f t="shared" ca="1" si="129"/>
        <v>0</v>
      </c>
      <c r="Y230" s="135">
        <f t="shared" ca="1" si="129"/>
        <v>0</v>
      </c>
      <c r="Z230" s="135">
        <f t="shared" ca="1" si="129"/>
        <v>0</v>
      </c>
      <c r="AA230" s="135">
        <f t="shared" ca="1" si="129"/>
        <v>0</v>
      </c>
      <c r="AB230" s="135">
        <f t="shared" ca="1" si="129"/>
        <v>0</v>
      </c>
      <c r="AC230" s="135">
        <f t="shared" ca="1" si="129"/>
        <v>0</v>
      </c>
      <c r="AD230" s="135">
        <f t="shared" ca="1" si="129"/>
        <v>0</v>
      </c>
      <c r="AE230" s="135">
        <f t="shared" ca="1" si="129"/>
        <v>0</v>
      </c>
      <c r="AF230" s="135">
        <f t="shared" ca="1" si="129"/>
        <v>0</v>
      </c>
      <c r="AG230" s="135">
        <f t="shared" ca="1" si="129"/>
        <v>0</v>
      </c>
      <c r="AH230" s="135">
        <f t="shared" ca="1" si="129"/>
        <v>0</v>
      </c>
      <c r="AI230" s="135">
        <f t="shared" ca="1" si="129"/>
        <v>0</v>
      </c>
      <c r="AJ230" s="135">
        <f t="shared" ca="1" si="125"/>
        <v>0</v>
      </c>
      <c r="AK230" s="135">
        <f t="shared" ca="1" si="125"/>
        <v>0</v>
      </c>
      <c r="AL230" s="135">
        <f t="shared" ca="1" si="125"/>
        <v>0</v>
      </c>
      <c r="AM230" s="135">
        <f t="shared" ca="1" si="125"/>
        <v>0</v>
      </c>
      <c r="AN230" s="135">
        <f t="shared" ca="1" si="125"/>
        <v>0</v>
      </c>
      <c r="AO230" s="135">
        <f t="shared" ca="1" si="125"/>
        <v>0</v>
      </c>
      <c r="AP230" s="135">
        <f t="shared" ca="1" si="125"/>
        <v>0</v>
      </c>
      <c r="AQ230" s="135">
        <f t="shared" ca="1" si="125"/>
        <v>0</v>
      </c>
      <c r="AR230" s="135">
        <f t="shared" ca="1" si="125"/>
        <v>0</v>
      </c>
      <c r="AS230" s="135">
        <f t="shared" ca="1" si="125"/>
        <v>0</v>
      </c>
      <c r="AT230" s="135">
        <f t="shared" ca="1" si="125"/>
        <v>0</v>
      </c>
      <c r="AU230" s="135">
        <f t="shared" ca="1" si="125"/>
        <v>0</v>
      </c>
      <c r="AV230" s="135">
        <f t="shared" ca="1" si="125"/>
        <v>0</v>
      </c>
      <c r="AW230" s="135">
        <f t="shared" ca="1" si="126"/>
        <v>0</v>
      </c>
      <c r="AX230" s="135">
        <f t="shared" ca="1" si="126"/>
        <v>0</v>
      </c>
      <c r="AY230" s="135">
        <f t="shared" ca="1" si="126"/>
        <v>0</v>
      </c>
      <c r="AZ230" s="135">
        <f t="shared" ca="1" si="126"/>
        <v>0</v>
      </c>
      <c r="BA230" s="135">
        <f t="shared" ca="1" si="126"/>
        <v>0</v>
      </c>
      <c r="BB230" s="135">
        <f t="shared" ca="1" si="126"/>
        <v>0</v>
      </c>
      <c r="BC230" s="135">
        <f t="shared" ca="1" si="126"/>
        <v>0</v>
      </c>
      <c r="BD230" s="135">
        <f t="shared" ca="1" si="126"/>
        <v>0</v>
      </c>
      <c r="BE230" s="135">
        <f t="shared" ca="1" si="126"/>
        <v>0</v>
      </c>
      <c r="BF230" s="135">
        <f t="shared" ca="1" si="126"/>
        <v>0</v>
      </c>
      <c r="BG230" s="135">
        <f t="shared" ca="1" si="126"/>
        <v>0</v>
      </c>
      <c r="BH230" s="135">
        <f t="shared" ca="1" si="126"/>
        <v>0</v>
      </c>
      <c r="BI230" s="135">
        <f t="shared" ca="1" si="126"/>
        <v>0</v>
      </c>
      <c r="BJ230" s="135">
        <f t="shared" ca="1" si="126"/>
        <v>0</v>
      </c>
      <c r="BK230" s="135">
        <f t="shared" ca="1" si="126"/>
        <v>0</v>
      </c>
      <c r="BL230" s="135"/>
      <c r="BM230" s="135">
        <f ca="1">IF(INDEX($D230:$BV230, 1, MATCH(BM$11,$D$15:$BV$15,0))&gt;=PV_Zone_Ranking!$C$45,0,1)</f>
        <v>0</v>
      </c>
      <c r="BN230" s="135">
        <f t="shared" ca="1" si="111"/>
        <v>0</v>
      </c>
      <c r="BQ230">
        <f ca="1">IF(PV_Zone_Ranking!$AK$18="SS",0,IF(PV_Zone_Ranking!$G$29=0,0,1-(INDEX($D230:$BY230, 1, MATCH(BQ$11,$D$15:$BY$15,0))-PV_Zone_Ranking!$F$29)/(PV_Zone_Ranking!$G$29-PV_Zone_Ranking!$F$29)))</f>
        <v>3.8575399157771662</v>
      </c>
      <c r="BR230">
        <f>IF(PV_Zone_Ranking!$AK$18="TX",0,IF(PV_Zone_Ranking!$G$29=0,0,1-(INDEX($D230:$BY230, 1, MATCH(BR$11,$D$15:$BY$15,0))-PV_Zone_Ranking!$F$29)/(PV_Zone_Ranking!$G$29-PV_Zone_Ranking!$F$29)))</f>
        <v>0</v>
      </c>
      <c r="BS230">
        <f ca="1">IF(PV_Zone_Ranking!$G$30=0,0,1-(INDEX($D230:$BY230, 1, MATCH(BS$11,$D$15:$BY$15,0))-PV_Zone_Ranking!$F$30)/(PV_Zone_Ranking!$G$30-PV_Zone_Ranking!$F$30))</f>
        <v>1.0774207710083805</v>
      </c>
      <c r="BT230">
        <f ca="1">IF(PV_Zone_Ranking!$G$28=0,0,1-(INDEX($D230:$BY230, 1, MATCH(BT$11,$D$15:$BY$15,0))-PV_Zone_Ranking!$F$28)/(PV_Zone_Ranking!$G$28-PV_Zone_Ranking!$F$28))</f>
        <v>16.799370740204573</v>
      </c>
      <c r="BU230">
        <f ca="1">IF(PV_Zone_Ranking!$AK$18="SS",0,IF(PV_Zone_Ranking!$G$26=0,0,1-(INDEX($D230:$BY230, 1, MATCH(BU$11,$D$15:$BY$15,0))-PV_Zone_Ranking!$F$26)/(PV_Zone_Ranking!$G$26-PV_Zone_Ranking!$F$26)))</f>
        <v>19.138888658952798</v>
      </c>
      <c r="BV230">
        <f>IF(PV_Zone_Ranking!$AK$18="TX",0,IF(PV_Zone_Ranking!$G$26=0,0,1-(INDEX($D230:$BY230, 1, MATCH(BV$11,$D$15:$BY$15,0))-PV_Zone_Ranking!$F$26)/(PV_Zone_Ranking!$G$26-PV_Zone_Ranking!$F$26)))</f>
        <v>0</v>
      </c>
      <c r="BW230">
        <v>33</v>
      </c>
      <c r="BX230">
        <f t="shared" ca="1" si="127"/>
        <v>0</v>
      </c>
      <c r="BY230">
        <f t="shared" ca="1" si="127"/>
        <v>0</v>
      </c>
      <c r="BZ230">
        <f t="shared" ca="1" si="127"/>
        <v>0</v>
      </c>
      <c r="CA230">
        <f t="shared" ca="1" si="127"/>
        <v>0</v>
      </c>
      <c r="CB230">
        <f t="shared" ca="1" si="127"/>
        <v>0</v>
      </c>
      <c r="CC230">
        <f t="shared" ca="1" si="127"/>
        <v>0</v>
      </c>
      <c r="CD230">
        <f t="shared" ca="1" si="127"/>
        <v>0</v>
      </c>
      <c r="CE230">
        <f t="shared" ca="1" si="127"/>
        <v>0</v>
      </c>
      <c r="CF230">
        <f t="shared" ca="1" si="127"/>
        <v>0</v>
      </c>
      <c r="CG230">
        <f t="shared" ca="1" si="127"/>
        <v>0</v>
      </c>
      <c r="CH230" s="3">
        <f t="shared" ca="1" si="120"/>
        <v>0</v>
      </c>
      <c r="CI230" s="3">
        <f ca="1">IF($BN230=0,IF(PV_Zone_Ranking!$AK$18="SS",INDEX($D230:$BY230, 1, MATCH(CI$11,$D$15:$BY$15,0)),IF(PV_Zone_Ranking!$AK$18="TX",INDEX($D230:$BY230, 1, MATCH(CI$12,$D$15:$BY$15,0)),"Error")),0)</f>
        <v>0</v>
      </c>
      <c r="CJ230" s="4">
        <f t="shared" ca="1" si="118"/>
        <v>0</v>
      </c>
      <c r="CK230">
        <f t="shared" ca="1" si="121"/>
        <v>0</v>
      </c>
      <c r="CL230">
        <f t="shared" ca="1" si="122"/>
        <v>0</v>
      </c>
      <c r="CM230" s="4" t="str">
        <f ca="1">IF(D230=0,"",IF(CH230=0,"",COUNTIF($CH$16:$CH$197,"&gt;"&amp;CH230)+COUNTIF($CH$197:$CH230,CH230)))</f>
        <v/>
      </c>
      <c r="CN230" t="str">
        <f ca="1">IF(D230=0,"",IF(CH230=0,"",COUNTIFS($CI$16:$CI$197,"&lt;"&amp;CI230,$CI$16:$CI$197,"&lt;&gt;"&amp;0)+COUNTIF($CI$197:$CI230,CI230)))</f>
        <v/>
      </c>
      <c r="CQ230">
        <v>215</v>
      </c>
      <c r="CR230" t="e">
        <f t="shared" ca="1" si="117"/>
        <v>#N/A</v>
      </c>
      <c r="CS230" t="e">
        <f t="shared" ca="1" si="117"/>
        <v>#N/A</v>
      </c>
      <c r="CT230" s="3" t="e">
        <f t="shared" ca="1" si="117"/>
        <v>#N/A</v>
      </c>
      <c r="CU230" s="3" t="e">
        <f t="shared" ca="1" si="117"/>
        <v>#N/A</v>
      </c>
      <c r="CV230" s="4" t="e">
        <f t="shared" ca="1" si="117"/>
        <v>#N/A</v>
      </c>
      <c r="CW230" s="4" t="e">
        <f t="shared" ca="1" si="112"/>
        <v>#N/A</v>
      </c>
      <c r="CY230">
        <v>215</v>
      </c>
      <c r="CZ230" t="e">
        <f t="shared" ca="1" si="123"/>
        <v>#N/A</v>
      </c>
      <c r="DA230" t="e">
        <f t="shared" ca="1" si="123"/>
        <v>#N/A</v>
      </c>
      <c r="DB230" s="3" t="e">
        <f t="shared" ca="1" si="123"/>
        <v>#N/A</v>
      </c>
      <c r="DC230" s="3" t="e">
        <f t="shared" ca="1" si="123"/>
        <v>#N/A</v>
      </c>
      <c r="DD230" s="4" t="e">
        <f t="shared" ca="1" si="123"/>
        <v>#N/A</v>
      </c>
      <c r="DE230" s="4" t="e">
        <f t="shared" ca="1" si="113"/>
        <v>#N/A</v>
      </c>
      <c r="DF230" t="e">
        <f t="shared" ca="1" si="114"/>
        <v>#N/A</v>
      </c>
    </row>
    <row r="231" spans="4:110" x14ac:dyDescent="0.2">
      <c r="D231" s="135">
        <f t="shared" ca="1" si="128"/>
        <v>0</v>
      </c>
      <c r="E231" s="135">
        <f t="shared" ca="1" si="128"/>
        <v>0</v>
      </c>
      <c r="F231" s="135">
        <f t="shared" ca="1" si="128"/>
        <v>0</v>
      </c>
      <c r="G231" s="135">
        <f t="shared" ca="1" si="128"/>
        <v>0</v>
      </c>
      <c r="H231" s="135">
        <f t="shared" ca="1" si="128"/>
        <v>0</v>
      </c>
      <c r="I231" s="135">
        <f t="shared" ca="1" si="128"/>
        <v>0</v>
      </c>
      <c r="J231" s="2">
        <f t="shared" ca="1" si="128"/>
        <v>0</v>
      </c>
      <c r="K231" s="135">
        <f t="shared" ca="1" si="128"/>
        <v>0</v>
      </c>
      <c r="L231" s="135">
        <f t="shared" ca="1" si="128"/>
        <v>0</v>
      </c>
      <c r="M231" s="135">
        <f t="shared" ca="1" si="128"/>
        <v>0</v>
      </c>
      <c r="N231" s="135">
        <f t="shared" ca="1" si="128"/>
        <v>0</v>
      </c>
      <c r="O231" s="135">
        <f t="shared" ca="1" si="128"/>
        <v>0</v>
      </c>
      <c r="P231" s="135">
        <f t="shared" ca="1" si="128"/>
        <v>0</v>
      </c>
      <c r="Q231" s="135">
        <f t="shared" ca="1" si="128"/>
        <v>0</v>
      </c>
      <c r="R231" s="135">
        <f t="shared" ca="1" si="128"/>
        <v>0</v>
      </c>
      <c r="S231" s="135">
        <f t="shared" ca="1" si="128"/>
        <v>0</v>
      </c>
      <c r="T231" s="135">
        <f t="shared" ca="1" si="129"/>
        <v>0</v>
      </c>
      <c r="U231" s="135">
        <f t="shared" ca="1" si="129"/>
        <v>0</v>
      </c>
      <c r="V231" s="135">
        <f t="shared" ca="1" si="129"/>
        <v>0</v>
      </c>
      <c r="W231" s="135">
        <f t="shared" ca="1" si="129"/>
        <v>0</v>
      </c>
      <c r="X231" s="135">
        <f t="shared" ca="1" si="129"/>
        <v>0</v>
      </c>
      <c r="Y231" s="135">
        <f t="shared" ca="1" si="129"/>
        <v>0</v>
      </c>
      <c r="Z231" s="135">
        <f t="shared" ca="1" si="129"/>
        <v>0</v>
      </c>
      <c r="AA231" s="135">
        <f t="shared" ca="1" si="129"/>
        <v>0</v>
      </c>
      <c r="AB231" s="135">
        <f t="shared" ca="1" si="129"/>
        <v>0</v>
      </c>
      <c r="AC231" s="135">
        <f t="shared" ca="1" si="129"/>
        <v>0</v>
      </c>
      <c r="AD231" s="135">
        <f t="shared" ca="1" si="129"/>
        <v>0</v>
      </c>
      <c r="AE231" s="135">
        <f t="shared" ca="1" si="129"/>
        <v>0</v>
      </c>
      <c r="AF231" s="135">
        <f t="shared" ca="1" si="129"/>
        <v>0</v>
      </c>
      <c r="AG231" s="135">
        <f t="shared" ca="1" si="129"/>
        <v>0</v>
      </c>
      <c r="AH231" s="135">
        <f t="shared" ca="1" si="129"/>
        <v>0</v>
      </c>
      <c r="AI231" s="135">
        <f t="shared" ca="1" si="129"/>
        <v>0</v>
      </c>
      <c r="AJ231" s="135">
        <f t="shared" ca="1" si="125"/>
        <v>0</v>
      </c>
      <c r="AK231" s="135">
        <f t="shared" ca="1" si="125"/>
        <v>0</v>
      </c>
      <c r="AL231" s="135">
        <f t="shared" ca="1" si="125"/>
        <v>0</v>
      </c>
      <c r="AM231" s="135">
        <f t="shared" ca="1" si="125"/>
        <v>0</v>
      </c>
      <c r="AN231" s="135">
        <f t="shared" ca="1" si="125"/>
        <v>0</v>
      </c>
      <c r="AO231" s="135">
        <f t="shared" ca="1" si="125"/>
        <v>0</v>
      </c>
      <c r="AP231" s="135">
        <f t="shared" ca="1" si="125"/>
        <v>0</v>
      </c>
      <c r="AQ231" s="135">
        <f t="shared" ca="1" si="125"/>
        <v>0</v>
      </c>
      <c r="AR231" s="135">
        <f t="shared" ca="1" si="125"/>
        <v>0</v>
      </c>
      <c r="AS231" s="135">
        <f t="shared" ca="1" si="125"/>
        <v>0</v>
      </c>
      <c r="AT231" s="135">
        <f t="shared" ca="1" si="125"/>
        <v>0</v>
      </c>
      <c r="AU231" s="135">
        <f t="shared" ca="1" si="125"/>
        <v>0</v>
      </c>
      <c r="AV231" s="135">
        <f t="shared" ca="1" si="125"/>
        <v>0</v>
      </c>
      <c r="AW231" s="135">
        <f t="shared" ca="1" si="126"/>
        <v>0</v>
      </c>
      <c r="AX231" s="135">
        <f t="shared" ca="1" si="126"/>
        <v>0</v>
      </c>
      <c r="AY231" s="135">
        <f t="shared" ca="1" si="126"/>
        <v>0</v>
      </c>
      <c r="AZ231" s="135">
        <f t="shared" ca="1" si="126"/>
        <v>0</v>
      </c>
      <c r="BA231" s="135">
        <f t="shared" ca="1" si="126"/>
        <v>0</v>
      </c>
      <c r="BB231" s="135">
        <f t="shared" ca="1" si="126"/>
        <v>0</v>
      </c>
      <c r="BC231" s="135">
        <f t="shared" ca="1" si="126"/>
        <v>0</v>
      </c>
      <c r="BD231" s="135">
        <f t="shared" ca="1" si="126"/>
        <v>0</v>
      </c>
      <c r="BE231" s="135">
        <f t="shared" ca="1" si="126"/>
        <v>0</v>
      </c>
      <c r="BF231" s="135">
        <f t="shared" ca="1" si="126"/>
        <v>0</v>
      </c>
      <c r="BG231" s="135">
        <f t="shared" ca="1" si="126"/>
        <v>0</v>
      </c>
      <c r="BH231" s="135">
        <f t="shared" ca="1" si="126"/>
        <v>0</v>
      </c>
      <c r="BI231" s="135">
        <f t="shared" ca="1" si="126"/>
        <v>0</v>
      </c>
      <c r="BJ231" s="135">
        <f t="shared" ca="1" si="126"/>
        <v>0</v>
      </c>
      <c r="BK231" s="135">
        <f t="shared" ca="1" si="126"/>
        <v>0</v>
      </c>
      <c r="BL231" s="135"/>
      <c r="BM231" s="135">
        <f ca="1">IF(INDEX($D231:$BV231, 1, MATCH(BM$11,$D$15:$BV$15,0))&gt;=PV_Zone_Ranking!$C$45,0,1)</f>
        <v>0</v>
      </c>
      <c r="BN231" s="135">
        <f t="shared" ca="1" si="111"/>
        <v>0</v>
      </c>
      <c r="BQ231">
        <f ca="1">IF(PV_Zone_Ranking!$AK$18="SS",0,IF(PV_Zone_Ranking!$G$29=0,0,1-(INDEX($D231:$BY231, 1, MATCH(BQ$11,$D$15:$BY$15,0))-PV_Zone_Ranking!$F$29)/(PV_Zone_Ranking!$G$29-PV_Zone_Ranking!$F$29)))</f>
        <v>3.8575399157771662</v>
      </c>
      <c r="BR231">
        <f>IF(PV_Zone_Ranking!$AK$18="TX",0,IF(PV_Zone_Ranking!$G$29=0,0,1-(INDEX($D231:$BY231, 1, MATCH(BR$11,$D$15:$BY$15,0))-PV_Zone_Ranking!$F$29)/(PV_Zone_Ranking!$G$29-PV_Zone_Ranking!$F$29)))</f>
        <v>0</v>
      </c>
      <c r="BS231">
        <f ca="1">IF(PV_Zone_Ranking!$G$30=0,0,1-(INDEX($D231:$BY231, 1, MATCH(BS$11,$D$15:$BY$15,0))-PV_Zone_Ranking!$F$30)/(PV_Zone_Ranking!$G$30-PV_Zone_Ranking!$F$30))</f>
        <v>1.0774207710083805</v>
      </c>
      <c r="BT231">
        <f ca="1">IF(PV_Zone_Ranking!$G$28=0,0,1-(INDEX($D231:$BY231, 1, MATCH(BT$11,$D$15:$BY$15,0))-PV_Zone_Ranking!$F$28)/(PV_Zone_Ranking!$G$28-PV_Zone_Ranking!$F$28))</f>
        <v>16.799370740204573</v>
      </c>
      <c r="BU231">
        <f ca="1">IF(PV_Zone_Ranking!$AK$18="SS",0,IF(PV_Zone_Ranking!$G$26=0,0,1-(INDEX($D231:$BY231, 1, MATCH(BU$11,$D$15:$BY$15,0))-PV_Zone_Ranking!$F$26)/(PV_Zone_Ranking!$G$26-PV_Zone_Ranking!$F$26)))</f>
        <v>19.138888658952798</v>
      </c>
      <c r="BV231">
        <f>IF(PV_Zone_Ranking!$AK$18="TX",0,IF(PV_Zone_Ranking!$G$26=0,0,1-(INDEX($D231:$BY231, 1, MATCH(BV$11,$D$15:$BY$15,0))-PV_Zone_Ranking!$F$26)/(PV_Zone_Ranking!$G$26-PV_Zone_Ranking!$F$26)))</f>
        <v>0</v>
      </c>
      <c r="BW231">
        <v>34</v>
      </c>
      <c r="BX231">
        <f t="shared" ca="1" si="127"/>
        <v>0</v>
      </c>
      <c r="BY231">
        <f t="shared" ca="1" si="127"/>
        <v>0</v>
      </c>
      <c r="BZ231">
        <f t="shared" ca="1" si="127"/>
        <v>0</v>
      </c>
      <c r="CA231">
        <f t="shared" ca="1" si="127"/>
        <v>0</v>
      </c>
      <c r="CB231">
        <f t="shared" ca="1" si="127"/>
        <v>0</v>
      </c>
      <c r="CC231">
        <f t="shared" ca="1" si="127"/>
        <v>0</v>
      </c>
      <c r="CD231">
        <f t="shared" ca="1" si="127"/>
        <v>0</v>
      </c>
      <c r="CE231">
        <f t="shared" ca="1" si="127"/>
        <v>0</v>
      </c>
      <c r="CF231">
        <f t="shared" ca="1" si="127"/>
        <v>0</v>
      </c>
      <c r="CG231">
        <f t="shared" ca="1" si="127"/>
        <v>0</v>
      </c>
      <c r="CH231" s="3">
        <f t="shared" ca="1" si="120"/>
        <v>0</v>
      </c>
      <c r="CI231" s="3">
        <f ca="1">IF($BN231=0,IF(PV_Zone_Ranking!$AK$18="SS",INDEX($D231:$BY231, 1, MATCH(CI$11,$D$15:$BY$15,0)),IF(PV_Zone_Ranking!$AK$18="TX",INDEX($D231:$BY231, 1, MATCH(CI$12,$D$15:$BY$15,0)),"Error")),0)</f>
        <v>0</v>
      </c>
      <c r="CJ231" s="4">
        <f t="shared" ca="1" si="118"/>
        <v>0</v>
      </c>
      <c r="CK231">
        <f t="shared" ca="1" si="121"/>
        <v>0</v>
      </c>
      <c r="CL231">
        <f t="shared" ca="1" si="122"/>
        <v>0</v>
      </c>
      <c r="CM231" s="4" t="str">
        <f ca="1">IF(D231=0,"",IF(CH231=0,"",COUNTIF($CH$16:$CH$197,"&gt;"&amp;CH231)+COUNTIF($CH$197:$CH231,CH231)))</f>
        <v/>
      </c>
      <c r="CN231" t="str">
        <f ca="1">IF(D231=0,"",IF(CH231=0,"",COUNTIFS($CI$16:$CI$197,"&lt;"&amp;CI231,$CI$16:$CI$197,"&lt;&gt;"&amp;0)+COUNTIF($CI$197:$CI231,CI231)))</f>
        <v/>
      </c>
      <c r="CQ231">
        <v>216</v>
      </c>
      <c r="CR231" t="e">
        <f t="shared" ca="1" si="117"/>
        <v>#N/A</v>
      </c>
      <c r="CS231" t="e">
        <f t="shared" ca="1" si="117"/>
        <v>#N/A</v>
      </c>
      <c r="CT231" s="3" t="e">
        <f t="shared" ca="1" si="117"/>
        <v>#N/A</v>
      </c>
      <c r="CU231" s="3" t="e">
        <f t="shared" ca="1" si="117"/>
        <v>#N/A</v>
      </c>
      <c r="CV231" s="4" t="e">
        <f t="shared" ca="1" si="117"/>
        <v>#N/A</v>
      </c>
      <c r="CW231" s="4" t="e">
        <f t="shared" ca="1" si="112"/>
        <v>#N/A</v>
      </c>
      <c r="CY231">
        <v>216</v>
      </c>
      <c r="CZ231" t="e">
        <f t="shared" ca="1" si="123"/>
        <v>#N/A</v>
      </c>
      <c r="DA231" t="e">
        <f t="shared" ca="1" si="123"/>
        <v>#N/A</v>
      </c>
      <c r="DB231" s="3" t="e">
        <f t="shared" ca="1" si="123"/>
        <v>#N/A</v>
      </c>
      <c r="DC231" s="3" t="e">
        <f t="shared" ca="1" si="123"/>
        <v>#N/A</v>
      </c>
      <c r="DD231" s="4" t="e">
        <f t="shared" ca="1" si="123"/>
        <v>#N/A</v>
      </c>
      <c r="DE231" s="4" t="e">
        <f t="shared" ca="1" si="113"/>
        <v>#N/A</v>
      </c>
      <c r="DF231" t="e">
        <f t="shared" ca="1" si="114"/>
        <v>#N/A</v>
      </c>
    </row>
    <row r="232" spans="4:110" x14ac:dyDescent="0.2">
      <c r="D232" s="135">
        <f t="shared" ca="1" si="128"/>
        <v>0</v>
      </c>
      <c r="E232" s="135">
        <f t="shared" ca="1" si="128"/>
        <v>0</v>
      </c>
      <c r="F232" s="135">
        <f t="shared" ca="1" si="128"/>
        <v>0</v>
      </c>
      <c r="G232" s="135">
        <f t="shared" ca="1" si="128"/>
        <v>0</v>
      </c>
      <c r="H232" s="135">
        <f t="shared" ca="1" si="128"/>
        <v>0</v>
      </c>
      <c r="I232" s="135">
        <f t="shared" ca="1" si="128"/>
        <v>0</v>
      </c>
      <c r="J232" s="2">
        <f t="shared" ca="1" si="128"/>
        <v>0</v>
      </c>
      <c r="K232" s="135">
        <f t="shared" ca="1" si="128"/>
        <v>0</v>
      </c>
      <c r="L232" s="135">
        <f t="shared" ca="1" si="128"/>
        <v>0</v>
      </c>
      <c r="M232" s="135">
        <f t="shared" ca="1" si="128"/>
        <v>0</v>
      </c>
      <c r="N232" s="135">
        <f t="shared" ca="1" si="128"/>
        <v>0</v>
      </c>
      <c r="O232" s="135">
        <f t="shared" ca="1" si="128"/>
        <v>0</v>
      </c>
      <c r="P232" s="135">
        <f t="shared" ca="1" si="128"/>
        <v>0</v>
      </c>
      <c r="Q232" s="135">
        <f t="shared" ca="1" si="128"/>
        <v>0</v>
      </c>
      <c r="R232" s="135">
        <f t="shared" ca="1" si="128"/>
        <v>0</v>
      </c>
      <c r="S232" s="135">
        <f t="shared" ca="1" si="128"/>
        <v>0</v>
      </c>
      <c r="T232" s="135">
        <f t="shared" ca="1" si="129"/>
        <v>0</v>
      </c>
      <c r="U232" s="135">
        <f t="shared" ca="1" si="129"/>
        <v>0</v>
      </c>
      <c r="V232" s="135">
        <f t="shared" ca="1" si="129"/>
        <v>0</v>
      </c>
      <c r="W232" s="135">
        <f t="shared" ca="1" si="129"/>
        <v>0</v>
      </c>
      <c r="X232" s="135">
        <f t="shared" ca="1" si="129"/>
        <v>0</v>
      </c>
      <c r="Y232" s="135">
        <f t="shared" ca="1" si="129"/>
        <v>0</v>
      </c>
      <c r="Z232" s="135">
        <f t="shared" ca="1" si="129"/>
        <v>0</v>
      </c>
      <c r="AA232" s="135">
        <f t="shared" ca="1" si="129"/>
        <v>0</v>
      </c>
      <c r="AB232" s="135">
        <f t="shared" ca="1" si="129"/>
        <v>0</v>
      </c>
      <c r="AC232" s="135">
        <f t="shared" ca="1" si="129"/>
        <v>0</v>
      </c>
      <c r="AD232" s="135">
        <f t="shared" ca="1" si="129"/>
        <v>0</v>
      </c>
      <c r="AE232" s="135">
        <f t="shared" ca="1" si="129"/>
        <v>0</v>
      </c>
      <c r="AF232" s="135">
        <f t="shared" ca="1" si="129"/>
        <v>0</v>
      </c>
      <c r="AG232" s="135">
        <f t="shared" ca="1" si="129"/>
        <v>0</v>
      </c>
      <c r="AH232" s="135">
        <f t="shared" ca="1" si="129"/>
        <v>0</v>
      </c>
      <c r="AI232" s="135">
        <f t="shared" ca="1" si="129"/>
        <v>0</v>
      </c>
      <c r="AJ232" s="135">
        <f t="shared" ca="1" si="125"/>
        <v>0</v>
      </c>
      <c r="AK232" s="135">
        <f t="shared" ca="1" si="125"/>
        <v>0</v>
      </c>
      <c r="AL232" s="135">
        <f t="shared" ca="1" si="125"/>
        <v>0</v>
      </c>
      <c r="AM232" s="135">
        <f t="shared" ca="1" si="125"/>
        <v>0</v>
      </c>
      <c r="AN232" s="135">
        <f t="shared" ca="1" si="125"/>
        <v>0</v>
      </c>
      <c r="AO232" s="135">
        <f t="shared" ca="1" si="125"/>
        <v>0</v>
      </c>
      <c r="AP232" s="135">
        <f t="shared" ca="1" si="125"/>
        <v>0</v>
      </c>
      <c r="AQ232" s="135">
        <f t="shared" ca="1" si="125"/>
        <v>0</v>
      </c>
      <c r="AR232" s="135">
        <f t="shared" ca="1" si="125"/>
        <v>0</v>
      </c>
      <c r="AS232" s="135">
        <f t="shared" ca="1" si="125"/>
        <v>0</v>
      </c>
      <c r="AT232" s="135">
        <f t="shared" ca="1" si="125"/>
        <v>0</v>
      </c>
      <c r="AU232" s="135">
        <f t="shared" ca="1" si="125"/>
        <v>0</v>
      </c>
      <c r="AV232" s="135">
        <f t="shared" ca="1" si="125"/>
        <v>0</v>
      </c>
      <c r="AW232" s="135">
        <f t="shared" ca="1" si="126"/>
        <v>0</v>
      </c>
      <c r="AX232" s="135">
        <f t="shared" ca="1" si="126"/>
        <v>0</v>
      </c>
      <c r="AY232" s="135">
        <f t="shared" ca="1" si="126"/>
        <v>0</v>
      </c>
      <c r="AZ232" s="135">
        <f t="shared" ca="1" si="126"/>
        <v>0</v>
      </c>
      <c r="BA232" s="135">
        <f t="shared" ca="1" si="126"/>
        <v>0</v>
      </c>
      <c r="BB232" s="135">
        <f t="shared" ca="1" si="126"/>
        <v>0</v>
      </c>
      <c r="BC232" s="135">
        <f t="shared" ca="1" si="126"/>
        <v>0</v>
      </c>
      <c r="BD232" s="135">
        <f t="shared" ca="1" si="126"/>
        <v>0</v>
      </c>
      <c r="BE232" s="135">
        <f t="shared" ca="1" si="126"/>
        <v>0</v>
      </c>
      <c r="BF232" s="135">
        <f t="shared" ca="1" si="126"/>
        <v>0</v>
      </c>
      <c r="BG232" s="135">
        <f t="shared" ca="1" si="126"/>
        <v>0</v>
      </c>
      <c r="BH232" s="135">
        <f t="shared" ca="1" si="126"/>
        <v>0</v>
      </c>
      <c r="BI232" s="135">
        <f t="shared" ca="1" si="126"/>
        <v>0</v>
      </c>
      <c r="BJ232" s="135">
        <f t="shared" ca="1" si="126"/>
        <v>0</v>
      </c>
      <c r="BK232" s="135">
        <f t="shared" ca="1" si="126"/>
        <v>0</v>
      </c>
      <c r="BL232" s="135"/>
      <c r="BM232" s="135">
        <f ca="1">IF(INDEX($D232:$BV232, 1, MATCH(BM$11,$D$15:$BV$15,0))&gt;=PV_Zone_Ranking!$C$45,0,1)</f>
        <v>0</v>
      </c>
      <c r="BN232" s="135">
        <f t="shared" ca="1" si="111"/>
        <v>0</v>
      </c>
      <c r="BQ232">
        <f ca="1">IF(PV_Zone_Ranking!$AK$18="SS",0,IF(PV_Zone_Ranking!$G$29=0,0,1-(INDEX($D232:$BY232, 1, MATCH(BQ$11,$D$15:$BY$15,0))-PV_Zone_Ranking!$F$29)/(PV_Zone_Ranking!$G$29-PV_Zone_Ranking!$F$29)))</f>
        <v>3.8575399157771662</v>
      </c>
      <c r="BR232">
        <f>IF(PV_Zone_Ranking!$AK$18="TX",0,IF(PV_Zone_Ranking!$G$29=0,0,1-(INDEX($D232:$BY232, 1, MATCH(BR$11,$D$15:$BY$15,0))-PV_Zone_Ranking!$F$29)/(PV_Zone_Ranking!$G$29-PV_Zone_Ranking!$F$29)))</f>
        <v>0</v>
      </c>
      <c r="BS232">
        <f ca="1">IF(PV_Zone_Ranking!$G$30=0,0,1-(INDEX($D232:$BY232, 1, MATCH(BS$11,$D$15:$BY$15,0))-PV_Zone_Ranking!$F$30)/(PV_Zone_Ranking!$G$30-PV_Zone_Ranking!$F$30))</f>
        <v>1.0774207710083805</v>
      </c>
      <c r="BT232">
        <f ca="1">IF(PV_Zone_Ranking!$G$28=0,0,1-(INDEX($D232:$BY232, 1, MATCH(BT$11,$D$15:$BY$15,0))-PV_Zone_Ranking!$F$28)/(PV_Zone_Ranking!$G$28-PV_Zone_Ranking!$F$28))</f>
        <v>16.799370740204573</v>
      </c>
      <c r="BU232">
        <f ca="1">IF(PV_Zone_Ranking!$AK$18="SS",0,IF(PV_Zone_Ranking!$G$26=0,0,1-(INDEX($D232:$BY232, 1, MATCH(BU$11,$D$15:$BY$15,0))-PV_Zone_Ranking!$F$26)/(PV_Zone_Ranking!$G$26-PV_Zone_Ranking!$F$26)))</f>
        <v>19.138888658952798</v>
      </c>
      <c r="BV232">
        <f>IF(PV_Zone_Ranking!$AK$18="TX",0,IF(PV_Zone_Ranking!$G$26=0,0,1-(INDEX($D232:$BY232, 1, MATCH(BV$11,$D$15:$BY$15,0))-PV_Zone_Ranking!$F$26)/(PV_Zone_Ranking!$G$26-PV_Zone_Ranking!$F$26)))</f>
        <v>0</v>
      </c>
      <c r="BW232">
        <v>35</v>
      </c>
      <c r="BX232">
        <f t="shared" ca="1" si="127"/>
        <v>0</v>
      </c>
      <c r="BY232">
        <f t="shared" ca="1" si="127"/>
        <v>0</v>
      </c>
      <c r="BZ232">
        <f t="shared" ca="1" si="127"/>
        <v>0</v>
      </c>
      <c r="CA232">
        <f t="shared" ca="1" si="127"/>
        <v>0</v>
      </c>
      <c r="CB232">
        <f t="shared" ca="1" si="127"/>
        <v>0</v>
      </c>
      <c r="CC232">
        <f t="shared" ca="1" si="127"/>
        <v>0</v>
      </c>
      <c r="CD232">
        <f t="shared" ca="1" si="127"/>
        <v>0</v>
      </c>
      <c r="CE232">
        <f t="shared" ca="1" si="127"/>
        <v>0</v>
      </c>
      <c r="CF232">
        <f t="shared" ca="1" si="127"/>
        <v>0</v>
      </c>
      <c r="CG232">
        <f t="shared" ca="1" si="127"/>
        <v>0</v>
      </c>
      <c r="CH232" s="3">
        <f t="shared" ca="1" si="120"/>
        <v>0</v>
      </c>
      <c r="CI232" s="3">
        <f ca="1">IF($BN232=0,IF(PV_Zone_Ranking!$AK$18="SS",INDEX($D232:$BY232, 1, MATCH(CI$11,$D$15:$BY$15,0)),IF(PV_Zone_Ranking!$AK$18="TX",INDEX($D232:$BY232, 1, MATCH(CI$12,$D$15:$BY$15,0)),"Error")),0)</f>
        <v>0</v>
      </c>
      <c r="CJ232" s="4">
        <f t="shared" ca="1" si="118"/>
        <v>0</v>
      </c>
      <c r="CK232">
        <f t="shared" ca="1" si="121"/>
        <v>0</v>
      </c>
      <c r="CL232">
        <f t="shared" ca="1" si="122"/>
        <v>0</v>
      </c>
      <c r="CM232" s="4" t="str">
        <f ca="1">IF(D232=0,"",IF(CH232=0,"",COUNTIF($CH$16:$CH$197,"&gt;"&amp;CH232)+COUNTIF($CH$197:$CH232,CH232)))</f>
        <v/>
      </c>
      <c r="CN232" t="str">
        <f ca="1">IF(D232=0,"",IF(CH232=0,"",COUNTIFS($CI$16:$CI$197,"&lt;"&amp;CI232,$CI$16:$CI$197,"&lt;&gt;"&amp;0)+COUNTIF($CI$197:$CI232,CI232)))</f>
        <v/>
      </c>
      <c r="CQ232">
        <v>217</v>
      </c>
      <c r="CR232" t="e">
        <f t="shared" ca="1" si="117"/>
        <v>#N/A</v>
      </c>
      <c r="CS232" t="e">
        <f t="shared" ca="1" si="117"/>
        <v>#N/A</v>
      </c>
      <c r="CT232" s="3" t="e">
        <f t="shared" ca="1" si="117"/>
        <v>#N/A</v>
      </c>
      <c r="CU232" s="3" t="e">
        <f t="shared" ca="1" si="117"/>
        <v>#N/A</v>
      </c>
      <c r="CV232" s="4" t="e">
        <f t="shared" ca="1" si="117"/>
        <v>#N/A</v>
      </c>
      <c r="CW232" s="4" t="e">
        <f t="shared" ca="1" si="112"/>
        <v>#N/A</v>
      </c>
      <c r="CY232">
        <v>217</v>
      </c>
      <c r="CZ232" t="e">
        <f t="shared" ca="1" si="123"/>
        <v>#N/A</v>
      </c>
      <c r="DA232" t="e">
        <f t="shared" ca="1" si="123"/>
        <v>#N/A</v>
      </c>
      <c r="DB232" s="3" t="e">
        <f t="shared" ca="1" si="123"/>
        <v>#N/A</v>
      </c>
      <c r="DC232" s="3" t="e">
        <f t="shared" ca="1" si="123"/>
        <v>#N/A</v>
      </c>
      <c r="DD232" s="4" t="e">
        <f t="shared" ca="1" si="123"/>
        <v>#N/A</v>
      </c>
      <c r="DE232" s="4" t="e">
        <f t="shared" ca="1" si="113"/>
        <v>#N/A</v>
      </c>
      <c r="DF232" t="e">
        <f t="shared" ca="1" si="114"/>
        <v>#N/A</v>
      </c>
    </row>
    <row r="233" spans="4:110" x14ac:dyDescent="0.2">
      <c r="D233" s="135">
        <f t="shared" ca="1" si="128"/>
        <v>0</v>
      </c>
      <c r="E233" s="135">
        <f t="shared" ca="1" si="128"/>
        <v>0</v>
      </c>
      <c r="F233" s="135">
        <f t="shared" ca="1" si="128"/>
        <v>0</v>
      </c>
      <c r="G233" s="135">
        <f t="shared" ca="1" si="128"/>
        <v>0</v>
      </c>
      <c r="H233" s="135">
        <f t="shared" ca="1" si="128"/>
        <v>0</v>
      </c>
      <c r="I233" s="135">
        <f t="shared" ca="1" si="128"/>
        <v>0</v>
      </c>
      <c r="J233" s="2">
        <f t="shared" ca="1" si="128"/>
        <v>0</v>
      </c>
      <c r="K233" s="135">
        <f t="shared" ca="1" si="128"/>
        <v>0</v>
      </c>
      <c r="L233" s="135">
        <f t="shared" ca="1" si="128"/>
        <v>0</v>
      </c>
      <c r="M233" s="135">
        <f t="shared" ca="1" si="128"/>
        <v>0</v>
      </c>
      <c r="N233" s="135">
        <f t="shared" ca="1" si="128"/>
        <v>0</v>
      </c>
      <c r="O233" s="135">
        <f t="shared" ca="1" si="128"/>
        <v>0</v>
      </c>
      <c r="P233" s="135">
        <f t="shared" ca="1" si="128"/>
        <v>0</v>
      </c>
      <c r="Q233" s="135">
        <f t="shared" ca="1" si="128"/>
        <v>0</v>
      </c>
      <c r="R233" s="135">
        <f t="shared" ca="1" si="128"/>
        <v>0</v>
      </c>
      <c r="S233" s="135">
        <f t="shared" ca="1" si="128"/>
        <v>0</v>
      </c>
      <c r="T233" s="135">
        <f t="shared" ca="1" si="129"/>
        <v>0</v>
      </c>
      <c r="U233" s="135">
        <f t="shared" ca="1" si="129"/>
        <v>0</v>
      </c>
      <c r="V233" s="135">
        <f t="shared" ca="1" si="129"/>
        <v>0</v>
      </c>
      <c r="W233" s="135">
        <f t="shared" ca="1" si="129"/>
        <v>0</v>
      </c>
      <c r="X233" s="135">
        <f t="shared" ca="1" si="129"/>
        <v>0</v>
      </c>
      <c r="Y233" s="135">
        <f t="shared" ca="1" si="129"/>
        <v>0</v>
      </c>
      <c r="Z233" s="135">
        <f t="shared" ca="1" si="129"/>
        <v>0</v>
      </c>
      <c r="AA233" s="135">
        <f t="shared" ca="1" si="129"/>
        <v>0</v>
      </c>
      <c r="AB233" s="135">
        <f t="shared" ca="1" si="129"/>
        <v>0</v>
      </c>
      <c r="AC233" s="135">
        <f t="shared" ca="1" si="129"/>
        <v>0</v>
      </c>
      <c r="AD233" s="135">
        <f t="shared" ca="1" si="129"/>
        <v>0</v>
      </c>
      <c r="AE233" s="135">
        <f t="shared" ca="1" si="129"/>
        <v>0</v>
      </c>
      <c r="AF233" s="135">
        <f t="shared" ca="1" si="129"/>
        <v>0</v>
      </c>
      <c r="AG233" s="135">
        <f t="shared" ca="1" si="129"/>
        <v>0</v>
      </c>
      <c r="AH233" s="135">
        <f t="shared" ca="1" si="129"/>
        <v>0</v>
      </c>
      <c r="AI233" s="135">
        <f t="shared" ca="1" si="129"/>
        <v>0</v>
      </c>
      <c r="AJ233" s="135">
        <f t="shared" ca="1" si="125"/>
        <v>0</v>
      </c>
      <c r="AK233" s="135">
        <f t="shared" ca="1" si="125"/>
        <v>0</v>
      </c>
      <c r="AL233" s="135">
        <f t="shared" ca="1" si="125"/>
        <v>0</v>
      </c>
      <c r="AM233" s="135">
        <f t="shared" ca="1" si="125"/>
        <v>0</v>
      </c>
      <c r="AN233" s="135">
        <f t="shared" ca="1" si="125"/>
        <v>0</v>
      </c>
      <c r="AO233" s="135">
        <f t="shared" ca="1" si="125"/>
        <v>0</v>
      </c>
      <c r="AP233" s="135">
        <f t="shared" ca="1" si="125"/>
        <v>0</v>
      </c>
      <c r="AQ233" s="135">
        <f t="shared" ca="1" si="125"/>
        <v>0</v>
      </c>
      <c r="AR233" s="135">
        <f t="shared" ca="1" si="125"/>
        <v>0</v>
      </c>
      <c r="AS233" s="135">
        <f t="shared" ca="1" si="125"/>
        <v>0</v>
      </c>
      <c r="AT233" s="135">
        <f t="shared" ca="1" si="125"/>
        <v>0</v>
      </c>
      <c r="AU233" s="135">
        <f t="shared" ca="1" si="125"/>
        <v>0</v>
      </c>
      <c r="AV233" s="135">
        <f t="shared" ca="1" si="125"/>
        <v>0</v>
      </c>
      <c r="AW233" s="135">
        <f t="shared" ca="1" si="126"/>
        <v>0</v>
      </c>
      <c r="AX233" s="135">
        <f t="shared" ca="1" si="126"/>
        <v>0</v>
      </c>
      <c r="AY233" s="135">
        <f t="shared" ca="1" si="126"/>
        <v>0</v>
      </c>
      <c r="AZ233" s="135">
        <f t="shared" ca="1" si="126"/>
        <v>0</v>
      </c>
      <c r="BA233" s="135">
        <f t="shared" ca="1" si="126"/>
        <v>0</v>
      </c>
      <c r="BB233" s="135">
        <f t="shared" ca="1" si="126"/>
        <v>0</v>
      </c>
      <c r="BC233" s="135">
        <f t="shared" ca="1" si="126"/>
        <v>0</v>
      </c>
      <c r="BD233" s="135">
        <f t="shared" ca="1" si="126"/>
        <v>0</v>
      </c>
      <c r="BE233" s="135">
        <f t="shared" ca="1" si="126"/>
        <v>0</v>
      </c>
      <c r="BF233" s="135">
        <f t="shared" ca="1" si="126"/>
        <v>0</v>
      </c>
      <c r="BG233" s="135">
        <f t="shared" ca="1" si="126"/>
        <v>0</v>
      </c>
      <c r="BH233" s="135">
        <f t="shared" ca="1" si="126"/>
        <v>0</v>
      </c>
      <c r="BI233" s="135">
        <f t="shared" ca="1" si="126"/>
        <v>0</v>
      </c>
      <c r="BJ233" s="135">
        <f t="shared" ca="1" si="126"/>
        <v>0</v>
      </c>
      <c r="BK233" s="135">
        <f t="shared" ca="1" si="126"/>
        <v>0</v>
      </c>
      <c r="BL233" s="135"/>
      <c r="BM233" s="135">
        <f ca="1">IF(INDEX($D233:$BV233, 1, MATCH(BM$11,$D$15:$BV$15,0))&gt;=PV_Zone_Ranking!$C$45,0,1)</f>
        <v>0</v>
      </c>
      <c r="BN233" s="135">
        <f t="shared" ca="1" si="111"/>
        <v>0</v>
      </c>
      <c r="BQ233">
        <f ca="1">IF(PV_Zone_Ranking!$AK$18="SS",0,IF(PV_Zone_Ranking!$G$29=0,0,1-(INDEX($D233:$BY233, 1, MATCH(BQ$11,$D$15:$BY$15,0))-PV_Zone_Ranking!$F$29)/(PV_Zone_Ranking!$G$29-PV_Zone_Ranking!$F$29)))</f>
        <v>3.8575399157771662</v>
      </c>
      <c r="BR233">
        <f>IF(PV_Zone_Ranking!$AK$18="TX",0,IF(PV_Zone_Ranking!$G$29=0,0,1-(INDEX($D233:$BY233, 1, MATCH(BR$11,$D$15:$BY$15,0))-PV_Zone_Ranking!$F$29)/(PV_Zone_Ranking!$G$29-PV_Zone_Ranking!$F$29)))</f>
        <v>0</v>
      </c>
      <c r="BS233">
        <f ca="1">IF(PV_Zone_Ranking!$G$30=0,0,1-(INDEX($D233:$BY233, 1, MATCH(BS$11,$D$15:$BY$15,0))-PV_Zone_Ranking!$F$30)/(PV_Zone_Ranking!$G$30-PV_Zone_Ranking!$F$30))</f>
        <v>1.0774207710083805</v>
      </c>
      <c r="BT233">
        <f ca="1">IF(PV_Zone_Ranking!$G$28=0,0,1-(INDEX($D233:$BY233, 1, MATCH(BT$11,$D$15:$BY$15,0))-PV_Zone_Ranking!$F$28)/(PV_Zone_Ranking!$G$28-PV_Zone_Ranking!$F$28))</f>
        <v>16.799370740204573</v>
      </c>
      <c r="BU233">
        <f ca="1">IF(PV_Zone_Ranking!$AK$18="SS",0,IF(PV_Zone_Ranking!$G$26=0,0,1-(INDEX($D233:$BY233, 1, MATCH(BU$11,$D$15:$BY$15,0))-PV_Zone_Ranking!$F$26)/(PV_Zone_Ranking!$G$26-PV_Zone_Ranking!$F$26)))</f>
        <v>19.138888658952798</v>
      </c>
      <c r="BV233">
        <f>IF(PV_Zone_Ranking!$AK$18="TX",0,IF(PV_Zone_Ranking!$G$26=0,0,1-(INDEX($D233:$BY233, 1, MATCH(BV$11,$D$15:$BY$15,0))-PV_Zone_Ranking!$F$26)/(PV_Zone_Ranking!$G$26-PV_Zone_Ranking!$F$26)))</f>
        <v>0</v>
      </c>
      <c r="BW233">
        <v>36</v>
      </c>
      <c r="BX233">
        <f t="shared" ca="1" si="127"/>
        <v>0</v>
      </c>
      <c r="BY233">
        <f t="shared" ca="1" si="127"/>
        <v>0</v>
      </c>
      <c r="BZ233">
        <f t="shared" ca="1" si="127"/>
        <v>0</v>
      </c>
      <c r="CA233">
        <f t="shared" ca="1" si="127"/>
        <v>0</v>
      </c>
      <c r="CB233">
        <f t="shared" ca="1" si="127"/>
        <v>0</v>
      </c>
      <c r="CC233">
        <f t="shared" ca="1" si="127"/>
        <v>0</v>
      </c>
      <c r="CD233">
        <f t="shared" ca="1" si="127"/>
        <v>0</v>
      </c>
      <c r="CE233">
        <f t="shared" ca="1" si="127"/>
        <v>0</v>
      </c>
      <c r="CF233">
        <f t="shared" ca="1" si="127"/>
        <v>0</v>
      </c>
      <c r="CG233">
        <f t="shared" ca="1" si="127"/>
        <v>0</v>
      </c>
      <c r="CH233" s="3">
        <f t="shared" ca="1" si="120"/>
        <v>0</v>
      </c>
      <c r="CI233" s="3">
        <f ca="1">IF($BN233=0,IF(PV_Zone_Ranking!$AK$18="SS",INDEX($D233:$BY233, 1, MATCH(CI$11,$D$15:$BY$15,0)),IF(PV_Zone_Ranking!$AK$18="TX",INDEX($D233:$BY233, 1, MATCH(CI$12,$D$15:$BY$15,0)),"Error")),0)</f>
        <v>0</v>
      </c>
      <c r="CJ233" s="4">
        <f t="shared" ca="1" si="118"/>
        <v>0</v>
      </c>
      <c r="CK233">
        <f t="shared" ca="1" si="121"/>
        <v>0</v>
      </c>
      <c r="CL233">
        <f t="shared" ca="1" si="122"/>
        <v>0</v>
      </c>
      <c r="CM233" s="4" t="str">
        <f ca="1">IF(D233=0,"",IF(CH233=0,"",COUNTIF($CH$16:$CH$197,"&gt;"&amp;CH233)+COUNTIF($CH$197:$CH233,CH233)))</f>
        <v/>
      </c>
      <c r="CN233" t="str">
        <f ca="1">IF(D233=0,"",IF(CH233=0,"",COUNTIFS($CI$16:$CI$197,"&lt;"&amp;CI233,$CI$16:$CI$197,"&lt;&gt;"&amp;0)+COUNTIF($CI$197:$CI233,CI233)))</f>
        <v/>
      </c>
      <c r="CQ233">
        <v>218</v>
      </c>
      <c r="CR233" t="e">
        <f t="shared" ca="1" si="117"/>
        <v>#N/A</v>
      </c>
      <c r="CS233" t="e">
        <f t="shared" ca="1" si="117"/>
        <v>#N/A</v>
      </c>
      <c r="CT233" s="3" t="e">
        <f t="shared" ca="1" si="117"/>
        <v>#N/A</v>
      </c>
      <c r="CU233" s="3" t="e">
        <f t="shared" ca="1" si="117"/>
        <v>#N/A</v>
      </c>
      <c r="CV233" s="4" t="e">
        <f t="shared" ca="1" si="117"/>
        <v>#N/A</v>
      </c>
      <c r="CW233" s="4" t="e">
        <f t="shared" ca="1" si="112"/>
        <v>#N/A</v>
      </c>
      <c r="CY233">
        <v>218</v>
      </c>
      <c r="CZ233" t="e">
        <f t="shared" ca="1" si="123"/>
        <v>#N/A</v>
      </c>
      <c r="DA233" t="e">
        <f t="shared" ca="1" si="123"/>
        <v>#N/A</v>
      </c>
      <c r="DB233" s="3" t="e">
        <f t="shared" ca="1" si="123"/>
        <v>#N/A</v>
      </c>
      <c r="DC233" s="3" t="e">
        <f t="shared" ca="1" si="123"/>
        <v>#N/A</v>
      </c>
      <c r="DD233" s="4" t="e">
        <f t="shared" ca="1" si="123"/>
        <v>#N/A</v>
      </c>
      <c r="DE233" s="4" t="e">
        <f t="shared" ca="1" si="113"/>
        <v>#N/A</v>
      </c>
      <c r="DF233" t="e">
        <f t="shared" ca="1" si="114"/>
        <v>#N/A</v>
      </c>
    </row>
    <row r="234" spans="4:110" x14ac:dyDescent="0.2">
      <c r="D234" s="135">
        <f t="shared" ca="1" si="128"/>
        <v>0</v>
      </c>
      <c r="E234" s="135">
        <f t="shared" ca="1" si="128"/>
        <v>0</v>
      </c>
      <c r="F234" s="135">
        <f t="shared" ca="1" si="128"/>
        <v>0</v>
      </c>
      <c r="G234" s="135">
        <f t="shared" ca="1" si="128"/>
        <v>0</v>
      </c>
      <c r="H234" s="135">
        <f t="shared" ca="1" si="128"/>
        <v>0</v>
      </c>
      <c r="I234" s="135">
        <f t="shared" ca="1" si="128"/>
        <v>0</v>
      </c>
      <c r="J234" s="2">
        <f t="shared" ca="1" si="128"/>
        <v>0</v>
      </c>
      <c r="K234" s="135">
        <f t="shared" ca="1" si="128"/>
        <v>0</v>
      </c>
      <c r="L234" s="135">
        <f t="shared" ca="1" si="128"/>
        <v>0</v>
      </c>
      <c r="M234" s="135">
        <f t="shared" ca="1" si="128"/>
        <v>0</v>
      </c>
      <c r="N234" s="135">
        <f t="shared" ca="1" si="128"/>
        <v>0</v>
      </c>
      <c r="O234" s="135">
        <f t="shared" ca="1" si="128"/>
        <v>0</v>
      </c>
      <c r="P234" s="135">
        <f t="shared" ca="1" si="128"/>
        <v>0</v>
      </c>
      <c r="Q234" s="135">
        <f t="shared" ca="1" si="128"/>
        <v>0</v>
      </c>
      <c r="R234" s="135">
        <f t="shared" ca="1" si="128"/>
        <v>0</v>
      </c>
      <c r="S234" s="135">
        <f t="shared" ca="1" si="128"/>
        <v>0</v>
      </c>
      <c r="T234" s="135">
        <f t="shared" ca="1" si="129"/>
        <v>0</v>
      </c>
      <c r="U234" s="135">
        <f t="shared" ca="1" si="129"/>
        <v>0</v>
      </c>
      <c r="V234" s="135">
        <f t="shared" ca="1" si="129"/>
        <v>0</v>
      </c>
      <c r="W234" s="135">
        <f t="shared" ca="1" si="129"/>
        <v>0</v>
      </c>
      <c r="X234" s="135">
        <f t="shared" ca="1" si="129"/>
        <v>0</v>
      </c>
      <c r="Y234" s="135">
        <f t="shared" ca="1" si="129"/>
        <v>0</v>
      </c>
      <c r="Z234" s="135">
        <f t="shared" ca="1" si="129"/>
        <v>0</v>
      </c>
      <c r="AA234" s="135">
        <f t="shared" ca="1" si="129"/>
        <v>0</v>
      </c>
      <c r="AB234" s="135">
        <f t="shared" ca="1" si="129"/>
        <v>0</v>
      </c>
      <c r="AC234" s="135">
        <f t="shared" ca="1" si="129"/>
        <v>0</v>
      </c>
      <c r="AD234" s="135">
        <f t="shared" ca="1" si="129"/>
        <v>0</v>
      </c>
      <c r="AE234" s="135">
        <f t="shared" ca="1" si="129"/>
        <v>0</v>
      </c>
      <c r="AF234" s="135">
        <f t="shared" ca="1" si="129"/>
        <v>0</v>
      </c>
      <c r="AG234" s="135">
        <f t="shared" ca="1" si="129"/>
        <v>0</v>
      </c>
      <c r="AH234" s="135">
        <f t="shared" ca="1" si="129"/>
        <v>0</v>
      </c>
      <c r="AI234" s="135">
        <f t="shared" ca="1" si="129"/>
        <v>0</v>
      </c>
      <c r="AJ234" s="135">
        <f t="shared" ca="1" si="125"/>
        <v>0</v>
      </c>
      <c r="AK234" s="135">
        <f t="shared" ca="1" si="125"/>
        <v>0</v>
      </c>
      <c r="AL234" s="135">
        <f t="shared" ca="1" si="125"/>
        <v>0</v>
      </c>
      <c r="AM234" s="135">
        <f t="shared" ca="1" si="125"/>
        <v>0</v>
      </c>
      <c r="AN234" s="135">
        <f t="shared" ca="1" si="125"/>
        <v>0</v>
      </c>
      <c r="AO234" s="135">
        <f t="shared" ca="1" si="125"/>
        <v>0</v>
      </c>
      <c r="AP234" s="135">
        <f t="shared" ca="1" si="125"/>
        <v>0</v>
      </c>
      <c r="AQ234" s="135">
        <f t="shared" ca="1" si="125"/>
        <v>0</v>
      </c>
      <c r="AR234" s="135">
        <f t="shared" ca="1" si="125"/>
        <v>0</v>
      </c>
      <c r="AS234" s="135">
        <f t="shared" ca="1" si="125"/>
        <v>0</v>
      </c>
      <c r="AT234" s="135">
        <f t="shared" ca="1" si="125"/>
        <v>0</v>
      </c>
      <c r="AU234" s="135">
        <f t="shared" ca="1" si="125"/>
        <v>0</v>
      </c>
      <c r="AV234" s="135">
        <f t="shared" ca="1" si="125"/>
        <v>0</v>
      </c>
      <c r="AW234" s="135">
        <f t="shared" ca="1" si="126"/>
        <v>0</v>
      </c>
      <c r="AX234" s="135">
        <f t="shared" ca="1" si="126"/>
        <v>0</v>
      </c>
      <c r="AY234" s="135">
        <f t="shared" ca="1" si="126"/>
        <v>0</v>
      </c>
      <c r="AZ234" s="135">
        <f t="shared" ca="1" si="126"/>
        <v>0</v>
      </c>
      <c r="BA234" s="135">
        <f t="shared" ca="1" si="126"/>
        <v>0</v>
      </c>
      <c r="BB234" s="135">
        <f t="shared" ca="1" si="126"/>
        <v>0</v>
      </c>
      <c r="BC234" s="135">
        <f t="shared" ca="1" si="126"/>
        <v>0</v>
      </c>
      <c r="BD234" s="135">
        <f t="shared" ca="1" si="126"/>
        <v>0</v>
      </c>
      <c r="BE234" s="135">
        <f t="shared" ca="1" si="126"/>
        <v>0</v>
      </c>
      <c r="BF234" s="135">
        <f t="shared" ca="1" si="126"/>
        <v>0</v>
      </c>
      <c r="BG234" s="135">
        <f t="shared" ca="1" si="126"/>
        <v>0</v>
      </c>
      <c r="BH234" s="135">
        <f t="shared" ca="1" si="126"/>
        <v>0</v>
      </c>
      <c r="BI234" s="135">
        <f t="shared" ca="1" si="126"/>
        <v>0</v>
      </c>
      <c r="BJ234" s="135">
        <f t="shared" ca="1" si="126"/>
        <v>0</v>
      </c>
      <c r="BK234" s="135">
        <f t="shared" ca="1" si="126"/>
        <v>0</v>
      </c>
      <c r="BL234" s="135"/>
      <c r="BM234" s="135">
        <f ca="1">IF(INDEX($D234:$BV234, 1, MATCH(BM$11,$D$15:$BV$15,0))&gt;=PV_Zone_Ranking!$C$45,0,1)</f>
        <v>0</v>
      </c>
      <c r="BN234" s="135">
        <f t="shared" ca="1" si="111"/>
        <v>0</v>
      </c>
      <c r="BQ234">
        <f ca="1">IF(PV_Zone_Ranking!$AK$18="SS",0,IF(PV_Zone_Ranking!$G$29=0,0,1-(INDEX($D234:$BY234, 1, MATCH(BQ$11,$D$15:$BY$15,0))-PV_Zone_Ranking!$F$29)/(PV_Zone_Ranking!$G$29-PV_Zone_Ranking!$F$29)))</f>
        <v>3.8575399157771662</v>
      </c>
      <c r="BR234">
        <f>IF(PV_Zone_Ranking!$AK$18="TX",0,IF(PV_Zone_Ranking!$G$29=0,0,1-(INDEX($D234:$BY234, 1, MATCH(BR$11,$D$15:$BY$15,0))-PV_Zone_Ranking!$F$29)/(PV_Zone_Ranking!$G$29-PV_Zone_Ranking!$F$29)))</f>
        <v>0</v>
      </c>
      <c r="BS234">
        <f ca="1">IF(PV_Zone_Ranking!$G$30=0,0,1-(INDEX($D234:$BY234, 1, MATCH(BS$11,$D$15:$BY$15,0))-PV_Zone_Ranking!$F$30)/(PV_Zone_Ranking!$G$30-PV_Zone_Ranking!$F$30))</f>
        <v>1.0774207710083805</v>
      </c>
      <c r="BT234">
        <f ca="1">IF(PV_Zone_Ranking!$G$28=0,0,1-(INDEX($D234:$BY234, 1, MATCH(BT$11,$D$15:$BY$15,0))-PV_Zone_Ranking!$F$28)/(PV_Zone_Ranking!$G$28-PV_Zone_Ranking!$F$28))</f>
        <v>16.799370740204573</v>
      </c>
      <c r="BU234">
        <f ca="1">IF(PV_Zone_Ranking!$AK$18="SS",0,IF(PV_Zone_Ranking!$G$26=0,0,1-(INDEX($D234:$BY234, 1, MATCH(BU$11,$D$15:$BY$15,0))-PV_Zone_Ranking!$F$26)/(PV_Zone_Ranking!$G$26-PV_Zone_Ranking!$F$26)))</f>
        <v>19.138888658952798</v>
      </c>
      <c r="BV234">
        <f>IF(PV_Zone_Ranking!$AK$18="TX",0,IF(PV_Zone_Ranking!$G$26=0,0,1-(INDEX($D234:$BY234, 1, MATCH(BV$11,$D$15:$BY$15,0))-PV_Zone_Ranking!$F$26)/(PV_Zone_Ranking!$G$26-PV_Zone_Ranking!$F$26)))</f>
        <v>0</v>
      </c>
      <c r="BW234">
        <v>37</v>
      </c>
      <c r="BX234">
        <f t="shared" ca="1" si="127"/>
        <v>0</v>
      </c>
      <c r="BY234">
        <f t="shared" ca="1" si="127"/>
        <v>0</v>
      </c>
      <c r="BZ234">
        <f t="shared" ca="1" si="127"/>
        <v>0</v>
      </c>
      <c r="CA234">
        <f t="shared" ca="1" si="127"/>
        <v>0</v>
      </c>
      <c r="CB234">
        <f t="shared" ca="1" si="127"/>
        <v>0</v>
      </c>
      <c r="CC234">
        <f t="shared" ca="1" si="127"/>
        <v>0</v>
      </c>
      <c r="CD234">
        <f t="shared" ca="1" si="127"/>
        <v>0</v>
      </c>
      <c r="CE234">
        <f t="shared" ca="1" si="127"/>
        <v>0</v>
      </c>
      <c r="CF234">
        <f t="shared" ca="1" si="127"/>
        <v>0</v>
      </c>
      <c r="CG234">
        <f t="shared" ca="1" si="127"/>
        <v>0</v>
      </c>
      <c r="CH234" s="3">
        <f t="shared" ca="1" si="120"/>
        <v>0</v>
      </c>
      <c r="CI234" s="3">
        <f ca="1">IF($BN234=0,IF(PV_Zone_Ranking!$AK$18="SS",INDEX($D234:$BY234, 1, MATCH(CI$11,$D$15:$BY$15,0)),IF(PV_Zone_Ranking!$AK$18="TX",INDEX($D234:$BY234, 1, MATCH(CI$12,$D$15:$BY$15,0)),"Error")),0)</f>
        <v>0</v>
      </c>
      <c r="CJ234" s="4">
        <f t="shared" ca="1" si="118"/>
        <v>0</v>
      </c>
      <c r="CK234">
        <f t="shared" ca="1" si="121"/>
        <v>0</v>
      </c>
      <c r="CL234">
        <f t="shared" ca="1" si="122"/>
        <v>0</v>
      </c>
      <c r="CM234" s="4" t="str">
        <f ca="1">IF(D234=0,"",IF(CH234=0,"",COUNTIF($CH$16:$CH$197,"&gt;"&amp;CH234)+COUNTIF($CH$197:$CH234,CH234)))</f>
        <v/>
      </c>
      <c r="CN234" t="str">
        <f ca="1">IF(D234=0,"",IF(CH234=0,"",COUNTIFS($CI$16:$CI$197,"&lt;"&amp;CI234,$CI$16:$CI$197,"&lt;&gt;"&amp;0)+COUNTIF($CI$197:$CI234,CI234)))</f>
        <v/>
      </c>
      <c r="CQ234">
        <v>219</v>
      </c>
      <c r="CR234" t="e">
        <f t="shared" ca="1" si="117"/>
        <v>#N/A</v>
      </c>
      <c r="CS234" t="e">
        <f t="shared" ca="1" si="117"/>
        <v>#N/A</v>
      </c>
      <c r="CT234" s="3" t="e">
        <f t="shared" ca="1" si="117"/>
        <v>#N/A</v>
      </c>
      <c r="CU234" s="3" t="e">
        <f t="shared" ca="1" si="117"/>
        <v>#N/A</v>
      </c>
      <c r="CV234" s="4" t="e">
        <f t="shared" ca="1" si="117"/>
        <v>#N/A</v>
      </c>
      <c r="CW234" s="4" t="e">
        <f t="shared" ca="1" si="112"/>
        <v>#N/A</v>
      </c>
      <c r="CY234">
        <v>219</v>
      </c>
      <c r="CZ234" t="e">
        <f t="shared" ca="1" si="123"/>
        <v>#N/A</v>
      </c>
      <c r="DA234" t="e">
        <f t="shared" ca="1" si="123"/>
        <v>#N/A</v>
      </c>
      <c r="DB234" s="3" t="e">
        <f t="shared" ca="1" si="123"/>
        <v>#N/A</v>
      </c>
      <c r="DC234" s="3" t="e">
        <f t="shared" ca="1" si="123"/>
        <v>#N/A</v>
      </c>
      <c r="DD234" s="4" t="e">
        <f t="shared" ca="1" si="123"/>
        <v>#N/A</v>
      </c>
      <c r="DE234" s="4" t="e">
        <f t="shared" ca="1" si="113"/>
        <v>#N/A</v>
      </c>
      <c r="DF234" t="e">
        <f t="shared" ca="1" si="114"/>
        <v>#N/A</v>
      </c>
    </row>
    <row r="235" spans="4:110" x14ac:dyDescent="0.2">
      <c r="D235" s="135">
        <f t="shared" ca="1" si="128"/>
        <v>0</v>
      </c>
      <c r="E235" s="135">
        <f t="shared" ca="1" si="128"/>
        <v>0</v>
      </c>
      <c r="F235" s="135">
        <f t="shared" ca="1" si="128"/>
        <v>0</v>
      </c>
      <c r="G235" s="135">
        <f t="shared" ca="1" si="128"/>
        <v>0</v>
      </c>
      <c r="H235" s="135">
        <f t="shared" ca="1" si="128"/>
        <v>0</v>
      </c>
      <c r="I235" s="135">
        <f t="shared" ca="1" si="128"/>
        <v>0</v>
      </c>
      <c r="J235" s="2">
        <f t="shared" ca="1" si="128"/>
        <v>0</v>
      </c>
      <c r="K235" s="135">
        <f t="shared" ca="1" si="128"/>
        <v>0</v>
      </c>
      <c r="L235" s="135">
        <f t="shared" ca="1" si="128"/>
        <v>0</v>
      </c>
      <c r="M235" s="135">
        <f t="shared" ca="1" si="128"/>
        <v>0</v>
      </c>
      <c r="N235" s="135">
        <f t="shared" ca="1" si="128"/>
        <v>0</v>
      </c>
      <c r="O235" s="135">
        <f t="shared" ca="1" si="128"/>
        <v>0</v>
      </c>
      <c r="P235" s="135">
        <f t="shared" ca="1" si="128"/>
        <v>0</v>
      </c>
      <c r="Q235" s="135">
        <f t="shared" ca="1" si="128"/>
        <v>0</v>
      </c>
      <c r="R235" s="135">
        <f t="shared" ca="1" si="128"/>
        <v>0</v>
      </c>
      <c r="S235" s="135">
        <f t="shared" ca="1" si="128"/>
        <v>0</v>
      </c>
      <c r="T235" s="135">
        <f t="shared" ca="1" si="129"/>
        <v>0</v>
      </c>
      <c r="U235" s="135">
        <f t="shared" ca="1" si="129"/>
        <v>0</v>
      </c>
      <c r="V235" s="135">
        <f t="shared" ca="1" si="129"/>
        <v>0</v>
      </c>
      <c r="W235" s="135">
        <f t="shared" ca="1" si="129"/>
        <v>0</v>
      </c>
      <c r="X235" s="135">
        <f t="shared" ca="1" si="129"/>
        <v>0</v>
      </c>
      <c r="Y235" s="135">
        <f t="shared" ca="1" si="129"/>
        <v>0</v>
      </c>
      <c r="Z235" s="135">
        <f t="shared" ca="1" si="129"/>
        <v>0</v>
      </c>
      <c r="AA235" s="135">
        <f t="shared" ca="1" si="129"/>
        <v>0</v>
      </c>
      <c r="AB235" s="135">
        <f t="shared" ca="1" si="129"/>
        <v>0</v>
      </c>
      <c r="AC235" s="135">
        <f t="shared" ca="1" si="129"/>
        <v>0</v>
      </c>
      <c r="AD235" s="135">
        <f t="shared" ca="1" si="129"/>
        <v>0</v>
      </c>
      <c r="AE235" s="135">
        <f t="shared" ca="1" si="129"/>
        <v>0</v>
      </c>
      <c r="AF235" s="135">
        <f t="shared" ca="1" si="129"/>
        <v>0</v>
      </c>
      <c r="AG235" s="135">
        <f t="shared" ca="1" si="129"/>
        <v>0</v>
      </c>
      <c r="AH235" s="135">
        <f t="shared" ca="1" si="129"/>
        <v>0</v>
      </c>
      <c r="AI235" s="135">
        <f t="shared" ca="1" si="129"/>
        <v>0</v>
      </c>
      <c r="AJ235" s="135">
        <f t="shared" ca="1" si="125"/>
        <v>0</v>
      </c>
      <c r="AK235" s="135">
        <f t="shared" ca="1" si="125"/>
        <v>0</v>
      </c>
      <c r="AL235" s="135">
        <f t="shared" ca="1" si="125"/>
        <v>0</v>
      </c>
      <c r="AM235" s="135">
        <f t="shared" ca="1" si="125"/>
        <v>0</v>
      </c>
      <c r="AN235" s="135">
        <f t="shared" ca="1" si="125"/>
        <v>0</v>
      </c>
      <c r="AO235" s="135">
        <f t="shared" ca="1" si="125"/>
        <v>0</v>
      </c>
      <c r="AP235" s="135">
        <f t="shared" ca="1" si="125"/>
        <v>0</v>
      </c>
      <c r="AQ235" s="135">
        <f t="shared" ca="1" si="125"/>
        <v>0</v>
      </c>
      <c r="AR235" s="135">
        <f t="shared" ca="1" si="125"/>
        <v>0</v>
      </c>
      <c r="AS235" s="135">
        <f t="shared" ca="1" si="125"/>
        <v>0</v>
      </c>
      <c r="AT235" s="135">
        <f t="shared" ca="1" si="125"/>
        <v>0</v>
      </c>
      <c r="AU235" s="135">
        <f t="shared" ca="1" si="125"/>
        <v>0</v>
      </c>
      <c r="AV235" s="135">
        <f t="shared" ca="1" si="125"/>
        <v>0</v>
      </c>
      <c r="AW235" s="135">
        <f t="shared" ca="1" si="126"/>
        <v>0</v>
      </c>
      <c r="AX235" s="135">
        <f t="shared" ca="1" si="126"/>
        <v>0</v>
      </c>
      <c r="AY235" s="135">
        <f t="shared" ca="1" si="126"/>
        <v>0</v>
      </c>
      <c r="AZ235" s="135">
        <f t="shared" ca="1" si="126"/>
        <v>0</v>
      </c>
      <c r="BA235" s="135">
        <f t="shared" ca="1" si="126"/>
        <v>0</v>
      </c>
      <c r="BB235" s="135">
        <f t="shared" ca="1" si="126"/>
        <v>0</v>
      </c>
      <c r="BC235" s="135">
        <f t="shared" ca="1" si="126"/>
        <v>0</v>
      </c>
      <c r="BD235" s="135">
        <f t="shared" ca="1" si="126"/>
        <v>0</v>
      </c>
      <c r="BE235" s="135">
        <f t="shared" ca="1" si="126"/>
        <v>0</v>
      </c>
      <c r="BF235" s="135">
        <f t="shared" ca="1" si="126"/>
        <v>0</v>
      </c>
      <c r="BG235" s="135">
        <f t="shared" ca="1" si="126"/>
        <v>0</v>
      </c>
      <c r="BH235" s="135">
        <f t="shared" ca="1" si="126"/>
        <v>0</v>
      </c>
      <c r="BI235" s="135">
        <f t="shared" ca="1" si="126"/>
        <v>0</v>
      </c>
      <c r="BJ235" s="135">
        <f t="shared" ca="1" si="126"/>
        <v>0</v>
      </c>
      <c r="BK235" s="135">
        <f t="shared" ca="1" si="126"/>
        <v>0</v>
      </c>
      <c r="BL235" s="135"/>
      <c r="BM235" s="135">
        <f ca="1">IF(INDEX($D235:$BV235, 1, MATCH(BM$11,$D$15:$BV$15,0))&gt;=PV_Zone_Ranking!$C$45,0,1)</f>
        <v>0</v>
      </c>
      <c r="BN235" s="135">
        <f t="shared" ca="1" si="111"/>
        <v>0</v>
      </c>
      <c r="BQ235">
        <f ca="1">IF(PV_Zone_Ranking!$AK$18="SS",0,IF(PV_Zone_Ranking!$G$29=0,0,1-(INDEX($D235:$BY235, 1, MATCH(BQ$11,$D$15:$BY$15,0))-PV_Zone_Ranking!$F$29)/(PV_Zone_Ranking!$G$29-PV_Zone_Ranking!$F$29)))</f>
        <v>3.8575399157771662</v>
      </c>
      <c r="BR235">
        <f>IF(PV_Zone_Ranking!$AK$18="TX",0,IF(PV_Zone_Ranking!$G$29=0,0,1-(INDEX($D235:$BY235, 1, MATCH(BR$11,$D$15:$BY$15,0))-PV_Zone_Ranking!$F$29)/(PV_Zone_Ranking!$G$29-PV_Zone_Ranking!$F$29)))</f>
        <v>0</v>
      </c>
      <c r="BS235">
        <f ca="1">IF(PV_Zone_Ranking!$G$30=0,0,1-(INDEX($D235:$BY235, 1, MATCH(BS$11,$D$15:$BY$15,0))-PV_Zone_Ranking!$F$30)/(PV_Zone_Ranking!$G$30-PV_Zone_Ranking!$F$30))</f>
        <v>1.0774207710083805</v>
      </c>
      <c r="BT235">
        <f ca="1">IF(PV_Zone_Ranking!$G$28=0,0,1-(INDEX($D235:$BY235, 1, MATCH(BT$11,$D$15:$BY$15,0))-PV_Zone_Ranking!$F$28)/(PV_Zone_Ranking!$G$28-PV_Zone_Ranking!$F$28))</f>
        <v>16.799370740204573</v>
      </c>
      <c r="BU235">
        <f ca="1">IF(PV_Zone_Ranking!$AK$18="SS",0,IF(PV_Zone_Ranking!$G$26=0,0,1-(INDEX($D235:$BY235, 1, MATCH(BU$11,$D$15:$BY$15,0))-PV_Zone_Ranking!$F$26)/(PV_Zone_Ranking!$G$26-PV_Zone_Ranking!$F$26)))</f>
        <v>19.138888658952798</v>
      </c>
      <c r="BV235">
        <f>IF(PV_Zone_Ranking!$AK$18="TX",0,IF(PV_Zone_Ranking!$G$26=0,0,1-(INDEX($D235:$BY235, 1, MATCH(BV$11,$D$15:$BY$15,0))-PV_Zone_Ranking!$F$26)/(PV_Zone_Ranking!$G$26-PV_Zone_Ranking!$F$26)))</f>
        <v>0</v>
      </c>
      <c r="BW235">
        <v>38</v>
      </c>
      <c r="BX235">
        <f t="shared" ca="1" si="127"/>
        <v>0</v>
      </c>
      <c r="BY235">
        <f t="shared" ca="1" si="127"/>
        <v>0</v>
      </c>
      <c r="BZ235">
        <f t="shared" ca="1" si="127"/>
        <v>0</v>
      </c>
      <c r="CA235">
        <f t="shared" ca="1" si="127"/>
        <v>0</v>
      </c>
      <c r="CB235">
        <f t="shared" ca="1" si="127"/>
        <v>0</v>
      </c>
      <c r="CC235">
        <f t="shared" ca="1" si="127"/>
        <v>0</v>
      </c>
      <c r="CD235">
        <f t="shared" ca="1" si="127"/>
        <v>0</v>
      </c>
      <c r="CE235">
        <f t="shared" ca="1" si="127"/>
        <v>0</v>
      </c>
      <c r="CF235">
        <f t="shared" ca="1" si="127"/>
        <v>0</v>
      </c>
      <c r="CG235">
        <f t="shared" ca="1" si="127"/>
        <v>0</v>
      </c>
      <c r="CH235" s="3">
        <f t="shared" ca="1" si="120"/>
        <v>0</v>
      </c>
      <c r="CI235" s="3">
        <f ca="1">IF($BN235=0,IF(PV_Zone_Ranking!$AK$18="SS",INDEX($D235:$BY235, 1, MATCH(CI$11,$D$15:$BY$15,0)),IF(PV_Zone_Ranking!$AK$18="TX",INDEX($D235:$BY235, 1, MATCH(CI$12,$D$15:$BY$15,0)),"Error")),0)</f>
        <v>0</v>
      </c>
      <c r="CJ235" s="4">
        <f t="shared" ca="1" si="118"/>
        <v>0</v>
      </c>
      <c r="CK235">
        <f t="shared" ca="1" si="121"/>
        <v>0</v>
      </c>
      <c r="CL235">
        <f t="shared" ca="1" si="122"/>
        <v>0</v>
      </c>
      <c r="CM235" s="4" t="str">
        <f ca="1">IF(D235=0,"",IF(CH235=0,"",COUNTIF($CH$16:$CH$197,"&gt;"&amp;CH235)+COUNTIF($CH$197:$CH235,CH235)))</f>
        <v/>
      </c>
      <c r="CN235" t="str">
        <f ca="1">IF(D235=0,"",IF(CH235=0,"",COUNTIFS($CI$16:$CI$197,"&lt;"&amp;CI235,$CI$16:$CI$197,"&lt;&gt;"&amp;0)+COUNTIF($CI$197:$CI235,CI235)))</f>
        <v/>
      </c>
      <c r="CQ235">
        <v>220</v>
      </c>
      <c r="CR235" t="e">
        <f t="shared" ca="1" si="117"/>
        <v>#N/A</v>
      </c>
      <c r="CS235" t="e">
        <f t="shared" ca="1" si="117"/>
        <v>#N/A</v>
      </c>
      <c r="CT235" s="3" t="e">
        <f t="shared" ca="1" si="117"/>
        <v>#N/A</v>
      </c>
      <c r="CU235" s="3" t="e">
        <f t="shared" ca="1" si="117"/>
        <v>#N/A</v>
      </c>
      <c r="CV235" s="4" t="e">
        <f t="shared" ca="1" si="117"/>
        <v>#N/A</v>
      </c>
      <c r="CW235" s="4" t="e">
        <f t="shared" ca="1" si="112"/>
        <v>#N/A</v>
      </c>
      <c r="CY235">
        <v>220</v>
      </c>
      <c r="CZ235" t="e">
        <f t="shared" ca="1" si="123"/>
        <v>#N/A</v>
      </c>
      <c r="DA235" t="e">
        <f t="shared" ca="1" si="123"/>
        <v>#N/A</v>
      </c>
      <c r="DB235" s="3" t="e">
        <f t="shared" ca="1" si="123"/>
        <v>#N/A</v>
      </c>
      <c r="DC235" s="3" t="e">
        <f t="shared" ca="1" si="123"/>
        <v>#N/A</v>
      </c>
      <c r="DD235" s="4" t="e">
        <f t="shared" ca="1" si="123"/>
        <v>#N/A</v>
      </c>
      <c r="DE235" s="4" t="e">
        <f t="shared" ca="1" si="113"/>
        <v>#N/A</v>
      </c>
      <c r="DF235" t="e">
        <f t="shared" ca="1" si="114"/>
        <v>#N/A</v>
      </c>
    </row>
    <row r="236" spans="4:110" x14ac:dyDescent="0.2">
      <c r="D236" s="135">
        <f t="shared" ca="1" si="128"/>
        <v>0</v>
      </c>
      <c r="E236" s="135">
        <f t="shared" ca="1" si="128"/>
        <v>0</v>
      </c>
      <c r="F236" s="135">
        <f t="shared" ca="1" si="128"/>
        <v>0</v>
      </c>
      <c r="G236" s="135">
        <f t="shared" ca="1" si="128"/>
        <v>0</v>
      </c>
      <c r="H236" s="135">
        <f t="shared" ca="1" si="128"/>
        <v>0</v>
      </c>
      <c r="I236" s="135">
        <f t="shared" ca="1" si="128"/>
        <v>0</v>
      </c>
      <c r="J236" s="2">
        <f t="shared" ca="1" si="128"/>
        <v>0</v>
      </c>
      <c r="K236" s="135">
        <f t="shared" ca="1" si="128"/>
        <v>0</v>
      </c>
      <c r="L236" s="135">
        <f t="shared" ca="1" si="128"/>
        <v>0</v>
      </c>
      <c r="M236" s="135">
        <f t="shared" ca="1" si="128"/>
        <v>0</v>
      </c>
      <c r="N236" s="135">
        <f t="shared" ca="1" si="128"/>
        <v>0</v>
      </c>
      <c r="O236" s="135">
        <f t="shared" ca="1" si="128"/>
        <v>0</v>
      </c>
      <c r="P236" s="135">
        <f t="shared" ca="1" si="128"/>
        <v>0</v>
      </c>
      <c r="Q236" s="135">
        <f t="shared" ca="1" si="128"/>
        <v>0</v>
      </c>
      <c r="R236" s="135">
        <f t="shared" ca="1" si="128"/>
        <v>0</v>
      </c>
      <c r="S236" s="135">
        <f t="shared" ca="1" si="128"/>
        <v>0</v>
      </c>
      <c r="T236" s="135">
        <f t="shared" ca="1" si="129"/>
        <v>0</v>
      </c>
      <c r="U236" s="135">
        <f t="shared" ca="1" si="129"/>
        <v>0</v>
      </c>
      <c r="V236" s="135">
        <f t="shared" ca="1" si="129"/>
        <v>0</v>
      </c>
      <c r="W236" s="135">
        <f t="shared" ca="1" si="129"/>
        <v>0</v>
      </c>
      <c r="X236" s="135">
        <f t="shared" ca="1" si="129"/>
        <v>0</v>
      </c>
      <c r="Y236" s="135">
        <f t="shared" ca="1" si="129"/>
        <v>0</v>
      </c>
      <c r="Z236" s="135">
        <f t="shared" ca="1" si="129"/>
        <v>0</v>
      </c>
      <c r="AA236" s="135">
        <f t="shared" ca="1" si="129"/>
        <v>0</v>
      </c>
      <c r="AB236" s="135">
        <f t="shared" ca="1" si="129"/>
        <v>0</v>
      </c>
      <c r="AC236" s="135">
        <f t="shared" ca="1" si="129"/>
        <v>0</v>
      </c>
      <c r="AD236" s="135">
        <f t="shared" ca="1" si="129"/>
        <v>0</v>
      </c>
      <c r="AE236" s="135">
        <f t="shared" ca="1" si="129"/>
        <v>0</v>
      </c>
      <c r="AF236" s="135">
        <f t="shared" ca="1" si="129"/>
        <v>0</v>
      </c>
      <c r="AG236" s="135">
        <f t="shared" ca="1" si="129"/>
        <v>0</v>
      </c>
      <c r="AH236" s="135">
        <f t="shared" ca="1" si="129"/>
        <v>0</v>
      </c>
      <c r="AI236" s="135">
        <f t="shared" ca="1" si="129"/>
        <v>0</v>
      </c>
      <c r="AJ236" s="135">
        <f t="shared" ca="1" si="125"/>
        <v>0</v>
      </c>
      <c r="AK236" s="135">
        <f t="shared" ca="1" si="125"/>
        <v>0</v>
      </c>
      <c r="AL236" s="135">
        <f t="shared" ca="1" si="125"/>
        <v>0</v>
      </c>
      <c r="AM236" s="135">
        <f t="shared" ca="1" si="125"/>
        <v>0</v>
      </c>
      <c r="AN236" s="135">
        <f t="shared" ca="1" si="125"/>
        <v>0</v>
      </c>
      <c r="AO236" s="135">
        <f t="shared" ca="1" si="125"/>
        <v>0</v>
      </c>
      <c r="AP236" s="135">
        <f t="shared" ca="1" si="125"/>
        <v>0</v>
      </c>
      <c r="AQ236" s="135">
        <f t="shared" ca="1" si="125"/>
        <v>0</v>
      </c>
      <c r="AR236" s="135">
        <f t="shared" ca="1" si="125"/>
        <v>0</v>
      </c>
      <c r="AS236" s="135">
        <f t="shared" ca="1" si="125"/>
        <v>0</v>
      </c>
      <c r="AT236" s="135">
        <f t="shared" ca="1" si="125"/>
        <v>0</v>
      </c>
      <c r="AU236" s="135">
        <f t="shared" ca="1" si="125"/>
        <v>0</v>
      </c>
      <c r="AV236" s="135">
        <f t="shared" ca="1" si="125"/>
        <v>0</v>
      </c>
      <c r="AW236" s="135">
        <f t="shared" ca="1" si="126"/>
        <v>0</v>
      </c>
      <c r="AX236" s="135">
        <f t="shared" ca="1" si="126"/>
        <v>0</v>
      </c>
      <c r="AY236" s="135">
        <f t="shared" ca="1" si="126"/>
        <v>0</v>
      </c>
      <c r="AZ236" s="135">
        <f t="shared" ref="AW236:BK253" ca="1" si="130">INDIRECT($B$3&amp;"!R"&amp;(ROW()-$D$14)&amp;"C"&amp;(COLUMN()-$C$15),FALSE)</f>
        <v>0</v>
      </c>
      <c r="BA236" s="135">
        <f t="shared" ca="1" si="130"/>
        <v>0</v>
      </c>
      <c r="BB236" s="135">
        <f t="shared" ca="1" si="130"/>
        <v>0</v>
      </c>
      <c r="BC236" s="135">
        <f t="shared" ca="1" si="130"/>
        <v>0</v>
      </c>
      <c r="BD236" s="135">
        <f t="shared" ca="1" si="130"/>
        <v>0</v>
      </c>
      <c r="BE236" s="135">
        <f t="shared" ca="1" si="130"/>
        <v>0</v>
      </c>
      <c r="BF236" s="135">
        <f t="shared" ca="1" si="130"/>
        <v>0</v>
      </c>
      <c r="BG236" s="135">
        <f t="shared" ca="1" si="130"/>
        <v>0</v>
      </c>
      <c r="BH236" s="135">
        <f t="shared" ca="1" si="130"/>
        <v>0</v>
      </c>
      <c r="BI236" s="135">
        <f t="shared" ca="1" si="130"/>
        <v>0</v>
      </c>
      <c r="BJ236" s="135">
        <f t="shared" ca="1" si="130"/>
        <v>0</v>
      </c>
      <c r="BK236" s="135">
        <f t="shared" ca="1" si="130"/>
        <v>0</v>
      </c>
      <c r="BL236" s="135"/>
      <c r="BM236" s="135">
        <f ca="1">IF(INDEX($D236:$BV236, 1, MATCH(BM$11,$D$15:$BV$15,0))&gt;=PV_Zone_Ranking!$C$45,0,1)</f>
        <v>0</v>
      </c>
      <c r="BN236" s="135">
        <f t="shared" ca="1" si="111"/>
        <v>0</v>
      </c>
      <c r="BQ236">
        <f ca="1">IF(PV_Zone_Ranking!$AK$18="SS",0,IF(PV_Zone_Ranking!$G$29=0,0,1-(INDEX($D236:$BY236, 1, MATCH(BQ$11,$D$15:$BY$15,0))-PV_Zone_Ranking!$F$29)/(PV_Zone_Ranking!$G$29-PV_Zone_Ranking!$F$29)))</f>
        <v>3.8575399157771662</v>
      </c>
      <c r="BR236">
        <f>IF(PV_Zone_Ranking!$AK$18="TX",0,IF(PV_Zone_Ranking!$G$29=0,0,1-(INDEX($D236:$BY236, 1, MATCH(BR$11,$D$15:$BY$15,0))-PV_Zone_Ranking!$F$29)/(PV_Zone_Ranking!$G$29-PV_Zone_Ranking!$F$29)))</f>
        <v>0</v>
      </c>
      <c r="BS236">
        <f ca="1">IF(PV_Zone_Ranking!$G$30=0,0,1-(INDEX($D236:$BY236, 1, MATCH(BS$11,$D$15:$BY$15,0))-PV_Zone_Ranking!$F$30)/(PV_Zone_Ranking!$G$30-PV_Zone_Ranking!$F$30))</f>
        <v>1.0774207710083805</v>
      </c>
      <c r="BT236">
        <f ca="1">IF(PV_Zone_Ranking!$G$28=0,0,1-(INDEX($D236:$BY236, 1, MATCH(BT$11,$D$15:$BY$15,0))-PV_Zone_Ranking!$F$28)/(PV_Zone_Ranking!$G$28-PV_Zone_Ranking!$F$28))</f>
        <v>16.799370740204573</v>
      </c>
      <c r="BU236">
        <f ca="1">IF(PV_Zone_Ranking!$AK$18="SS",0,IF(PV_Zone_Ranking!$G$26=0,0,1-(INDEX($D236:$BY236, 1, MATCH(BU$11,$D$15:$BY$15,0))-PV_Zone_Ranking!$F$26)/(PV_Zone_Ranking!$G$26-PV_Zone_Ranking!$F$26)))</f>
        <v>19.138888658952798</v>
      </c>
      <c r="BV236">
        <f>IF(PV_Zone_Ranking!$AK$18="TX",0,IF(PV_Zone_Ranking!$G$26=0,0,1-(INDEX($D236:$BY236, 1, MATCH(BV$11,$D$15:$BY$15,0))-PV_Zone_Ranking!$F$26)/(PV_Zone_Ranking!$G$26-PV_Zone_Ranking!$F$26)))</f>
        <v>0</v>
      </c>
      <c r="BW236">
        <v>39</v>
      </c>
      <c r="BX236">
        <f t="shared" ca="1" si="127"/>
        <v>0</v>
      </c>
      <c r="BY236">
        <f t="shared" ca="1" si="127"/>
        <v>0</v>
      </c>
      <c r="BZ236">
        <f t="shared" ca="1" si="127"/>
        <v>0</v>
      </c>
      <c r="CA236">
        <f t="shared" ca="1" si="127"/>
        <v>0</v>
      </c>
      <c r="CB236">
        <f t="shared" ca="1" si="127"/>
        <v>0</v>
      </c>
      <c r="CC236">
        <f t="shared" ca="1" si="127"/>
        <v>0</v>
      </c>
      <c r="CD236">
        <f t="shared" ca="1" si="127"/>
        <v>0</v>
      </c>
      <c r="CE236">
        <f t="shared" ca="1" si="127"/>
        <v>0</v>
      </c>
      <c r="CF236">
        <f t="shared" ca="1" si="127"/>
        <v>0</v>
      </c>
      <c r="CG236">
        <f t="shared" ca="1" si="127"/>
        <v>0</v>
      </c>
      <c r="CH236" s="3">
        <f t="shared" ca="1" si="120"/>
        <v>0</v>
      </c>
      <c r="CI236" s="3">
        <f ca="1">IF($BN236=0,IF(PV_Zone_Ranking!$AK$18="SS",INDEX($D236:$BY236, 1, MATCH(CI$11,$D$15:$BY$15,0)),IF(PV_Zone_Ranking!$AK$18="TX",INDEX($D236:$BY236, 1, MATCH(CI$12,$D$15:$BY$15,0)),"Error")),0)</f>
        <v>0</v>
      </c>
      <c r="CJ236" s="4">
        <f t="shared" ca="1" si="118"/>
        <v>0</v>
      </c>
      <c r="CK236">
        <f t="shared" ca="1" si="121"/>
        <v>0</v>
      </c>
      <c r="CL236">
        <f t="shared" ca="1" si="122"/>
        <v>0</v>
      </c>
      <c r="CM236" s="4" t="str">
        <f ca="1">IF(D236=0,"",IF(CH236=0,"",COUNTIF($CH$16:$CH$197,"&gt;"&amp;CH236)+COUNTIF($CH$197:$CH236,CH236)))</f>
        <v/>
      </c>
      <c r="CN236" t="str">
        <f ca="1">IF(D236=0,"",IF(CH236=0,"",COUNTIFS($CI$16:$CI$197,"&lt;"&amp;CI236,$CI$16:$CI$197,"&lt;&gt;"&amp;0)+COUNTIF($CI$197:$CI236,CI236)))</f>
        <v/>
      </c>
      <c r="CQ236">
        <v>221</v>
      </c>
      <c r="CR236" t="e">
        <f t="shared" ca="1" si="117"/>
        <v>#N/A</v>
      </c>
      <c r="CS236" t="e">
        <f t="shared" ca="1" si="117"/>
        <v>#N/A</v>
      </c>
      <c r="CT236" s="3" t="e">
        <f t="shared" ca="1" si="117"/>
        <v>#N/A</v>
      </c>
      <c r="CU236" s="3" t="e">
        <f t="shared" ca="1" si="117"/>
        <v>#N/A</v>
      </c>
      <c r="CV236" s="4" t="e">
        <f t="shared" ca="1" si="117"/>
        <v>#N/A</v>
      </c>
      <c r="CW236" s="4" t="e">
        <f t="shared" ca="1" si="112"/>
        <v>#N/A</v>
      </c>
      <c r="CY236">
        <v>221</v>
      </c>
      <c r="CZ236" t="e">
        <f t="shared" ca="1" si="123"/>
        <v>#N/A</v>
      </c>
      <c r="DA236" t="e">
        <f t="shared" ca="1" si="123"/>
        <v>#N/A</v>
      </c>
      <c r="DB236" s="3" t="e">
        <f t="shared" ca="1" si="123"/>
        <v>#N/A</v>
      </c>
      <c r="DC236" s="3" t="e">
        <f t="shared" ca="1" si="123"/>
        <v>#N/A</v>
      </c>
      <c r="DD236" s="4" t="e">
        <f t="shared" ca="1" si="123"/>
        <v>#N/A</v>
      </c>
      <c r="DE236" s="4" t="e">
        <f t="shared" ca="1" si="113"/>
        <v>#N/A</v>
      </c>
      <c r="DF236" t="e">
        <f t="shared" ca="1" si="114"/>
        <v>#N/A</v>
      </c>
    </row>
    <row r="237" spans="4:110" x14ac:dyDescent="0.2">
      <c r="D237" s="135">
        <f t="shared" ca="1" si="128"/>
        <v>0</v>
      </c>
      <c r="E237" s="135">
        <f t="shared" ca="1" si="128"/>
        <v>0</v>
      </c>
      <c r="F237" s="135">
        <f t="shared" ca="1" si="128"/>
        <v>0</v>
      </c>
      <c r="G237" s="135">
        <f t="shared" ca="1" si="128"/>
        <v>0</v>
      </c>
      <c r="H237" s="135">
        <f t="shared" ca="1" si="128"/>
        <v>0</v>
      </c>
      <c r="I237" s="135">
        <f t="shared" ca="1" si="128"/>
        <v>0</v>
      </c>
      <c r="J237" s="2">
        <f t="shared" ca="1" si="128"/>
        <v>0</v>
      </c>
      <c r="K237" s="135">
        <f t="shared" ca="1" si="128"/>
        <v>0</v>
      </c>
      <c r="L237" s="135">
        <f t="shared" ca="1" si="128"/>
        <v>0</v>
      </c>
      <c r="M237" s="135">
        <f t="shared" ca="1" si="128"/>
        <v>0</v>
      </c>
      <c r="N237" s="135">
        <f t="shared" ca="1" si="128"/>
        <v>0</v>
      </c>
      <c r="O237" s="135">
        <f t="shared" ca="1" si="128"/>
        <v>0</v>
      </c>
      <c r="P237" s="135">
        <f t="shared" ca="1" si="128"/>
        <v>0</v>
      </c>
      <c r="Q237" s="135">
        <f t="shared" ca="1" si="128"/>
        <v>0</v>
      </c>
      <c r="R237" s="135">
        <f t="shared" ca="1" si="128"/>
        <v>0</v>
      </c>
      <c r="S237" s="135">
        <f t="shared" ca="1" si="128"/>
        <v>0</v>
      </c>
      <c r="T237" s="135">
        <f t="shared" ca="1" si="129"/>
        <v>0</v>
      </c>
      <c r="U237" s="135">
        <f t="shared" ca="1" si="129"/>
        <v>0</v>
      </c>
      <c r="V237" s="135">
        <f t="shared" ca="1" si="129"/>
        <v>0</v>
      </c>
      <c r="W237" s="135">
        <f t="shared" ca="1" si="129"/>
        <v>0</v>
      </c>
      <c r="X237" s="135">
        <f t="shared" ca="1" si="129"/>
        <v>0</v>
      </c>
      <c r="Y237" s="135">
        <f t="shared" ca="1" si="129"/>
        <v>0</v>
      </c>
      <c r="Z237" s="135">
        <f t="shared" ca="1" si="129"/>
        <v>0</v>
      </c>
      <c r="AA237" s="135">
        <f t="shared" ca="1" si="129"/>
        <v>0</v>
      </c>
      <c r="AB237" s="135">
        <f t="shared" ca="1" si="129"/>
        <v>0</v>
      </c>
      <c r="AC237" s="135">
        <f t="shared" ca="1" si="129"/>
        <v>0</v>
      </c>
      <c r="AD237" s="135">
        <f t="shared" ca="1" si="129"/>
        <v>0</v>
      </c>
      <c r="AE237" s="135">
        <f t="shared" ca="1" si="129"/>
        <v>0</v>
      </c>
      <c r="AF237" s="135">
        <f t="shared" ca="1" si="129"/>
        <v>0</v>
      </c>
      <c r="AG237" s="135">
        <f t="shared" ca="1" si="129"/>
        <v>0</v>
      </c>
      <c r="AH237" s="135">
        <f t="shared" ca="1" si="129"/>
        <v>0</v>
      </c>
      <c r="AI237" s="135">
        <f t="shared" ca="1" si="129"/>
        <v>0</v>
      </c>
      <c r="AJ237" s="135">
        <f t="shared" ref="AJ237:AV256" ca="1" si="131">INDIRECT($B$3&amp;"!R"&amp;(ROW()-$D$14)&amp;"C"&amp;(COLUMN()-$C$15),FALSE)</f>
        <v>0</v>
      </c>
      <c r="AK237" s="135">
        <f t="shared" ca="1" si="131"/>
        <v>0</v>
      </c>
      <c r="AL237" s="135">
        <f t="shared" ca="1" si="131"/>
        <v>0</v>
      </c>
      <c r="AM237" s="135">
        <f t="shared" ca="1" si="131"/>
        <v>0</v>
      </c>
      <c r="AN237" s="135">
        <f t="shared" ca="1" si="131"/>
        <v>0</v>
      </c>
      <c r="AO237" s="135">
        <f t="shared" ca="1" si="131"/>
        <v>0</v>
      </c>
      <c r="AP237" s="135">
        <f t="shared" ca="1" si="131"/>
        <v>0</v>
      </c>
      <c r="AQ237" s="135">
        <f t="shared" ca="1" si="131"/>
        <v>0</v>
      </c>
      <c r="AR237" s="135">
        <f t="shared" ca="1" si="131"/>
        <v>0</v>
      </c>
      <c r="AS237" s="135">
        <f t="shared" ca="1" si="131"/>
        <v>0</v>
      </c>
      <c r="AT237" s="135">
        <f t="shared" ca="1" si="131"/>
        <v>0</v>
      </c>
      <c r="AU237" s="135">
        <f t="shared" ca="1" si="131"/>
        <v>0</v>
      </c>
      <c r="AV237" s="135">
        <f t="shared" ca="1" si="131"/>
        <v>0</v>
      </c>
      <c r="AW237" s="135">
        <f t="shared" ca="1" si="130"/>
        <v>0</v>
      </c>
      <c r="AX237" s="135">
        <f t="shared" ca="1" si="130"/>
        <v>0</v>
      </c>
      <c r="AY237" s="135">
        <f t="shared" ca="1" si="130"/>
        <v>0</v>
      </c>
      <c r="AZ237" s="135">
        <f t="shared" ca="1" si="130"/>
        <v>0</v>
      </c>
      <c r="BA237" s="135">
        <f t="shared" ca="1" si="130"/>
        <v>0</v>
      </c>
      <c r="BB237" s="135">
        <f t="shared" ca="1" si="130"/>
        <v>0</v>
      </c>
      <c r="BC237" s="135">
        <f t="shared" ca="1" si="130"/>
        <v>0</v>
      </c>
      <c r="BD237" s="135">
        <f t="shared" ca="1" si="130"/>
        <v>0</v>
      </c>
      <c r="BE237" s="135">
        <f t="shared" ca="1" si="130"/>
        <v>0</v>
      </c>
      <c r="BF237" s="135">
        <f t="shared" ca="1" si="130"/>
        <v>0</v>
      </c>
      <c r="BG237" s="135">
        <f t="shared" ca="1" si="130"/>
        <v>0</v>
      </c>
      <c r="BH237" s="135">
        <f t="shared" ca="1" si="130"/>
        <v>0</v>
      </c>
      <c r="BI237" s="135">
        <f t="shared" ca="1" si="130"/>
        <v>0</v>
      </c>
      <c r="BJ237" s="135">
        <f t="shared" ca="1" si="130"/>
        <v>0</v>
      </c>
      <c r="BK237" s="135">
        <f t="shared" ca="1" si="130"/>
        <v>0</v>
      </c>
      <c r="BL237" s="135"/>
      <c r="BM237" s="135">
        <f ca="1">IF(INDEX($D237:$BV237, 1, MATCH(BM$11,$D$15:$BV$15,0))&gt;=PV_Zone_Ranking!$C$45,0,1)</f>
        <v>0</v>
      </c>
      <c r="BN237" s="135">
        <f t="shared" ca="1" si="111"/>
        <v>0</v>
      </c>
      <c r="BQ237">
        <f ca="1">IF(PV_Zone_Ranking!$AK$18="SS",0,IF(PV_Zone_Ranking!$G$29=0,0,1-(INDEX($D237:$BY237, 1, MATCH(BQ$11,$D$15:$BY$15,0))-PV_Zone_Ranking!$F$29)/(PV_Zone_Ranking!$G$29-PV_Zone_Ranking!$F$29)))</f>
        <v>3.8575399157771662</v>
      </c>
      <c r="BR237">
        <f>IF(PV_Zone_Ranking!$AK$18="TX",0,IF(PV_Zone_Ranking!$G$29=0,0,1-(INDEX($D237:$BY237, 1, MATCH(BR$11,$D$15:$BY$15,0))-PV_Zone_Ranking!$F$29)/(PV_Zone_Ranking!$G$29-PV_Zone_Ranking!$F$29)))</f>
        <v>0</v>
      </c>
      <c r="BS237">
        <f ca="1">IF(PV_Zone_Ranking!$G$30=0,0,1-(INDEX($D237:$BY237, 1, MATCH(BS$11,$D$15:$BY$15,0))-PV_Zone_Ranking!$F$30)/(PV_Zone_Ranking!$G$30-PV_Zone_Ranking!$F$30))</f>
        <v>1.0774207710083805</v>
      </c>
      <c r="BT237">
        <f ca="1">IF(PV_Zone_Ranking!$G$28=0,0,1-(INDEX($D237:$BY237, 1, MATCH(BT$11,$D$15:$BY$15,0))-PV_Zone_Ranking!$F$28)/(PV_Zone_Ranking!$G$28-PV_Zone_Ranking!$F$28))</f>
        <v>16.799370740204573</v>
      </c>
      <c r="BU237">
        <f ca="1">IF(PV_Zone_Ranking!$AK$18="SS",0,IF(PV_Zone_Ranking!$G$26=0,0,1-(INDEX($D237:$BY237, 1, MATCH(BU$11,$D$15:$BY$15,0))-PV_Zone_Ranking!$F$26)/(PV_Zone_Ranking!$G$26-PV_Zone_Ranking!$F$26)))</f>
        <v>19.138888658952798</v>
      </c>
      <c r="BV237">
        <f>IF(PV_Zone_Ranking!$AK$18="TX",0,IF(PV_Zone_Ranking!$G$26=0,0,1-(INDEX($D237:$BY237, 1, MATCH(BV$11,$D$15:$BY$15,0))-PV_Zone_Ranking!$F$26)/(PV_Zone_Ranking!$G$26-PV_Zone_Ranking!$F$26)))</f>
        <v>0</v>
      </c>
      <c r="BW237">
        <v>40</v>
      </c>
      <c r="BX237">
        <f t="shared" ca="1" si="127"/>
        <v>0</v>
      </c>
      <c r="BY237">
        <f t="shared" ca="1" si="127"/>
        <v>0</v>
      </c>
      <c r="BZ237">
        <f t="shared" ca="1" si="127"/>
        <v>0</v>
      </c>
      <c r="CA237">
        <f t="shared" ca="1" si="127"/>
        <v>0</v>
      </c>
      <c r="CB237">
        <f t="shared" ca="1" si="127"/>
        <v>0</v>
      </c>
      <c r="CC237">
        <f t="shared" ca="1" si="127"/>
        <v>0</v>
      </c>
      <c r="CD237">
        <f t="shared" ca="1" si="127"/>
        <v>0</v>
      </c>
      <c r="CE237">
        <f t="shared" ca="1" si="127"/>
        <v>0</v>
      </c>
      <c r="CF237">
        <f t="shared" ca="1" si="127"/>
        <v>0</v>
      </c>
      <c r="CG237">
        <f t="shared" ca="1" si="127"/>
        <v>0</v>
      </c>
      <c r="CH237" s="3">
        <f t="shared" ca="1" si="120"/>
        <v>0</v>
      </c>
      <c r="CI237" s="3">
        <f ca="1">IF($BN237=0,IF(PV_Zone_Ranking!$AK$18="SS",INDEX($D237:$BY237, 1, MATCH(CI$11,$D$15:$BY$15,0)),IF(PV_Zone_Ranking!$AK$18="TX",INDEX($D237:$BY237, 1, MATCH(CI$12,$D$15:$BY$15,0)),"Error")),0)</f>
        <v>0</v>
      </c>
      <c r="CJ237" s="4">
        <f t="shared" ca="1" si="118"/>
        <v>0</v>
      </c>
      <c r="CK237">
        <f t="shared" ca="1" si="121"/>
        <v>0</v>
      </c>
      <c r="CL237">
        <f t="shared" ca="1" si="122"/>
        <v>0</v>
      </c>
      <c r="CM237" s="4" t="str">
        <f ca="1">IF(D237=0,"",IF(CH237=0,"",COUNTIF($CH$16:$CH$197,"&gt;"&amp;CH237)+COUNTIF($CH$197:$CH237,CH237)))</f>
        <v/>
      </c>
      <c r="CN237" t="str">
        <f ca="1">IF(D237=0,"",IF(CH237=0,"",COUNTIFS($CI$16:$CI$197,"&lt;"&amp;CI237,$CI$16:$CI$197,"&lt;&gt;"&amp;0)+COUNTIF($CI$197:$CI237,CI237)))</f>
        <v/>
      </c>
      <c r="CQ237">
        <v>222</v>
      </c>
      <c r="CR237" t="e">
        <f t="shared" ca="1" si="117"/>
        <v>#N/A</v>
      </c>
      <c r="CS237" t="e">
        <f t="shared" ca="1" si="117"/>
        <v>#N/A</v>
      </c>
      <c r="CT237" s="3" t="e">
        <f t="shared" ca="1" si="117"/>
        <v>#N/A</v>
      </c>
      <c r="CU237" s="3" t="e">
        <f t="shared" ca="1" si="117"/>
        <v>#N/A</v>
      </c>
      <c r="CV237" s="4" t="e">
        <f t="shared" ca="1" si="117"/>
        <v>#N/A</v>
      </c>
      <c r="CW237" s="4" t="e">
        <f t="shared" ca="1" si="112"/>
        <v>#N/A</v>
      </c>
      <c r="CY237">
        <v>222</v>
      </c>
      <c r="CZ237" t="e">
        <f t="shared" ca="1" si="123"/>
        <v>#N/A</v>
      </c>
      <c r="DA237" t="e">
        <f t="shared" ca="1" si="123"/>
        <v>#N/A</v>
      </c>
      <c r="DB237" s="3" t="e">
        <f t="shared" ca="1" si="123"/>
        <v>#N/A</v>
      </c>
      <c r="DC237" s="3" t="e">
        <f t="shared" ca="1" si="123"/>
        <v>#N/A</v>
      </c>
      <c r="DD237" s="4" t="e">
        <f t="shared" ca="1" si="123"/>
        <v>#N/A</v>
      </c>
      <c r="DE237" s="4" t="e">
        <f t="shared" ca="1" si="113"/>
        <v>#N/A</v>
      </c>
      <c r="DF237" t="e">
        <f t="shared" ca="1" si="114"/>
        <v>#N/A</v>
      </c>
    </row>
    <row r="238" spans="4:110" x14ac:dyDescent="0.2">
      <c r="D238" s="135">
        <f t="shared" ca="1" si="128"/>
        <v>0</v>
      </c>
      <c r="E238" s="135">
        <f t="shared" ca="1" si="128"/>
        <v>0</v>
      </c>
      <c r="F238" s="135">
        <f t="shared" ca="1" si="128"/>
        <v>0</v>
      </c>
      <c r="G238" s="135">
        <f t="shared" ca="1" si="128"/>
        <v>0</v>
      </c>
      <c r="H238" s="135">
        <f t="shared" ca="1" si="128"/>
        <v>0</v>
      </c>
      <c r="I238" s="135">
        <f t="shared" ca="1" si="128"/>
        <v>0</v>
      </c>
      <c r="J238" s="2">
        <f t="shared" ca="1" si="128"/>
        <v>0</v>
      </c>
      <c r="K238" s="135">
        <f t="shared" ca="1" si="128"/>
        <v>0</v>
      </c>
      <c r="L238" s="135">
        <f t="shared" ca="1" si="128"/>
        <v>0</v>
      </c>
      <c r="M238" s="135">
        <f t="shared" ca="1" si="128"/>
        <v>0</v>
      </c>
      <c r="N238" s="135">
        <f t="shared" ca="1" si="128"/>
        <v>0</v>
      </c>
      <c r="O238" s="135">
        <f t="shared" ca="1" si="128"/>
        <v>0</v>
      </c>
      <c r="P238" s="135">
        <f t="shared" ca="1" si="128"/>
        <v>0</v>
      </c>
      <c r="Q238" s="135">
        <f t="shared" ca="1" si="128"/>
        <v>0</v>
      </c>
      <c r="R238" s="135">
        <f t="shared" ca="1" si="128"/>
        <v>0</v>
      </c>
      <c r="S238" s="135">
        <f t="shared" ca="1" si="128"/>
        <v>0</v>
      </c>
      <c r="T238" s="135">
        <f t="shared" ca="1" si="129"/>
        <v>0</v>
      </c>
      <c r="U238" s="135">
        <f t="shared" ca="1" si="129"/>
        <v>0</v>
      </c>
      <c r="V238" s="135">
        <f t="shared" ca="1" si="129"/>
        <v>0</v>
      </c>
      <c r="W238" s="135">
        <f t="shared" ca="1" si="129"/>
        <v>0</v>
      </c>
      <c r="X238" s="135">
        <f t="shared" ca="1" si="129"/>
        <v>0</v>
      </c>
      <c r="Y238" s="135">
        <f t="shared" ca="1" si="129"/>
        <v>0</v>
      </c>
      <c r="Z238" s="135">
        <f t="shared" ca="1" si="129"/>
        <v>0</v>
      </c>
      <c r="AA238" s="135">
        <f t="shared" ca="1" si="129"/>
        <v>0</v>
      </c>
      <c r="AB238" s="135">
        <f t="shared" ca="1" si="129"/>
        <v>0</v>
      </c>
      <c r="AC238" s="135">
        <f t="shared" ca="1" si="129"/>
        <v>0</v>
      </c>
      <c r="AD238" s="135">
        <f t="shared" ca="1" si="129"/>
        <v>0</v>
      </c>
      <c r="AE238" s="135">
        <f t="shared" ca="1" si="129"/>
        <v>0</v>
      </c>
      <c r="AF238" s="135">
        <f t="shared" ca="1" si="129"/>
        <v>0</v>
      </c>
      <c r="AG238" s="135">
        <f t="shared" ca="1" si="129"/>
        <v>0</v>
      </c>
      <c r="AH238" s="135">
        <f t="shared" ca="1" si="129"/>
        <v>0</v>
      </c>
      <c r="AI238" s="135">
        <f t="shared" ca="1" si="129"/>
        <v>0</v>
      </c>
      <c r="AJ238" s="135">
        <f t="shared" ca="1" si="131"/>
        <v>0</v>
      </c>
      <c r="AK238" s="135">
        <f t="shared" ca="1" si="131"/>
        <v>0</v>
      </c>
      <c r="AL238" s="135">
        <f t="shared" ca="1" si="131"/>
        <v>0</v>
      </c>
      <c r="AM238" s="135">
        <f t="shared" ca="1" si="131"/>
        <v>0</v>
      </c>
      <c r="AN238" s="135">
        <f t="shared" ca="1" si="131"/>
        <v>0</v>
      </c>
      <c r="AO238" s="135">
        <f t="shared" ca="1" si="131"/>
        <v>0</v>
      </c>
      <c r="AP238" s="135">
        <f t="shared" ca="1" si="131"/>
        <v>0</v>
      </c>
      <c r="AQ238" s="135">
        <f t="shared" ca="1" si="131"/>
        <v>0</v>
      </c>
      <c r="AR238" s="135">
        <f t="shared" ca="1" si="131"/>
        <v>0</v>
      </c>
      <c r="AS238" s="135">
        <f t="shared" ca="1" si="131"/>
        <v>0</v>
      </c>
      <c r="AT238" s="135">
        <f t="shared" ca="1" si="131"/>
        <v>0</v>
      </c>
      <c r="AU238" s="135">
        <f t="shared" ca="1" si="131"/>
        <v>0</v>
      </c>
      <c r="AV238" s="135">
        <f t="shared" ca="1" si="131"/>
        <v>0</v>
      </c>
      <c r="AW238" s="135">
        <f t="shared" ca="1" si="130"/>
        <v>0</v>
      </c>
      <c r="AX238" s="135">
        <f t="shared" ca="1" si="130"/>
        <v>0</v>
      </c>
      <c r="AY238" s="135">
        <f t="shared" ca="1" si="130"/>
        <v>0</v>
      </c>
      <c r="AZ238" s="135">
        <f t="shared" ca="1" si="130"/>
        <v>0</v>
      </c>
      <c r="BA238" s="135">
        <f t="shared" ca="1" si="130"/>
        <v>0</v>
      </c>
      <c r="BB238" s="135">
        <f t="shared" ca="1" si="130"/>
        <v>0</v>
      </c>
      <c r="BC238" s="135">
        <f t="shared" ca="1" si="130"/>
        <v>0</v>
      </c>
      <c r="BD238" s="135">
        <f t="shared" ca="1" si="130"/>
        <v>0</v>
      </c>
      <c r="BE238" s="135">
        <f t="shared" ca="1" si="130"/>
        <v>0</v>
      </c>
      <c r="BF238" s="135">
        <f t="shared" ca="1" si="130"/>
        <v>0</v>
      </c>
      <c r="BG238" s="135">
        <f t="shared" ca="1" si="130"/>
        <v>0</v>
      </c>
      <c r="BH238" s="135">
        <f t="shared" ca="1" si="130"/>
        <v>0</v>
      </c>
      <c r="BI238" s="135">
        <f t="shared" ca="1" si="130"/>
        <v>0</v>
      </c>
      <c r="BJ238" s="135">
        <f t="shared" ca="1" si="130"/>
        <v>0</v>
      </c>
      <c r="BK238" s="135">
        <f t="shared" ca="1" si="130"/>
        <v>0</v>
      </c>
      <c r="BL238" s="135"/>
      <c r="BM238" s="135">
        <f ca="1">IF(INDEX($D238:$BV238, 1, MATCH(BM$11,$D$15:$BV$15,0))&gt;=PV_Zone_Ranking!$C$45,0,1)</f>
        <v>0</v>
      </c>
      <c r="BN238" s="135">
        <f t="shared" ca="1" si="111"/>
        <v>0</v>
      </c>
      <c r="BQ238">
        <f ca="1">IF(PV_Zone_Ranking!$AK$18="SS",0,IF(PV_Zone_Ranking!$G$29=0,0,1-(INDEX($D238:$BY238, 1, MATCH(BQ$11,$D$15:$BY$15,0))-PV_Zone_Ranking!$F$29)/(PV_Zone_Ranking!$G$29-PV_Zone_Ranking!$F$29)))</f>
        <v>3.8575399157771662</v>
      </c>
      <c r="BR238">
        <f>IF(PV_Zone_Ranking!$AK$18="TX",0,IF(PV_Zone_Ranking!$G$29=0,0,1-(INDEX($D238:$BY238, 1, MATCH(BR$11,$D$15:$BY$15,0))-PV_Zone_Ranking!$F$29)/(PV_Zone_Ranking!$G$29-PV_Zone_Ranking!$F$29)))</f>
        <v>0</v>
      </c>
      <c r="BS238">
        <f ca="1">IF(PV_Zone_Ranking!$G$30=0,0,1-(INDEX($D238:$BY238, 1, MATCH(BS$11,$D$15:$BY$15,0))-PV_Zone_Ranking!$F$30)/(PV_Zone_Ranking!$G$30-PV_Zone_Ranking!$F$30))</f>
        <v>1.0774207710083805</v>
      </c>
      <c r="BT238">
        <f ca="1">IF(PV_Zone_Ranking!$G$28=0,0,1-(INDEX($D238:$BY238, 1, MATCH(BT$11,$D$15:$BY$15,0))-PV_Zone_Ranking!$F$28)/(PV_Zone_Ranking!$G$28-PV_Zone_Ranking!$F$28))</f>
        <v>16.799370740204573</v>
      </c>
      <c r="BU238">
        <f ca="1">IF(PV_Zone_Ranking!$AK$18="SS",0,IF(PV_Zone_Ranking!$G$26=0,0,1-(INDEX($D238:$BY238, 1, MATCH(BU$11,$D$15:$BY$15,0))-PV_Zone_Ranking!$F$26)/(PV_Zone_Ranking!$G$26-PV_Zone_Ranking!$F$26)))</f>
        <v>19.138888658952798</v>
      </c>
      <c r="BV238">
        <f>IF(PV_Zone_Ranking!$AK$18="TX",0,IF(PV_Zone_Ranking!$G$26=0,0,1-(INDEX($D238:$BY238, 1, MATCH(BV$11,$D$15:$BY$15,0))-PV_Zone_Ranking!$F$26)/(PV_Zone_Ranking!$G$26-PV_Zone_Ranking!$F$26)))</f>
        <v>0</v>
      </c>
      <c r="BW238">
        <v>41</v>
      </c>
      <c r="BX238">
        <f t="shared" ca="1" si="127"/>
        <v>0</v>
      </c>
      <c r="BY238">
        <f t="shared" ca="1" si="127"/>
        <v>0</v>
      </c>
      <c r="BZ238">
        <f t="shared" ca="1" si="127"/>
        <v>0</v>
      </c>
      <c r="CA238">
        <f t="shared" ca="1" si="127"/>
        <v>0</v>
      </c>
      <c r="CB238">
        <f t="shared" ca="1" si="127"/>
        <v>0</v>
      </c>
      <c r="CC238">
        <f t="shared" ca="1" si="127"/>
        <v>0</v>
      </c>
      <c r="CD238">
        <f t="shared" ca="1" si="127"/>
        <v>0</v>
      </c>
      <c r="CE238">
        <f t="shared" ca="1" si="127"/>
        <v>0</v>
      </c>
      <c r="CF238">
        <f t="shared" ca="1" si="127"/>
        <v>0</v>
      </c>
      <c r="CG238">
        <f t="shared" ca="1" si="127"/>
        <v>0</v>
      </c>
      <c r="CH238" s="3">
        <f t="shared" ca="1" si="120"/>
        <v>0</v>
      </c>
      <c r="CI238" s="3">
        <f ca="1">IF($BN238=0,IF(PV_Zone_Ranking!$AK$18="SS",INDEX($D238:$BY238, 1, MATCH(CI$11,$D$15:$BY$15,0)),IF(PV_Zone_Ranking!$AK$18="TX",INDEX($D238:$BY238, 1, MATCH(CI$12,$D$15:$BY$15,0)),"Error")),0)</f>
        <v>0</v>
      </c>
      <c r="CJ238" s="4">
        <f t="shared" ca="1" si="118"/>
        <v>0</v>
      </c>
      <c r="CK238">
        <f t="shared" ca="1" si="121"/>
        <v>0</v>
      </c>
      <c r="CL238">
        <f t="shared" ca="1" si="122"/>
        <v>0</v>
      </c>
      <c r="CM238" s="4" t="str">
        <f ca="1">IF(D238=0,"",IF(CH238=0,"",COUNTIF($CH$16:$CH$197,"&gt;"&amp;CH238)+COUNTIF($CH$197:$CH238,CH238)))</f>
        <v/>
      </c>
      <c r="CN238" t="str">
        <f ca="1">IF(D238=0,"",IF(CH238=0,"",COUNTIFS($CI$16:$CI$197,"&lt;"&amp;CI238,$CI$16:$CI$197,"&lt;&gt;"&amp;0)+COUNTIF($CI$197:$CI238,CI238)))</f>
        <v/>
      </c>
      <c r="CQ238">
        <v>223</v>
      </c>
      <c r="CR238" t="e">
        <f t="shared" ca="1" si="117"/>
        <v>#N/A</v>
      </c>
      <c r="CS238" t="e">
        <f t="shared" ca="1" si="117"/>
        <v>#N/A</v>
      </c>
      <c r="CT238" s="3" t="e">
        <f t="shared" ca="1" si="117"/>
        <v>#N/A</v>
      </c>
      <c r="CU238" s="3" t="e">
        <f t="shared" ca="1" si="117"/>
        <v>#N/A</v>
      </c>
      <c r="CV238" s="4" t="e">
        <f t="shared" ca="1" si="117"/>
        <v>#N/A</v>
      </c>
      <c r="CW238" s="4" t="e">
        <f t="shared" ca="1" si="112"/>
        <v>#N/A</v>
      </c>
      <c r="CY238">
        <v>223</v>
      </c>
      <c r="CZ238" t="e">
        <f t="shared" ca="1" si="123"/>
        <v>#N/A</v>
      </c>
      <c r="DA238" t="e">
        <f t="shared" ca="1" si="123"/>
        <v>#N/A</v>
      </c>
      <c r="DB238" s="3" t="e">
        <f t="shared" ca="1" si="123"/>
        <v>#N/A</v>
      </c>
      <c r="DC238" s="3" t="e">
        <f t="shared" ca="1" si="123"/>
        <v>#N/A</v>
      </c>
      <c r="DD238" s="4" t="e">
        <f t="shared" ca="1" si="123"/>
        <v>#N/A</v>
      </c>
      <c r="DE238" s="4" t="e">
        <f t="shared" ca="1" si="113"/>
        <v>#N/A</v>
      </c>
      <c r="DF238" t="e">
        <f t="shared" ca="1" si="114"/>
        <v>#N/A</v>
      </c>
    </row>
    <row r="239" spans="4:110" x14ac:dyDescent="0.2">
      <c r="D239" s="135">
        <f t="shared" ca="1" si="128"/>
        <v>0</v>
      </c>
      <c r="E239" s="135">
        <f t="shared" ca="1" si="128"/>
        <v>0</v>
      </c>
      <c r="F239" s="135">
        <f t="shared" ca="1" si="128"/>
        <v>0</v>
      </c>
      <c r="G239" s="135">
        <f t="shared" ca="1" si="128"/>
        <v>0</v>
      </c>
      <c r="H239" s="135">
        <f t="shared" ca="1" si="128"/>
        <v>0</v>
      </c>
      <c r="I239" s="135">
        <f t="shared" ca="1" si="128"/>
        <v>0</v>
      </c>
      <c r="J239" s="2">
        <f t="shared" ca="1" si="128"/>
        <v>0</v>
      </c>
      <c r="K239" s="135">
        <f t="shared" ca="1" si="128"/>
        <v>0</v>
      </c>
      <c r="L239" s="135">
        <f t="shared" ca="1" si="128"/>
        <v>0</v>
      </c>
      <c r="M239" s="135">
        <f t="shared" ca="1" si="128"/>
        <v>0</v>
      </c>
      <c r="N239" s="135">
        <f t="shared" ca="1" si="128"/>
        <v>0</v>
      </c>
      <c r="O239" s="135">
        <f t="shared" ca="1" si="128"/>
        <v>0</v>
      </c>
      <c r="P239" s="135">
        <f t="shared" ca="1" si="128"/>
        <v>0</v>
      </c>
      <c r="Q239" s="135">
        <f t="shared" ca="1" si="128"/>
        <v>0</v>
      </c>
      <c r="R239" s="135">
        <f t="shared" ca="1" si="128"/>
        <v>0</v>
      </c>
      <c r="S239" s="135">
        <f t="shared" ca="1" si="128"/>
        <v>0</v>
      </c>
      <c r="T239" s="135">
        <f t="shared" ca="1" si="129"/>
        <v>0</v>
      </c>
      <c r="U239" s="135">
        <f t="shared" ca="1" si="129"/>
        <v>0</v>
      </c>
      <c r="V239" s="135">
        <f t="shared" ca="1" si="129"/>
        <v>0</v>
      </c>
      <c r="W239" s="135">
        <f t="shared" ca="1" si="129"/>
        <v>0</v>
      </c>
      <c r="X239" s="135">
        <f t="shared" ca="1" si="129"/>
        <v>0</v>
      </c>
      <c r="Y239" s="135">
        <f t="shared" ca="1" si="129"/>
        <v>0</v>
      </c>
      <c r="Z239" s="135">
        <f t="shared" ca="1" si="129"/>
        <v>0</v>
      </c>
      <c r="AA239" s="135">
        <f t="shared" ca="1" si="129"/>
        <v>0</v>
      </c>
      <c r="AB239" s="135">
        <f t="shared" ca="1" si="129"/>
        <v>0</v>
      </c>
      <c r="AC239" s="135">
        <f t="shared" ca="1" si="129"/>
        <v>0</v>
      </c>
      <c r="AD239" s="135">
        <f t="shared" ca="1" si="129"/>
        <v>0</v>
      </c>
      <c r="AE239" s="135">
        <f t="shared" ca="1" si="129"/>
        <v>0</v>
      </c>
      <c r="AF239" s="135">
        <f t="shared" ca="1" si="129"/>
        <v>0</v>
      </c>
      <c r="AG239" s="135">
        <f t="shared" ca="1" si="129"/>
        <v>0</v>
      </c>
      <c r="AH239" s="135">
        <f t="shared" ca="1" si="129"/>
        <v>0</v>
      </c>
      <c r="AI239" s="135">
        <f t="shared" ca="1" si="129"/>
        <v>0</v>
      </c>
      <c r="AJ239" s="135">
        <f t="shared" ca="1" si="131"/>
        <v>0</v>
      </c>
      <c r="AK239" s="135">
        <f t="shared" ca="1" si="131"/>
        <v>0</v>
      </c>
      <c r="AL239" s="135">
        <f t="shared" ca="1" si="131"/>
        <v>0</v>
      </c>
      <c r="AM239" s="135">
        <f t="shared" ca="1" si="131"/>
        <v>0</v>
      </c>
      <c r="AN239" s="135">
        <f t="shared" ca="1" si="131"/>
        <v>0</v>
      </c>
      <c r="AO239" s="135">
        <f t="shared" ca="1" si="131"/>
        <v>0</v>
      </c>
      <c r="AP239" s="135">
        <f t="shared" ca="1" si="131"/>
        <v>0</v>
      </c>
      <c r="AQ239" s="135">
        <f t="shared" ca="1" si="131"/>
        <v>0</v>
      </c>
      <c r="AR239" s="135">
        <f t="shared" ca="1" si="131"/>
        <v>0</v>
      </c>
      <c r="AS239" s="135">
        <f t="shared" ca="1" si="131"/>
        <v>0</v>
      </c>
      <c r="AT239" s="135">
        <f t="shared" ca="1" si="131"/>
        <v>0</v>
      </c>
      <c r="AU239" s="135">
        <f t="shared" ca="1" si="131"/>
        <v>0</v>
      </c>
      <c r="AV239" s="135">
        <f t="shared" ca="1" si="131"/>
        <v>0</v>
      </c>
      <c r="AW239" s="135">
        <f t="shared" ca="1" si="130"/>
        <v>0</v>
      </c>
      <c r="AX239" s="135">
        <f t="shared" ca="1" si="130"/>
        <v>0</v>
      </c>
      <c r="AY239" s="135">
        <f t="shared" ca="1" si="130"/>
        <v>0</v>
      </c>
      <c r="AZ239" s="135">
        <f t="shared" ca="1" si="130"/>
        <v>0</v>
      </c>
      <c r="BA239" s="135">
        <f t="shared" ca="1" si="130"/>
        <v>0</v>
      </c>
      <c r="BB239" s="135">
        <f t="shared" ca="1" si="130"/>
        <v>0</v>
      </c>
      <c r="BC239" s="135">
        <f t="shared" ca="1" si="130"/>
        <v>0</v>
      </c>
      <c r="BD239" s="135">
        <f t="shared" ca="1" si="130"/>
        <v>0</v>
      </c>
      <c r="BE239" s="135">
        <f t="shared" ca="1" si="130"/>
        <v>0</v>
      </c>
      <c r="BF239" s="135">
        <f t="shared" ca="1" si="130"/>
        <v>0</v>
      </c>
      <c r="BG239" s="135">
        <f t="shared" ca="1" si="130"/>
        <v>0</v>
      </c>
      <c r="BH239" s="135">
        <f t="shared" ca="1" si="130"/>
        <v>0</v>
      </c>
      <c r="BI239" s="135">
        <f t="shared" ca="1" si="130"/>
        <v>0</v>
      </c>
      <c r="BJ239" s="135">
        <f t="shared" ca="1" si="130"/>
        <v>0</v>
      </c>
      <c r="BK239" s="135">
        <f t="shared" ca="1" si="130"/>
        <v>0</v>
      </c>
      <c r="BL239" s="135"/>
      <c r="BM239" s="135">
        <f ca="1">IF(INDEX($D239:$BV239, 1, MATCH(BM$11,$D$15:$BV$15,0))&gt;=PV_Zone_Ranking!$C$45,0,1)</f>
        <v>0</v>
      </c>
      <c r="BN239" s="135">
        <f t="shared" ca="1" si="111"/>
        <v>0</v>
      </c>
      <c r="BQ239">
        <f ca="1">IF(PV_Zone_Ranking!$AK$18="SS",0,IF(PV_Zone_Ranking!$G$29=0,0,1-(INDEX($D239:$BY239, 1, MATCH(BQ$11,$D$15:$BY$15,0))-PV_Zone_Ranking!$F$29)/(PV_Zone_Ranking!$G$29-PV_Zone_Ranking!$F$29)))</f>
        <v>3.8575399157771662</v>
      </c>
      <c r="BR239">
        <f>IF(PV_Zone_Ranking!$AK$18="TX",0,IF(PV_Zone_Ranking!$G$29=0,0,1-(INDEX($D239:$BY239, 1, MATCH(BR$11,$D$15:$BY$15,0))-PV_Zone_Ranking!$F$29)/(PV_Zone_Ranking!$G$29-PV_Zone_Ranking!$F$29)))</f>
        <v>0</v>
      </c>
      <c r="BS239">
        <f ca="1">IF(PV_Zone_Ranking!$G$30=0,0,1-(INDEX($D239:$BY239, 1, MATCH(BS$11,$D$15:$BY$15,0))-PV_Zone_Ranking!$F$30)/(PV_Zone_Ranking!$G$30-PV_Zone_Ranking!$F$30))</f>
        <v>1.0774207710083805</v>
      </c>
      <c r="BT239">
        <f ca="1">IF(PV_Zone_Ranking!$G$28=0,0,1-(INDEX($D239:$BY239, 1, MATCH(BT$11,$D$15:$BY$15,0))-PV_Zone_Ranking!$F$28)/(PV_Zone_Ranking!$G$28-PV_Zone_Ranking!$F$28))</f>
        <v>16.799370740204573</v>
      </c>
      <c r="BU239">
        <f ca="1">IF(PV_Zone_Ranking!$AK$18="SS",0,IF(PV_Zone_Ranking!$G$26=0,0,1-(INDEX($D239:$BY239, 1, MATCH(BU$11,$D$15:$BY$15,0))-PV_Zone_Ranking!$F$26)/(PV_Zone_Ranking!$G$26-PV_Zone_Ranking!$F$26)))</f>
        <v>19.138888658952798</v>
      </c>
      <c r="BV239">
        <f>IF(PV_Zone_Ranking!$AK$18="TX",0,IF(PV_Zone_Ranking!$G$26=0,0,1-(INDEX($D239:$BY239, 1, MATCH(BV$11,$D$15:$BY$15,0))-PV_Zone_Ranking!$F$26)/(PV_Zone_Ranking!$G$26-PV_Zone_Ranking!$F$26)))</f>
        <v>0</v>
      </c>
      <c r="BW239">
        <v>42</v>
      </c>
      <c r="BX239">
        <f t="shared" ca="1" si="127"/>
        <v>0</v>
      </c>
      <c r="BY239">
        <f t="shared" ca="1" si="127"/>
        <v>0</v>
      </c>
      <c r="BZ239">
        <f t="shared" ca="1" si="127"/>
        <v>0</v>
      </c>
      <c r="CA239">
        <f t="shared" ca="1" si="127"/>
        <v>0</v>
      </c>
      <c r="CB239">
        <f t="shared" ca="1" si="127"/>
        <v>0</v>
      </c>
      <c r="CC239">
        <f t="shared" ca="1" si="127"/>
        <v>0</v>
      </c>
      <c r="CD239">
        <f t="shared" ca="1" si="127"/>
        <v>0</v>
      </c>
      <c r="CE239">
        <f t="shared" ca="1" si="127"/>
        <v>0</v>
      </c>
      <c r="CF239">
        <f t="shared" ca="1" si="127"/>
        <v>0</v>
      </c>
      <c r="CG239">
        <f t="shared" ca="1" si="127"/>
        <v>0</v>
      </c>
      <c r="CH239" s="3">
        <f t="shared" ca="1" si="120"/>
        <v>0</v>
      </c>
      <c r="CI239" s="3">
        <f ca="1">IF($BN239=0,IF(PV_Zone_Ranking!$AK$18="SS",INDEX($D239:$BY239, 1, MATCH(CI$11,$D$15:$BY$15,0)),IF(PV_Zone_Ranking!$AK$18="TX",INDEX($D239:$BY239, 1, MATCH(CI$12,$D$15:$BY$15,0)),"Error")),0)</f>
        <v>0</v>
      </c>
      <c r="CJ239" s="4">
        <f t="shared" ca="1" si="118"/>
        <v>0</v>
      </c>
      <c r="CK239">
        <f t="shared" ca="1" si="121"/>
        <v>0</v>
      </c>
      <c r="CL239">
        <f t="shared" ca="1" si="122"/>
        <v>0</v>
      </c>
      <c r="CM239" s="4" t="str">
        <f ca="1">IF(D239=0,"",IF(CH239=0,"",COUNTIF($CH$16:$CH$197,"&gt;"&amp;CH239)+COUNTIF($CH$197:$CH239,CH239)))</f>
        <v/>
      </c>
      <c r="CN239" t="str">
        <f ca="1">IF(D239=0,"",IF(CH239=0,"",COUNTIFS($CI$16:$CI$197,"&lt;"&amp;CI239,$CI$16:$CI$197,"&lt;&gt;"&amp;0)+COUNTIF($CI$197:$CI239,CI239)))</f>
        <v/>
      </c>
      <c r="CQ239">
        <v>224</v>
      </c>
      <c r="CR239" t="e">
        <f t="shared" ca="1" si="117"/>
        <v>#N/A</v>
      </c>
      <c r="CS239" t="e">
        <f t="shared" ca="1" si="117"/>
        <v>#N/A</v>
      </c>
      <c r="CT239" s="3" t="e">
        <f t="shared" ca="1" si="117"/>
        <v>#N/A</v>
      </c>
      <c r="CU239" s="3" t="e">
        <f t="shared" ca="1" si="117"/>
        <v>#N/A</v>
      </c>
      <c r="CV239" s="4" t="e">
        <f t="shared" ca="1" si="117"/>
        <v>#N/A</v>
      </c>
      <c r="CW239" s="4" t="e">
        <f t="shared" ca="1" si="112"/>
        <v>#N/A</v>
      </c>
      <c r="CY239">
        <v>224</v>
      </c>
      <c r="CZ239" t="e">
        <f t="shared" ca="1" si="123"/>
        <v>#N/A</v>
      </c>
      <c r="DA239" t="e">
        <f t="shared" ca="1" si="123"/>
        <v>#N/A</v>
      </c>
      <c r="DB239" s="3" t="e">
        <f t="shared" ca="1" si="123"/>
        <v>#N/A</v>
      </c>
      <c r="DC239" s="3" t="e">
        <f t="shared" ca="1" si="123"/>
        <v>#N/A</v>
      </c>
      <c r="DD239" s="4" t="e">
        <f t="shared" ca="1" si="123"/>
        <v>#N/A</v>
      </c>
      <c r="DE239" s="4" t="e">
        <f t="shared" ca="1" si="113"/>
        <v>#N/A</v>
      </c>
      <c r="DF239" t="e">
        <f t="shared" ca="1" si="114"/>
        <v>#N/A</v>
      </c>
    </row>
    <row r="240" spans="4:110" x14ac:dyDescent="0.2">
      <c r="D240" s="135">
        <f t="shared" ca="1" si="128"/>
        <v>0</v>
      </c>
      <c r="E240" s="135">
        <f t="shared" ca="1" si="128"/>
        <v>0</v>
      </c>
      <c r="F240" s="135">
        <f t="shared" ca="1" si="128"/>
        <v>0</v>
      </c>
      <c r="G240" s="135">
        <f t="shared" ca="1" si="128"/>
        <v>0</v>
      </c>
      <c r="H240" s="135">
        <f t="shared" ca="1" si="128"/>
        <v>0</v>
      </c>
      <c r="I240" s="135">
        <f t="shared" ca="1" si="128"/>
        <v>0</v>
      </c>
      <c r="J240" s="2">
        <f t="shared" ca="1" si="128"/>
        <v>0</v>
      </c>
      <c r="K240" s="135">
        <f t="shared" ca="1" si="128"/>
        <v>0</v>
      </c>
      <c r="L240" s="135">
        <f t="shared" ca="1" si="128"/>
        <v>0</v>
      </c>
      <c r="M240" s="135">
        <f t="shared" ca="1" si="128"/>
        <v>0</v>
      </c>
      <c r="N240" s="135">
        <f t="shared" ca="1" si="128"/>
        <v>0</v>
      </c>
      <c r="O240" s="135">
        <f t="shared" ca="1" si="128"/>
        <v>0</v>
      </c>
      <c r="P240" s="135">
        <f t="shared" ca="1" si="128"/>
        <v>0</v>
      </c>
      <c r="Q240" s="135">
        <f t="shared" ca="1" si="128"/>
        <v>0</v>
      </c>
      <c r="R240" s="135">
        <f t="shared" ca="1" si="128"/>
        <v>0</v>
      </c>
      <c r="S240" s="135">
        <f t="shared" ca="1" si="128"/>
        <v>0</v>
      </c>
      <c r="T240" s="135">
        <f t="shared" ca="1" si="129"/>
        <v>0</v>
      </c>
      <c r="U240" s="135">
        <f t="shared" ca="1" si="129"/>
        <v>0</v>
      </c>
      <c r="V240" s="135">
        <f t="shared" ca="1" si="129"/>
        <v>0</v>
      </c>
      <c r="W240" s="135">
        <f t="shared" ca="1" si="129"/>
        <v>0</v>
      </c>
      <c r="X240" s="135">
        <f t="shared" ca="1" si="129"/>
        <v>0</v>
      </c>
      <c r="Y240" s="135">
        <f t="shared" ca="1" si="129"/>
        <v>0</v>
      </c>
      <c r="Z240" s="135">
        <f t="shared" ca="1" si="129"/>
        <v>0</v>
      </c>
      <c r="AA240" s="135">
        <f t="shared" ca="1" si="129"/>
        <v>0</v>
      </c>
      <c r="AB240" s="135">
        <f t="shared" ca="1" si="129"/>
        <v>0</v>
      </c>
      <c r="AC240" s="135">
        <f t="shared" ca="1" si="129"/>
        <v>0</v>
      </c>
      <c r="AD240" s="135">
        <f t="shared" ca="1" si="129"/>
        <v>0</v>
      </c>
      <c r="AE240" s="135">
        <f t="shared" ca="1" si="129"/>
        <v>0</v>
      </c>
      <c r="AF240" s="135">
        <f t="shared" ca="1" si="129"/>
        <v>0</v>
      </c>
      <c r="AG240" s="135">
        <f t="shared" ca="1" si="129"/>
        <v>0</v>
      </c>
      <c r="AH240" s="135">
        <f t="shared" ca="1" si="129"/>
        <v>0</v>
      </c>
      <c r="AI240" s="135">
        <f t="shared" ca="1" si="129"/>
        <v>0</v>
      </c>
      <c r="AJ240" s="135">
        <f t="shared" ca="1" si="131"/>
        <v>0</v>
      </c>
      <c r="AK240" s="135">
        <f t="shared" ca="1" si="131"/>
        <v>0</v>
      </c>
      <c r="AL240" s="135">
        <f t="shared" ca="1" si="131"/>
        <v>0</v>
      </c>
      <c r="AM240" s="135">
        <f t="shared" ca="1" si="131"/>
        <v>0</v>
      </c>
      <c r="AN240" s="135">
        <f t="shared" ca="1" si="131"/>
        <v>0</v>
      </c>
      <c r="AO240" s="135">
        <f t="shared" ca="1" si="131"/>
        <v>0</v>
      </c>
      <c r="AP240" s="135">
        <f t="shared" ca="1" si="131"/>
        <v>0</v>
      </c>
      <c r="AQ240" s="135">
        <f t="shared" ca="1" si="131"/>
        <v>0</v>
      </c>
      <c r="AR240" s="135">
        <f t="shared" ca="1" si="131"/>
        <v>0</v>
      </c>
      <c r="AS240" s="135">
        <f t="shared" ca="1" si="131"/>
        <v>0</v>
      </c>
      <c r="AT240" s="135">
        <f t="shared" ca="1" si="131"/>
        <v>0</v>
      </c>
      <c r="AU240" s="135">
        <f t="shared" ca="1" si="131"/>
        <v>0</v>
      </c>
      <c r="AV240" s="135">
        <f t="shared" ca="1" si="131"/>
        <v>0</v>
      </c>
      <c r="AW240" s="135">
        <f t="shared" ca="1" si="130"/>
        <v>0</v>
      </c>
      <c r="AX240" s="135">
        <f t="shared" ca="1" si="130"/>
        <v>0</v>
      </c>
      <c r="AY240" s="135">
        <f t="shared" ca="1" si="130"/>
        <v>0</v>
      </c>
      <c r="AZ240" s="135">
        <f t="shared" ca="1" si="130"/>
        <v>0</v>
      </c>
      <c r="BA240" s="135">
        <f t="shared" ca="1" si="130"/>
        <v>0</v>
      </c>
      <c r="BB240" s="135">
        <f t="shared" ca="1" si="130"/>
        <v>0</v>
      </c>
      <c r="BC240" s="135">
        <f t="shared" ca="1" si="130"/>
        <v>0</v>
      </c>
      <c r="BD240" s="135">
        <f t="shared" ca="1" si="130"/>
        <v>0</v>
      </c>
      <c r="BE240" s="135">
        <f t="shared" ca="1" si="130"/>
        <v>0</v>
      </c>
      <c r="BF240" s="135">
        <f t="shared" ca="1" si="130"/>
        <v>0</v>
      </c>
      <c r="BG240" s="135">
        <f t="shared" ca="1" si="130"/>
        <v>0</v>
      </c>
      <c r="BH240" s="135">
        <f t="shared" ca="1" si="130"/>
        <v>0</v>
      </c>
      <c r="BI240" s="135">
        <f t="shared" ca="1" si="130"/>
        <v>0</v>
      </c>
      <c r="BJ240" s="135">
        <f t="shared" ca="1" si="130"/>
        <v>0</v>
      </c>
      <c r="BK240" s="135">
        <f t="shared" ca="1" si="130"/>
        <v>0</v>
      </c>
      <c r="BL240" s="135"/>
      <c r="BM240" s="135">
        <f ca="1">IF(INDEX($D240:$BV240, 1, MATCH(BM$11,$D$15:$BV$15,0))&gt;=PV_Zone_Ranking!$C$45,0,1)</f>
        <v>0</v>
      </c>
      <c r="BN240" s="135">
        <f t="shared" ca="1" si="111"/>
        <v>0</v>
      </c>
      <c r="BQ240">
        <f ca="1">IF(PV_Zone_Ranking!$AK$18="SS",0,IF(PV_Zone_Ranking!$G$29=0,0,1-(INDEX($D240:$BY240, 1, MATCH(BQ$11,$D$15:$BY$15,0))-PV_Zone_Ranking!$F$29)/(PV_Zone_Ranking!$G$29-PV_Zone_Ranking!$F$29)))</f>
        <v>3.8575399157771662</v>
      </c>
      <c r="BR240">
        <f>IF(PV_Zone_Ranking!$AK$18="TX",0,IF(PV_Zone_Ranking!$G$29=0,0,1-(INDEX($D240:$BY240, 1, MATCH(BR$11,$D$15:$BY$15,0))-PV_Zone_Ranking!$F$29)/(PV_Zone_Ranking!$G$29-PV_Zone_Ranking!$F$29)))</f>
        <v>0</v>
      </c>
      <c r="BS240">
        <f ca="1">IF(PV_Zone_Ranking!$G$30=0,0,1-(INDEX($D240:$BY240, 1, MATCH(BS$11,$D$15:$BY$15,0))-PV_Zone_Ranking!$F$30)/(PV_Zone_Ranking!$G$30-PV_Zone_Ranking!$F$30))</f>
        <v>1.0774207710083805</v>
      </c>
      <c r="BT240">
        <f ca="1">IF(PV_Zone_Ranking!$G$28=0,0,1-(INDEX($D240:$BY240, 1, MATCH(BT$11,$D$15:$BY$15,0))-PV_Zone_Ranking!$F$28)/(PV_Zone_Ranking!$G$28-PV_Zone_Ranking!$F$28))</f>
        <v>16.799370740204573</v>
      </c>
      <c r="BU240">
        <f ca="1">IF(PV_Zone_Ranking!$AK$18="SS",0,IF(PV_Zone_Ranking!$G$26=0,0,1-(INDEX($D240:$BY240, 1, MATCH(BU$11,$D$15:$BY$15,0))-PV_Zone_Ranking!$F$26)/(PV_Zone_Ranking!$G$26-PV_Zone_Ranking!$F$26)))</f>
        <v>19.138888658952798</v>
      </c>
      <c r="BV240">
        <f>IF(PV_Zone_Ranking!$AK$18="TX",0,IF(PV_Zone_Ranking!$G$26=0,0,1-(INDEX($D240:$BY240, 1, MATCH(BV$11,$D$15:$BY$15,0))-PV_Zone_Ranking!$F$26)/(PV_Zone_Ranking!$G$26-PV_Zone_Ranking!$F$26)))</f>
        <v>0</v>
      </c>
      <c r="BW240">
        <v>43</v>
      </c>
      <c r="BX240">
        <f t="shared" ca="1" si="127"/>
        <v>0</v>
      </c>
      <c r="BY240">
        <f t="shared" ca="1" si="127"/>
        <v>0</v>
      </c>
      <c r="BZ240">
        <f t="shared" ca="1" si="127"/>
        <v>0</v>
      </c>
      <c r="CA240">
        <f t="shared" ca="1" si="127"/>
        <v>0</v>
      </c>
      <c r="CB240">
        <f t="shared" ca="1" si="127"/>
        <v>0</v>
      </c>
      <c r="CC240">
        <f t="shared" ca="1" si="127"/>
        <v>0</v>
      </c>
      <c r="CD240">
        <f t="shared" ca="1" si="127"/>
        <v>0</v>
      </c>
      <c r="CE240">
        <f t="shared" ca="1" si="127"/>
        <v>0</v>
      </c>
      <c r="CF240">
        <f t="shared" ca="1" si="127"/>
        <v>0</v>
      </c>
      <c r="CG240">
        <f t="shared" ca="1" si="127"/>
        <v>0</v>
      </c>
      <c r="CH240" s="3">
        <f t="shared" ca="1" si="120"/>
        <v>0</v>
      </c>
      <c r="CI240" s="3">
        <f ca="1">IF($BN240=0,IF(PV_Zone_Ranking!$AK$18="SS",INDEX($D240:$BY240, 1, MATCH(CI$11,$D$15:$BY$15,0)),IF(PV_Zone_Ranking!$AK$18="TX",INDEX($D240:$BY240, 1, MATCH(CI$12,$D$15:$BY$15,0)),"Error")),0)</f>
        <v>0</v>
      </c>
      <c r="CJ240" s="4">
        <f t="shared" ca="1" si="118"/>
        <v>0</v>
      </c>
      <c r="CK240">
        <f t="shared" ca="1" si="121"/>
        <v>0</v>
      </c>
      <c r="CL240">
        <f t="shared" ca="1" si="122"/>
        <v>0</v>
      </c>
      <c r="CM240" s="4" t="str">
        <f ca="1">IF(D240=0,"",IF(CH240=0,"",COUNTIF($CH$16:$CH$197,"&gt;"&amp;CH240)+COUNTIF($CH$197:$CH240,CH240)))</f>
        <v/>
      </c>
      <c r="CN240" t="str">
        <f ca="1">IF(D240=0,"",IF(CH240=0,"",COUNTIFS($CI$16:$CI$197,"&lt;"&amp;CI240,$CI$16:$CI$197,"&lt;&gt;"&amp;0)+COUNTIF($CI$197:$CI240,CI240)))</f>
        <v/>
      </c>
      <c r="CQ240">
        <v>225</v>
      </c>
      <c r="CR240" t="e">
        <f t="shared" ca="1" si="117"/>
        <v>#N/A</v>
      </c>
      <c r="CS240" t="e">
        <f t="shared" ca="1" si="117"/>
        <v>#N/A</v>
      </c>
      <c r="CT240" s="3" t="e">
        <f t="shared" ca="1" si="117"/>
        <v>#N/A</v>
      </c>
      <c r="CU240" s="3" t="e">
        <f t="shared" ca="1" si="117"/>
        <v>#N/A</v>
      </c>
      <c r="CV240" s="4" t="e">
        <f t="shared" ca="1" si="117"/>
        <v>#N/A</v>
      </c>
      <c r="CW240" s="4" t="e">
        <f t="shared" ca="1" si="112"/>
        <v>#N/A</v>
      </c>
      <c r="CY240">
        <v>225</v>
      </c>
      <c r="CZ240" t="e">
        <f t="shared" ca="1" si="123"/>
        <v>#N/A</v>
      </c>
      <c r="DA240" t="e">
        <f t="shared" ca="1" si="123"/>
        <v>#N/A</v>
      </c>
      <c r="DB240" s="3" t="e">
        <f t="shared" ca="1" si="123"/>
        <v>#N/A</v>
      </c>
      <c r="DC240" s="3" t="e">
        <f t="shared" ca="1" si="123"/>
        <v>#N/A</v>
      </c>
      <c r="DD240" s="4" t="e">
        <f t="shared" ca="1" si="123"/>
        <v>#N/A</v>
      </c>
      <c r="DE240" s="4" t="e">
        <f t="shared" ca="1" si="113"/>
        <v>#N/A</v>
      </c>
      <c r="DF240" t="e">
        <f t="shared" ca="1" si="114"/>
        <v>#N/A</v>
      </c>
    </row>
    <row r="241" spans="4:110" x14ac:dyDescent="0.2">
      <c r="D241" s="135">
        <f t="shared" ca="1" si="128"/>
        <v>0</v>
      </c>
      <c r="E241" s="135">
        <f t="shared" ca="1" si="128"/>
        <v>0</v>
      </c>
      <c r="F241" s="135">
        <f t="shared" ca="1" si="128"/>
        <v>0</v>
      </c>
      <c r="G241" s="135">
        <f t="shared" ca="1" si="128"/>
        <v>0</v>
      </c>
      <c r="H241" s="135">
        <f t="shared" ca="1" si="128"/>
        <v>0</v>
      </c>
      <c r="I241" s="135">
        <f t="shared" ca="1" si="128"/>
        <v>0</v>
      </c>
      <c r="J241" s="2">
        <f t="shared" ca="1" si="128"/>
        <v>0</v>
      </c>
      <c r="K241" s="135">
        <f t="shared" ca="1" si="128"/>
        <v>0</v>
      </c>
      <c r="L241" s="135">
        <f t="shared" ca="1" si="128"/>
        <v>0</v>
      </c>
      <c r="M241" s="135">
        <f t="shared" ca="1" si="128"/>
        <v>0</v>
      </c>
      <c r="N241" s="135">
        <f t="shared" ca="1" si="128"/>
        <v>0</v>
      </c>
      <c r="O241" s="135">
        <f t="shared" ca="1" si="128"/>
        <v>0</v>
      </c>
      <c r="P241" s="135">
        <f t="shared" ca="1" si="128"/>
        <v>0</v>
      </c>
      <c r="Q241" s="135">
        <f t="shared" ref="D241:S257" ca="1" si="132">INDIRECT($B$3&amp;"!R"&amp;(ROW()-$D$14)&amp;"C"&amp;(COLUMN()-$C$15),FALSE)</f>
        <v>0</v>
      </c>
      <c r="R241" s="135">
        <f t="shared" ca="1" si="132"/>
        <v>0</v>
      </c>
      <c r="S241" s="135">
        <f t="shared" ca="1" si="132"/>
        <v>0</v>
      </c>
      <c r="T241" s="135">
        <f t="shared" ca="1" si="129"/>
        <v>0</v>
      </c>
      <c r="U241" s="135">
        <f t="shared" ca="1" si="129"/>
        <v>0</v>
      </c>
      <c r="V241" s="135">
        <f t="shared" ca="1" si="129"/>
        <v>0</v>
      </c>
      <c r="W241" s="135">
        <f t="shared" ca="1" si="129"/>
        <v>0</v>
      </c>
      <c r="X241" s="135">
        <f t="shared" ca="1" si="129"/>
        <v>0</v>
      </c>
      <c r="Y241" s="135">
        <f t="shared" ca="1" si="129"/>
        <v>0</v>
      </c>
      <c r="Z241" s="135">
        <f t="shared" ca="1" si="129"/>
        <v>0</v>
      </c>
      <c r="AA241" s="135">
        <f t="shared" ca="1" si="129"/>
        <v>0</v>
      </c>
      <c r="AB241" s="135">
        <f t="shared" ca="1" si="129"/>
        <v>0</v>
      </c>
      <c r="AC241" s="135">
        <f t="shared" ca="1" si="129"/>
        <v>0</v>
      </c>
      <c r="AD241" s="135">
        <f t="shared" ca="1" si="129"/>
        <v>0</v>
      </c>
      <c r="AE241" s="135">
        <f t="shared" ca="1" si="129"/>
        <v>0</v>
      </c>
      <c r="AF241" s="135">
        <f t="shared" ca="1" si="129"/>
        <v>0</v>
      </c>
      <c r="AG241" s="135">
        <f t="shared" ca="1" si="129"/>
        <v>0</v>
      </c>
      <c r="AH241" s="135">
        <f t="shared" ca="1" si="129"/>
        <v>0</v>
      </c>
      <c r="AI241" s="135">
        <f t="shared" ca="1" si="129"/>
        <v>0</v>
      </c>
      <c r="AJ241" s="135">
        <f t="shared" ca="1" si="131"/>
        <v>0</v>
      </c>
      <c r="AK241" s="135">
        <f t="shared" ca="1" si="131"/>
        <v>0</v>
      </c>
      <c r="AL241" s="135">
        <f t="shared" ca="1" si="131"/>
        <v>0</v>
      </c>
      <c r="AM241" s="135">
        <f t="shared" ca="1" si="131"/>
        <v>0</v>
      </c>
      <c r="AN241" s="135">
        <f t="shared" ca="1" si="131"/>
        <v>0</v>
      </c>
      <c r="AO241" s="135">
        <f t="shared" ca="1" si="131"/>
        <v>0</v>
      </c>
      <c r="AP241" s="135">
        <f t="shared" ca="1" si="131"/>
        <v>0</v>
      </c>
      <c r="AQ241" s="135">
        <f t="shared" ca="1" si="131"/>
        <v>0</v>
      </c>
      <c r="AR241" s="135">
        <f t="shared" ca="1" si="131"/>
        <v>0</v>
      </c>
      <c r="AS241" s="135">
        <f t="shared" ca="1" si="131"/>
        <v>0</v>
      </c>
      <c r="AT241" s="135">
        <f t="shared" ca="1" si="131"/>
        <v>0</v>
      </c>
      <c r="AU241" s="135">
        <f t="shared" ca="1" si="131"/>
        <v>0</v>
      </c>
      <c r="AV241" s="135">
        <f t="shared" ca="1" si="131"/>
        <v>0</v>
      </c>
      <c r="AW241" s="135">
        <f t="shared" ca="1" si="130"/>
        <v>0</v>
      </c>
      <c r="AX241" s="135">
        <f t="shared" ca="1" si="130"/>
        <v>0</v>
      </c>
      <c r="AY241" s="135">
        <f t="shared" ca="1" si="130"/>
        <v>0</v>
      </c>
      <c r="AZ241" s="135">
        <f t="shared" ca="1" si="130"/>
        <v>0</v>
      </c>
      <c r="BA241" s="135">
        <f t="shared" ca="1" si="130"/>
        <v>0</v>
      </c>
      <c r="BB241" s="135">
        <f t="shared" ca="1" si="130"/>
        <v>0</v>
      </c>
      <c r="BC241" s="135">
        <f t="shared" ca="1" si="130"/>
        <v>0</v>
      </c>
      <c r="BD241" s="135">
        <f t="shared" ca="1" si="130"/>
        <v>0</v>
      </c>
      <c r="BE241" s="135">
        <f t="shared" ca="1" si="130"/>
        <v>0</v>
      </c>
      <c r="BF241" s="135">
        <f t="shared" ca="1" si="130"/>
        <v>0</v>
      </c>
      <c r="BG241" s="135">
        <f t="shared" ca="1" si="130"/>
        <v>0</v>
      </c>
      <c r="BH241" s="135">
        <f t="shared" ca="1" si="130"/>
        <v>0</v>
      </c>
      <c r="BI241" s="135">
        <f t="shared" ca="1" si="130"/>
        <v>0</v>
      </c>
      <c r="BJ241" s="135">
        <f t="shared" ca="1" si="130"/>
        <v>0</v>
      </c>
      <c r="BK241" s="135">
        <f t="shared" ca="1" si="130"/>
        <v>0</v>
      </c>
      <c r="BL241" s="135"/>
      <c r="BM241" s="135">
        <f ca="1">IF(INDEX($D241:$BV241, 1, MATCH(BM$11,$D$15:$BV$15,0))&gt;=PV_Zone_Ranking!$C$45,0,1)</f>
        <v>0</v>
      </c>
      <c r="BN241" s="135">
        <f t="shared" ca="1" si="111"/>
        <v>0</v>
      </c>
      <c r="BQ241">
        <f ca="1">IF(PV_Zone_Ranking!$AK$18="SS",0,IF(PV_Zone_Ranking!$G$29=0,0,1-(INDEX($D241:$BY241, 1, MATCH(BQ$11,$D$15:$BY$15,0))-PV_Zone_Ranking!$F$29)/(PV_Zone_Ranking!$G$29-PV_Zone_Ranking!$F$29)))</f>
        <v>3.8575399157771662</v>
      </c>
      <c r="BR241">
        <f>IF(PV_Zone_Ranking!$AK$18="TX",0,IF(PV_Zone_Ranking!$G$29=0,0,1-(INDEX($D241:$BY241, 1, MATCH(BR$11,$D$15:$BY$15,0))-PV_Zone_Ranking!$F$29)/(PV_Zone_Ranking!$G$29-PV_Zone_Ranking!$F$29)))</f>
        <v>0</v>
      </c>
      <c r="BS241">
        <f ca="1">IF(PV_Zone_Ranking!$G$30=0,0,1-(INDEX($D241:$BY241, 1, MATCH(BS$11,$D$15:$BY$15,0))-PV_Zone_Ranking!$F$30)/(PV_Zone_Ranking!$G$30-PV_Zone_Ranking!$F$30))</f>
        <v>1.0774207710083805</v>
      </c>
      <c r="BT241">
        <f ca="1">IF(PV_Zone_Ranking!$G$28=0,0,1-(INDEX($D241:$BY241, 1, MATCH(BT$11,$D$15:$BY$15,0))-PV_Zone_Ranking!$F$28)/(PV_Zone_Ranking!$G$28-PV_Zone_Ranking!$F$28))</f>
        <v>16.799370740204573</v>
      </c>
      <c r="BU241">
        <f ca="1">IF(PV_Zone_Ranking!$AK$18="SS",0,IF(PV_Zone_Ranking!$G$26=0,0,1-(INDEX($D241:$BY241, 1, MATCH(BU$11,$D$15:$BY$15,0))-PV_Zone_Ranking!$F$26)/(PV_Zone_Ranking!$G$26-PV_Zone_Ranking!$F$26)))</f>
        <v>19.138888658952798</v>
      </c>
      <c r="BV241">
        <f>IF(PV_Zone_Ranking!$AK$18="TX",0,IF(PV_Zone_Ranking!$G$26=0,0,1-(INDEX($D241:$BY241, 1, MATCH(BV$11,$D$15:$BY$15,0))-PV_Zone_Ranking!$F$26)/(PV_Zone_Ranking!$G$26-PV_Zone_Ranking!$F$26)))</f>
        <v>0</v>
      </c>
      <c r="BW241">
        <v>44</v>
      </c>
      <c r="BX241">
        <f t="shared" ca="1" si="127"/>
        <v>0</v>
      </c>
      <c r="BY241">
        <f t="shared" ca="1" si="127"/>
        <v>0</v>
      </c>
      <c r="BZ241">
        <f t="shared" ca="1" si="127"/>
        <v>0</v>
      </c>
      <c r="CA241">
        <f t="shared" ca="1" si="127"/>
        <v>0</v>
      </c>
      <c r="CB241">
        <f t="shared" ca="1" si="127"/>
        <v>0</v>
      </c>
      <c r="CC241">
        <f t="shared" ca="1" si="127"/>
        <v>0</v>
      </c>
      <c r="CD241">
        <f t="shared" ca="1" si="127"/>
        <v>0</v>
      </c>
      <c r="CE241">
        <f t="shared" ca="1" si="127"/>
        <v>0</v>
      </c>
      <c r="CF241">
        <f t="shared" ca="1" si="127"/>
        <v>0</v>
      </c>
      <c r="CG241">
        <f t="shared" ca="1" si="127"/>
        <v>0</v>
      </c>
      <c r="CH241" s="3">
        <f t="shared" ca="1" si="120"/>
        <v>0</v>
      </c>
      <c r="CI241" s="3">
        <f ca="1">IF($BN241=0,IF(PV_Zone_Ranking!$AK$18="SS",INDEX($D241:$BY241, 1, MATCH(CI$11,$D$15:$BY$15,0)),IF(PV_Zone_Ranking!$AK$18="TX",INDEX($D241:$BY241, 1, MATCH(CI$12,$D$15:$BY$15,0)),"Error")),0)</f>
        <v>0</v>
      </c>
      <c r="CJ241" s="4">
        <f t="shared" ca="1" si="118"/>
        <v>0</v>
      </c>
      <c r="CK241">
        <f t="shared" ca="1" si="121"/>
        <v>0</v>
      </c>
      <c r="CL241">
        <f t="shared" ca="1" si="122"/>
        <v>0</v>
      </c>
      <c r="CM241" s="4" t="str">
        <f ca="1">IF(D241=0,"",IF(CH241=0,"",COUNTIF($CH$16:$CH$197,"&gt;"&amp;CH241)+COUNTIF($CH$197:$CH241,CH241)))</f>
        <v/>
      </c>
      <c r="CN241" t="str">
        <f ca="1">IF(D241=0,"",IF(CH241=0,"",COUNTIFS($CI$16:$CI$197,"&lt;"&amp;CI241,$CI$16:$CI$197,"&lt;&gt;"&amp;0)+COUNTIF($CI$197:$CI241,CI241)))</f>
        <v/>
      </c>
      <c r="CQ241">
        <v>226</v>
      </c>
      <c r="CR241" t="e">
        <f t="shared" ca="1" si="117"/>
        <v>#N/A</v>
      </c>
      <c r="CS241" t="e">
        <f t="shared" ca="1" si="117"/>
        <v>#N/A</v>
      </c>
      <c r="CT241" s="3" t="e">
        <f t="shared" ca="1" si="117"/>
        <v>#N/A</v>
      </c>
      <c r="CU241" s="3" t="e">
        <f t="shared" ca="1" si="117"/>
        <v>#N/A</v>
      </c>
      <c r="CV241" s="4" t="e">
        <f t="shared" ca="1" si="117"/>
        <v>#N/A</v>
      </c>
      <c r="CW241" s="4" t="e">
        <f t="shared" ca="1" si="112"/>
        <v>#N/A</v>
      </c>
      <c r="CY241">
        <v>226</v>
      </c>
      <c r="CZ241" t="e">
        <f t="shared" ca="1" si="123"/>
        <v>#N/A</v>
      </c>
      <c r="DA241" t="e">
        <f t="shared" ca="1" si="123"/>
        <v>#N/A</v>
      </c>
      <c r="DB241" s="3" t="e">
        <f t="shared" ca="1" si="123"/>
        <v>#N/A</v>
      </c>
      <c r="DC241" s="3" t="e">
        <f t="shared" ca="1" si="123"/>
        <v>#N/A</v>
      </c>
      <c r="DD241" s="4" t="e">
        <f t="shared" ca="1" si="123"/>
        <v>#N/A</v>
      </c>
      <c r="DE241" s="4" t="e">
        <f t="shared" ca="1" si="113"/>
        <v>#N/A</v>
      </c>
      <c r="DF241" t="e">
        <f t="shared" ca="1" si="114"/>
        <v>#N/A</v>
      </c>
    </row>
    <row r="242" spans="4:110" x14ac:dyDescent="0.2">
      <c r="D242" s="135">
        <f t="shared" ca="1" si="132"/>
        <v>0</v>
      </c>
      <c r="E242" s="135">
        <f t="shared" ca="1" si="132"/>
        <v>0</v>
      </c>
      <c r="F242" s="135">
        <f t="shared" ca="1" si="132"/>
        <v>0</v>
      </c>
      <c r="G242" s="135">
        <f t="shared" ca="1" si="132"/>
        <v>0</v>
      </c>
      <c r="H242" s="135">
        <f t="shared" ca="1" si="132"/>
        <v>0</v>
      </c>
      <c r="I242" s="135">
        <f t="shared" ca="1" si="132"/>
        <v>0</v>
      </c>
      <c r="J242" s="2">
        <f t="shared" ca="1" si="132"/>
        <v>0</v>
      </c>
      <c r="K242" s="135">
        <f t="shared" ca="1" si="132"/>
        <v>0</v>
      </c>
      <c r="L242" s="135">
        <f t="shared" ca="1" si="132"/>
        <v>0</v>
      </c>
      <c r="M242" s="135">
        <f t="shared" ca="1" si="132"/>
        <v>0</v>
      </c>
      <c r="N242" s="135">
        <f t="shared" ca="1" si="132"/>
        <v>0</v>
      </c>
      <c r="O242" s="135">
        <f t="shared" ca="1" si="132"/>
        <v>0</v>
      </c>
      <c r="P242" s="135">
        <f t="shared" ca="1" si="132"/>
        <v>0</v>
      </c>
      <c r="Q242" s="135">
        <f t="shared" ca="1" si="132"/>
        <v>0</v>
      </c>
      <c r="R242" s="135">
        <f t="shared" ca="1" si="132"/>
        <v>0</v>
      </c>
      <c r="S242" s="135">
        <f t="shared" ca="1" si="132"/>
        <v>0</v>
      </c>
      <c r="T242" s="135">
        <f t="shared" ca="1" si="129"/>
        <v>0</v>
      </c>
      <c r="U242" s="135">
        <f t="shared" ca="1" si="129"/>
        <v>0</v>
      </c>
      <c r="V242" s="135">
        <f t="shared" ca="1" si="129"/>
        <v>0</v>
      </c>
      <c r="W242" s="135">
        <f t="shared" ca="1" si="129"/>
        <v>0</v>
      </c>
      <c r="X242" s="135">
        <f t="shared" ca="1" si="129"/>
        <v>0</v>
      </c>
      <c r="Y242" s="135">
        <f t="shared" ca="1" si="129"/>
        <v>0</v>
      </c>
      <c r="Z242" s="135">
        <f t="shared" ca="1" si="129"/>
        <v>0</v>
      </c>
      <c r="AA242" s="135">
        <f t="shared" ca="1" si="129"/>
        <v>0</v>
      </c>
      <c r="AB242" s="135">
        <f t="shared" ca="1" si="129"/>
        <v>0</v>
      </c>
      <c r="AC242" s="135">
        <f t="shared" ca="1" si="129"/>
        <v>0</v>
      </c>
      <c r="AD242" s="135">
        <f t="shared" ca="1" si="129"/>
        <v>0</v>
      </c>
      <c r="AE242" s="135">
        <f t="shared" ca="1" si="129"/>
        <v>0</v>
      </c>
      <c r="AF242" s="135">
        <f t="shared" ca="1" si="129"/>
        <v>0</v>
      </c>
      <c r="AG242" s="135">
        <f t="shared" ca="1" si="129"/>
        <v>0</v>
      </c>
      <c r="AH242" s="135">
        <f t="shared" ca="1" si="129"/>
        <v>0</v>
      </c>
      <c r="AI242" s="135">
        <f t="shared" ca="1" si="129"/>
        <v>0</v>
      </c>
      <c r="AJ242" s="135">
        <f t="shared" ca="1" si="131"/>
        <v>0</v>
      </c>
      <c r="AK242" s="135">
        <f t="shared" ca="1" si="131"/>
        <v>0</v>
      </c>
      <c r="AL242" s="135">
        <f t="shared" ca="1" si="131"/>
        <v>0</v>
      </c>
      <c r="AM242" s="135">
        <f t="shared" ca="1" si="131"/>
        <v>0</v>
      </c>
      <c r="AN242" s="135">
        <f t="shared" ca="1" si="131"/>
        <v>0</v>
      </c>
      <c r="AO242" s="135">
        <f t="shared" ca="1" si="131"/>
        <v>0</v>
      </c>
      <c r="AP242" s="135">
        <f t="shared" ca="1" si="131"/>
        <v>0</v>
      </c>
      <c r="AQ242" s="135">
        <f t="shared" ca="1" si="131"/>
        <v>0</v>
      </c>
      <c r="AR242" s="135">
        <f t="shared" ca="1" si="131"/>
        <v>0</v>
      </c>
      <c r="AS242" s="135">
        <f t="shared" ca="1" si="131"/>
        <v>0</v>
      </c>
      <c r="AT242" s="135">
        <f t="shared" ca="1" si="131"/>
        <v>0</v>
      </c>
      <c r="AU242" s="135">
        <f t="shared" ca="1" si="131"/>
        <v>0</v>
      </c>
      <c r="AV242" s="135">
        <f t="shared" ca="1" si="131"/>
        <v>0</v>
      </c>
      <c r="AW242" s="135">
        <f t="shared" ca="1" si="130"/>
        <v>0</v>
      </c>
      <c r="AX242" s="135">
        <f t="shared" ca="1" si="130"/>
        <v>0</v>
      </c>
      <c r="AY242" s="135">
        <f t="shared" ca="1" si="130"/>
        <v>0</v>
      </c>
      <c r="AZ242" s="135">
        <f t="shared" ca="1" si="130"/>
        <v>0</v>
      </c>
      <c r="BA242" s="135">
        <f t="shared" ca="1" si="130"/>
        <v>0</v>
      </c>
      <c r="BB242" s="135">
        <f t="shared" ca="1" si="130"/>
        <v>0</v>
      </c>
      <c r="BC242" s="135">
        <f t="shared" ca="1" si="130"/>
        <v>0</v>
      </c>
      <c r="BD242" s="135">
        <f t="shared" ca="1" si="130"/>
        <v>0</v>
      </c>
      <c r="BE242" s="135">
        <f t="shared" ca="1" si="130"/>
        <v>0</v>
      </c>
      <c r="BF242" s="135">
        <f t="shared" ca="1" si="130"/>
        <v>0</v>
      </c>
      <c r="BG242" s="135">
        <f t="shared" ca="1" si="130"/>
        <v>0</v>
      </c>
      <c r="BH242" s="135">
        <f t="shared" ca="1" si="130"/>
        <v>0</v>
      </c>
      <c r="BI242" s="135">
        <f t="shared" ca="1" si="130"/>
        <v>0</v>
      </c>
      <c r="BJ242" s="135">
        <f t="shared" ca="1" si="130"/>
        <v>0</v>
      </c>
      <c r="BK242" s="135">
        <f t="shared" ca="1" si="130"/>
        <v>0</v>
      </c>
      <c r="BL242" s="135"/>
      <c r="BM242" s="135">
        <f ca="1">IF(INDEX($D242:$BV242, 1, MATCH(BM$11,$D$15:$BV$15,0))&gt;=PV_Zone_Ranking!$C$45,0,1)</f>
        <v>0</v>
      </c>
      <c r="BN242" s="135">
        <f t="shared" ca="1" si="111"/>
        <v>0</v>
      </c>
      <c r="BQ242">
        <f ca="1">IF(PV_Zone_Ranking!$AK$18="SS",0,IF(PV_Zone_Ranking!$G$29=0,0,1-(INDEX($D242:$BY242, 1, MATCH(BQ$11,$D$15:$BY$15,0))-PV_Zone_Ranking!$F$29)/(PV_Zone_Ranking!$G$29-PV_Zone_Ranking!$F$29)))</f>
        <v>3.8575399157771662</v>
      </c>
      <c r="BR242">
        <f>IF(PV_Zone_Ranking!$AK$18="TX",0,IF(PV_Zone_Ranking!$G$29=0,0,1-(INDEX($D242:$BY242, 1, MATCH(BR$11,$D$15:$BY$15,0))-PV_Zone_Ranking!$F$29)/(PV_Zone_Ranking!$G$29-PV_Zone_Ranking!$F$29)))</f>
        <v>0</v>
      </c>
      <c r="BS242">
        <f ca="1">IF(PV_Zone_Ranking!$G$30=0,0,1-(INDEX($D242:$BY242, 1, MATCH(BS$11,$D$15:$BY$15,0))-PV_Zone_Ranking!$F$30)/(PV_Zone_Ranking!$G$30-PV_Zone_Ranking!$F$30))</f>
        <v>1.0774207710083805</v>
      </c>
      <c r="BT242">
        <f ca="1">IF(PV_Zone_Ranking!$G$28=0,0,1-(INDEX($D242:$BY242, 1, MATCH(BT$11,$D$15:$BY$15,0))-PV_Zone_Ranking!$F$28)/(PV_Zone_Ranking!$G$28-PV_Zone_Ranking!$F$28))</f>
        <v>16.799370740204573</v>
      </c>
      <c r="BU242">
        <f ca="1">IF(PV_Zone_Ranking!$AK$18="SS",0,IF(PV_Zone_Ranking!$G$26=0,0,1-(INDEX($D242:$BY242, 1, MATCH(BU$11,$D$15:$BY$15,0))-PV_Zone_Ranking!$F$26)/(PV_Zone_Ranking!$G$26-PV_Zone_Ranking!$F$26)))</f>
        <v>19.138888658952798</v>
      </c>
      <c r="BV242">
        <f>IF(PV_Zone_Ranking!$AK$18="TX",0,IF(PV_Zone_Ranking!$G$26=0,0,1-(INDEX($D242:$BY242, 1, MATCH(BV$11,$D$15:$BY$15,0))-PV_Zone_Ranking!$F$26)/(PV_Zone_Ranking!$G$26-PV_Zone_Ranking!$F$26)))</f>
        <v>0</v>
      </c>
      <c r="BW242">
        <v>45</v>
      </c>
      <c r="BX242">
        <f t="shared" ca="1" si="127"/>
        <v>0</v>
      </c>
      <c r="BY242">
        <f t="shared" ca="1" si="127"/>
        <v>0</v>
      </c>
      <c r="BZ242">
        <f t="shared" ca="1" si="127"/>
        <v>0</v>
      </c>
      <c r="CA242">
        <f t="shared" ca="1" si="127"/>
        <v>0</v>
      </c>
      <c r="CB242">
        <f t="shared" ca="1" si="127"/>
        <v>0</v>
      </c>
      <c r="CC242">
        <f t="shared" ca="1" si="127"/>
        <v>0</v>
      </c>
      <c r="CD242">
        <f t="shared" ca="1" si="127"/>
        <v>0</v>
      </c>
      <c r="CE242">
        <f t="shared" ca="1" si="127"/>
        <v>0</v>
      </c>
      <c r="CF242">
        <f t="shared" ca="1" si="127"/>
        <v>0</v>
      </c>
      <c r="CG242">
        <f t="shared" ca="1" si="127"/>
        <v>0</v>
      </c>
      <c r="CH242" s="3">
        <f t="shared" ca="1" si="120"/>
        <v>0</v>
      </c>
      <c r="CI242" s="3">
        <f ca="1">IF($BN242=0,IF(PV_Zone_Ranking!$AK$18="SS",INDEX($D242:$BY242, 1, MATCH(CI$11,$D$15:$BY$15,0)),IF(PV_Zone_Ranking!$AK$18="TX",INDEX($D242:$BY242, 1, MATCH(CI$12,$D$15:$BY$15,0)),"Error")),0)</f>
        <v>0</v>
      </c>
      <c r="CJ242" s="4">
        <f t="shared" ca="1" si="118"/>
        <v>0</v>
      </c>
      <c r="CK242">
        <f t="shared" ca="1" si="121"/>
        <v>0</v>
      </c>
      <c r="CL242">
        <f t="shared" ca="1" si="122"/>
        <v>0</v>
      </c>
      <c r="CM242" s="4" t="str">
        <f ca="1">IF(D242=0,"",IF(CH242=0,"",COUNTIF($CH$16:$CH$197,"&gt;"&amp;CH242)+COUNTIF($CH$197:$CH242,CH242)))</f>
        <v/>
      </c>
      <c r="CN242" t="str">
        <f ca="1">IF(D242=0,"",IF(CH242=0,"",COUNTIFS($CI$16:$CI$197,"&lt;"&amp;CI242,$CI$16:$CI$197,"&lt;&gt;"&amp;0)+COUNTIF($CI$197:$CI242,CI242)))</f>
        <v/>
      </c>
      <c r="CQ242">
        <v>227</v>
      </c>
      <c r="CR242" t="e">
        <f t="shared" ca="1" si="117"/>
        <v>#N/A</v>
      </c>
      <c r="CS242" t="e">
        <f t="shared" ca="1" si="117"/>
        <v>#N/A</v>
      </c>
      <c r="CT242" s="3" t="e">
        <f t="shared" ca="1" si="117"/>
        <v>#N/A</v>
      </c>
      <c r="CU242" s="3" t="e">
        <f t="shared" ca="1" si="117"/>
        <v>#N/A</v>
      </c>
      <c r="CV242" s="4" t="e">
        <f t="shared" ca="1" si="117"/>
        <v>#N/A</v>
      </c>
      <c r="CW242" s="4" t="e">
        <f t="shared" ca="1" si="112"/>
        <v>#N/A</v>
      </c>
      <c r="CY242">
        <v>227</v>
      </c>
      <c r="CZ242" t="e">
        <f t="shared" ca="1" si="123"/>
        <v>#N/A</v>
      </c>
      <c r="DA242" t="e">
        <f t="shared" ca="1" si="123"/>
        <v>#N/A</v>
      </c>
      <c r="DB242" s="3" t="e">
        <f t="shared" ca="1" si="123"/>
        <v>#N/A</v>
      </c>
      <c r="DC242" s="3" t="e">
        <f t="shared" ca="1" si="123"/>
        <v>#N/A</v>
      </c>
      <c r="DD242" s="4" t="e">
        <f t="shared" ca="1" si="123"/>
        <v>#N/A</v>
      </c>
      <c r="DE242" s="4" t="e">
        <f t="shared" ca="1" si="113"/>
        <v>#N/A</v>
      </c>
      <c r="DF242" t="e">
        <f t="shared" ca="1" si="114"/>
        <v>#N/A</v>
      </c>
    </row>
    <row r="243" spans="4:110" x14ac:dyDescent="0.2">
      <c r="D243" s="135">
        <f t="shared" ca="1" si="132"/>
        <v>0</v>
      </c>
      <c r="E243" s="135">
        <f t="shared" ca="1" si="132"/>
        <v>0</v>
      </c>
      <c r="F243" s="135">
        <f t="shared" ca="1" si="132"/>
        <v>0</v>
      </c>
      <c r="G243" s="135">
        <f t="shared" ca="1" si="132"/>
        <v>0</v>
      </c>
      <c r="H243" s="135">
        <f t="shared" ca="1" si="132"/>
        <v>0</v>
      </c>
      <c r="I243" s="135">
        <f t="shared" ca="1" si="132"/>
        <v>0</v>
      </c>
      <c r="J243" s="2">
        <f t="shared" ca="1" si="132"/>
        <v>0</v>
      </c>
      <c r="K243" s="135">
        <f t="shared" ca="1" si="132"/>
        <v>0</v>
      </c>
      <c r="L243" s="135">
        <f t="shared" ca="1" si="132"/>
        <v>0</v>
      </c>
      <c r="M243" s="135">
        <f t="shared" ca="1" si="132"/>
        <v>0</v>
      </c>
      <c r="N243" s="135">
        <f t="shared" ca="1" si="132"/>
        <v>0</v>
      </c>
      <c r="O243" s="135">
        <f t="shared" ca="1" si="132"/>
        <v>0</v>
      </c>
      <c r="P243" s="135">
        <f t="shared" ca="1" si="132"/>
        <v>0</v>
      </c>
      <c r="Q243" s="135">
        <f t="shared" ca="1" si="132"/>
        <v>0</v>
      </c>
      <c r="R243" s="135">
        <f t="shared" ca="1" si="132"/>
        <v>0</v>
      </c>
      <c r="S243" s="135">
        <f t="shared" ca="1" si="132"/>
        <v>0</v>
      </c>
      <c r="T243" s="135">
        <f t="shared" ca="1" si="129"/>
        <v>0</v>
      </c>
      <c r="U243" s="135">
        <f t="shared" ca="1" si="129"/>
        <v>0</v>
      </c>
      <c r="V243" s="135">
        <f t="shared" ca="1" si="129"/>
        <v>0</v>
      </c>
      <c r="W243" s="135">
        <f t="shared" ca="1" si="129"/>
        <v>0</v>
      </c>
      <c r="X243" s="135">
        <f t="shared" ca="1" si="129"/>
        <v>0</v>
      </c>
      <c r="Y243" s="135">
        <f t="shared" ca="1" si="129"/>
        <v>0</v>
      </c>
      <c r="Z243" s="135">
        <f t="shared" ca="1" si="129"/>
        <v>0</v>
      </c>
      <c r="AA243" s="135">
        <f t="shared" ca="1" si="129"/>
        <v>0</v>
      </c>
      <c r="AB243" s="135">
        <f t="shared" ca="1" si="129"/>
        <v>0</v>
      </c>
      <c r="AC243" s="135">
        <f t="shared" ca="1" si="129"/>
        <v>0</v>
      </c>
      <c r="AD243" s="135">
        <f t="shared" ca="1" si="129"/>
        <v>0</v>
      </c>
      <c r="AE243" s="135">
        <f t="shared" ca="1" si="129"/>
        <v>0</v>
      </c>
      <c r="AF243" s="135">
        <f t="shared" ca="1" si="129"/>
        <v>0</v>
      </c>
      <c r="AG243" s="135">
        <f t="shared" ref="T243:AI259" ca="1" si="133">INDIRECT($B$3&amp;"!R"&amp;(ROW()-$D$14)&amp;"C"&amp;(COLUMN()-$C$15),FALSE)</f>
        <v>0</v>
      </c>
      <c r="AH243" s="135">
        <f t="shared" ca="1" si="133"/>
        <v>0</v>
      </c>
      <c r="AI243" s="135">
        <f t="shared" ca="1" si="133"/>
        <v>0</v>
      </c>
      <c r="AJ243" s="135">
        <f t="shared" ca="1" si="131"/>
        <v>0</v>
      </c>
      <c r="AK243" s="135">
        <f t="shared" ca="1" si="131"/>
        <v>0</v>
      </c>
      <c r="AL243" s="135">
        <f t="shared" ca="1" si="131"/>
        <v>0</v>
      </c>
      <c r="AM243" s="135">
        <f t="shared" ca="1" si="131"/>
        <v>0</v>
      </c>
      <c r="AN243" s="135">
        <f t="shared" ca="1" si="131"/>
        <v>0</v>
      </c>
      <c r="AO243" s="135">
        <f t="shared" ca="1" si="131"/>
        <v>0</v>
      </c>
      <c r="AP243" s="135">
        <f t="shared" ca="1" si="131"/>
        <v>0</v>
      </c>
      <c r="AQ243" s="135">
        <f t="shared" ca="1" si="131"/>
        <v>0</v>
      </c>
      <c r="AR243" s="135">
        <f t="shared" ca="1" si="131"/>
        <v>0</v>
      </c>
      <c r="AS243" s="135">
        <f t="shared" ca="1" si="131"/>
        <v>0</v>
      </c>
      <c r="AT243" s="135">
        <f t="shared" ca="1" si="131"/>
        <v>0</v>
      </c>
      <c r="AU243" s="135">
        <f t="shared" ca="1" si="131"/>
        <v>0</v>
      </c>
      <c r="AV243" s="135">
        <f t="shared" ca="1" si="131"/>
        <v>0</v>
      </c>
      <c r="AW243" s="135">
        <f t="shared" ca="1" si="130"/>
        <v>0</v>
      </c>
      <c r="AX243" s="135">
        <f t="shared" ca="1" si="130"/>
        <v>0</v>
      </c>
      <c r="AY243" s="135">
        <f t="shared" ca="1" si="130"/>
        <v>0</v>
      </c>
      <c r="AZ243" s="135">
        <f t="shared" ca="1" si="130"/>
        <v>0</v>
      </c>
      <c r="BA243" s="135">
        <f t="shared" ca="1" si="130"/>
        <v>0</v>
      </c>
      <c r="BB243" s="135">
        <f t="shared" ca="1" si="130"/>
        <v>0</v>
      </c>
      <c r="BC243" s="135">
        <f t="shared" ca="1" si="130"/>
        <v>0</v>
      </c>
      <c r="BD243" s="135">
        <f t="shared" ca="1" si="130"/>
        <v>0</v>
      </c>
      <c r="BE243" s="135">
        <f t="shared" ca="1" si="130"/>
        <v>0</v>
      </c>
      <c r="BF243" s="135">
        <f t="shared" ca="1" si="130"/>
        <v>0</v>
      </c>
      <c r="BG243" s="135">
        <f t="shared" ca="1" si="130"/>
        <v>0</v>
      </c>
      <c r="BH243" s="135">
        <f t="shared" ca="1" si="130"/>
        <v>0</v>
      </c>
      <c r="BI243" s="135">
        <f t="shared" ca="1" si="130"/>
        <v>0</v>
      </c>
      <c r="BJ243" s="135">
        <f t="shared" ca="1" si="130"/>
        <v>0</v>
      </c>
      <c r="BK243" s="135">
        <f t="shared" ca="1" si="130"/>
        <v>0</v>
      </c>
      <c r="BL243" s="135"/>
      <c r="BM243" s="135">
        <f ca="1">IF(INDEX($D243:$BV243, 1, MATCH(BM$11,$D$15:$BV$15,0))&gt;=PV_Zone_Ranking!$C$45,0,1)</f>
        <v>0</v>
      </c>
      <c r="BN243" s="135">
        <f t="shared" ca="1" si="111"/>
        <v>0</v>
      </c>
      <c r="BQ243">
        <f ca="1">IF(PV_Zone_Ranking!$AK$18="SS",0,IF(PV_Zone_Ranking!$G$29=0,0,1-(INDEX($D243:$BY243, 1, MATCH(BQ$11,$D$15:$BY$15,0))-PV_Zone_Ranking!$F$29)/(PV_Zone_Ranking!$G$29-PV_Zone_Ranking!$F$29)))</f>
        <v>3.8575399157771662</v>
      </c>
      <c r="BR243">
        <f>IF(PV_Zone_Ranking!$AK$18="TX",0,IF(PV_Zone_Ranking!$G$29=0,0,1-(INDEX($D243:$BY243, 1, MATCH(BR$11,$D$15:$BY$15,0))-PV_Zone_Ranking!$F$29)/(PV_Zone_Ranking!$G$29-PV_Zone_Ranking!$F$29)))</f>
        <v>0</v>
      </c>
      <c r="BS243">
        <f ca="1">IF(PV_Zone_Ranking!$G$30=0,0,1-(INDEX($D243:$BY243, 1, MATCH(BS$11,$D$15:$BY$15,0))-PV_Zone_Ranking!$F$30)/(PV_Zone_Ranking!$G$30-PV_Zone_Ranking!$F$30))</f>
        <v>1.0774207710083805</v>
      </c>
      <c r="BT243">
        <f ca="1">IF(PV_Zone_Ranking!$G$28=0,0,1-(INDEX($D243:$BY243, 1, MATCH(BT$11,$D$15:$BY$15,0))-PV_Zone_Ranking!$F$28)/(PV_Zone_Ranking!$G$28-PV_Zone_Ranking!$F$28))</f>
        <v>16.799370740204573</v>
      </c>
      <c r="BU243">
        <f ca="1">IF(PV_Zone_Ranking!$AK$18="SS",0,IF(PV_Zone_Ranking!$G$26=0,0,1-(INDEX($D243:$BY243, 1, MATCH(BU$11,$D$15:$BY$15,0))-PV_Zone_Ranking!$F$26)/(PV_Zone_Ranking!$G$26-PV_Zone_Ranking!$F$26)))</f>
        <v>19.138888658952798</v>
      </c>
      <c r="BV243">
        <f>IF(PV_Zone_Ranking!$AK$18="TX",0,IF(PV_Zone_Ranking!$G$26=0,0,1-(INDEX($D243:$BY243, 1, MATCH(BV$11,$D$15:$BY$15,0))-PV_Zone_Ranking!$F$26)/(PV_Zone_Ranking!$G$26-PV_Zone_Ranking!$F$26)))</f>
        <v>0</v>
      </c>
      <c r="BW243">
        <v>46</v>
      </c>
      <c r="BX243">
        <f t="shared" ca="1" si="127"/>
        <v>0</v>
      </c>
      <c r="BY243">
        <f t="shared" ca="1" si="127"/>
        <v>0</v>
      </c>
      <c r="BZ243">
        <f t="shared" ca="1" si="127"/>
        <v>0</v>
      </c>
      <c r="CA243">
        <f t="shared" ca="1" si="127"/>
        <v>0</v>
      </c>
      <c r="CB243">
        <f t="shared" ca="1" si="127"/>
        <v>0</v>
      </c>
      <c r="CC243">
        <f t="shared" ca="1" si="127"/>
        <v>0</v>
      </c>
      <c r="CD243">
        <f t="shared" ca="1" si="127"/>
        <v>0</v>
      </c>
      <c r="CE243">
        <f t="shared" ca="1" si="127"/>
        <v>0</v>
      </c>
      <c r="CF243">
        <f t="shared" ca="1" si="127"/>
        <v>0</v>
      </c>
      <c r="CG243">
        <f t="shared" ca="1" si="127"/>
        <v>0</v>
      </c>
      <c r="CH243" s="3">
        <f t="shared" ca="1" si="120"/>
        <v>0</v>
      </c>
      <c r="CI243" s="3">
        <f ca="1">IF($BN243=0,IF(PV_Zone_Ranking!$AK$18="SS",INDEX($D243:$BY243, 1, MATCH(CI$11,$D$15:$BY$15,0)),IF(PV_Zone_Ranking!$AK$18="TX",INDEX($D243:$BY243, 1, MATCH(CI$12,$D$15:$BY$15,0)),"Error")),0)</f>
        <v>0</v>
      </c>
      <c r="CJ243" s="4">
        <f t="shared" ca="1" si="118"/>
        <v>0</v>
      </c>
      <c r="CK243">
        <f t="shared" ca="1" si="121"/>
        <v>0</v>
      </c>
      <c r="CL243">
        <f t="shared" ca="1" si="122"/>
        <v>0</v>
      </c>
      <c r="CM243" s="4" t="str">
        <f ca="1">IF(D243=0,"",IF(CH243=0,"",COUNTIF($CH$16:$CH$197,"&gt;"&amp;CH243)+COUNTIF($CH$197:$CH243,CH243)))</f>
        <v/>
      </c>
      <c r="CN243" t="str">
        <f ca="1">IF(D243=0,"",IF(CH243=0,"",COUNTIFS($CI$16:$CI$197,"&lt;"&amp;CI243,$CI$16:$CI$197,"&lt;&gt;"&amp;0)+COUNTIF($CI$197:$CI243,CI243)))</f>
        <v/>
      </c>
      <c r="CQ243">
        <v>228</v>
      </c>
      <c r="CR243" t="e">
        <f t="shared" ca="1" si="117"/>
        <v>#N/A</v>
      </c>
      <c r="CS243" t="e">
        <f t="shared" ca="1" si="117"/>
        <v>#N/A</v>
      </c>
      <c r="CT243" s="3" t="e">
        <f t="shared" ca="1" si="117"/>
        <v>#N/A</v>
      </c>
      <c r="CU243" s="3" t="e">
        <f t="shared" ca="1" si="117"/>
        <v>#N/A</v>
      </c>
      <c r="CV243" s="4" t="e">
        <f t="shared" ca="1" si="117"/>
        <v>#N/A</v>
      </c>
      <c r="CW243" s="4" t="e">
        <f t="shared" ca="1" si="112"/>
        <v>#N/A</v>
      </c>
      <c r="CY243">
        <v>228</v>
      </c>
      <c r="CZ243" t="e">
        <f t="shared" ca="1" si="123"/>
        <v>#N/A</v>
      </c>
      <c r="DA243" t="e">
        <f t="shared" ca="1" si="123"/>
        <v>#N/A</v>
      </c>
      <c r="DB243" s="3" t="e">
        <f t="shared" ca="1" si="123"/>
        <v>#N/A</v>
      </c>
      <c r="DC243" s="3" t="e">
        <f t="shared" ca="1" si="123"/>
        <v>#N/A</v>
      </c>
      <c r="DD243" s="4" t="e">
        <f t="shared" ca="1" si="123"/>
        <v>#N/A</v>
      </c>
      <c r="DE243" s="4" t="e">
        <f t="shared" ca="1" si="113"/>
        <v>#N/A</v>
      </c>
      <c r="DF243" t="e">
        <f t="shared" ca="1" si="114"/>
        <v>#N/A</v>
      </c>
    </row>
    <row r="244" spans="4:110" x14ac:dyDescent="0.2">
      <c r="D244" s="135">
        <f t="shared" ca="1" si="132"/>
        <v>0</v>
      </c>
      <c r="E244" s="135">
        <f t="shared" ca="1" si="132"/>
        <v>0</v>
      </c>
      <c r="F244" s="135">
        <f t="shared" ca="1" si="132"/>
        <v>0</v>
      </c>
      <c r="G244" s="135">
        <f t="shared" ca="1" si="132"/>
        <v>0</v>
      </c>
      <c r="H244" s="135">
        <f t="shared" ca="1" si="132"/>
        <v>0</v>
      </c>
      <c r="I244" s="135">
        <f t="shared" ca="1" si="132"/>
        <v>0</v>
      </c>
      <c r="J244" s="2">
        <f t="shared" ca="1" si="132"/>
        <v>0</v>
      </c>
      <c r="K244" s="135">
        <f t="shared" ca="1" si="132"/>
        <v>0</v>
      </c>
      <c r="L244" s="135">
        <f t="shared" ca="1" si="132"/>
        <v>0</v>
      </c>
      <c r="M244" s="135">
        <f t="shared" ca="1" si="132"/>
        <v>0</v>
      </c>
      <c r="N244" s="135">
        <f t="shared" ca="1" si="132"/>
        <v>0</v>
      </c>
      <c r="O244" s="135">
        <f t="shared" ca="1" si="132"/>
        <v>0</v>
      </c>
      <c r="P244" s="135">
        <f t="shared" ca="1" si="132"/>
        <v>0</v>
      </c>
      <c r="Q244" s="135">
        <f t="shared" ca="1" si="132"/>
        <v>0</v>
      </c>
      <c r="R244" s="135">
        <f t="shared" ca="1" si="132"/>
        <v>0</v>
      </c>
      <c r="S244" s="135">
        <f t="shared" ca="1" si="132"/>
        <v>0</v>
      </c>
      <c r="T244" s="135">
        <f t="shared" ca="1" si="133"/>
        <v>0</v>
      </c>
      <c r="U244" s="135">
        <f t="shared" ca="1" si="133"/>
        <v>0</v>
      </c>
      <c r="V244" s="135">
        <f t="shared" ca="1" si="133"/>
        <v>0</v>
      </c>
      <c r="W244" s="135">
        <f t="shared" ca="1" si="133"/>
        <v>0</v>
      </c>
      <c r="X244" s="135">
        <f t="shared" ca="1" si="133"/>
        <v>0</v>
      </c>
      <c r="Y244" s="135">
        <f t="shared" ca="1" si="133"/>
        <v>0</v>
      </c>
      <c r="Z244" s="135">
        <f t="shared" ca="1" si="133"/>
        <v>0</v>
      </c>
      <c r="AA244" s="135">
        <f t="shared" ca="1" si="133"/>
        <v>0</v>
      </c>
      <c r="AB244" s="135">
        <f t="shared" ca="1" si="133"/>
        <v>0</v>
      </c>
      <c r="AC244" s="135">
        <f t="shared" ca="1" si="133"/>
        <v>0</v>
      </c>
      <c r="AD244" s="135">
        <f t="shared" ca="1" si="133"/>
        <v>0</v>
      </c>
      <c r="AE244" s="135">
        <f t="shared" ca="1" si="133"/>
        <v>0</v>
      </c>
      <c r="AF244" s="135">
        <f t="shared" ca="1" si="133"/>
        <v>0</v>
      </c>
      <c r="AG244" s="135">
        <f t="shared" ca="1" si="133"/>
        <v>0</v>
      </c>
      <c r="AH244" s="135">
        <f t="shared" ca="1" si="133"/>
        <v>0</v>
      </c>
      <c r="AI244" s="135">
        <f t="shared" ca="1" si="133"/>
        <v>0</v>
      </c>
      <c r="AJ244" s="135">
        <f t="shared" ca="1" si="131"/>
        <v>0</v>
      </c>
      <c r="AK244" s="135">
        <f t="shared" ca="1" si="131"/>
        <v>0</v>
      </c>
      <c r="AL244" s="135">
        <f t="shared" ca="1" si="131"/>
        <v>0</v>
      </c>
      <c r="AM244" s="135">
        <f t="shared" ca="1" si="131"/>
        <v>0</v>
      </c>
      <c r="AN244" s="135">
        <f t="shared" ca="1" si="131"/>
        <v>0</v>
      </c>
      <c r="AO244" s="135">
        <f t="shared" ca="1" si="131"/>
        <v>0</v>
      </c>
      <c r="AP244" s="135">
        <f t="shared" ca="1" si="131"/>
        <v>0</v>
      </c>
      <c r="AQ244" s="135">
        <f t="shared" ca="1" si="131"/>
        <v>0</v>
      </c>
      <c r="AR244" s="135">
        <f t="shared" ca="1" si="131"/>
        <v>0</v>
      </c>
      <c r="AS244" s="135">
        <f t="shared" ca="1" si="131"/>
        <v>0</v>
      </c>
      <c r="AT244" s="135">
        <f t="shared" ca="1" si="131"/>
        <v>0</v>
      </c>
      <c r="AU244" s="135">
        <f t="shared" ca="1" si="131"/>
        <v>0</v>
      </c>
      <c r="AV244" s="135">
        <f t="shared" ca="1" si="131"/>
        <v>0</v>
      </c>
      <c r="AW244" s="135">
        <f t="shared" ca="1" si="130"/>
        <v>0</v>
      </c>
      <c r="AX244" s="135">
        <f t="shared" ca="1" si="130"/>
        <v>0</v>
      </c>
      <c r="AY244" s="135">
        <f t="shared" ca="1" si="130"/>
        <v>0</v>
      </c>
      <c r="AZ244" s="135">
        <f t="shared" ca="1" si="130"/>
        <v>0</v>
      </c>
      <c r="BA244" s="135">
        <f t="shared" ca="1" si="130"/>
        <v>0</v>
      </c>
      <c r="BB244" s="135">
        <f t="shared" ca="1" si="130"/>
        <v>0</v>
      </c>
      <c r="BC244" s="135">
        <f t="shared" ca="1" si="130"/>
        <v>0</v>
      </c>
      <c r="BD244" s="135">
        <f t="shared" ca="1" si="130"/>
        <v>0</v>
      </c>
      <c r="BE244" s="135">
        <f t="shared" ca="1" si="130"/>
        <v>0</v>
      </c>
      <c r="BF244" s="135">
        <f t="shared" ca="1" si="130"/>
        <v>0</v>
      </c>
      <c r="BG244" s="135">
        <f t="shared" ca="1" si="130"/>
        <v>0</v>
      </c>
      <c r="BH244" s="135">
        <f t="shared" ca="1" si="130"/>
        <v>0</v>
      </c>
      <c r="BI244" s="135">
        <f t="shared" ca="1" si="130"/>
        <v>0</v>
      </c>
      <c r="BJ244" s="135">
        <f t="shared" ca="1" si="130"/>
        <v>0</v>
      </c>
      <c r="BK244" s="135">
        <f t="shared" ca="1" si="130"/>
        <v>0</v>
      </c>
      <c r="BL244" s="135"/>
      <c r="BM244" s="135">
        <f ca="1">IF(INDEX($D244:$BV244, 1, MATCH(BM$11,$D$15:$BV$15,0))&gt;=PV_Zone_Ranking!$C$45,0,1)</f>
        <v>0</v>
      </c>
      <c r="BN244" s="135">
        <f t="shared" ca="1" si="111"/>
        <v>0</v>
      </c>
      <c r="BQ244">
        <f ca="1">IF(PV_Zone_Ranking!$AK$18="SS",0,IF(PV_Zone_Ranking!$G$29=0,0,1-(INDEX($D244:$BY244, 1, MATCH(BQ$11,$D$15:$BY$15,0))-PV_Zone_Ranking!$F$29)/(PV_Zone_Ranking!$G$29-PV_Zone_Ranking!$F$29)))</f>
        <v>3.8575399157771662</v>
      </c>
      <c r="BR244">
        <f>IF(PV_Zone_Ranking!$AK$18="TX",0,IF(PV_Zone_Ranking!$G$29=0,0,1-(INDEX($D244:$BY244, 1, MATCH(BR$11,$D$15:$BY$15,0))-PV_Zone_Ranking!$F$29)/(PV_Zone_Ranking!$G$29-PV_Zone_Ranking!$F$29)))</f>
        <v>0</v>
      </c>
      <c r="BS244">
        <f ca="1">IF(PV_Zone_Ranking!$G$30=0,0,1-(INDEX($D244:$BY244, 1, MATCH(BS$11,$D$15:$BY$15,0))-PV_Zone_Ranking!$F$30)/(PV_Zone_Ranking!$G$30-PV_Zone_Ranking!$F$30))</f>
        <v>1.0774207710083805</v>
      </c>
      <c r="BT244">
        <f ca="1">IF(PV_Zone_Ranking!$G$28=0,0,1-(INDEX($D244:$BY244, 1, MATCH(BT$11,$D$15:$BY$15,0))-PV_Zone_Ranking!$F$28)/(PV_Zone_Ranking!$G$28-PV_Zone_Ranking!$F$28))</f>
        <v>16.799370740204573</v>
      </c>
      <c r="BU244">
        <f ca="1">IF(PV_Zone_Ranking!$AK$18="SS",0,IF(PV_Zone_Ranking!$G$26=0,0,1-(INDEX($D244:$BY244, 1, MATCH(BU$11,$D$15:$BY$15,0))-PV_Zone_Ranking!$F$26)/(PV_Zone_Ranking!$G$26-PV_Zone_Ranking!$F$26)))</f>
        <v>19.138888658952798</v>
      </c>
      <c r="BV244">
        <f>IF(PV_Zone_Ranking!$AK$18="TX",0,IF(PV_Zone_Ranking!$G$26=0,0,1-(INDEX($D244:$BY244, 1, MATCH(BV$11,$D$15:$BY$15,0))-PV_Zone_Ranking!$F$26)/(PV_Zone_Ranking!$G$26-PV_Zone_Ranking!$F$26)))</f>
        <v>0</v>
      </c>
      <c r="BW244">
        <v>47</v>
      </c>
      <c r="BX244">
        <f t="shared" ca="1" si="127"/>
        <v>0</v>
      </c>
      <c r="BY244">
        <f t="shared" ca="1" si="127"/>
        <v>0</v>
      </c>
      <c r="BZ244">
        <f t="shared" ca="1" si="127"/>
        <v>0</v>
      </c>
      <c r="CA244">
        <f t="shared" ca="1" si="127"/>
        <v>0</v>
      </c>
      <c r="CB244">
        <f t="shared" ca="1" si="127"/>
        <v>0</v>
      </c>
      <c r="CC244">
        <f t="shared" ca="1" si="127"/>
        <v>0</v>
      </c>
      <c r="CD244">
        <f t="shared" ca="1" si="127"/>
        <v>0</v>
      </c>
      <c r="CE244">
        <f t="shared" ca="1" si="127"/>
        <v>0</v>
      </c>
      <c r="CF244">
        <f t="shared" ca="1" si="127"/>
        <v>0</v>
      </c>
      <c r="CG244">
        <f t="shared" ca="1" si="127"/>
        <v>0</v>
      </c>
      <c r="CH244" s="3">
        <f t="shared" ca="1" si="120"/>
        <v>0</v>
      </c>
      <c r="CI244" s="3">
        <f ca="1">IF($BN244=0,IF(PV_Zone_Ranking!$AK$18="SS",INDEX($D244:$BY244, 1, MATCH(CI$11,$D$15:$BY$15,0)),IF(PV_Zone_Ranking!$AK$18="TX",INDEX($D244:$BY244, 1, MATCH(CI$12,$D$15:$BY$15,0)),"Error")),0)</f>
        <v>0</v>
      </c>
      <c r="CJ244" s="4">
        <f t="shared" ca="1" si="118"/>
        <v>0</v>
      </c>
      <c r="CK244">
        <f t="shared" ca="1" si="121"/>
        <v>0</v>
      </c>
      <c r="CL244">
        <f t="shared" ca="1" si="122"/>
        <v>0</v>
      </c>
      <c r="CM244" s="4" t="str">
        <f ca="1">IF(D244=0,"",IF(CH244=0,"",COUNTIF($CH$16:$CH$197,"&gt;"&amp;CH244)+COUNTIF($CH$197:$CH244,CH244)))</f>
        <v/>
      </c>
      <c r="CN244" t="str">
        <f ca="1">IF(D244=0,"",IF(CH244=0,"",COUNTIFS($CI$16:$CI$197,"&lt;"&amp;CI244,$CI$16:$CI$197,"&lt;&gt;"&amp;0)+COUNTIF($CI$197:$CI244,CI244)))</f>
        <v/>
      </c>
      <c r="CQ244">
        <v>229</v>
      </c>
      <c r="CR244" t="e">
        <f t="shared" ca="1" si="117"/>
        <v>#N/A</v>
      </c>
      <c r="CS244" t="e">
        <f t="shared" ca="1" si="117"/>
        <v>#N/A</v>
      </c>
      <c r="CT244" s="3" t="e">
        <f t="shared" ca="1" si="117"/>
        <v>#N/A</v>
      </c>
      <c r="CU244" s="3" t="e">
        <f t="shared" ca="1" si="117"/>
        <v>#N/A</v>
      </c>
      <c r="CV244" s="4" t="e">
        <f t="shared" ca="1" si="117"/>
        <v>#N/A</v>
      </c>
      <c r="CW244" s="4" t="e">
        <f t="shared" ca="1" si="112"/>
        <v>#N/A</v>
      </c>
      <c r="CY244">
        <v>229</v>
      </c>
      <c r="CZ244" t="e">
        <f t="shared" ca="1" si="123"/>
        <v>#N/A</v>
      </c>
      <c r="DA244" t="e">
        <f t="shared" ca="1" si="123"/>
        <v>#N/A</v>
      </c>
      <c r="DB244" s="3" t="e">
        <f t="shared" ca="1" si="123"/>
        <v>#N/A</v>
      </c>
      <c r="DC244" s="3" t="e">
        <f t="shared" ca="1" si="123"/>
        <v>#N/A</v>
      </c>
      <c r="DD244" s="4" t="e">
        <f t="shared" ca="1" si="123"/>
        <v>#N/A</v>
      </c>
      <c r="DE244" s="4" t="e">
        <f t="shared" ca="1" si="113"/>
        <v>#N/A</v>
      </c>
      <c r="DF244" t="e">
        <f t="shared" ca="1" si="114"/>
        <v>#N/A</v>
      </c>
    </row>
    <row r="245" spans="4:110" x14ac:dyDescent="0.2">
      <c r="D245" s="135">
        <f t="shared" ca="1" si="132"/>
        <v>0</v>
      </c>
      <c r="E245" s="135">
        <f t="shared" ca="1" si="132"/>
        <v>0</v>
      </c>
      <c r="F245" s="135">
        <f t="shared" ca="1" si="132"/>
        <v>0</v>
      </c>
      <c r="G245" s="135">
        <f t="shared" ca="1" si="132"/>
        <v>0</v>
      </c>
      <c r="H245" s="135">
        <f t="shared" ca="1" si="132"/>
        <v>0</v>
      </c>
      <c r="I245" s="135">
        <f t="shared" ca="1" si="132"/>
        <v>0</v>
      </c>
      <c r="J245" s="2">
        <f t="shared" ca="1" si="132"/>
        <v>0</v>
      </c>
      <c r="K245" s="135">
        <f t="shared" ca="1" si="132"/>
        <v>0</v>
      </c>
      <c r="L245" s="135">
        <f t="shared" ca="1" si="132"/>
        <v>0</v>
      </c>
      <c r="M245" s="135">
        <f t="shared" ca="1" si="132"/>
        <v>0</v>
      </c>
      <c r="N245" s="135">
        <f t="shared" ca="1" si="132"/>
        <v>0</v>
      </c>
      <c r="O245" s="135">
        <f t="shared" ca="1" si="132"/>
        <v>0</v>
      </c>
      <c r="P245" s="135">
        <f t="shared" ca="1" si="132"/>
        <v>0</v>
      </c>
      <c r="Q245" s="135">
        <f t="shared" ca="1" si="132"/>
        <v>0</v>
      </c>
      <c r="R245" s="135">
        <f t="shared" ca="1" si="132"/>
        <v>0</v>
      </c>
      <c r="S245" s="135">
        <f t="shared" ca="1" si="132"/>
        <v>0</v>
      </c>
      <c r="T245" s="135">
        <f t="shared" ca="1" si="133"/>
        <v>0</v>
      </c>
      <c r="U245" s="135">
        <f t="shared" ca="1" si="133"/>
        <v>0</v>
      </c>
      <c r="V245" s="135">
        <f t="shared" ca="1" si="133"/>
        <v>0</v>
      </c>
      <c r="W245" s="135">
        <f t="shared" ca="1" si="133"/>
        <v>0</v>
      </c>
      <c r="X245" s="135">
        <f t="shared" ca="1" si="133"/>
        <v>0</v>
      </c>
      <c r="Y245" s="135">
        <f t="shared" ca="1" si="133"/>
        <v>0</v>
      </c>
      <c r="Z245" s="135">
        <f t="shared" ca="1" si="133"/>
        <v>0</v>
      </c>
      <c r="AA245" s="135">
        <f t="shared" ca="1" si="133"/>
        <v>0</v>
      </c>
      <c r="AB245" s="135">
        <f t="shared" ca="1" si="133"/>
        <v>0</v>
      </c>
      <c r="AC245" s="135">
        <f t="shared" ca="1" si="133"/>
        <v>0</v>
      </c>
      <c r="AD245" s="135">
        <f t="shared" ca="1" si="133"/>
        <v>0</v>
      </c>
      <c r="AE245" s="135">
        <f t="shared" ca="1" si="133"/>
        <v>0</v>
      </c>
      <c r="AF245" s="135">
        <f t="shared" ca="1" si="133"/>
        <v>0</v>
      </c>
      <c r="AG245" s="135">
        <f t="shared" ca="1" si="133"/>
        <v>0</v>
      </c>
      <c r="AH245" s="135">
        <f t="shared" ca="1" si="133"/>
        <v>0</v>
      </c>
      <c r="AI245" s="135">
        <f t="shared" ca="1" si="133"/>
        <v>0</v>
      </c>
      <c r="AJ245" s="135">
        <f t="shared" ca="1" si="131"/>
        <v>0</v>
      </c>
      <c r="AK245" s="135">
        <f t="shared" ca="1" si="131"/>
        <v>0</v>
      </c>
      <c r="AL245" s="135">
        <f t="shared" ca="1" si="131"/>
        <v>0</v>
      </c>
      <c r="AM245" s="135">
        <f t="shared" ca="1" si="131"/>
        <v>0</v>
      </c>
      <c r="AN245" s="135">
        <f t="shared" ca="1" si="131"/>
        <v>0</v>
      </c>
      <c r="AO245" s="135">
        <f t="shared" ca="1" si="131"/>
        <v>0</v>
      </c>
      <c r="AP245" s="135">
        <f t="shared" ca="1" si="131"/>
        <v>0</v>
      </c>
      <c r="AQ245" s="135">
        <f t="shared" ca="1" si="131"/>
        <v>0</v>
      </c>
      <c r="AR245" s="135">
        <f t="shared" ca="1" si="131"/>
        <v>0</v>
      </c>
      <c r="AS245" s="135">
        <f t="shared" ca="1" si="131"/>
        <v>0</v>
      </c>
      <c r="AT245" s="135">
        <f t="shared" ca="1" si="131"/>
        <v>0</v>
      </c>
      <c r="AU245" s="135">
        <f t="shared" ca="1" si="131"/>
        <v>0</v>
      </c>
      <c r="AV245" s="135">
        <f t="shared" ca="1" si="131"/>
        <v>0</v>
      </c>
      <c r="AW245" s="135">
        <f t="shared" ca="1" si="130"/>
        <v>0</v>
      </c>
      <c r="AX245" s="135">
        <f t="shared" ca="1" si="130"/>
        <v>0</v>
      </c>
      <c r="AY245" s="135">
        <f t="shared" ca="1" si="130"/>
        <v>0</v>
      </c>
      <c r="AZ245" s="135">
        <f t="shared" ca="1" si="130"/>
        <v>0</v>
      </c>
      <c r="BA245" s="135">
        <f t="shared" ca="1" si="130"/>
        <v>0</v>
      </c>
      <c r="BB245" s="135">
        <f t="shared" ca="1" si="130"/>
        <v>0</v>
      </c>
      <c r="BC245" s="135">
        <f t="shared" ca="1" si="130"/>
        <v>0</v>
      </c>
      <c r="BD245" s="135">
        <f t="shared" ca="1" si="130"/>
        <v>0</v>
      </c>
      <c r="BE245" s="135">
        <f t="shared" ca="1" si="130"/>
        <v>0</v>
      </c>
      <c r="BF245" s="135">
        <f t="shared" ca="1" si="130"/>
        <v>0</v>
      </c>
      <c r="BG245" s="135">
        <f t="shared" ca="1" si="130"/>
        <v>0</v>
      </c>
      <c r="BH245" s="135">
        <f t="shared" ca="1" si="130"/>
        <v>0</v>
      </c>
      <c r="BI245" s="135">
        <f t="shared" ca="1" si="130"/>
        <v>0</v>
      </c>
      <c r="BJ245" s="135">
        <f t="shared" ca="1" si="130"/>
        <v>0</v>
      </c>
      <c r="BK245" s="135">
        <f t="shared" ca="1" si="130"/>
        <v>0</v>
      </c>
      <c r="BL245" s="135"/>
      <c r="BM245" s="135">
        <f ca="1">IF(INDEX($D245:$BV245, 1, MATCH(BM$11,$D$15:$BV$15,0))&gt;=PV_Zone_Ranking!$C$45,0,1)</f>
        <v>0</v>
      </c>
      <c r="BN245" s="135">
        <f t="shared" ca="1" si="111"/>
        <v>0</v>
      </c>
      <c r="BQ245">
        <f ca="1">IF(PV_Zone_Ranking!$AK$18="SS",0,IF(PV_Zone_Ranking!$G$29=0,0,1-(INDEX($D245:$BY245, 1, MATCH(BQ$11,$D$15:$BY$15,0))-PV_Zone_Ranking!$F$29)/(PV_Zone_Ranking!$G$29-PV_Zone_Ranking!$F$29)))</f>
        <v>3.8575399157771662</v>
      </c>
      <c r="BR245">
        <f>IF(PV_Zone_Ranking!$AK$18="TX",0,IF(PV_Zone_Ranking!$G$29=0,0,1-(INDEX($D245:$BY245, 1, MATCH(BR$11,$D$15:$BY$15,0))-PV_Zone_Ranking!$F$29)/(PV_Zone_Ranking!$G$29-PV_Zone_Ranking!$F$29)))</f>
        <v>0</v>
      </c>
      <c r="BS245">
        <f ca="1">IF(PV_Zone_Ranking!$G$30=0,0,1-(INDEX($D245:$BY245, 1, MATCH(BS$11,$D$15:$BY$15,0))-PV_Zone_Ranking!$F$30)/(PV_Zone_Ranking!$G$30-PV_Zone_Ranking!$F$30))</f>
        <v>1.0774207710083805</v>
      </c>
      <c r="BT245">
        <f ca="1">IF(PV_Zone_Ranking!$G$28=0,0,1-(INDEX($D245:$BY245, 1, MATCH(BT$11,$D$15:$BY$15,0))-PV_Zone_Ranking!$F$28)/(PV_Zone_Ranking!$G$28-PV_Zone_Ranking!$F$28))</f>
        <v>16.799370740204573</v>
      </c>
      <c r="BU245">
        <f ca="1">IF(PV_Zone_Ranking!$AK$18="SS",0,IF(PV_Zone_Ranking!$G$26=0,0,1-(INDEX($D245:$BY245, 1, MATCH(BU$11,$D$15:$BY$15,0))-PV_Zone_Ranking!$F$26)/(PV_Zone_Ranking!$G$26-PV_Zone_Ranking!$F$26)))</f>
        <v>19.138888658952798</v>
      </c>
      <c r="BV245">
        <f>IF(PV_Zone_Ranking!$AK$18="TX",0,IF(PV_Zone_Ranking!$G$26=0,0,1-(INDEX($D245:$BY245, 1, MATCH(BV$11,$D$15:$BY$15,0))-PV_Zone_Ranking!$F$26)/(PV_Zone_Ranking!$G$26-PV_Zone_Ranking!$F$26)))</f>
        <v>0</v>
      </c>
      <c r="BW245">
        <v>48</v>
      </c>
      <c r="BX245">
        <f t="shared" ca="1" si="127"/>
        <v>0</v>
      </c>
      <c r="BY245">
        <f t="shared" ca="1" si="127"/>
        <v>0</v>
      </c>
      <c r="BZ245">
        <f t="shared" ca="1" si="127"/>
        <v>0</v>
      </c>
      <c r="CA245">
        <f t="shared" ca="1" si="127"/>
        <v>0</v>
      </c>
      <c r="CB245">
        <f t="shared" ca="1" si="127"/>
        <v>0</v>
      </c>
      <c r="CC245">
        <f t="shared" ca="1" si="127"/>
        <v>0</v>
      </c>
      <c r="CD245">
        <f t="shared" ca="1" si="127"/>
        <v>0</v>
      </c>
      <c r="CE245">
        <f t="shared" ca="1" si="127"/>
        <v>0</v>
      </c>
      <c r="CF245">
        <f t="shared" ca="1" si="127"/>
        <v>0</v>
      </c>
      <c r="CG245">
        <f t="shared" ca="1" si="127"/>
        <v>0</v>
      </c>
      <c r="CH245" s="3">
        <f t="shared" ca="1" si="120"/>
        <v>0</v>
      </c>
      <c r="CI245" s="3">
        <f ca="1">IF($BN245=0,IF(PV_Zone_Ranking!$AK$18="SS",INDEX($D245:$BY245, 1, MATCH(CI$11,$D$15:$BY$15,0)),IF(PV_Zone_Ranking!$AK$18="TX",INDEX($D245:$BY245, 1, MATCH(CI$12,$D$15:$BY$15,0)),"Error")),0)</f>
        <v>0</v>
      </c>
      <c r="CJ245" s="4">
        <f t="shared" ca="1" si="118"/>
        <v>0</v>
      </c>
      <c r="CK245">
        <f t="shared" ca="1" si="121"/>
        <v>0</v>
      </c>
      <c r="CL245">
        <f t="shared" ca="1" si="122"/>
        <v>0</v>
      </c>
      <c r="CM245" s="4" t="str">
        <f ca="1">IF(D245=0,"",IF(CH245=0,"",COUNTIF($CH$16:$CH$197,"&gt;"&amp;CH245)+COUNTIF($CH$197:$CH245,CH245)))</f>
        <v/>
      </c>
      <c r="CN245" t="str">
        <f ca="1">IF(D245=0,"",IF(CH245=0,"",COUNTIFS($CI$16:$CI$197,"&lt;"&amp;CI245,$CI$16:$CI$197,"&lt;&gt;"&amp;0)+COUNTIF($CI$197:$CI245,CI245)))</f>
        <v/>
      </c>
      <c r="CQ245">
        <v>230</v>
      </c>
      <c r="CR245" t="e">
        <f t="shared" ca="1" si="117"/>
        <v>#N/A</v>
      </c>
      <c r="CS245" t="e">
        <f t="shared" ca="1" si="117"/>
        <v>#N/A</v>
      </c>
      <c r="CT245" s="3" t="e">
        <f t="shared" ca="1" si="117"/>
        <v>#N/A</v>
      </c>
      <c r="CU245" s="3" t="e">
        <f t="shared" ca="1" si="117"/>
        <v>#N/A</v>
      </c>
      <c r="CV245" s="4" t="e">
        <f t="shared" ca="1" si="117"/>
        <v>#N/A</v>
      </c>
      <c r="CW245" s="4" t="e">
        <f t="shared" ca="1" si="112"/>
        <v>#N/A</v>
      </c>
      <c r="CY245">
        <v>230</v>
      </c>
      <c r="CZ245" t="e">
        <f t="shared" ca="1" si="123"/>
        <v>#N/A</v>
      </c>
      <c r="DA245" t="e">
        <f t="shared" ca="1" si="123"/>
        <v>#N/A</v>
      </c>
      <c r="DB245" s="3" t="e">
        <f t="shared" ca="1" si="123"/>
        <v>#N/A</v>
      </c>
      <c r="DC245" s="3" t="e">
        <f t="shared" ca="1" si="123"/>
        <v>#N/A</v>
      </c>
      <c r="DD245" s="4" t="e">
        <f t="shared" ca="1" si="123"/>
        <v>#N/A</v>
      </c>
      <c r="DE245" s="4" t="e">
        <f t="shared" ca="1" si="113"/>
        <v>#N/A</v>
      </c>
      <c r="DF245" t="e">
        <f t="shared" ca="1" si="114"/>
        <v>#N/A</v>
      </c>
    </row>
    <row r="246" spans="4:110" x14ac:dyDescent="0.2">
      <c r="D246" s="135">
        <f t="shared" ca="1" si="132"/>
        <v>0</v>
      </c>
      <c r="E246" s="135">
        <f t="shared" ca="1" si="132"/>
        <v>0</v>
      </c>
      <c r="F246" s="135">
        <f t="shared" ca="1" si="132"/>
        <v>0</v>
      </c>
      <c r="G246" s="135">
        <f t="shared" ca="1" si="132"/>
        <v>0</v>
      </c>
      <c r="H246" s="135">
        <f t="shared" ca="1" si="132"/>
        <v>0</v>
      </c>
      <c r="I246" s="135">
        <f t="shared" ca="1" si="132"/>
        <v>0</v>
      </c>
      <c r="J246" s="2">
        <f t="shared" ca="1" si="132"/>
        <v>0</v>
      </c>
      <c r="K246" s="135">
        <f t="shared" ca="1" si="132"/>
        <v>0</v>
      </c>
      <c r="L246" s="135">
        <f t="shared" ca="1" si="132"/>
        <v>0</v>
      </c>
      <c r="M246" s="135">
        <f t="shared" ca="1" si="132"/>
        <v>0</v>
      </c>
      <c r="N246" s="135">
        <f t="shared" ca="1" si="132"/>
        <v>0</v>
      </c>
      <c r="O246" s="135">
        <f t="shared" ca="1" si="132"/>
        <v>0</v>
      </c>
      <c r="P246" s="135">
        <f t="shared" ca="1" si="132"/>
        <v>0</v>
      </c>
      <c r="Q246" s="135">
        <f t="shared" ca="1" si="132"/>
        <v>0</v>
      </c>
      <c r="R246" s="135">
        <f t="shared" ca="1" si="132"/>
        <v>0</v>
      </c>
      <c r="S246" s="135">
        <f t="shared" ca="1" si="132"/>
        <v>0</v>
      </c>
      <c r="T246" s="135">
        <f t="shared" ca="1" si="133"/>
        <v>0</v>
      </c>
      <c r="U246" s="135">
        <f t="shared" ca="1" si="133"/>
        <v>0</v>
      </c>
      <c r="V246" s="135">
        <f t="shared" ca="1" si="133"/>
        <v>0</v>
      </c>
      <c r="W246" s="135">
        <f t="shared" ca="1" si="133"/>
        <v>0</v>
      </c>
      <c r="X246" s="135">
        <f t="shared" ca="1" si="133"/>
        <v>0</v>
      </c>
      <c r="Y246" s="135">
        <f t="shared" ca="1" si="133"/>
        <v>0</v>
      </c>
      <c r="Z246" s="135">
        <f t="shared" ca="1" si="133"/>
        <v>0</v>
      </c>
      <c r="AA246" s="135">
        <f t="shared" ca="1" si="133"/>
        <v>0</v>
      </c>
      <c r="AB246" s="135">
        <f t="shared" ca="1" si="133"/>
        <v>0</v>
      </c>
      <c r="AC246" s="135">
        <f t="shared" ca="1" si="133"/>
        <v>0</v>
      </c>
      <c r="AD246" s="135">
        <f t="shared" ca="1" si="133"/>
        <v>0</v>
      </c>
      <c r="AE246" s="135">
        <f t="shared" ca="1" si="133"/>
        <v>0</v>
      </c>
      <c r="AF246" s="135">
        <f t="shared" ca="1" si="133"/>
        <v>0</v>
      </c>
      <c r="AG246" s="135">
        <f t="shared" ca="1" si="133"/>
        <v>0</v>
      </c>
      <c r="AH246" s="135">
        <f t="shared" ca="1" si="133"/>
        <v>0</v>
      </c>
      <c r="AI246" s="135">
        <f t="shared" ca="1" si="133"/>
        <v>0</v>
      </c>
      <c r="AJ246" s="135">
        <f t="shared" ca="1" si="131"/>
        <v>0</v>
      </c>
      <c r="AK246" s="135">
        <f t="shared" ca="1" si="131"/>
        <v>0</v>
      </c>
      <c r="AL246" s="135">
        <f t="shared" ca="1" si="131"/>
        <v>0</v>
      </c>
      <c r="AM246" s="135">
        <f t="shared" ca="1" si="131"/>
        <v>0</v>
      </c>
      <c r="AN246" s="135">
        <f t="shared" ca="1" si="131"/>
        <v>0</v>
      </c>
      <c r="AO246" s="135">
        <f t="shared" ca="1" si="131"/>
        <v>0</v>
      </c>
      <c r="AP246" s="135">
        <f t="shared" ca="1" si="131"/>
        <v>0</v>
      </c>
      <c r="AQ246" s="135">
        <f t="shared" ca="1" si="131"/>
        <v>0</v>
      </c>
      <c r="AR246" s="135">
        <f t="shared" ca="1" si="131"/>
        <v>0</v>
      </c>
      <c r="AS246" s="135">
        <f t="shared" ca="1" si="131"/>
        <v>0</v>
      </c>
      <c r="AT246" s="135">
        <f t="shared" ca="1" si="131"/>
        <v>0</v>
      </c>
      <c r="AU246" s="135">
        <f t="shared" ca="1" si="131"/>
        <v>0</v>
      </c>
      <c r="AV246" s="135">
        <f t="shared" ca="1" si="131"/>
        <v>0</v>
      </c>
      <c r="AW246" s="135">
        <f t="shared" ca="1" si="130"/>
        <v>0</v>
      </c>
      <c r="AX246" s="135">
        <f t="shared" ca="1" si="130"/>
        <v>0</v>
      </c>
      <c r="AY246" s="135">
        <f t="shared" ca="1" si="130"/>
        <v>0</v>
      </c>
      <c r="AZ246" s="135">
        <f t="shared" ca="1" si="130"/>
        <v>0</v>
      </c>
      <c r="BA246" s="135">
        <f t="shared" ca="1" si="130"/>
        <v>0</v>
      </c>
      <c r="BB246" s="135">
        <f t="shared" ca="1" si="130"/>
        <v>0</v>
      </c>
      <c r="BC246" s="135">
        <f t="shared" ca="1" si="130"/>
        <v>0</v>
      </c>
      <c r="BD246" s="135">
        <f t="shared" ca="1" si="130"/>
        <v>0</v>
      </c>
      <c r="BE246" s="135">
        <f t="shared" ca="1" si="130"/>
        <v>0</v>
      </c>
      <c r="BF246" s="135">
        <f t="shared" ca="1" si="130"/>
        <v>0</v>
      </c>
      <c r="BG246" s="135">
        <f t="shared" ca="1" si="130"/>
        <v>0</v>
      </c>
      <c r="BH246" s="135">
        <f t="shared" ca="1" si="130"/>
        <v>0</v>
      </c>
      <c r="BI246" s="135">
        <f t="shared" ca="1" si="130"/>
        <v>0</v>
      </c>
      <c r="BJ246" s="135">
        <f t="shared" ca="1" si="130"/>
        <v>0</v>
      </c>
      <c r="BK246" s="135">
        <f t="shared" ca="1" si="130"/>
        <v>0</v>
      </c>
      <c r="BL246" s="135"/>
      <c r="BM246" s="135">
        <f ca="1">IF(INDEX($D246:$BV246, 1, MATCH(BM$11,$D$15:$BV$15,0))&gt;=PV_Zone_Ranking!$C$45,0,1)</f>
        <v>0</v>
      </c>
      <c r="BN246" s="135">
        <f t="shared" ca="1" si="111"/>
        <v>0</v>
      </c>
      <c r="BQ246">
        <f ca="1">IF(PV_Zone_Ranking!$AK$18="SS",0,IF(PV_Zone_Ranking!$G$29=0,0,1-(INDEX($D246:$BY246, 1, MATCH(BQ$11,$D$15:$BY$15,0))-PV_Zone_Ranking!$F$29)/(PV_Zone_Ranking!$G$29-PV_Zone_Ranking!$F$29)))</f>
        <v>3.8575399157771662</v>
      </c>
      <c r="BR246">
        <f>IF(PV_Zone_Ranking!$AK$18="TX",0,IF(PV_Zone_Ranking!$G$29=0,0,1-(INDEX($D246:$BY246, 1, MATCH(BR$11,$D$15:$BY$15,0))-PV_Zone_Ranking!$F$29)/(PV_Zone_Ranking!$G$29-PV_Zone_Ranking!$F$29)))</f>
        <v>0</v>
      </c>
      <c r="BS246">
        <f ca="1">IF(PV_Zone_Ranking!$G$30=0,0,1-(INDEX($D246:$BY246, 1, MATCH(BS$11,$D$15:$BY$15,0))-PV_Zone_Ranking!$F$30)/(PV_Zone_Ranking!$G$30-PV_Zone_Ranking!$F$30))</f>
        <v>1.0774207710083805</v>
      </c>
      <c r="BT246">
        <f ca="1">IF(PV_Zone_Ranking!$G$28=0,0,1-(INDEX($D246:$BY246, 1, MATCH(BT$11,$D$15:$BY$15,0))-PV_Zone_Ranking!$F$28)/(PV_Zone_Ranking!$G$28-PV_Zone_Ranking!$F$28))</f>
        <v>16.799370740204573</v>
      </c>
      <c r="BU246">
        <f ca="1">IF(PV_Zone_Ranking!$AK$18="SS",0,IF(PV_Zone_Ranking!$G$26=0,0,1-(INDEX($D246:$BY246, 1, MATCH(BU$11,$D$15:$BY$15,0))-PV_Zone_Ranking!$F$26)/(PV_Zone_Ranking!$G$26-PV_Zone_Ranking!$F$26)))</f>
        <v>19.138888658952798</v>
      </c>
      <c r="BV246">
        <f>IF(PV_Zone_Ranking!$AK$18="TX",0,IF(PV_Zone_Ranking!$G$26=0,0,1-(INDEX($D246:$BY246, 1, MATCH(BV$11,$D$15:$BY$15,0))-PV_Zone_Ranking!$F$26)/(PV_Zone_Ranking!$G$26-PV_Zone_Ranking!$F$26)))</f>
        <v>0</v>
      </c>
      <c r="BW246">
        <v>49</v>
      </c>
      <c r="BX246">
        <f t="shared" ca="1" si="127"/>
        <v>0</v>
      </c>
      <c r="BY246">
        <f t="shared" ca="1" si="127"/>
        <v>0</v>
      </c>
      <c r="BZ246">
        <f t="shared" ca="1" si="127"/>
        <v>0</v>
      </c>
      <c r="CA246">
        <f t="shared" ca="1" si="127"/>
        <v>0</v>
      </c>
      <c r="CB246">
        <f t="shared" ca="1" si="127"/>
        <v>0</v>
      </c>
      <c r="CC246">
        <f t="shared" ca="1" si="127"/>
        <v>0</v>
      </c>
      <c r="CD246">
        <f t="shared" ca="1" si="127"/>
        <v>0</v>
      </c>
      <c r="CE246">
        <f t="shared" ca="1" si="127"/>
        <v>0</v>
      </c>
      <c r="CF246">
        <f t="shared" ca="1" si="127"/>
        <v>0</v>
      </c>
      <c r="CG246">
        <f t="shared" ca="1" si="127"/>
        <v>0</v>
      </c>
      <c r="CH246" s="3">
        <f t="shared" ca="1" si="120"/>
        <v>0</v>
      </c>
      <c r="CI246" s="3">
        <f ca="1">IF($BN246=0,IF(PV_Zone_Ranking!$AK$18="SS",INDEX($D246:$BY246, 1, MATCH(CI$11,$D$15:$BY$15,0)),IF(PV_Zone_Ranking!$AK$18="TX",INDEX($D246:$BY246, 1, MATCH(CI$12,$D$15:$BY$15,0)),"Error")),0)</f>
        <v>0</v>
      </c>
      <c r="CJ246" s="4">
        <f t="shared" ca="1" si="118"/>
        <v>0</v>
      </c>
      <c r="CK246">
        <f t="shared" ca="1" si="121"/>
        <v>0</v>
      </c>
      <c r="CL246">
        <f t="shared" ca="1" si="122"/>
        <v>0</v>
      </c>
      <c r="CM246" s="4" t="str">
        <f ca="1">IF(D246=0,"",IF(CH246=0,"",COUNTIF($CH$16:$CH$197,"&gt;"&amp;CH246)+COUNTIF($CH$197:$CH246,CH246)))</f>
        <v/>
      </c>
      <c r="CN246" t="str">
        <f ca="1">IF(D246=0,"",IF(CH246=0,"",COUNTIFS($CI$16:$CI$197,"&lt;"&amp;CI246,$CI$16:$CI$197,"&lt;&gt;"&amp;0)+COUNTIF($CI$197:$CI246,CI246)))</f>
        <v/>
      </c>
      <c r="CQ246">
        <v>231</v>
      </c>
      <c r="CR246" t="e">
        <f t="shared" ca="1" si="117"/>
        <v>#N/A</v>
      </c>
      <c r="CS246" t="e">
        <f t="shared" ca="1" si="117"/>
        <v>#N/A</v>
      </c>
      <c r="CT246" s="3" t="e">
        <f t="shared" ca="1" si="117"/>
        <v>#N/A</v>
      </c>
      <c r="CU246" s="3" t="e">
        <f t="shared" ca="1" si="117"/>
        <v>#N/A</v>
      </c>
      <c r="CV246" s="4" t="e">
        <f t="shared" ca="1" si="117"/>
        <v>#N/A</v>
      </c>
      <c r="CW246" s="4" t="e">
        <f t="shared" ca="1" si="112"/>
        <v>#N/A</v>
      </c>
      <c r="CY246">
        <v>231</v>
      </c>
      <c r="CZ246" t="e">
        <f t="shared" ca="1" si="123"/>
        <v>#N/A</v>
      </c>
      <c r="DA246" t="e">
        <f t="shared" ca="1" si="123"/>
        <v>#N/A</v>
      </c>
      <c r="DB246" s="3" t="e">
        <f t="shared" ca="1" si="123"/>
        <v>#N/A</v>
      </c>
      <c r="DC246" s="3" t="e">
        <f t="shared" ca="1" si="123"/>
        <v>#N/A</v>
      </c>
      <c r="DD246" s="4" t="e">
        <f t="shared" ca="1" si="123"/>
        <v>#N/A</v>
      </c>
      <c r="DE246" s="4" t="e">
        <f t="shared" ca="1" si="113"/>
        <v>#N/A</v>
      </c>
      <c r="DF246" t="e">
        <f t="shared" ca="1" si="114"/>
        <v>#N/A</v>
      </c>
    </row>
    <row r="247" spans="4:110" x14ac:dyDescent="0.2">
      <c r="D247" s="135">
        <f t="shared" ca="1" si="132"/>
        <v>0</v>
      </c>
      <c r="E247" s="135">
        <f t="shared" ca="1" si="132"/>
        <v>0</v>
      </c>
      <c r="F247" s="135">
        <f t="shared" ca="1" si="132"/>
        <v>0</v>
      </c>
      <c r="G247" s="135">
        <f t="shared" ca="1" si="132"/>
        <v>0</v>
      </c>
      <c r="H247" s="135">
        <f t="shared" ca="1" si="132"/>
        <v>0</v>
      </c>
      <c r="I247" s="135">
        <f t="shared" ca="1" si="132"/>
        <v>0</v>
      </c>
      <c r="J247" s="2">
        <f t="shared" ca="1" si="132"/>
        <v>0</v>
      </c>
      <c r="K247" s="135">
        <f t="shared" ca="1" si="132"/>
        <v>0</v>
      </c>
      <c r="L247" s="135">
        <f t="shared" ca="1" si="132"/>
        <v>0</v>
      </c>
      <c r="M247" s="135">
        <f t="shared" ca="1" si="132"/>
        <v>0</v>
      </c>
      <c r="N247" s="135">
        <f t="shared" ca="1" si="132"/>
        <v>0</v>
      </c>
      <c r="O247" s="135">
        <f t="shared" ca="1" si="132"/>
        <v>0</v>
      </c>
      <c r="P247" s="135">
        <f t="shared" ca="1" si="132"/>
        <v>0</v>
      </c>
      <c r="Q247" s="135">
        <f t="shared" ca="1" si="132"/>
        <v>0</v>
      </c>
      <c r="R247" s="135">
        <f t="shared" ca="1" si="132"/>
        <v>0</v>
      </c>
      <c r="S247" s="135">
        <f t="shared" ca="1" si="132"/>
        <v>0</v>
      </c>
      <c r="T247" s="135">
        <f t="shared" ca="1" si="133"/>
        <v>0</v>
      </c>
      <c r="U247" s="135">
        <f t="shared" ca="1" si="133"/>
        <v>0</v>
      </c>
      <c r="V247" s="135">
        <f t="shared" ca="1" si="133"/>
        <v>0</v>
      </c>
      <c r="W247" s="135">
        <f t="shared" ca="1" si="133"/>
        <v>0</v>
      </c>
      <c r="X247" s="135">
        <f t="shared" ca="1" si="133"/>
        <v>0</v>
      </c>
      <c r="Y247" s="135">
        <f t="shared" ca="1" si="133"/>
        <v>0</v>
      </c>
      <c r="Z247" s="135">
        <f t="shared" ca="1" si="133"/>
        <v>0</v>
      </c>
      <c r="AA247" s="135">
        <f t="shared" ca="1" si="133"/>
        <v>0</v>
      </c>
      <c r="AB247" s="135">
        <f t="shared" ca="1" si="133"/>
        <v>0</v>
      </c>
      <c r="AC247" s="135">
        <f t="shared" ca="1" si="133"/>
        <v>0</v>
      </c>
      <c r="AD247" s="135">
        <f t="shared" ca="1" si="133"/>
        <v>0</v>
      </c>
      <c r="AE247" s="135">
        <f t="shared" ca="1" si="133"/>
        <v>0</v>
      </c>
      <c r="AF247" s="135">
        <f t="shared" ca="1" si="133"/>
        <v>0</v>
      </c>
      <c r="AG247" s="135">
        <f t="shared" ca="1" si="133"/>
        <v>0</v>
      </c>
      <c r="AH247" s="135">
        <f t="shared" ca="1" si="133"/>
        <v>0</v>
      </c>
      <c r="AI247" s="135">
        <f t="shared" ca="1" si="133"/>
        <v>0</v>
      </c>
      <c r="AJ247" s="135">
        <f t="shared" ca="1" si="131"/>
        <v>0</v>
      </c>
      <c r="AK247" s="135">
        <f t="shared" ca="1" si="131"/>
        <v>0</v>
      </c>
      <c r="AL247" s="135">
        <f t="shared" ca="1" si="131"/>
        <v>0</v>
      </c>
      <c r="AM247" s="135">
        <f t="shared" ca="1" si="131"/>
        <v>0</v>
      </c>
      <c r="AN247" s="135">
        <f t="shared" ca="1" si="131"/>
        <v>0</v>
      </c>
      <c r="AO247" s="135">
        <f t="shared" ca="1" si="131"/>
        <v>0</v>
      </c>
      <c r="AP247" s="135">
        <f t="shared" ca="1" si="131"/>
        <v>0</v>
      </c>
      <c r="AQ247" s="135">
        <f t="shared" ca="1" si="131"/>
        <v>0</v>
      </c>
      <c r="AR247" s="135">
        <f t="shared" ca="1" si="131"/>
        <v>0</v>
      </c>
      <c r="AS247" s="135">
        <f t="shared" ca="1" si="131"/>
        <v>0</v>
      </c>
      <c r="AT247" s="135">
        <f t="shared" ca="1" si="131"/>
        <v>0</v>
      </c>
      <c r="AU247" s="135">
        <f t="shared" ca="1" si="131"/>
        <v>0</v>
      </c>
      <c r="AV247" s="135">
        <f t="shared" ca="1" si="131"/>
        <v>0</v>
      </c>
      <c r="AW247" s="135">
        <f t="shared" ca="1" si="130"/>
        <v>0</v>
      </c>
      <c r="AX247" s="135">
        <f t="shared" ca="1" si="130"/>
        <v>0</v>
      </c>
      <c r="AY247" s="135">
        <f t="shared" ca="1" si="130"/>
        <v>0</v>
      </c>
      <c r="AZ247" s="135">
        <f t="shared" ca="1" si="130"/>
        <v>0</v>
      </c>
      <c r="BA247" s="135">
        <f t="shared" ca="1" si="130"/>
        <v>0</v>
      </c>
      <c r="BB247" s="135">
        <f t="shared" ca="1" si="130"/>
        <v>0</v>
      </c>
      <c r="BC247" s="135">
        <f t="shared" ca="1" si="130"/>
        <v>0</v>
      </c>
      <c r="BD247" s="135">
        <f t="shared" ca="1" si="130"/>
        <v>0</v>
      </c>
      <c r="BE247" s="135">
        <f t="shared" ca="1" si="130"/>
        <v>0</v>
      </c>
      <c r="BF247" s="135">
        <f t="shared" ca="1" si="130"/>
        <v>0</v>
      </c>
      <c r="BG247" s="135">
        <f t="shared" ca="1" si="130"/>
        <v>0</v>
      </c>
      <c r="BH247" s="135">
        <f t="shared" ca="1" si="130"/>
        <v>0</v>
      </c>
      <c r="BI247" s="135">
        <f t="shared" ca="1" si="130"/>
        <v>0</v>
      </c>
      <c r="BJ247" s="135">
        <f t="shared" ca="1" si="130"/>
        <v>0</v>
      </c>
      <c r="BK247" s="135">
        <f t="shared" ca="1" si="130"/>
        <v>0</v>
      </c>
      <c r="BL247" s="135"/>
      <c r="BM247" s="135">
        <f ca="1">IF(INDEX($D247:$BV247, 1, MATCH(BM$11,$D$15:$BV$15,0))&gt;=PV_Zone_Ranking!$C$45,0,1)</f>
        <v>0</v>
      </c>
      <c r="BN247" s="135">
        <f t="shared" ca="1" si="111"/>
        <v>0</v>
      </c>
      <c r="BQ247">
        <f ca="1">IF(PV_Zone_Ranking!$AK$18="SS",0,IF(PV_Zone_Ranking!$G$29=0,0,1-(INDEX($D247:$BY247, 1, MATCH(BQ$11,$D$15:$BY$15,0))-PV_Zone_Ranking!$F$29)/(PV_Zone_Ranking!$G$29-PV_Zone_Ranking!$F$29)))</f>
        <v>3.8575399157771662</v>
      </c>
      <c r="BR247">
        <f>IF(PV_Zone_Ranking!$AK$18="TX",0,IF(PV_Zone_Ranking!$G$29=0,0,1-(INDEX($D247:$BY247, 1, MATCH(BR$11,$D$15:$BY$15,0))-PV_Zone_Ranking!$F$29)/(PV_Zone_Ranking!$G$29-PV_Zone_Ranking!$F$29)))</f>
        <v>0</v>
      </c>
      <c r="BS247">
        <f ca="1">IF(PV_Zone_Ranking!$G$30=0,0,1-(INDEX($D247:$BY247, 1, MATCH(BS$11,$D$15:$BY$15,0))-PV_Zone_Ranking!$F$30)/(PV_Zone_Ranking!$G$30-PV_Zone_Ranking!$F$30))</f>
        <v>1.0774207710083805</v>
      </c>
      <c r="BT247">
        <f ca="1">IF(PV_Zone_Ranking!$G$28=0,0,1-(INDEX($D247:$BY247, 1, MATCH(BT$11,$D$15:$BY$15,0))-PV_Zone_Ranking!$F$28)/(PV_Zone_Ranking!$G$28-PV_Zone_Ranking!$F$28))</f>
        <v>16.799370740204573</v>
      </c>
      <c r="BU247">
        <f ca="1">IF(PV_Zone_Ranking!$AK$18="SS",0,IF(PV_Zone_Ranking!$G$26=0,0,1-(INDEX($D247:$BY247, 1, MATCH(BU$11,$D$15:$BY$15,0))-PV_Zone_Ranking!$F$26)/(PV_Zone_Ranking!$G$26-PV_Zone_Ranking!$F$26)))</f>
        <v>19.138888658952798</v>
      </c>
      <c r="BV247">
        <f>IF(PV_Zone_Ranking!$AK$18="TX",0,IF(PV_Zone_Ranking!$G$26=0,0,1-(INDEX($D247:$BY247, 1, MATCH(BV$11,$D$15:$BY$15,0))-PV_Zone_Ranking!$F$26)/(PV_Zone_Ranking!$G$26-PV_Zone_Ranking!$F$26)))</f>
        <v>0</v>
      </c>
      <c r="BW247">
        <v>50</v>
      </c>
      <c r="BX247">
        <f t="shared" ca="1" si="127"/>
        <v>0</v>
      </c>
      <c r="BY247">
        <f t="shared" ca="1" si="127"/>
        <v>0</v>
      </c>
      <c r="BZ247">
        <f t="shared" ca="1" si="127"/>
        <v>0</v>
      </c>
      <c r="CA247">
        <f t="shared" ca="1" si="127"/>
        <v>0</v>
      </c>
      <c r="CB247">
        <f t="shared" ca="1" si="127"/>
        <v>0</v>
      </c>
      <c r="CC247">
        <f t="shared" ca="1" si="127"/>
        <v>0</v>
      </c>
      <c r="CD247">
        <f t="shared" ca="1" si="127"/>
        <v>0</v>
      </c>
      <c r="CE247">
        <f t="shared" ca="1" si="127"/>
        <v>0</v>
      </c>
      <c r="CF247">
        <f t="shared" ca="1" si="127"/>
        <v>0</v>
      </c>
      <c r="CG247">
        <f t="shared" ca="1" si="127"/>
        <v>0</v>
      </c>
      <c r="CH247" s="3">
        <f t="shared" ca="1" si="120"/>
        <v>0</v>
      </c>
      <c r="CI247" s="3">
        <f ca="1">IF($BN247=0,IF(PV_Zone_Ranking!$AK$18="SS",INDEX($D247:$BY247, 1, MATCH(CI$11,$D$15:$BY$15,0)),IF(PV_Zone_Ranking!$AK$18="TX",INDEX($D247:$BY247, 1, MATCH(CI$12,$D$15:$BY$15,0)),"Error")),0)</f>
        <v>0</v>
      </c>
      <c r="CJ247" s="4">
        <f t="shared" ca="1" si="118"/>
        <v>0</v>
      </c>
      <c r="CK247">
        <f t="shared" ca="1" si="121"/>
        <v>0</v>
      </c>
      <c r="CL247">
        <f t="shared" ca="1" si="122"/>
        <v>0</v>
      </c>
      <c r="CM247" s="4" t="str">
        <f ca="1">IF(D247=0,"",IF(CH247=0,"",COUNTIF($CH$16:$CH$197,"&gt;"&amp;CH247)+COUNTIF($CH$197:$CH247,CH247)))</f>
        <v/>
      </c>
      <c r="CN247" t="str">
        <f ca="1">IF(D247=0,"",IF(CH247=0,"",COUNTIFS($CI$16:$CI$197,"&lt;"&amp;CI247,$CI$16:$CI$197,"&lt;&gt;"&amp;0)+COUNTIF($CI$197:$CI247,CI247)))</f>
        <v/>
      </c>
      <c r="CQ247">
        <v>232</v>
      </c>
      <c r="CR247" t="e">
        <f t="shared" ca="1" si="117"/>
        <v>#N/A</v>
      </c>
      <c r="CS247" t="e">
        <f t="shared" ca="1" si="117"/>
        <v>#N/A</v>
      </c>
      <c r="CT247" s="3" t="e">
        <f t="shared" ca="1" si="117"/>
        <v>#N/A</v>
      </c>
      <c r="CU247" s="3" t="e">
        <f t="shared" ca="1" si="117"/>
        <v>#N/A</v>
      </c>
      <c r="CV247" s="4" t="e">
        <f t="shared" ca="1" si="117"/>
        <v>#N/A</v>
      </c>
      <c r="CW247" s="4" t="e">
        <f t="shared" ca="1" si="112"/>
        <v>#N/A</v>
      </c>
      <c r="CY247">
        <v>232</v>
      </c>
      <c r="CZ247" t="e">
        <f t="shared" ca="1" si="123"/>
        <v>#N/A</v>
      </c>
      <c r="DA247" t="e">
        <f t="shared" ca="1" si="123"/>
        <v>#N/A</v>
      </c>
      <c r="DB247" s="3" t="e">
        <f t="shared" ca="1" si="123"/>
        <v>#N/A</v>
      </c>
      <c r="DC247" s="3" t="e">
        <f t="shared" ca="1" si="123"/>
        <v>#N/A</v>
      </c>
      <c r="DD247" s="4" t="e">
        <f t="shared" ca="1" si="123"/>
        <v>#N/A</v>
      </c>
      <c r="DE247" s="4" t="e">
        <f t="shared" ca="1" si="113"/>
        <v>#N/A</v>
      </c>
      <c r="DF247" t="e">
        <f t="shared" ca="1" si="114"/>
        <v>#N/A</v>
      </c>
    </row>
    <row r="248" spans="4:110" x14ac:dyDescent="0.2">
      <c r="D248" s="135">
        <f t="shared" ca="1" si="132"/>
        <v>0</v>
      </c>
      <c r="E248" s="135">
        <f t="shared" ca="1" si="132"/>
        <v>0</v>
      </c>
      <c r="F248" s="135">
        <f t="shared" ca="1" si="132"/>
        <v>0</v>
      </c>
      <c r="G248" s="135">
        <f t="shared" ca="1" si="132"/>
        <v>0</v>
      </c>
      <c r="H248" s="135">
        <f t="shared" ca="1" si="132"/>
        <v>0</v>
      </c>
      <c r="I248" s="135">
        <f t="shared" ca="1" si="132"/>
        <v>0</v>
      </c>
      <c r="J248" s="2">
        <f t="shared" ca="1" si="132"/>
        <v>0</v>
      </c>
      <c r="K248" s="135">
        <f t="shared" ca="1" si="132"/>
        <v>0</v>
      </c>
      <c r="L248" s="135">
        <f t="shared" ca="1" si="132"/>
        <v>0</v>
      </c>
      <c r="M248" s="135">
        <f t="shared" ca="1" si="132"/>
        <v>0</v>
      </c>
      <c r="N248" s="135">
        <f t="shared" ca="1" si="132"/>
        <v>0</v>
      </c>
      <c r="O248" s="135">
        <f t="shared" ca="1" si="132"/>
        <v>0</v>
      </c>
      <c r="P248" s="135">
        <f t="shared" ca="1" si="132"/>
        <v>0</v>
      </c>
      <c r="Q248" s="135">
        <f t="shared" ca="1" si="132"/>
        <v>0</v>
      </c>
      <c r="R248" s="135">
        <f t="shared" ca="1" si="132"/>
        <v>0</v>
      </c>
      <c r="S248" s="135">
        <f t="shared" ca="1" si="132"/>
        <v>0</v>
      </c>
      <c r="T248" s="135">
        <f t="shared" ca="1" si="133"/>
        <v>0</v>
      </c>
      <c r="U248" s="135">
        <f t="shared" ca="1" si="133"/>
        <v>0</v>
      </c>
      <c r="V248" s="135">
        <f t="shared" ca="1" si="133"/>
        <v>0</v>
      </c>
      <c r="W248" s="135">
        <f t="shared" ca="1" si="133"/>
        <v>0</v>
      </c>
      <c r="X248" s="135">
        <f t="shared" ca="1" si="133"/>
        <v>0</v>
      </c>
      <c r="Y248" s="135">
        <f t="shared" ca="1" si="133"/>
        <v>0</v>
      </c>
      <c r="Z248" s="135">
        <f t="shared" ca="1" si="133"/>
        <v>0</v>
      </c>
      <c r="AA248" s="135">
        <f t="shared" ca="1" si="133"/>
        <v>0</v>
      </c>
      <c r="AB248" s="135">
        <f t="shared" ca="1" si="133"/>
        <v>0</v>
      </c>
      <c r="AC248" s="135">
        <f t="shared" ca="1" si="133"/>
        <v>0</v>
      </c>
      <c r="AD248" s="135">
        <f t="shared" ca="1" si="133"/>
        <v>0</v>
      </c>
      <c r="AE248" s="135">
        <f t="shared" ca="1" si="133"/>
        <v>0</v>
      </c>
      <c r="AF248" s="135">
        <f t="shared" ca="1" si="133"/>
        <v>0</v>
      </c>
      <c r="AG248" s="135">
        <f t="shared" ca="1" si="133"/>
        <v>0</v>
      </c>
      <c r="AH248" s="135">
        <f t="shared" ca="1" si="133"/>
        <v>0</v>
      </c>
      <c r="AI248" s="135">
        <f t="shared" ca="1" si="133"/>
        <v>0</v>
      </c>
      <c r="AJ248" s="135">
        <f t="shared" ca="1" si="131"/>
        <v>0</v>
      </c>
      <c r="AK248" s="135">
        <f t="shared" ca="1" si="131"/>
        <v>0</v>
      </c>
      <c r="AL248" s="135">
        <f t="shared" ca="1" si="131"/>
        <v>0</v>
      </c>
      <c r="AM248" s="135">
        <f t="shared" ca="1" si="131"/>
        <v>0</v>
      </c>
      <c r="AN248" s="135">
        <f t="shared" ca="1" si="131"/>
        <v>0</v>
      </c>
      <c r="AO248" s="135">
        <f t="shared" ca="1" si="131"/>
        <v>0</v>
      </c>
      <c r="AP248" s="135">
        <f t="shared" ca="1" si="131"/>
        <v>0</v>
      </c>
      <c r="AQ248" s="135">
        <f t="shared" ca="1" si="131"/>
        <v>0</v>
      </c>
      <c r="AR248" s="135">
        <f t="shared" ca="1" si="131"/>
        <v>0</v>
      </c>
      <c r="AS248" s="135">
        <f t="shared" ca="1" si="131"/>
        <v>0</v>
      </c>
      <c r="AT248" s="135">
        <f t="shared" ca="1" si="131"/>
        <v>0</v>
      </c>
      <c r="AU248" s="135">
        <f t="shared" ca="1" si="131"/>
        <v>0</v>
      </c>
      <c r="AV248" s="135">
        <f t="shared" ca="1" si="131"/>
        <v>0</v>
      </c>
      <c r="AW248" s="135">
        <f t="shared" ca="1" si="130"/>
        <v>0</v>
      </c>
      <c r="AX248" s="135">
        <f t="shared" ca="1" si="130"/>
        <v>0</v>
      </c>
      <c r="AY248" s="135">
        <f t="shared" ca="1" si="130"/>
        <v>0</v>
      </c>
      <c r="AZ248" s="135">
        <f t="shared" ca="1" si="130"/>
        <v>0</v>
      </c>
      <c r="BA248" s="135">
        <f t="shared" ca="1" si="130"/>
        <v>0</v>
      </c>
      <c r="BB248" s="135">
        <f t="shared" ca="1" si="130"/>
        <v>0</v>
      </c>
      <c r="BC248" s="135">
        <f t="shared" ca="1" si="130"/>
        <v>0</v>
      </c>
      <c r="BD248" s="135">
        <f t="shared" ca="1" si="130"/>
        <v>0</v>
      </c>
      <c r="BE248" s="135">
        <f t="shared" ca="1" si="130"/>
        <v>0</v>
      </c>
      <c r="BF248" s="135">
        <f t="shared" ca="1" si="130"/>
        <v>0</v>
      </c>
      <c r="BG248" s="135">
        <f t="shared" ca="1" si="130"/>
        <v>0</v>
      </c>
      <c r="BH248" s="135">
        <f t="shared" ca="1" si="130"/>
        <v>0</v>
      </c>
      <c r="BI248" s="135">
        <f t="shared" ca="1" si="130"/>
        <v>0</v>
      </c>
      <c r="BJ248" s="135">
        <f t="shared" ca="1" si="130"/>
        <v>0</v>
      </c>
      <c r="BK248" s="135">
        <f t="shared" ca="1" si="130"/>
        <v>0</v>
      </c>
      <c r="BL248" s="135"/>
      <c r="BM248" s="135">
        <f ca="1">IF(INDEX($D248:$BV248, 1, MATCH(BM$11,$D$15:$BV$15,0))&gt;=PV_Zone_Ranking!$C$45,0,1)</f>
        <v>0</v>
      </c>
      <c r="BN248" s="135">
        <f t="shared" ca="1" si="111"/>
        <v>0</v>
      </c>
      <c r="BQ248">
        <f ca="1">IF(PV_Zone_Ranking!$AK$18="SS",0,IF(PV_Zone_Ranking!$G$29=0,0,1-(INDEX($D248:$BY248, 1, MATCH(BQ$11,$D$15:$BY$15,0))-PV_Zone_Ranking!$F$29)/(PV_Zone_Ranking!$G$29-PV_Zone_Ranking!$F$29)))</f>
        <v>3.8575399157771662</v>
      </c>
      <c r="BR248">
        <f>IF(PV_Zone_Ranking!$AK$18="TX",0,IF(PV_Zone_Ranking!$G$29=0,0,1-(INDEX($D248:$BY248, 1, MATCH(BR$11,$D$15:$BY$15,0))-PV_Zone_Ranking!$F$29)/(PV_Zone_Ranking!$G$29-PV_Zone_Ranking!$F$29)))</f>
        <v>0</v>
      </c>
      <c r="BS248">
        <f ca="1">IF(PV_Zone_Ranking!$G$30=0,0,1-(INDEX($D248:$BY248, 1, MATCH(BS$11,$D$15:$BY$15,0))-PV_Zone_Ranking!$F$30)/(PV_Zone_Ranking!$G$30-PV_Zone_Ranking!$F$30))</f>
        <v>1.0774207710083805</v>
      </c>
      <c r="BT248">
        <f ca="1">IF(PV_Zone_Ranking!$G$28=0,0,1-(INDEX($D248:$BY248, 1, MATCH(BT$11,$D$15:$BY$15,0))-PV_Zone_Ranking!$F$28)/(PV_Zone_Ranking!$G$28-PV_Zone_Ranking!$F$28))</f>
        <v>16.799370740204573</v>
      </c>
      <c r="BU248">
        <f ca="1">IF(PV_Zone_Ranking!$AK$18="SS",0,IF(PV_Zone_Ranking!$G$26=0,0,1-(INDEX($D248:$BY248, 1, MATCH(BU$11,$D$15:$BY$15,0))-PV_Zone_Ranking!$F$26)/(PV_Zone_Ranking!$G$26-PV_Zone_Ranking!$F$26)))</f>
        <v>19.138888658952798</v>
      </c>
      <c r="BV248">
        <f>IF(PV_Zone_Ranking!$AK$18="TX",0,IF(PV_Zone_Ranking!$G$26=0,0,1-(INDEX($D248:$BY248, 1, MATCH(BV$11,$D$15:$BY$15,0))-PV_Zone_Ranking!$F$26)/(PV_Zone_Ranking!$G$26-PV_Zone_Ranking!$F$26)))</f>
        <v>0</v>
      </c>
      <c r="BW248">
        <v>51</v>
      </c>
      <c r="BX248">
        <f t="shared" ca="1" si="127"/>
        <v>0</v>
      </c>
      <c r="BY248">
        <f t="shared" ca="1" si="127"/>
        <v>0</v>
      </c>
      <c r="BZ248">
        <f t="shared" ca="1" si="127"/>
        <v>0</v>
      </c>
      <c r="CA248">
        <f t="shared" ca="1" si="127"/>
        <v>0</v>
      </c>
      <c r="CB248">
        <f t="shared" ca="1" si="127"/>
        <v>0</v>
      </c>
      <c r="CC248">
        <f t="shared" ca="1" si="127"/>
        <v>0</v>
      </c>
      <c r="CD248">
        <f t="shared" ca="1" si="127"/>
        <v>0</v>
      </c>
      <c r="CE248">
        <f t="shared" ca="1" si="127"/>
        <v>0</v>
      </c>
      <c r="CF248">
        <f t="shared" ca="1" si="127"/>
        <v>0</v>
      </c>
      <c r="CG248">
        <f t="shared" ca="1" si="127"/>
        <v>0</v>
      </c>
      <c r="CH248" s="3">
        <f t="shared" ca="1" si="120"/>
        <v>0</v>
      </c>
      <c r="CI248" s="3">
        <f ca="1">IF($BN248=0,IF(PV_Zone_Ranking!$AK$18="SS",INDEX($D248:$BY248, 1, MATCH(CI$11,$D$15:$BY$15,0)),IF(PV_Zone_Ranking!$AK$18="TX",INDEX($D248:$BY248, 1, MATCH(CI$12,$D$15:$BY$15,0)),"Error")),0)</f>
        <v>0</v>
      </c>
      <c r="CJ248" s="4">
        <f t="shared" ca="1" si="118"/>
        <v>0</v>
      </c>
      <c r="CK248">
        <f t="shared" ca="1" si="121"/>
        <v>0</v>
      </c>
      <c r="CL248">
        <f t="shared" ca="1" si="122"/>
        <v>0</v>
      </c>
      <c r="CM248" s="4" t="str">
        <f ca="1">IF(D248=0,"",IF(CH248=0,"",COUNTIF($CH$16:$CH$197,"&gt;"&amp;CH248)+COUNTIF($CH$197:$CH248,CH248)))</f>
        <v/>
      </c>
      <c r="CN248" t="str">
        <f ca="1">IF(D248=0,"",IF(CH248=0,"",COUNTIFS($CI$16:$CI$197,"&lt;"&amp;CI248,$CI$16:$CI$197,"&lt;&gt;"&amp;0)+COUNTIF($CI$197:$CI248,CI248)))</f>
        <v/>
      </c>
      <c r="CQ248">
        <v>233</v>
      </c>
      <c r="CR248" t="e">
        <f t="shared" ca="1" si="117"/>
        <v>#N/A</v>
      </c>
      <c r="CS248" t="e">
        <f t="shared" ca="1" si="117"/>
        <v>#N/A</v>
      </c>
      <c r="CT248" s="3" t="e">
        <f t="shared" ca="1" si="117"/>
        <v>#N/A</v>
      </c>
      <c r="CU248" s="3" t="e">
        <f t="shared" ca="1" si="117"/>
        <v>#N/A</v>
      </c>
      <c r="CV248" s="4" t="e">
        <f t="shared" ca="1" si="117"/>
        <v>#N/A</v>
      </c>
      <c r="CW248" s="4" t="e">
        <f t="shared" ca="1" si="112"/>
        <v>#N/A</v>
      </c>
      <c r="CY248">
        <v>233</v>
      </c>
      <c r="CZ248" t="e">
        <f t="shared" ca="1" si="123"/>
        <v>#N/A</v>
      </c>
      <c r="DA248" t="e">
        <f t="shared" ca="1" si="123"/>
        <v>#N/A</v>
      </c>
      <c r="DB248" s="3" t="e">
        <f t="shared" ca="1" si="123"/>
        <v>#N/A</v>
      </c>
      <c r="DC248" s="3" t="e">
        <f t="shared" ca="1" si="123"/>
        <v>#N/A</v>
      </c>
      <c r="DD248" s="4" t="e">
        <f t="shared" ca="1" si="123"/>
        <v>#N/A</v>
      </c>
      <c r="DE248" s="4" t="e">
        <f t="shared" ca="1" si="113"/>
        <v>#N/A</v>
      </c>
      <c r="DF248" t="e">
        <f t="shared" ca="1" si="114"/>
        <v>#N/A</v>
      </c>
    </row>
    <row r="249" spans="4:110" x14ac:dyDescent="0.2">
      <c r="D249" s="135">
        <f t="shared" ca="1" si="132"/>
        <v>0</v>
      </c>
      <c r="E249" s="135">
        <f t="shared" ca="1" si="132"/>
        <v>0</v>
      </c>
      <c r="F249" s="135">
        <f t="shared" ca="1" si="132"/>
        <v>0</v>
      </c>
      <c r="G249" s="135">
        <f t="shared" ca="1" si="132"/>
        <v>0</v>
      </c>
      <c r="H249" s="135">
        <f t="shared" ca="1" si="132"/>
        <v>0</v>
      </c>
      <c r="I249" s="135">
        <f t="shared" ca="1" si="132"/>
        <v>0</v>
      </c>
      <c r="J249" s="2">
        <f t="shared" ca="1" si="132"/>
        <v>0</v>
      </c>
      <c r="K249" s="135">
        <f t="shared" ca="1" si="132"/>
        <v>0</v>
      </c>
      <c r="L249" s="135">
        <f t="shared" ca="1" si="132"/>
        <v>0</v>
      </c>
      <c r="M249" s="135">
        <f t="shared" ca="1" si="132"/>
        <v>0</v>
      </c>
      <c r="N249" s="135">
        <f t="shared" ca="1" si="132"/>
        <v>0</v>
      </c>
      <c r="O249" s="135">
        <f t="shared" ca="1" si="132"/>
        <v>0</v>
      </c>
      <c r="P249" s="135">
        <f t="shared" ca="1" si="132"/>
        <v>0</v>
      </c>
      <c r="Q249" s="135">
        <f t="shared" ca="1" si="132"/>
        <v>0</v>
      </c>
      <c r="R249" s="135">
        <f t="shared" ca="1" si="132"/>
        <v>0</v>
      </c>
      <c r="S249" s="135">
        <f t="shared" ca="1" si="132"/>
        <v>0</v>
      </c>
      <c r="T249" s="135">
        <f t="shared" ca="1" si="133"/>
        <v>0</v>
      </c>
      <c r="U249" s="135">
        <f t="shared" ca="1" si="133"/>
        <v>0</v>
      </c>
      <c r="V249" s="135">
        <f t="shared" ca="1" si="133"/>
        <v>0</v>
      </c>
      <c r="W249" s="135">
        <f t="shared" ca="1" si="133"/>
        <v>0</v>
      </c>
      <c r="X249" s="135">
        <f t="shared" ca="1" si="133"/>
        <v>0</v>
      </c>
      <c r="Y249" s="135">
        <f t="shared" ca="1" si="133"/>
        <v>0</v>
      </c>
      <c r="Z249" s="135">
        <f t="shared" ca="1" si="133"/>
        <v>0</v>
      </c>
      <c r="AA249" s="135">
        <f t="shared" ca="1" si="133"/>
        <v>0</v>
      </c>
      <c r="AB249" s="135">
        <f t="shared" ca="1" si="133"/>
        <v>0</v>
      </c>
      <c r="AC249" s="135">
        <f t="shared" ca="1" si="133"/>
        <v>0</v>
      </c>
      <c r="AD249" s="135">
        <f t="shared" ca="1" si="133"/>
        <v>0</v>
      </c>
      <c r="AE249" s="135">
        <f t="shared" ca="1" si="133"/>
        <v>0</v>
      </c>
      <c r="AF249" s="135">
        <f t="shared" ca="1" si="133"/>
        <v>0</v>
      </c>
      <c r="AG249" s="135">
        <f t="shared" ca="1" si="133"/>
        <v>0</v>
      </c>
      <c r="AH249" s="135">
        <f t="shared" ca="1" si="133"/>
        <v>0</v>
      </c>
      <c r="AI249" s="135">
        <f t="shared" ca="1" si="133"/>
        <v>0</v>
      </c>
      <c r="AJ249" s="135">
        <f t="shared" ca="1" si="131"/>
        <v>0</v>
      </c>
      <c r="AK249" s="135">
        <f t="shared" ca="1" si="131"/>
        <v>0</v>
      </c>
      <c r="AL249" s="135">
        <f t="shared" ca="1" si="131"/>
        <v>0</v>
      </c>
      <c r="AM249" s="135">
        <f t="shared" ca="1" si="131"/>
        <v>0</v>
      </c>
      <c r="AN249" s="135">
        <f t="shared" ca="1" si="131"/>
        <v>0</v>
      </c>
      <c r="AO249" s="135">
        <f t="shared" ca="1" si="131"/>
        <v>0</v>
      </c>
      <c r="AP249" s="135">
        <f t="shared" ca="1" si="131"/>
        <v>0</v>
      </c>
      <c r="AQ249" s="135">
        <f t="shared" ca="1" si="131"/>
        <v>0</v>
      </c>
      <c r="AR249" s="135">
        <f t="shared" ca="1" si="131"/>
        <v>0</v>
      </c>
      <c r="AS249" s="135">
        <f t="shared" ca="1" si="131"/>
        <v>0</v>
      </c>
      <c r="AT249" s="135">
        <f t="shared" ca="1" si="131"/>
        <v>0</v>
      </c>
      <c r="AU249" s="135">
        <f t="shared" ca="1" si="131"/>
        <v>0</v>
      </c>
      <c r="AV249" s="135">
        <f t="shared" ca="1" si="131"/>
        <v>0</v>
      </c>
      <c r="AW249" s="135">
        <f t="shared" ca="1" si="130"/>
        <v>0</v>
      </c>
      <c r="AX249" s="135">
        <f t="shared" ca="1" si="130"/>
        <v>0</v>
      </c>
      <c r="AY249" s="135">
        <f t="shared" ca="1" si="130"/>
        <v>0</v>
      </c>
      <c r="AZ249" s="135">
        <f t="shared" ca="1" si="130"/>
        <v>0</v>
      </c>
      <c r="BA249" s="135">
        <f t="shared" ca="1" si="130"/>
        <v>0</v>
      </c>
      <c r="BB249" s="135">
        <f t="shared" ca="1" si="130"/>
        <v>0</v>
      </c>
      <c r="BC249" s="135">
        <f t="shared" ca="1" si="130"/>
        <v>0</v>
      </c>
      <c r="BD249" s="135">
        <f t="shared" ca="1" si="130"/>
        <v>0</v>
      </c>
      <c r="BE249" s="135">
        <f t="shared" ca="1" si="130"/>
        <v>0</v>
      </c>
      <c r="BF249" s="135">
        <f t="shared" ca="1" si="130"/>
        <v>0</v>
      </c>
      <c r="BG249" s="135">
        <f t="shared" ca="1" si="130"/>
        <v>0</v>
      </c>
      <c r="BH249" s="135">
        <f t="shared" ca="1" si="130"/>
        <v>0</v>
      </c>
      <c r="BI249" s="135">
        <f t="shared" ca="1" si="130"/>
        <v>0</v>
      </c>
      <c r="BJ249" s="135">
        <f t="shared" ca="1" si="130"/>
        <v>0</v>
      </c>
      <c r="BK249" s="135">
        <f t="shared" ca="1" si="130"/>
        <v>0</v>
      </c>
      <c r="BL249" s="135"/>
      <c r="BM249" s="135">
        <f ca="1">IF(INDEX($D249:$BV249, 1, MATCH(BM$11,$D$15:$BV$15,0))&gt;=PV_Zone_Ranking!$C$45,0,1)</f>
        <v>0</v>
      </c>
      <c r="BN249" s="135">
        <f t="shared" ca="1" si="111"/>
        <v>0</v>
      </c>
      <c r="BQ249">
        <f ca="1">IF(PV_Zone_Ranking!$AK$18="SS",0,IF(PV_Zone_Ranking!$G$29=0,0,1-(INDEX($D249:$BY249, 1, MATCH(BQ$11,$D$15:$BY$15,0))-PV_Zone_Ranking!$F$29)/(PV_Zone_Ranking!$G$29-PV_Zone_Ranking!$F$29)))</f>
        <v>3.8575399157771662</v>
      </c>
      <c r="BR249">
        <f>IF(PV_Zone_Ranking!$AK$18="TX",0,IF(PV_Zone_Ranking!$G$29=0,0,1-(INDEX($D249:$BY249, 1, MATCH(BR$11,$D$15:$BY$15,0))-PV_Zone_Ranking!$F$29)/(PV_Zone_Ranking!$G$29-PV_Zone_Ranking!$F$29)))</f>
        <v>0</v>
      </c>
      <c r="BS249">
        <f ca="1">IF(PV_Zone_Ranking!$G$30=0,0,1-(INDEX($D249:$BY249, 1, MATCH(BS$11,$D$15:$BY$15,0))-PV_Zone_Ranking!$F$30)/(PV_Zone_Ranking!$G$30-PV_Zone_Ranking!$F$30))</f>
        <v>1.0774207710083805</v>
      </c>
      <c r="BT249">
        <f ca="1">IF(PV_Zone_Ranking!$G$28=0,0,1-(INDEX($D249:$BY249, 1, MATCH(BT$11,$D$15:$BY$15,0))-PV_Zone_Ranking!$F$28)/(PV_Zone_Ranking!$G$28-PV_Zone_Ranking!$F$28))</f>
        <v>16.799370740204573</v>
      </c>
      <c r="BU249">
        <f ca="1">IF(PV_Zone_Ranking!$AK$18="SS",0,IF(PV_Zone_Ranking!$G$26=0,0,1-(INDEX($D249:$BY249, 1, MATCH(BU$11,$D$15:$BY$15,0))-PV_Zone_Ranking!$F$26)/(PV_Zone_Ranking!$G$26-PV_Zone_Ranking!$F$26)))</f>
        <v>19.138888658952798</v>
      </c>
      <c r="BV249">
        <f>IF(PV_Zone_Ranking!$AK$18="TX",0,IF(PV_Zone_Ranking!$G$26=0,0,1-(INDEX($D249:$BY249, 1, MATCH(BV$11,$D$15:$BY$15,0))-PV_Zone_Ranking!$F$26)/(PV_Zone_Ranking!$G$26-PV_Zone_Ranking!$F$26)))</f>
        <v>0</v>
      </c>
      <c r="BW249">
        <v>52</v>
      </c>
      <c r="BX249">
        <f t="shared" ca="1" si="127"/>
        <v>0</v>
      </c>
      <c r="BY249">
        <f t="shared" ca="1" si="127"/>
        <v>0</v>
      </c>
      <c r="BZ249">
        <f t="shared" ca="1" si="127"/>
        <v>0</v>
      </c>
      <c r="CA249">
        <f t="shared" ca="1" si="127"/>
        <v>0</v>
      </c>
      <c r="CB249">
        <f t="shared" ca="1" si="127"/>
        <v>0</v>
      </c>
      <c r="CC249">
        <f t="shared" ca="1" si="127"/>
        <v>0</v>
      </c>
      <c r="CD249">
        <f t="shared" ca="1" si="127"/>
        <v>0</v>
      </c>
      <c r="CE249">
        <f t="shared" ca="1" si="127"/>
        <v>0</v>
      </c>
      <c r="CF249">
        <f t="shared" ca="1" si="127"/>
        <v>0</v>
      </c>
      <c r="CG249">
        <f t="shared" ca="1" si="127"/>
        <v>0</v>
      </c>
      <c r="CH249" s="3">
        <f t="shared" ca="1" si="120"/>
        <v>0</v>
      </c>
      <c r="CI249" s="3">
        <f ca="1">IF($BN249=0,IF(PV_Zone_Ranking!$AK$18="SS",INDEX($D249:$BY249, 1, MATCH(CI$11,$D$15:$BY$15,0)),IF(PV_Zone_Ranking!$AK$18="TX",INDEX($D249:$BY249, 1, MATCH(CI$12,$D$15:$BY$15,0)),"Error")),0)</f>
        <v>0</v>
      </c>
      <c r="CJ249" s="4">
        <f t="shared" ca="1" si="118"/>
        <v>0</v>
      </c>
      <c r="CK249">
        <f t="shared" ca="1" si="121"/>
        <v>0</v>
      </c>
      <c r="CL249">
        <f t="shared" ca="1" si="122"/>
        <v>0</v>
      </c>
      <c r="CM249" s="4" t="str">
        <f ca="1">IF(D249=0,"",IF(CH249=0,"",COUNTIF($CH$16:$CH$197,"&gt;"&amp;CH249)+COUNTIF($CH$197:$CH249,CH249)))</f>
        <v/>
      </c>
      <c r="CN249" t="str">
        <f ca="1">IF(D249=0,"",IF(CH249=0,"",COUNTIFS($CI$16:$CI$197,"&lt;"&amp;CI249,$CI$16:$CI$197,"&lt;&gt;"&amp;0)+COUNTIF($CI$197:$CI249,CI249)))</f>
        <v/>
      </c>
      <c r="CQ249">
        <v>234</v>
      </c>
      <c r="CR249" t="e">
        <f t="shared" ca="1" si="117"/>
        <v>#N/A</v>
      </c>
      <c r="CS249" t="e">
        <f t="shared" ca="1" si="117"/>
        <v>#N/A</v>
      </c>
      <c r="CT249" s="3" t="e">
        <f t="shared" ca="1" si="117"/>
        <v>#N/A</v>
      </c>
      <c r="CU249" s="3" t="e">
        <f t="shared" ca="1" si="117"/>
        <v>#N/A</v>
      </c>
      <c r="CV249" s="4" t="e">
        <f t="shared" ca="1" si="117"/>
        <v>#N/A</v>
      </c>
      <c r="CW249" s="4" t="e">
        <f t="shared" ca="1" si="112"/>
        <v>#N/A</v>
      </c>
      <c r="CY249">
        <v>234</v>
      </c>
      <c r="CZ249" t="e">
        <f t="shared" ca="1" si="123"/>
        <v>#N/A</v>
      </c>
      <c r="DA249" t="e">
        <f t="shared" ca="1" si="123"/>
        <v>#N/A</v>
      </c>
      <c r="DB249" s="3" t="e">
        <f t="shared" ca="1" si="123"/>
        <v>#N/A</v>
      </c>
      <c r="DC249" s="3" t="e">
        <f t="shared" ca="1" si="123"/>
        <v>#N/A</v>
      </c>
      <c r="DD249" s="4" t="e">
        <f t="shared" ca="1" si="123"/>
        <v>#N/A</v>
      </c>
      <c r="DE249" s="4" t="e">
        <f t="shared" ca="1" si="113"/>
        <v>#N/A</v>
      </c>
      <c r="DF249" t="e">
        <f t="shared" ca="1" si="114"/>
        <v>#N/A</v>
      </c>
    </row>
    <row r="250" spans="4:110" x14ac:dyDescent="0.2">
      <c r="D250" s="135">
        <f t="shared" ca="1" si="132"/>
        <v>0</v>
      </c>
      <c r="E250" s="135">
        <f t="shared" ca="1" si="132"/>
        <v>0</v>
      </c>
      <c r="F250" s="135">
        <f t="shared" ca="1" si="132"/>
        <v>0</v>
      </c>
      <c r="G250" s="135">
        <f t="shared" ca="1" si="132"/>
        <v>0</v>
      </c>
      <c r="H250" s="135">
        <f t="shared" ca="1" si="132"/>
        <v>0</v>
      </c>
      <c r="I250" s="135">
        <f t="shared" ca="1" si="132"/>
        <v>0</v>
      </c>
      <c r="J250" s="2">
        <f t="shared" ca="1" si="132"/>
        <v>0</v>
      </c>
      <c r="K250" s="135">
        <f t="shared" ca="1" si="132"/>
        <v>0</v>
      </c>
      <c r="L250" s="135">
        <f t="shared" ca="1" si="132"/>
        <v>0</v>
      </c>
      <c r="M250" s="135">
        <f t="shared" ca="1" si="132"/>
        <v>0</v>
      </c>
      <c r="N250" s="135">
        <f t="shared" ca="1" si="132"/>
        <v>0</v>
      </c>
      <c r="O250" s="135">
        <f t="shared" ca="1" si="132"/>
        <v>0</v>
      </c>
      <c r="P250" s="135">
        <f t="shared" ca="1" si="132"/>
        <v>0</v>
      </c>
      <c r="Q250" s="135">
        <f t="shared" ca="1" si="132"/>
        <v>0</v>
      </c>
      <c r="R250" s="135">
        <f t="shared" ca="1" si="132"/>
        <v>0</v>
      </c>
      <c r="S250" s="135">
        <f t="shared" ca="1" si="132"/>
        <v>0</v>
      </c>
      <c r="T250" s="135">
        <f t="shared" ca="1" si="133"/>
        <v>0</v>
      </c>
      <c r="U250" s="135">
        <f t="shared" ca="1" si="133"/>
        <v>0</v>
      </c>
      <c r="V250" s="135">
        <f t="shared" ca="1" si="133"/>
        <v>0</v>
      </c>
      <c r="W250" s="135">
        <f t="shared" ca="1" si="133"/>
        <v>0</v>
      </c>
      <c r="X250" s="135">
        <f t="shared" ca="1" si="133"/>
        <v>0</v>
      </c>
      <c r="Y250" s="135">
        <f t="shared" ca="1" si="133"/>
        <v>0</v>
      </c>
      <c r="Z250" s="135">
        <f t="shared" ca="1" si="133"/>
        <v>0</v>
      </c>
      <c r="AA250" s="135">
        <f t="shared" ca="1" si="133"/>
        <v>0</v>
      </c>
      <c r="AB250" s="135">
        <f t="shared" ca="1" si="133"/>
        <v>0</v>
      </c>
      <c r="AC250" s="135">
        <f t="shared" ca="1" si="133"/>
        <v>0</v>
      </c>
      <c r="AD250" s="135">
        <f t="shared" ca="1" si="133"/>
        <v>0</v>
      </c>
      <c r="AE250" s="135">
        <f t="shared" ca="1" si="133"/>
        <v>0</v>
      </c>
      <c r="AF250" s="135">
        <f t="shared" ca="1" si="133"/>
        <v>0</v>
      </c>
      <c r="AG250" s="135">
        <f t="shared" ca="1" si="133"/>
        <v>0</v>
      </c>
      <c r="AH250" s="135">
        <f t="shared" ca="1" si="133"/>
        <v>0</v>
      </c>
      <c r="AI250" s="135">
        <f t="shared" ca="1" si="133"/>
        <v>0</v>
      </c>
      <c r="AJ250" s="135">
        <f t="shared" ca="1" si="131"/>
        <v>0</v>
      </c>
      <c r="AK250" s="135">
        <f t="shared" ca="1" si="131"/>
        <v>0</v>
      </c>
      <c r="AL250" s="135">
        <f t="shared" ca="1" si="131"/>
        <v>0</v>
      </c>
      <c r="AM250" s="135">
        <f t="shared" ca="1" si="131"/>
        <v>0</v>
      </c>
      <c r="AN250" s="135">
        <f t="shared" ca="1" si="131"/>
        <v>0</v>
      </c>
      <c r="AO250" s="135">
        <f t="shared" ca="1" si="131"/>
        <v>0</v>
      </c>
      <c r="AP250" s="135">
        <f t="shared" ca="1" si="131"/>
        <v>0</v>
      </c>
      <c r="AQ250" s="135">
        <f t="shared" ca="1" si="131"/>
        <v>0</v>
      </c>
      <c r="AR250" s="135">
        <f t="shared" ca="1" si="131"/>
        <v>0</v>
      </c>
      <c r="AS250" s="135">
        <f t="shared" ca="1" si="131"/>
        <v>0</v>
      </c>
      <c r="AT250" s="135">
        <f t="shared" ca="1" si="131"/>
        <v>0</v>
      </c>
      <c r="AU250" s="135">
        <f t="shared" ca="1" si="131"/>
        <v>0</v>
      </c>
      <c r="AV250" s="135">
        <f t="shared" ca="1" si="131"/>
        <v>0</v>
      </c>
      <c r="AW250" s="135">
        <f t="shared" ca="1" si="130"/>
        <v>0</v>
      </c>
      <c r="AX250" s="135">
        <f t="shared" ca="1" si="130"/>
        <v>0</v>
      </c>
      <c r="AY250" s="135">
        <f t="shared" ca="1" si="130"/>
        <v>0</v>
      </c>
      <c r="AZ250" s="135">
        <f t="shared" ca="1" si="130"/>
        <v>0</v>
      </c>
      <c r="BA250" s="135">
        <f t="shared" ca="1" si="130"/>
        <v>0</v>
      </c>
      <c r="BB250" s="135">
        <f t="shared" ca="1" si="130"/>
        <v>0</v>
      </c>
      <c r="BC250" s="135">
        <f t="shared" ca="1" si="130"/>
        <v>0</v>
      </c>
      <c r="BD250" s="135">
        <f t="shared" ca="1" si="130"/>
        <v>0</v>
      </c>
      <c r="BE250" s="135">
        <f t="shared" ca="1" si="130"/>
        <v>0</v>
      </c>
      <c r="BF250" s="135">
        <f t="shared" ca="1" si="130"/>
        <v>0</v>
      </c>
      <c r="BG250" s="135">
        <f t="shared" ca="1" si="130"/>
        <v>0</v>
      </c>
      <c r="BH250" s="135">
        <f t="shared" ca="1" si="130"/>
        <v>0</v>
      </c>
      <c r="BI250" s="135">
        <f t="shared" ca="1" si="130"/>
        <v>0</v>
      </c>
      <c r="BJ250" s="135">
        <f t="shared" ca="1" si="130"/>
        <v>0</v>
      </c>
      <c r="BK250" s="135">
        <f t="shared" ca="1" si="130"/>
        <v>0</v>
      </c>
      <c r="BL250" s="135"/>
      <c r="BM250" s="135">
        <f ca="1">IF(INDEX($D250:$BV250, 1, MATCH(BM$11,$D$15:$BV$15,0))&gt;=PV_Zone_Ranking!$C$45,0,1)</f>
        <v>0</v>
      </c>
      <c r="BN250" s="135">
        <f t="shared" ca="1" si="111"/>
        <v>0</v>
      </c>
      <c r="BQ250">
        <f ca="1">IF(PV_Zone_Ranking!$AK$18="SS",0,IF(PV_Zone_Ranking!$G$29=0,0,1-(INDEX($D250:$BY250, 1, MATCH(BQ$11,$D$15:$BY$15,0))-PV_Zone_Ranking!$F$29)/(PV_Zone_Ranking!$G$29-PV_Zone_Ranking!$F$29)))</f>
        <v>3.8575399157771662</v>
      </c>
      <c r="BR250">
        <f>IF(PV_Zone_Ranking!$AK$18="TX",0,IF(PV_Zone_Ranking!$G$29=0,0,1-(INDEX($D250:$BY250, 1, MATCH(BR$11,$D$15:$BY$15,0))-PV_Zone_Ranking!$F$29)/(PV_Zone_Ranking!$G$29-PV_Zone_Ranking!$F$29)))</f>
        <v>0</v>
      </c>
      <c r="BS250">
        <f ca="1">IF(PV_Zone_Ranking!$G$30=0,0,1-(INDEX($D250:$BY250, 1, MATCH(BS$11,$D$15:$BY$15,0))-PV_Zone_Ranking!$F$30)/(PV_Zone_Ranking!$G$30-PV_Zone_Ranking!$F$30))</f>
        <v>1.0774207710083805</v>
      </c>
      <c r="BT250">
        <f ca="1">IF(PV_Zone_Ranking!$G$28=0,0,1-(INDEX($D250:$BY250, 1, MATCH(BT$11,$D$15:$BY$15,0))-PV_Zone_Ranking!$F$28)/(PV_Zone_Ranking!$G$28-PV_Zone_Ranking!$F$28))</f>
        <v>16.799370740204573</v>
      </c>
      <c r="BU250">
        <f ca="1">IF(PV_Zone_Ranking!$AK$18="SS",0,IF(PV_Zone_Ranking!$G$26=0,0,1-(INDEX($D250:$BY250, 1, MATCH(BU$11,$D$15:$BY$15,0))-PV_Zone_Ranking!$F$26)/(PV_Zone_Ranking!$G$26-PV_Zone_Ranking!$F$26)))</f>
        <v>19.138888658952798</v>
      </c>
      <c r="BV250">
        <f>IF(PV_Zone_Ranking!$AK$18="TX",0,IF(PV_Zone_Ranking!$G$26=0,0,1-(INDEX($D250:$BY250, 1, MATCH(BV$11,$D$15:$BY$15,0))-PV_Zone_Ranking!$F$26)/(PV_Zone_Ranking!$G$26-PV_Zone_Ranking!$F$26)))</f>
        <v>0</v>
      </c>
      <c r="BW250">
        <v>53</v>
      </c>
      <c r="BX250">
        <f t="shared" ref="BX250:CG275" ca="1" si="134">INDEX($D250:$BV250, 1, MATCH(BX$15,$D$15:$BV$15,0))</f>
        <v>0</v>
      </c>
      <c r="BY250">
        <f t="shared" ca="1" si="134"/>
        <v>0</v>
      </c>
      <c r="BZ250">
        <f t="shared" ca="1" si="134"/>
        <v>0</v>
      </c>
      <c r="CA250">
        <f t="shared" ca="1" si="134"/>
        <v>0</v>
      </c>
      <c r="CB250">
        <f t="shared" ca="1" si="134"/>
        <v>0</v>
      </c>
      <c r="CC250">
        <f t="shared" ca="1" si="134"/>
        <v>0</v>
      </c>
      <c r="CD250">
        <f t="shared" ca="1" si="134"/>
        <v>0</v>
      </c>
      <c r="CE250">
        <f t="shared" ca="1" si="134"/>
        <v>0</v>
      </c>
      <c r="CF250">
        <f t="shared" ca="1" si="134"/>
        <v>0</v>
      </c>
      <c r="CG250">
        <f t="shared" ca="1" si="134"/>
        <v>0</v>
      </c>
      <c r="CH250" s="3">
        <f t="shared" ca="1" si="120"/>
        <v>0</v>
      </c>
      <c r="CI250" s="3">
        <f ca="1">IF($BN250=0,IF(PV_Zone_Ranking!$AK$18="SS",INDEX($D250:$BY250, 1, MATCH(CI$11,$D$15:$BY$15,0)),IF(PV_Zone_Ranking!$AK$18="TX",INDEX($D250:$BY250, 1, MATCH(CI$12,$D$15:$BY$15,0)),"Error")),0)</f>
        <v>0</v>
      </c>
      <c r="CJ250" s="4">
        <f t="shared" ca="1" si="118"/>
        <v>0</v>
      </c>
      <c r="CK250">
        <f t="shared" ca="1" si="121"/>
        <v>0</v>
      </c>
      <c r="CL250">
        <f t="shared" ca="1" si="122"/>
        <v>0</v>
      </c>
      <c r="CM250" s="4" t="str">
        <f ca="1">IF(D250=0,"",IF(CH250=0,"",COUNTIF($CH$16:$CH$197,"&gt;"&amp;CH250)+COUNTIF($CH$197:$CH250,CH250)))</f>
        <v/>
      </c>
      <c r="CN250" t="str">
        <f ca="1">IF(D250=0,"",IF(CH250=0,"",COUNTIFS($CI$16:$CI$197,"&lt;"&amp;CI250,$CI$16:$CI$197,"&lt;&gt;"&amp;0)+COUNTIF($CI$197:$CI250,CI250)))</f>
        <v/>
      </c>
      <c r="CQ250">
        <v>235</v>
      </c>
      <c r="CR250" t="e">
        <f t="shared" ref="CR250:CV300" ca="1" si="135">INDEX($CH$16:$CN$197,MATCH($CQ250,$CM$16:$CM$197,0),MATCH(CR$15,$CH$15:$CN$15,0))</f>
        <v>#N/A</v>
      </c>
      <c r="CS250" t="e">
        <f t="shared" ca="1" si="135"/>
        <v>#N/A</v>
      </c>
      <c r="CT250" s="3" t="e">
        <f t="shared" ca="1" si="135"/>
        <v>#N/A</v>
      </c>
      <c r="CU250" s="3" t="e">
        <f t="shared" ca="1" si="135"/>
        <v>#N/A</v>
      </c>
      <c r="CV250" s="4" t="e">
        <f t="shared" ca="1" si="135"/>
        <v>#N/A</v>
      </c>
      <c r="CW250" s="4" t="e">
        <f t="shared" ca="1" si="112"/>
        <v>#N/A</v>
      </c>
      <c r="CY250">
        <v>235</v>
      </c>
      <c r="CZ250" t="e">
        <f t="shared" ca="1" si="123"/>
        <v>#N/A</v>
      </c>
      <c r="DA250" t="e">
        <f t="shared" ca="1" si="123"/>
        <v>#N/A</v>
      </c>
      <c r="DB250" s="3" t="e">
        <f t="shared" ca="1" si="123"/>
        <v>#N/A</v>
      </c>
      <c r="DC250" s="3" t="e">
        <f t="shared" ca="1" si="123"/>
        <v>#N/A</v>
      </c>
      <c r="DD250" s="4" t="e">
        <f t="shared" ca="1" si="123"/>
        <v>#N/A</v>
      </c>
      <c r="DE250" s="4" t="e">
        <f t="shared" ca="1" si="113"/>
        <v>#N/A</v>
      </c>
      <c r="DF250" t="e">
        <f t="shared" ca="1" si="114"/>
        <v>#N/A</v>
      </c>
    </row>
    <row r="251" spans="4:110" x14ac:dyDescent="0.2">
      <c r="D251" s="135">
        <f t="shared" ca="1" si="132"/>
        <v>0</v>
      </c>
      <c r="E251" s="135">
        <f t="shared" ca="1" si="132"/>
        <v>0</v>
      </c>
      <c r="F251" s="135">
        <f t="shared" ca="1" si="132"/>
        <v>0</v>
      </c>
      <c r="G251" s="135">
        <f t="shared" ca="1" si="132"/>
        <v>0</v>
      </c>
      <c r="H251" s="135">
        <f t="shared" ca="1" si="132"/>
        <v>0</v>
      </c>
      <c r="I251" s="135">
        <f t="shared" ca="1" si="132"/>
        <v>0</v>
      </c>
      <c r="J251" s="2">
        <f t="shared" ca="1" si="132"/>
        <v>0</v>
      </c>
      <c r="K251" s="135">
        <f t="shared" ca="1" si="132"/>
        <v>0</v>
      </c>
      <c r="L251" s="135">
        <f t="shared" ca="1" si="132"/>
        <v>0</v>
      </c>
      <c r="M251" s="135">
        <f t="shared" ca="1" si="132"/>
        <v>0</v>
      </c>
      <c r="N251" s="135">
        <f t="shared" ca="1" si="132"/>
        <v>0</v>
      </c>
      <c r="O251" s="135">
        <f t="shared" ca="1" si="132"/>
        <v>0</v>
      </c>
      <c r="P251" s="135">
        <f t="shared" ca="1" si="132"/>
        <v>0</v>
      </c>
      <c r="Q251" s="135">
        <f t="shared" ca="1" si="132"/>
        <v>0</v>
      </c>
      <c r="R251" s="135">
        <f t="shared" ca="1" si="132"/>
        <v>0</v>
      </c>
      <c r="S251" s="135">
        <f t="shared" ca="1" si="132"/>
        <v>0</v>
      </c>
      <c r="T251" s="135">
        <f t="shared" ca="1" si="133"/>
        <v>0</v>
      </c>
      <c r="U251" s="135">
        <f t="shared" ca="1" si="133"/>
        <v>0</v>
      </c>
      <c r="V251" s="135">
        <f t="shared" ca="1" si="133"/>
        <v>0</v>
      </c>
      <c r="W251" s="135">
        <f t="shared" ca="1" si="133"/>
        <v>0</v>
      </c>
      <c r="X251" s="135">
        <f t="shared" ca="1" si="133"/>
        <v>0</v>
      </c>
      <c r="Y251" s="135">
        <f t="shared" ca="1" si="133"/>
        <v>0</v>
      </c>
      <c r="Z251" s="135">
        <f t="shared" ca="1" si="133"/>
        <v>0</v>
      </c>
      <c r="AA251" s="135">
        <f t="shared" ca="1" si="133"/>
        <v>0</v>
      </c>
      <c r="AB251" s="135">
        <f t="shared" ca="1" si="133"/>
        <v>0</v>
      </c>
      <c r="AC251" s="135">
        <f t="shared" ca="1" si="133"/>
        <v>0</v>
      </c>
      <c r="AD251" s="135">
        <f t="shared" ca="1" si="133"/>
        <v>0</v>
      </c>
      <c r="AE251" s="135">
        <f t="shared" ca="1" si="133"/>
        <v>0</v>
      </c>
      <c r="AF251" s="135">
        <f t="shared" ca="1" si="133"/>
        <v>0</v>
      </c>
      <c r="AG251" s="135">
        <f t="shared" ca="1" si="133"/>
        <v>0</v>
      </c>
      <c r="AH251" s="135">
        <f t="shared" ca="1" si="133"/>
        <v>0</v>
      </c>
      <c r="AI251" s="135">
        <f t="shared" ca="1" si="133"/>
        <v>0</v>
      </c>
      <c r="AJ251" s="135">
        <f t="shared" ca="1" si="131"/>
        <v>0</v>
      </c>
      <c r="AK251" s="135">
        <f t="shared" ca="1" si="131"/>
        <v>0</v>
      </c>
      <c r="AL251" s="135">
        <f t="shared" ca="1" si="131"/>
        <v>0</v>
      </c>
      <c r="AM251" s="135">
        <f t="shared" ca="1" si="131"/>
        <v>0</v>
      </c>
      <c r="AN251" s="135">
        <f t="shared" ca="1" si="131"/>
        <v>0</v>
      </c>
      <c r="AO251" s="135">
        <f t="shared" ca="1" si="131"/>
        <v>0</v>
      </c>
      <c r="AP251" s="135">
        <f t="shared" ca="1" si="131"/>
        <v>0</v>
      </c>
      <c r="AQ251" s="135">
        <f t="shared" ca="1" si="131"/>
        <v>0</v>
      </c>
      <c r="AR251" s="135">
        <f t="shared" ca="1" si="131"/>
        <v>0</v>
      </c>
      <c r="AS251" s="135">
        <f t="shared" ca="1" si="131"/>
        <v>0</v>
      </c>
      <c r="AT251" s="135">
        <f t="shared" ca="1" si="131"/>
        <v>0</v>
      </c>
      <c r="AU251" s="135">
        <f t="shared" ca="1" si="131"/>
        <v>0</v>
      </c>
      <c r="AV251" s="135">
        <f t="shared" ca="1" si="131"/>
        <v>0</v>
      </c>
      <c r="AW251" s="135">
        <f t="shared" ca="1" si="130"/>
        <v>0</v>
      </c>
      <c r="AX251" s="135">
        <f t="shared" ca="1" si="130"/>
        <v>0</v>
      </c>
      <c r="AY251" s="135">
        <f t="shared" ca="1" si="130"/>
        <v>0</v>
      </c>
      <c r="AZ251" s="135">
        <f t="shared" ca="1" si="130"/>
        <v>0</v>
      </c>
      <c r="BA251" s="135">
        <f t="shared" ca="1" si="130"/>
        <v>0</v>
      </c>
      <c r="BB251" s="135">
        <f t="shared" ca="1" si="130"/>
        <v>0</v>
      </c>
      <c r="BC251" s="135">
        <f t="shared" ca="1" si="130"/>
        <v>0</v>
      </c>
      <c r="BD251" s="135">
        <f t="shared" ca="1" si="130"/>
        <v>0</v>
      </c>
      <c r="BE251" s="135">
        <f t="shared" ca="1" si="130"/>
        <v>0</v>
      </c>
      <c r="BF251" s="135">
        <f t="shared" ca="1" si="130"/>
        <v>0</v>
      </c>
      <c r="BG251" s="135">
        <f t="shared" ca="1" si="130"/>
        <v>0</v>
      </c>
      <c r="BH251" s="135">
        <f t="shared" ca="1" si="130"/>
        <v>0</v>
      </c>
      <c r="BI251" s="135">
        <f t="shared" ca="1" si="130"/>
        <v>0</v>
      </c>
      <c r="BJ251" s="135">
        <f t="shared" ca="1" si="130"/>
        <v>0</v>
      </c>
      <c r="BK251" s="135">
        <f t="shared" ca="1" si="130"/>
        <v>0</v>
      </c>
      <c r="BL251" s="135"/>
      <c r="BM251" s="135">
        <f ca="1">IF(INDEX($D251:$BV251, 1, MATCH(BM$11,$D$15:$BV$15,0))&gt;=PV_Zone_Ranking!$C$45,0,1)</f>
        <v>0</v>
      </c>
      <c r="BN251" s="135">
        <f t="shared" ca="1" si="111"/>
        <v>0</v>
      </c>
      <c r="BQ251">
        <f ca="1">IF(PV_Zone_Ranking!$AK$18="SS",0,IF(PV_Zone_Ranking!$G$29=0,0,1-(INDEX($D251:$BY251, 1, MATCH(BQ$11,$D$15:$BY$15,0))-PV_Zone_Ranking!$F$29)/(PV_Zone_Ranking!$G$29-PV_Zone_Ranking!$F$29)))</f>
        <v>3.8575399157771662</v>
      </c>
      <c r="BR251">
        <f>IF(PV_Zone_Ranking!$AK$18="TX",0,IF(PV_Zone_Ranking!$G$29=0,0,1-(INDEX($D251:$BY251, 1, MATCH(BR$11,$D$15:$BY$15,0))-PV_Zone_Ranking!$F$29)/(PV_Zone_Ranking!$G$29-PV_Zone_Ranking!$F$29)))</f>
        <v>0</v>
      </c>
      <c r="BS251">
        <f ca="1">IF(PV_Zone_Ranking!$G$30=0,0,1-(INDEX($D251:$BY251, 1, MATCH(BS$11,$D$15:$BY$15,0))-PV_Zone_Ranking!$F$30)/(PV_Zone_Ranking!$G$30-PV_Zone_Ranking!$F$30))</f>
        <v>1.0774207710083805</v>
      </c>
      <c r="BT251">
        <f ca="1">IF(PV_Zone_Ranking!$G$28=0,0,1-(INDEX($D251:$BY251, 1, MATCH(BT$11,$D$15:$BY$15,0))-PV_Zone_Ranking!$F$28)/(PV_Zone_Ranking!$G$28-PV_Zone_Ranking!$F$28))</f>
        <v>16.799370740204573</v>
      </c>
      <c r="BU251">
        <f ca="1">IF(PV_Zone_Ranking!$AK$18="SS",0,IF(PV_Zone_Ranking!$G$26=0,0,1-(INDEX($D251:$BY251, 1, MATCH(BU$11,$D$15:$BY$15,0))-PV_Zone_Ranking!$F$26)/(PV_Zone_Ranking!$G$26-PV_Zone_Ranking!$F$26)))</f>
        <v>19.138888658952798</v>
      </c>
      <c r="BV251">
        <f>IF(PV_Zone_Ranking!$AK$18="TX",0,IF(PV_Zone_Ranking!$G$26=0,0,1-(INDEX($D251:$BY251, 1, MATCH(BV$11,$D$15:$BY$15,0))-PV_Zone_Ranking!$F$26)/(PV_Zone_Ranking!$G$26-PV_Zone_Ranking!$F$26)))</f>
        <v>0</v>
      </c>
      <c r="BW251">
        <v>54</v>
      </c>
      <c r="BX251">
        <f t="shared" ca="1" si="134"/>
        <v>0</v>
      </c>
      <c r="BY251">
        <f t="shared" ca="1" si="134"/>
        <v>0</v>
      </c>
      <c r="BZ251">
        <f t="shared" ca="1" si="134"/>
        <v>0</v>
      </c>
      <c r="CA251">
        <f t="shared" ca="1" si="134"/>
        <v>0</v>
      </c>
      <c r="CB251">
        <f t="shared" ca="1" si="134"/>
        <v>0</v>
      </c>
      <c r="CC251">
        <f t="shared" ca="1" si="134"/>
        <v>0</v>
      </c>
      <c r="CD251">
        <f t="shared" ca="1" si="134"/>
        <v>0</v>
      </c>
      <c r="CE251">
        <f t="shared" ca="1" si="134"/>
        <v>0</v>
      </c>
      <c r="CF251">
        <f t="shared" ca="1" si="134"/>
        <v>0</v>
      </c>
      <c r="CG251">
        <f t="shared" ca="1" si="134"/>
        <v>0</v>
      </c>
      <c r="CH251" s="3">
        <f t="shared" ca="1" si="120"/>
        <v>0</v>
      </c>
      <c r="CI251" s="3">
        <f ca="1">IF($BN251=0,IF(PV_Zone_Ranking!$AK$18="SS",INDEX($D251:$BY251, 1, MATCH(CI$11,$D$15:$BY$15,0)),IF(PV_Zone_Ranking!$AK$18="TX",INDEX($D251:$BY251, 1, MATCH(CI$12,$D$15:$BY$15,0)),"Error")),0)</f>
        <v>0</v>
      </c>
      <c r="CJ251" s="4">
        <f t="shared" ca="1" si="118"/>
        <v>0</v>
      </c>
      <c r="CK251">
        <f t="shared" ca="1" si="121"/>
        <v>0</v>
      </c>
      <c r="CL251">
        <f t="shared" ca="1" si="122"/>
        <v>0</v>
      </c>
      <c r="CM251" s="4" t="str">
        <f ca="1">IF(D251=0,"",IF(CH251=0,"",COUNTIF($CH$16:$CH$197,"&gt;"&amp;CH251)+COUNTIF($CH$197:$CH251,CH251)))</f>
        <v/>
      </c>
      <c r="CN251" t="str">
        <f ca="1">IF(D251=0,"",IF(CH251=0,"",COUNTIFS($CI$16:$CI$197,"&lt;"&amp;CI251,$CI$16:$CI$197,"&lt;&gt;"&amp;0)+COUNTIF($CI$197:$CI251,CI251)))</f>
        <v/>
      </c>
      <c r="CQ251">
        <v>236</v>
      </c>
      <c r="CR251" t="e">
        <f t="shared" ca="1" si="135"/>
        <v>#N/A</v>
      </c>
      <c r="CS251" t="e">
        <f t="shared" ca="1" si="135"/>
        <v>#N/A</v>
      </c>
      <c r="CT251" s="3" t="e">
        <f t="shared" ca="1" si="135"/>
        <v>#N/A</v>
      </c>
      <c r="CU251" s="3" t="e">
        <f t="shared" ca="1" si="135"/>
        <v>#N/A</v>
      </c>
      <c r="CV251" s="4" t="e">
        <f t="shared" ca="1" si="135"/>
        <v>#N/A</v>
      </c>
      <c r="CW251" s="4" t="e">
        <f t="shared" ca="1" si="112"/>
        <v>#N/A</v>
      </c>
      <c r="CY251">
        <v>236</v>
      </c>
      <c r="CZ251" t="e">
        <f t="shared" ca="1" si="123"/>
        <v>#N/A</v>
      </c>
      <c r="DA251" t="e">
        <f t="shared" ca="1" si="123"/>
        <v>#N/A</v>
      </c>
      <c r="DB251" s="3" t="e">
        <f t="shared" ca="1" si="123"/>
        <v>#N/A</v>
      </c>
      <c r="DC251" s="3" t="e">
        <f t="shared" ca="1" si="123"/>
        <v>#N/A</v>
      </c>
      <c r="DD251" s="4" t="e">
        <f t="shared" ca="1" si="123"/>
        <v>#N/A</v>
      </c>
      <c r="DE251" s="4" t="e">
        <f t="shared" ca="1" si="113"/>
        <v>#N/A</v>
      </c>
      <c r="DF251" t="e">
        <f t="shared" ca="1" si="114"/>
        <v>#N/A</v>
      </c>
    </row>
    <row r="252" spans="4:110" x14ac:dyDescent="0.2">
      <c r="D252" s="135">
        <f t="shared" ca="1" si="132"/>
        <v>0</v>
      </c>
      <c r="E252" s="135">
        <f t="shared" ca="1" si="132"/>
        <v>0</v>
      </c>
      <c r="F252" s="135">
        <f t="shared" ca="1" si="132"/>
        <v>0</v>
      </c>
      <c r="G252" s="135">
        <f t="shared" ca="1" si="132"/>
        <v>0</v>
      </c>
      <c r="H252" s="135">
        <f t="shared" ca="1" si="132"/>
        <v>0</v>
      </c>
      <c r="I252" s="135">
        <f t="shared" ca="1" si="132"/>
        <v>0</v>
      </c>
      <c r="J252" s="2">
        <f t="shared" ca="1" si="132"/>
        <v>0</v>
      </c>
      <c r="K252" s="135">
        <f t="shared" ca="1" si="132"/>
        <v>0</v>
      </c>
      <c r="L252" s="135">
        <f t="shared" ca="1" si="132"/>
        <v>0</v>
      </c>
      <c r="M252" s="135">
        <f t="shared" ca="1" si="132"/>
        <v>0</v>
      </c>
      <c r="N252" s="135">
        <f t="shared" ca="1" si="132"/>
        <v>0</v>
      </c>
      <c r="O252" s="135">
        <f t="shared" ca="1" si="132"/>
        <v>0</v>
      </c>
      <c r="P252" s="135">
        <f t="shared" ca="1" si="132"/>
        <v>0</v>
      </c>
      <c r="Q252" s="135">
        <f t="shared" ca="1" si="132"/>
        <v>0</v>
      </c>
      <c r="R252" s="135">
        <f t="shared" ca="1" si="132"/>
        <v>0</v>
      </c>
      <c r="S252" s="135">
        <f t="shared" ca="1" si="132"/>
        <v>0</v>
      </c>
      <c r="T252" s="135">
        <f t="shared" ca="1" si="133"/>
        <v>0</v>
      </c>
      <c r="U252" s="135">
        <f t="shared" ca="1" si="133"/>
        <v>0</v>
      </c>
      <c r="V252" s="135">
        <f t="shared" ca="1" si="133"/>
        <v>0</v>
      </c>
      <c r="W252" s="135">
        <f t="shared" ca="1" si="133"/>
        <v>0</v>
      </c>
      <c r="X252" s="135">
        <f t="shared" ca="1" si="133"/>
        <v>0</v>
      </c>
      <c r="Y252" s="135">
        <f t="shared" ca="1" si="133"/>
        <v>0</v>
      </c>
      <c r="Z252" s="135">
        <f t="shared" ca="1" si="133"/>
        <v>0</v>
      </c>
      <c r="AA252" s="135">
        <f t="shared" ca="1" si="133"/>
        <v>0</v>
      </c>
      <c r="AB252" s="135">
        <f t="shared" ca="1" si="133"/>
        <v>0</v>
      </c>
      <c r="AC252" s="135">
        <f t="shared" ca="1" si="133"/>
        <v>0</v>
      </c>
      <c r="AD252" s="135">
        <f t="shared" ca="1" si="133"/>
        <v>0</v>
      </c>
      <c r="AE252" s="135">
        <f t="shared" ca="1" si="133"/>
        <v>0</v>
      </c>
      <c r="AF252" s="135">
        <f t="shared" ca="1" si="133"/>
        <v>0</v>
      </c>
      <c r="AG252" s="135">
        <f t="shared" ca="1" si="133"/>
        <v>0</v>
      </c>
      <c r="AH252" s="135">
        <f t="shared" ca="1" si="133"/>
        <v>0</v>
      </c>
      <c r="AI252" s="135">
        <f t="shared" ca="1" si="133"/>
        <v>0</v>
      </c>
      <c r="AJ252" s="135">
        <f t="shared" ca="1" si="131"/>
        <v>0</v>
      </c>
      <c r="AK252" s="135">
        <f t="shared" ca="1" si="131"/>
        <v>0</v>
      </c>
      <c r="AL252" s="135">
        <f t="shared" ca="1" si="131"/>
        <v>0</v>
      </c>
      <c r="AM252" s="135">
        <f t="shared" ca="1" si="131"/>
        <v>0</v>
      </c>
      <c r="AN252" s="135">
        <f t="shared" ca="1" si="131"/>
        <v>0</v>
      </c>
      <c r="AO252" s="135">
        <f t="shared" ca="1" si="131"/>
        <v>0</v>
      </c>
      <c r="AP252" s="135">
        <f t="shared" ca="1" si="131"/>
        <v>0</v>
      </c>
      <c r="AQ252" s="135">
        <f t="shared" ca="1" si="131"/>
        <v>0</v>
      </c>
      <c r="AR252" s="135">
        <f t="shared" ca="1" si="131"/>
        <v>0</v>
      </c>
      <c r="AS252" s="135">
        <f t="shared" ca="1" si="131"/>
        <v>0</v>
      </c>
      <c r="AT252" s="135">
        <f t="shared" ca="1" si="131"/>
        <v>0</v>
      </c>
      <c r="AU252" s="135">
        <f t="shared" ca="1" si="131"/>
        <v>0</v>
      </c>
      <c r="AV252" s="135">
        <f t="shared" ca="1" si="131"/>
        <v>0</v>
      </c>
      <c r="AW252" s="135">
        <f t="shared" ca="1" si="130"/>
        <v>0</v>
      </c>
      <c r="AX252" s="135">
        <f t="shared" ca="1" si="130"/>
        <v>0</v>
      </c>
      <c r="AY252" s="135">
        <f t="shared" ca="1" si="130"/>
        <v>0</v>
      </c>
      <c r="AZ252" s="135">
        <f t="shared" ca="1" si="130"/>
        <v>0</v>
      </c>
      <c r="BA252" s="135">
        <f t="shared" ca="1" si="130"/>
        <v>0</v>
      </c>
      <c r="BB252" s="135">
        <f t="shared" ca="1" si="130"/>
        <v>0</v>
      </c>
      <c r="BC252" s="135">
        <f t="shared" ca="1" si="130"/>
        <v>0</v>
      </c>
      <c r="BD252" s="135">
        <f t="shared" ca="1" si="130"/>
        <v>0</v>
      </c>
      <c r="BE252" s="135">
        <f t="shared" ca="1" si="130"/>
        <v>0</v>
      </c>
      <c r="BF252" s="135">
        <f t="shared" ca="1" si="130"/>
        <v>0</v>
      </c>
      <c r="BG252" s="135">
        <f t="shared" ca="1" si="130"/>
        <v>0</v>
      </c>
      <c r="BH252" s="135">
        <f t="shared" ca="1" si="130"/>
        <v>0</v>
      </c>
      <c r="BI252" s="135">
        <f t="shared" ca="1" si="130"/>
        <v>0</v>
      </c>
      <c r="BJ252" s="135">
        <f t="shared" ca="1" si="130"/>
        <v>0</v>
      </c>
      <c r="BK252" s="135">
        <f t="shared" ca="1" si="130"/>
        <v>0</v>
      </c>
      <c r="BL252" s="135"/>
      <c r="BM252" s="135">
        <f ca="1">IF(INDEX($D252:$BV252, 1, MATCH(BM$11,$D$15:$BV$15,0))&gt;=PV_Zone_Ranking!$C$45,0,1)</f>
        <v>0</v>
      </c>
      <c r="BN252" s="135">
        <f t="shared" ca="1" si="111"/>
        <v>0</v>
      </c>
      <c r="BQ252">
        <f ca="1">IF(PV_Zone_Ranking!$AK$18="SS",0,IF(PV_Zone_Ranking!$G$29=0,0,1-(INDEX($D252:$BY252, 1, MATCH(BQ$11,$D$15:$BY$15,0))-PV_Zone_Ranking!$F$29)/(PV_Zone_Ranking!$G$29-PV_Zone_Ranking!$F$29)))</f>
        <v>3.8575399157771662</v>
      </c>
      <c r="BR252">
        <f>IF(PV_Zone_Ranking!$AK$18="TX",0,IF(PV_Zone_Ranking!$G$29=0,0,1-(INDEX($D252:$BY252, 1, MATCH(BR$11,$D$15:$BY$15,0))-PV_Zone_Ranking!$F$29)/(PV_Zone_Ranking!$G$29-PV_Zone_Ranking!$F$29)))</f>
        <v>0</v>
      </c>
      <c r="BS252">
        <f ca="1">IF(PV_Zone_Ranking!$G$30=0,0,1-(INDEX($D252:$BY252, 1, MATCH(BS$11,$D$15:$BY$15,0))-PV_Zone_Ranking!$F$30)/(PV_Zone_Ranking!$G$30-PV_Zone_Ranking!$F$30))</f>
        <v>1.0774207710083805</v>
      </c>
      <c r="BT252">
        <f ca="1">IF(PV_Zone_Ranking!$G$28=0,0,1-(INDEX($D252:$BY252, 1, MATCH(BT$11,$D$15:$BY$15,0))-PV_Zone_Ranking!$F$28)/(PV_Zone_Ranking!$G$28-PV_Zone_Ranking!$F$28))</f>
        <v>16.799370740204573</v>
      </c>
      <c r="BU252">
        <f ca="1">IF(PV_Zone_Ranking!$AK$18="SS",0,IF(PV_Zone_Ranking!$G$26=0,0,1-(INDEX($D252:$BY252, 1, MATCH(BU$11,$D$15:$BY$15,0))-PV_Zone_Ranking!$F$26)/(PV_Zone_Ranking!$G$26-PV_Zone_Ranking!$F$26)))</f>
        <v>19.138888658952798</v>
      </c>
      <c r="BV252">
        <f>IF(PV_Zone_Ranking!$AK$18="TX",0,IF(PV_Zone_Ranking!$G$26=0,0,1-(INDEX($D252:$BY252, 1, MATCH(BV$11,$D$15:$BY$15,0))-PV_Zone_Ranking!$F$26)/(PV_Zone_Ranking!$G$26-PV_Zone_Ranking!$F$26)))</f>
        <v>0</v>
      </c>
      <c r="BW252">
        <v>55</v>
      </c>
      <c r="BX252">
        <f t="shared" ca="1" si="134"/>
        <v>0</v>
      </c>
      <c r="BY252">
        <f t="shared" ca="1" si="134"/>
        <v>0</v>
      </c>
      <c r="BZ252">
        <f t="shared" ca="1" si="134"/>
        <v>0</v>
      </c>
      <c r="CA252">
        <f t="shared" ca="1" si="134"/>
        <v>0</v>
      </c>
      <c r="CB252">
        <f t="shared" ca="1" si="134"/>
        <v>0</v>
      </c>
      <c r="CC252">
        <f t="shared" ca="1" si="134"/>
        <v>0</v>
      </c>
      <c r="CD252">
        <f t="shared" ca="1" si="134"/>
        <v>0</v>
      </c>
      <c r="CE252">
        <f t="shared" ca="1" si="134"/>
        <v>0</v>
      </c>
      <c r="CF252">
        <f t="shared" ca="1" si="134"/>
        <v>0</v>
      </c>
      <c r="CG252">
        <f t="shared" ca="1" si="134"/>
        <v>0</v>
      </c>
      <c r="CH252" s="3">
        <f t="shared" ca="1" si="120"/>
        <v>0</v>
      </c>
      <c r="CI252" s="3">
        <f ca="1">IF($BN252=0,IF(PV_Zone_Ranking!$AK$18="SS",INDEX($D252:$BY252, 1, MATCH(CI$11,$D$15:$BY$15,0)),IF(PV_Zone_Ranking!$AK$18="TX",INDEX($D252:$BY252, 1, MATCH(CI$12,$D$15:$BY$15,0)),"Error")),0)</f>
        <v>0</v>
      </c>
      <c r="CJ252" s="4">
        <f t="shared" ca="1" si="118"/>
        <v>0</v>
      </c>
      <c r="CK252">
        <f t="shared" ca="1" si="121"/>
        <v>0</v>
      </c>
      <c r="CL252">
        <f t="shared" ca="1" si="122"/>
        <v>0</v>
      </c>
      <c r="CM252" s="4" t="str">
        <f ca="1">IF(D252=0,"",IF(CH252=0,"",COUNTIF($CH$16:$CH$197,"&gt;"&amp;CH252)+COUNTIF($CH$197:$CH252,CH252)))</f>
        <v/>
      </c>
      <c r="CN252" t="str">
        <f ca="1">IF(D252=0,"",IF(CH252=0,"",COUNTIFS($CI$16:$CI$197,"&lt;"&amp;CI252,$CI$16:$CI$197,"&lt;&gt;"&amp;0)+COUNTIF($CI$197:$CI252,CI252)))</f>
        <v/>
      </c>
      <c r="CQ252">
        <v>237</v>
      </c>
      <c r="CR252" t="e">
        <f t="shared" ca="1" si="135"/>
        <v>#N/A</v>
      </c>
      <c r="CS252" t="e">
        <f t="shared" ca="1" si="135"/>
        <v>#N/A</v>
      </c>
      <c r="CT252" s="3" t="e">
        <f t="shared" ca="1" si="135"/>
        <v>#N/A</v>
      </c>
      <c r="CU252" s="3" t="e">
        <f t="shared" ca="1" si="135"/>
        <v>#N/A</v>
      </c>
      <c r="CV252" s="4" t="e">
        <f t="shared" ca="1" si="135"/>
        <v>#N/A</v>
      </c>
      <c r="CW252" s="4" t="e">
        <f t="shared" ca="1" si="112"/>
        <v>#N/A</v>
      </c>
      <c r="CY252">
        <v>237</v>
      </c>
      <c r="CZ252" t="e">
        <f t="shared" ca="1" si="123"/>
        <v>#N/A</v>
      </c>
      <c r="DA252" t="e">
        <f t="shared" ca="1" si="123"/>
        <v>#N/A</v>
      </c>
      <c r="DB252" s="3" t="e">
        <f t="shared" ca="1" si="123"/>
        <v>#N/A</v>
      </c>
      <c r="DC252" s="3" t="e">
        <f t="shared" ca="1" si="123"/>
        <v>#N/A</v>
      </c>
      <c r="DD252" s="4" t="e">
        <f t="shared" ca="1" si="123"/>
        <v>#N/A</v>
      </c>
      <c r="DE252" s="4" t="e">
        <f t="shared" ca="1" si="113"/>
        <v>#N/A</v>
      </c>
      <c r="DF252" t="e">
        <f t="shared" ca="1" si="114"/>
        <v>#N/A</v>
      </c>
    </row>
    <row r="253" spans="4:110" x14ac:dyDescent="0.2">
      <c r="D253" s="135">
        <f t="shared" ca="1" si="132"/>
        <v>0</v>
      </c>
      <c r="E253" s="135">
        <f t="shared" ca="1" si="132"/>
        <v>0</v>
      </c>
      <c r="F253" s="135">
        <f t="shared" ca="1" si="132"/>
        <v>0</v>
      </c>
      <c r="G253" s="135">
        <f t="shared" ca="1" si="132"/>
        <v>0</v>
      </c>
      <c r="H253" s="135">
        <f t="shared" ca="1" si="132"/>
        <v>0</v>
      </c>
      <c r="I253" s="135">
        <f t="shared" ca="1" si="132"/>
        <v>0</v>
      </c>
      <c r="J253" s="2">
        <f t="shared" ca="1" si="132"/>
        <v>0</v>
      </c>
      <c r="K253" s="135">
        <f t="shared" ca="1" si="132"/>
        <v>0</v>
      </c>
      <c r="L253" s="135">
        <f t="shared" ca="1" si="132"/>
        <v>0</v>
      </c>
      <c r="M253" s="135">
        <f t="shared" ca="1" si="132"/>
        <v>0</v>
      </c>
      <c r="N253" s="135">
        <f t="shared" ca="1" si="132"/>
        <v>0</v>
      </c>
      <c r="O253" s="135">
        <f t="shared" ca="1" si="132"/>
        <v>0</v>
      </c>
      <c r="P253" s="135">
        <f t="shared" ca="1" si="132"/>
        <v>0</v>
      </c>
      <c r="Q253" s="135">
        <f t="shared" ca="1" si="132"/>
        <v>0</v>
      </c>
      <c r="R253" s="135">
        <f t="shared" ca="1" si="132"/>
        <v>0</v>
      </c>
      <c r="S253" s="135">
        <f t="shared" ca="1" si="132"/>
        <v>0</v>
      </c>
      <c r="T253" s="135">
        <f t="shared" ca="1" si="133"/>
        <v>0</v>
      </c>
      <c r="U253" s="135">
        <f t="shared" ca="1" si="133"/>
        <v>0</v>
      </c>
      <c r="V253" s="135">
        <f t="shared" ca="1" si="133"/>
        <v>0</v>
      </c>
      <c r="W253" s="135">
        <f t="shared" ca="1" si="133"/>
        <v>0</v>
      </c>
      <c r="X253" s="135">
        <f t="shared" ca="1" si="133"/>
        <v>0</v>
      </c>
      <c r="Y253" s="135">
        <f t="shared" ca="1" si="133"/>
        <v>0</v>
      </c>
      <c r="Z253" s="135">
        <f t="shared" ca="1" si="133"/>
        <v>0</v>
      </c>
      <c r="AA253" s="135">
        <f t="shared" ca="1" si="133"/>
        <v>0</v>
      </c>
      <c r="AB253" s="135">
        <f t="shared" ca="1" si="133"/>
        <v>0</v>
      </c>
      <c r="AC253" s="135">
        <f t="shared" ca="1" si="133"/>
        <v>0</v>
      </c>
      <c r="AD253" s="135">
        <f t="shared" ca="1" si="133"/>
        <v>0</v>
      </c>
      <c r="AE253" s="135">
        <f t="shared" ca="1" si="133"/>
        <v>0</v>
      </c>
      <c r="AF253" s="135">
        <f t="shared" ca="1" si="133"/>
        <v>0</v>
      </c>
      <c r="AG253" s="135">
        <f t="shared" ca="1" si="133"/>
        <v>0</v>
      </c>
      <c r="AH253" s="135">
        <f t="shared" ca="1" si="133"/>
        <v>0</v>
      </c>
      <c r="AI253" s="135">
        <f t="shared" ca="1" si="133"/>
        <v>0</v>
      </c>
      <c r="AJ253" s="135">
        <f t="shared" ca="1" si="131"/>
        <v>0</v>
      </c>
      <c r="AK253" s="135">
        <f t="shared" ca="1" si="131"/>
        <v>0</v>
      </c>
      <c r="AL253" s="135">
        <f t="shared" ca="1" si="131"/>
        <v>0</v>
      </c>
      <c r="AM253" s="135">
        <f t="shared" ca="1" si="131"/>
        <v>0</v>
      </c>
      <c r="AN253" s="135">
        <f t="shared" ca="1" si="131"/>
        <v>0</v>
      </c>
      <c r="AO253" s="135">
        <f t="shared" ca="1" si="131"/>
        <v>0</v>
      </c>
      <c r="AP253" s="135">
        <f t="shared" ca="1" si="131"/>
        <v>0</v>
      </c>
      <c r="AQ253" s="135">
        <f t="shared" ca="1" si="131"/>
        <v>0</v>
      </c>
      <c r="AR253" s="135">
        <f t="shared" ca="1" si="131"/>
        <v>0</v>
      </c>
      <c r="AS253" s="135">
        <f t="shared" ca="1" si="131"/>
        <v>0</v>
      </c>
      <c r="AT253" s="135">
        <f t="shared" ca="1" si="131"/>
        <v>0</v>
      </c>
      <c r="AU253" s="135">
        <f t="shared" ca="1" si="131"/>
        <v>0</v>
      </c>
      <c r="AV253" s="135">
        <f t="shared" ca="1" si="131"/>
        <v>0</v>
      </c>
      <c r="AW253" s="135">
        <f t="shared" ca="1" si="130"/>
        <v>0</v>
      </c>
      <c r="AX253" s="135">
        <f t="shared" ca="1" si="130"/>
        <v>0</v>
      </c>
      <c r="AY253" s="135">
        <f t="shared" ca="1" si="130"/>
        <v>0</v>
      </c>
      <c r="AZ253" s="135">
        <f t="shared" ref="AW253:BK270" ca="1" si="136">INDIRECT($B$3&amp;"!R"&amp;(ROW()-$D$14)&amp;"C"&amp;(COLUMN()-$C$15),FALSE)</f>
        <v>0</v>
      </c>
      <c r="BA253" s="135">
        <f t="shared" ca="1" si="136"/>
        <v>0</v>
      </c>
      <c r="BB253" s="135">
        <f t="shared" ca="1" si="136"/>
        <v>0</v>
      </c>
      <c r="BC253" s="135">
        <f t="shared" ca="1" si="136"/>
        <v>0</v>
      </c>
      <c r="BD253" s="135">
        <f t="shared" ca="1" si="136"/>
        <v>0</v>
      </c>
      <c r="BE253" s="135">
        <f t="shared" ca="1" si="136"/>
        <v>0</v>
      </c>
      <c r="BF253" s="135">
        <f t="shared" ca="1" si="136"/>
        <v>0</v>
      </c>
      <c r="BG253" s="135">
        <f t="shared" ca="1" si="136"/>
        <v>0</v>
      </c>
      <c r="BH253" s="135">
        <f t="shared" ca="1" si="136"/>
        <v>0</v>
      </c>
      <c r="BI253" s="135">
        <f t="shared" ca="1" si="136"/>
        <v>0</v>
      </c>
      <c r="BJ253" s="135">
        <f t="shared" ca="1" si="136"/>
        <v>0</v>
      </c>
      <c r="BK253" s="135">
        <f t="shared" ca="1" si="136"/>
        <v>0</v>
      </c>
      <c r="BL253" s="135"/>
      <c r="BM253" s="135">
        <f ca="1">IF(INDEX($D253:$BV253, 1, MATCH(BM$11,$D$15:$BV$15,0))&gt;=PV_Zone_Ranking!$C$45,0,1)</f>
        <v>0</v>
      </c>
      <c r="BN253" s="135">
        <f t="shared" ca="1" si="111"/>
        <v>0</v>
      </c>
      <c r="BQ253">
        <f ca="1">IF(PV_Zone_Ranking!$AK$18="SS",0,IF(PV_Zone_Ranking!$G$29=0,0,1-(INDEX($D253:$BY253, 1, MATCH(BQ$11,$D$15:$BY$15,0))-PV_Zone_Ranking!$F$29)/(PV_Zone_Ranking!$G$29-PV_Zone_Ranking!$F$29)))</f>
        <v>3.8575399157771662</v>
      </c>
      <c r="BR253">
        <f>IF(PV_Zone_Ranking!$AK$18="TX",0,IF(PV_Zone_Ranking!$G$29=0,0,1-(INDEX($D253:$BY253, 1, MATCH(BR$11,$D$15:$BY$15,0))-PV_Zone_Ranking!$F$29)/(PV_Zone_Ranking!$G$29-PV_Zone_Ranking!$F$29)))</f>
        <v>0</v>
      </c>
      <c r="BS253">
        <f ca="1">IF(PV_Zone_Ranking!$G$30=0,0,1-(INDEX($D253:$BY253, 1, MATCH(BS$11,$D$15:$BY$15,0))-PV_Zone_Ranking!$F$30)/(PV_Zone_Ranking!$G$30-PV_Zone_Ranking!$F$30))</f>
        <v>1.0774207710083805</v>
      </c>
      <c r="BT253">
        <f ca="1">IF(PV_Zone_Ranking!$G$28=0,0,1-(INDEX($D253:$BY253, 1, MATCH(BT$11,$D$15:$BY$15,0))-PV_Zone_Ranking!$F$28)/(PV_Zone_Ranking!$G$28-PV_Zone_Ranking!$F$28))</f>
        <v>16.799370740204573</v>
      </c>
      <c r="BU253">
        <f ca="1">IF(PV_Zone_Ranking!$AK$18="SS",0,IF(PV_Zone_Ranking!$G$26=0,0,1-(INDEX($D253:$BY253, 1, MATCH(BU$11,$D$15:$BY$15,0))-PV_Zone_Ranking!$F$26)/(PV_Zone_Ranking!$G$26-PV_Zone_Ranking!$F$26)))</f>
        <v>19.138888658952798</v>
      </c>
      <c r="BV253">
        <f>IF(PV_Zone_Ranking!$AK$18="TX",0,IF(PV_Zone_Ranking!$G$26=0,0,1-(INDEX($D253:$BY253, 1, MATCH(BV$11,$D$15:$BY$15,0))-PV_Zone_Ranking!$F$26)/(PV_Zone_Ranking!$G$26-PV_Zone_Ranking!$F$26)))</f>
        <v>0</v>
      </c>
      <c r="BW253">
        <v>56</v>
      </c>
      <c r="BX253">
        <f t="shared" ca="1" si="134"/>
        <v>0</v>
      </c>
      <c r="BY253">
        <f t="shared" ca="1" si="134"/>
        <v>0</v>
      </c>
      <c r="BZ253">
        <f t="shared" ca="1" si="134"/>
        <v>0</v>
      </c>
      <c r="CA253">
        <f t="shared" ca="1" si="134"/>
        <v>0</v>
      </c>
      <c r="CB253">
        <f t="shared" ca="1" si="134"/>
        <v>0</v>
      </c>
      <c r="CC253">
        <f t="shared" ca="1" si="134"/>
        <v>0</v>
      </c>
      <c r="CD253">
        <f t="shared" ca="1" si="134"/>
        <v>0</v>
      </c>
      <c r="CE253">
        <f t="shared" ca="1" si="134"/>
        <v>0</v>
      </c>
      <c r="CF253">
        <f t="shared" ca="1" si="134"/>
        <v>0</v>
      </c>
      <c r="CG253">
        <f t="shared" ca="1" si="134"/>
        <v>0</v>
      </c>
      <c r="CH253" s="3">
        <f t="shared" ca="1" si="120"/>
        <v>0</v>
      </c>
      <c r="CI253" s="3">
        <f ca="1">IF($BN253=0,IF(PV_Zone_Ranking!$AK$18="SS",INDEX($D253:$BY253, 1, MATCH(CI$11,$D$15:$BY$15,0)),IF(PV_Zone_Ranking!$AK$18="TX",INDEX($D253:$BY253, 1, MATCH(CI$12,$D$15:$BY$15,0)),"Error")),0)</f>
        <v>0</v>
      </c>
      <c r="CJ253" s="4">
        <f t="shared" ca="1" si="118"/>
        <v>0</v>
      </c>
      <c r="CK253">
        <f t="shared" ca="1" si="121"/>
        <v>0</v>
      </c>
      <c r="CL253">
        <f t="shared" ca="1" si="122"/>
        <v>0</v>
      </c>
      <c r="CM253" s="4" t="str">
        <f ca="1">IF(D253=0,"",IF(CH253=0,"",COUNTIF($CH$16:$CH$197,"&gt;"&amp;CH253)+COUNTIF($CH$197:$CH253,CH253)))</f>
        <v/>
      </c>
      <c r="CN253" t="str">
        <f ca="1">IF(D253=0,"",IF(CH253=0,"",COUNTIFS($CI$16:$CI$197,"&lt;"&amp;CI253,$CI$16:$CI$197,"&lt;&gt;"&amp;0)+COUNTIF($CI$197:$CI253,CI253)))</f>
        <v/>
      </c>
      <c r="CQ253">
        <v>238</v>
      </c>
      <c r="CR253" t="e">
        <f t="shared" ca="1" si="135"/>
        <v>#N/A</v>
      </c>
      <c r="CS253" t="e">
        <f t="shared" ca="1" si="135"/>
        <v>#N/A</v>
      </c>
      <c r="CT253" s="3" t="e">
        <f t="shared" ca="1" si="135"/>
        <v>#N/A</v>
      </c>
      <c r="CU253" s="3" t="e">
        <f t="shared" ca="1" si="135"/>
        <v>#N/A</v>
      </c>
      <c r="CV253" s="4" t="e">
        <f t="shared" ca="1" si="135"/>
        <v>#N/A</v>
      </c>
      <c r="CW253" s="4" t="e">
        <f t="shared" ca="1" si="112"/>
        <v>#N/A</v>
      </c>
      <c r="CY253">
        <v>238</v>
      </c>
      <c r="CZ253" t="e">
        <f t="shared" ca="1" si="123"/>
        <v>#N/A</v>
      </c>
      <c r="DA253" t="e">
        <f t="shared" ca="1" si="123"/>
        <v>#N/A</v>
      </c>
      <c r="DB253" s="3" t="e">
        <f t="shared" ca="1" si="123"/>
        <v>#N/A</v>
      </c>
      <c r="DC253" s="3" t="e">
        <f t="shared" ca="1" si="123"/>
        <v>#N/A</v>
      </c>
      <c r="DD253" s="4" t="e">
        <f t="shared" ca="1" si="123"/>
        <v>#N/A</v>
      </c>
      <c r="DE253" s="4" t="e">
        <f t="shared" ca="1" si="113"/>
        <v>#N/A</v>
      </c>
      <c r="DF253" t="e">
        <f t="shared" ca="1" si="114"/>
        <v>#N/A</v>
      </c>
    </row>
    <row r="254" spans="4:110" x14ac:dyDescent="0.2">
      <c r="D254" s="135">
        <f t="shared" ca="1" si="132"/>
        <v>0</v>
      </c>
      <c r="E254" s="135">
        <f t="shared" ca="1" si="132"/>
        <v>0</v>
      </c>
      <c r="F254" s="135">
        <f t="shared" ca="1" si="132"/>
        <v>0</v>
      </c>
      <c r="G254" s="135">
        <f t="shared" ca="1" si="132"/>
        <v>0</v>
      </c>
      <c r="H254" s="135">
        <f t="shared" ca="1" si="132"/>
        <v>0</v>
      </c>
      <c r="I254" s="135">
        <f t="shared" ca="1" si="132"/>
        <v>0</v>
      </c>
      <c r="J254" s="2">
        <f t="shared" ca="1" si="132"/>
        <v>0</v>
      </c>
      <c r="K254" s="135">
        <f t="shared" ca="1" si="132"/>
        <v>0</v>
      </c>
      <c r="L254" s="135">
        <f t="shared" ca="1" si="132"/>
        <v>0</v>
      </c>
      <c r="M254" s="135">
        <f t="shared" ca="1" si="132"/>
        <v>0</v>
      </c>
      <c r="N254" s="135">
        <f t="shared" ca="1" si="132"/>
        <v>0</v>
      </c>
      <c r="O254" s="135">
        <f t="shared" ca="1" si="132"/>
        <v>0</v>
      </c>
      <c r="P254" s="135">
        <f t="shared" ca="1" si="132"/>
        <v>0</v>
      </c>
      <c r="Q254" s="135">
        <f t="shared" ca="1" si="132"/>
        <v>0</v>
      </c>
      <c r="R254" s="135">
        <f t="shared" ca="1" si="132"/>
        <v>0</v>
      </c>
      <c r="S254" s="135">
        <f t="shared" ca="1" si="132"/>
        <v>0</v>
      </c>
      <c r="T254" s="135">
        <f t="shared" ca="1" si="133"/>
        <v>0</v>
      </c>
      <c r="U254" s="135">
        <f t="shared" ca="1" si="133"/>
        <v>0</v>
      </c>
      <c r="V254" s="135">
        <f t="shared" ca="1" si="133"/>
        <v>0</v>
      </c>
      <c r="W254" s="135">
        <f t="shared" ca="1" si="133"/>
        <v>0</v>
      </c>
      <c r="X254" s="135">
        <f t="shared" ca="1" si="133"/>
        <v>0</v>
      </c>
      <c r="Y254" s="135">
        <f t="shared" ca="1" si="133"/>
        <v>0</v>
      </c>
      <c r="Z254" s="135">
        <f t="shared" ca="1" si="133"/>
        <v>0</v>
      </c>
      <c r="AA254" s="135">
        <f t="shared" ca="1" si="133"/>
        <v>0</v>
      </c>
      <c r="AB254" s="135">
        <f t="shared" ca="1" si="133"/>
        <v>0</v>
      </c>
      <c r="AC254" s="135">
        <f t="shared" ca="1" si="133"/>
        <v>0</v>
      </c>
      <c r="AD254" s="135">
        <f t="shared" ca="1" si="133"/>
        <v>0</v>
      </c>
      <c r="AE254" s="135">
        <f t="shared" ca="1" si="133"/>
        <v>0</v>
      </c>
      <c r="AF254" s="135">
        <f t="shared" ca="1" si="133"/>
        <v>0</v>
      </c>
      <c r="AG254" s="135">
        <f t="shared" ca="1" si="133"/>
        <v>0</v>
      </c>
      <c r="AH254" s="135">
        <f t="shared" ca="1" si="133"/>
        <v>0</v>
      </c>
      <c r="AI254" s="135">
        <f t="shared" ca="1" si="133"/>
        <v>0</v>
      </c>
      <c r="AJ254" s="135">
        <f t="shared" ca="1" si="131"/>
        <v>0</v>
      </c>
      <c r="AK254" s="135">
        <f t="shared" ca="1" si="131"/>
        <v>0</v>
      </c>
      <c r="AL254" s="135">
        <f t="shared" ca="1" si="131"/>
        <v>0</v>
      </c>
      <c r="AM254" s="135">
        <f t="shared" ca="1" si="131"/>
        <v>0</v>
      </c>
      <c r="AN254" s="135">
        <f t="shared" ca="1" si="131"/>
        <v>0</v>
      </c>
      <c r="AO254" s="135">
        <f t="shared" ca="1" si="131"/>
        <v>0</v>
      </c>
      <c r="AP254" s="135">
        <f t="shared" ca="1" si="131"/>
        <v>0</v>
      </c>
      <c r="AQ254" s="135">
        <f t="shared" ca="1" si="131"/>
        <v>0</v>
      </c>
      <c r="AR254" s="135">
        <f t="shared" ca="1" si="131"/>
        <v>0</v>
      </c>
      <c r="AS254" s="135">
        <f t="shared" ca="1" si="131"/>
        <v>0</v>
      </c>
      <c r="AT254" s="135">
        <f t="shared" ca="1" si="131"/>
        <v>0</v>
      </c>
      <c r="AU254" s="135">
        <f t="shared" ca="1" si="131"/>
        <v>0</v>
      </c>
      <c r="AV254" s="135">
        <f t="shared" ca="1" si="131"/>
        <v>0</v>
      </c>
      <c r="AW254" s="135">
        <f t="shared" ca="1" si="136"/>
        <v>0</v>
      </c>
      <c r="AX254" s="135">
        <f t="shared" ca="1" si="136"/>
        <v>0</v>
      </c>
      <c r="AY254" s="135">
        <f t="shared" ca="1" si="136"/>
        <v>0</v>
      </c>
      <c r="AZ254" s="135">
        <f t="shared" ca="1" si="136"/>
        <v>0</v>
      </c>
      <c r="BA254" s="135">
        <f t="shared" ca="1" si="136"/>
        <v>0</v>
      </c>
      <c r="BB254" s="135">
        <f t="shared" ca="1" si="136"/>
        <v>0</v>
      </c>
      <c r="BC254" s="135">
        <f t="shared" ca="1" si="136"/>
        <v>0</v>
      </c>
      <c r="BD254" s="135">
        <f t="shared" ca="1" si="136"/>
        <v>0</v>
      </c>
      <c r="BE254" s="135">
        <f t="shared" ca="1" si="136"/>
        <v>0</v>
      </c>
      <c r="BF254" s="135">
        <f t="shared" ca="1" si="136"/>
        <v>0</v>
      </c>
      <c r="BG254" s="135">
        <f t="shared" ca="1" si="136"/>
        <v>0</v>
      </c>
      <c r="BH254" s="135">
        <f t="shared" ca="1" si="136"/>
        <v>0</v>
      </c>
      <c r="BI254" s="135">
        <f t="shared" ca="1" si="136"/>
        <v>0</v>
      </c>
      <c r="BJ254" s="135">
        <f t="shared" ca="1" si="136"/>
        <v>0</v>
      </c>
      <c r="BK254" s="135">
        <f t="shared" ca="1" si="136"/>
        <v>0</v>
      </c>
      <c r="BL254" s="135"/>
      <c r="BM254" s="135">
        <f ca="1">IF(INDEX($D254:$BV254, 1, MATCH(BM$11,$D$15:$BV$15,0))&gt;=PV_Zone_Ranking!$C$45,0,1)</f>
        <v>0</v>
      </c>
      <c r="BN254" s="135">
        <f t="shared" ca="1" si="111"/>
        <v>0</v>
      </c>
      <c r="BQ254">
        <f ca="1">IF(PV_Zone_Ranking!$AK$18="SS",0,IF(PV_Zone_Ranking!$G$29=0,0,1-(INDEX($D254:$BY254, 1, MATCH(BQ$11,$D$15:$BY$15,0))-PV_Zone_Ranking!$F$29)/(PV_Zone_Ranking!$G$29-PV_Zone_Ranking!$F$29)))</f>
        <v>3.8575399157771662</v>
      </c>
      <c r="BR254">
        <f>IF(PV_Zone_Ranking!$AK$18="TX",0,IF(PV_Zone_Ranking!$G$29=0,0,1-(INDEX($D254:$BY254, 1, MATCH(BR$11,$D$15:$BY$15,0))-PV_Zone_Ranking!$F$29)/(PV_Zone_Ranking!$G$29-PV_Zone_Ranking!$F$29)))</f>
        <v>0</v>
      </c>
      <c r="BS254">
        <f ca="1">IF(PV_Zone_Ranking!$G$30=0,0,1-(INDEX($D254:$BY254, 1, MATCH(BS$11,$D$15:$BY$15,0))-PV_Zone_Ranking!$F$30)/(PV_Zone_Ranking!$G$30-PV_Zone_Ranking!$F$30))</f>
        <v>1.0774207710083805</v>
      </c>
      <c r="BT254">
        <f ca="1">IF(PV_Zone_Ranking!$G$28=0,0,1-(INDEX($D254:$BY254, 1, MATCH(BT$11,$D$15:$BY$15,0))-PV_Zone_Ranking!$F$28)/(PV_Zone_Ranking!$G$28-PV_Zone_Ranking!$F$28))</f>
        <v>16.799370740204573</v>
      </c>
      <c r="BU254">
        <f ca="1">IF(PV_Zone_Ranking!$AK$18="SS",0,IF(PV_Zone_Ranking!$G$26=0,0,1-(INDEX($D254:$BY254, 1, MATCH(BU$11,$D$15:$BY$15,0))-PV_Zone_Ranking!$F$26)/(PV_Zone_Ranking!$G$26-PV_Zone_Ranking!$F$26)))</f>
        <v>19.138888658952798</v>
      </c>
      <c r="BV254">
        <f>IF(PV_Zone_Ranking!$AK$18="TX",0,IF(PV_Zone_Ranking!$G$26=0,0,1-(INDEX($D254:$BY254, 1, MATCH(BV$11,$D$15:$BY$15,0))-PV_Zone_Ranking!$F$26)/(PV_Zone_Ranking!$G$26-PV_Zone_Ranking!$F$26)))</f>
        <v>0</v>
      </c>
      <c r="BW254">
        <v>57</v>
      </c>
      <c r="BX254">
        <f t="shared" ca="1" si="134"/>
        <v>0</v>
      </c>
      <c r="BY254">
        <f t="shared" ca="1" si="134"/>
        <v>0</v>
      </c>
      <c r="BZ254">
        <f t="shared" ca="1" si="134"/>
        <v>0</v>
      </c>
      <c r="CA254">
        <f t="shared" ca="1" si="134"/>
        <v>0</v>
      </c>
      <c r="CB254">
        <f t="shared" ca="1" si="134"/>
        <v>0</v>
      </c>
      <c r="CC254">
        <f t="shared" ca="1" si="134"/>
        <v>0</v>
      </c>
      <c r="CD254">
        <f t="shared" ca="1" si="134"/>
        <v>0</v>
      </c>
      <c r="CE254">
        <f t="shared" ca="1" si="134"/>
        <v>0</v>
      </c>
      <c r="CF254">
        <f t="shared" ca="1" si="134"/>
        <v>0</v>
      </c>
      <c r="CG254">
        <f t="shared" ca="1" si="134"/>
        <v>0</v>
      </c>
      <c r="CH254" s="3">
        <f t="shared" ca="1" si="120"/>
        <v>0</v>
      </c>
      <c r="CI254" s="3">
        <f ca="1">IF($BN254=0,IF(PV_Zone_Ranking!$AK$18="SS",INDEX($D254:$BY254, 1, MATCH(CI$11,$D$15:$BY$15,0)),IF(PV_Zone_Ranking!$AK$18="TX",INDEX($D254:$BY254, 1, MATCH(CI$12,$D$15:$BY$15,0)),"Error")),0)</f>
        <v>0</v>
      </c>
      <c r="CJ254" s="4">
        <f t="shared" ca="1" si="118"/>
        <v>0</v>
      </c>
      <c r="CK254">
        <f t="shared" ca="1" si="121"/>
        <v>0</v>
      </c>
      <c r="CL254">
        <f t="shared" ca="1" si="122"/>
        <v>0</v>
      </c>
      <c r="CM254" s="4" t="str">
        <f ca="1">IF(D254=0,"",IF(CH254=0,"",COUNTIF($CH$16:$CH$197,"&gt;"&amp;CH254)+COUNTIF($CH$197:$CH254,CH254)))</f>
        <v/>
      </c>
      <c r="CN254" t="str">
        <f ca="1">IF(D254=0,"",IF(CH254=0,"",COUNTIFS($CI$16:$CI$197,"&lt;"&amp;CI254,$CI$16:$CI$197,"&lt;&gt;"&amp;0)+COUNTIF($CI$197:$CI254,CI254)))</f>
        <v/>
      </c>
      <c r="CQ254">
        <v>239</v>
      </c>
      <c r="CR254" t="e">
        <f t="shared" ca="1" si="135"/>
        <v>#N/A</v>
      </c>
      <c r="CS254" t="e">
        <f t="shared" ca="1" si="135"/>
        <v>#N/A</v>
      </c>
      <c r="CT254" s="3" t="e">
        <f t="shared" ca="1" si="135"/>
        <v>#N/A</v>
      </c>
      <c r="CU254" s="3" t="e">
        <f t="shared" ca="1" si="135"/>
        <v>#N/A</v>
      </c>
      <c r="CV254" s="4" t="e">
        <f t="shared" ca="1" si="135"/>
        <v>#N/A</v>
      </c>
      <c r="CW254" s="4" t="e">
        <f t="shared" ca="1" si="112"/>
        <v>#N/A</v>
      </c>
      <c r="CY254">
        <v>239</v>
      </c>
      <c r="CZ254" t="e">
        <f t="shared" ca="1" si="123"/>
        <v>#N/A</v>
      </c>
      <c r="DA254" t="e">
        <f t="shared" ca="1" si="123"/>
        <v>#N/A</v>
      </c>
      <c r="DB254" s="3" t="e">
        <f t="shared" ca="1" si="123"/>
        <v>#N/A</v>
      </c>
      <c r="DC254" s="3" t="e">
        <f t="shared" ca="1" si="123"/>
        <v>#N/A</v>
      </c>
      <c r="DD254" s="4" t="e">
        <f t="shared" ca="1" si="123"/>
        <v>#N/A</v>
      </c>
      <c r="DE254" s="4" t="e">
        <f t="shared" ca="1" si="113"/>
        <v>#N/A</v>
      </c>
      <c r="DF254" t="e">
        <f t="shared" ca="1" si="114"/>
        <v>#N/A</v>
      </c>
    </row>
    <row r="255" spans="4:110" x14ac:dyDescent="0.2">
      <c r="D255" s="135">
        <f t="shared" ca="1" si="132"/>
        <v>0</v>
      </c>
      <c r="E255" s="135">
        <f t="shared" ca="1" si="132"/>
        <v>0</v>
      </c>
      <c r="F255" s="135">
        <f t="shared" ca="1" si="132"/>
        <v>0</v>
      </c>
      <c r="G255" s="135">
        <f t="shared" ca="1" si="132"/>
        <v>0</v>
      </c>
      <c r="H255" s="135">
        <f t="shared" ca="1" si="132"/>
        <v>0</v>
      </c>
      <c r="I255" s="135">
        <f t="shared" ca="1" si="132"/>
        <v>0</v>
      </c>
      <c r="J255" s="2">
        <f t="shared" ca="1" si="132"/>
        <v>0</v>
      </c>
      <c r="K255" s="135">
        <f t="shared" ca="1" si="132"/>
        <v>0</v>
      </c>
      <c r="L255" s="135">
        <f t="shared" ca="1" si="132"/>
        <v>0</v>
      </c>
      <c r="M255" s="135">
        <f t="shared" ca="1" si="132"/>
        <v>0</v>
      </c>
      <c r="N255" s="135">
        <f t="shared" ca="1" si="132"/>
        <v>0</v>
      </c>
      <c r="O255" s="135">
        <f t="shared" ca="1" si="132"/>
        <v>0</v>
      </c>
      <c r="P255" s="135">
        <f t="shared" ca="1" si="132"/>
        <v>0</v>
      </c>
      <c r="Q255" s="135">
        <f t="shared" ca="1" si="132"/>
        <v>0</v>
      </c>
      <c r="R255" s="135">
        <f t="shared" ca="1" si="132"/>
        <v>0</v>
      </c>
      <c r="S255" s="135">
        <f t="shared" ca="1" si="132"/>
        <v>0</v>
      </c>
      <c r="T255" s="135">
        <f t="shared" ca="1" si="133"/>
        <v>0</v>
      </c>
      <c r="U255" s="135">
        <f t="shared" ca="1" si="133"/>
        <v>0</v>
      </c>
      <c r="V255" s="135">
        <f t="shared" ca="1" si="133"/>
        <v>0</v>
      </c>
      <c r="W255" s="135">
        <f t="shared" ca="1" si="133"/>
        <v>0</v>
      </c>
      <c r="X255" s="135">
        <f t="shared" ca="1" si="133"/>
        <v>0</v>
      </c>
      <c r="Y255" s="135">
        <f t="shared" ca="1" si="133"/>
        <v>0</v>
      </c>
      <c r="Z255" s="135">
        <f t="shared" ca="1" si="133"/>
        <v>0</v>
      </c>
      <c r="AA255" s="135">
        <f t="shared" ca="1" si="133"/>
        <v>0</v>
      </c>
      <c r="AB255" s="135">
        <f t="shared" ca="1" si="133"/>
        <v>0</v>
      </c>
      <c r="AC255" s="135">
        <f t="shared" ca="1" si="133"/>
        <v>0</v>
      </c>
      <c r="AD255" s="135">
        <f t="shared" ca="1" si="133"/>
        <v>0</v>
      </c>
      <c r="AE255" s="135">
        <f t="shared" ca="1" si="133"/>
        <v>0</v>
      </c>
      <c r="AF255" s="135">
        <f t="shared" ca="1" si="133"/>
        <v>0</v>
      </c>
      <c r="AG255" s="135">
        <f t="shared" ca="1" si="133"/>
        <v>0</v>
      </c>
      <c r="AH255" s="135">
        <f t="shared" ca="1" si="133"/>
        <v>0</v>
      </c>
      <c r="AI255" s="135">
        <f t="shared" ca="1" si="133"/>
        <v>0</v>
      </c>
      <c r="AJ255" s="135">
        <f t="shared" ca="1" si="131"/>
        <v>0</v>
      </c>
      <c r="AK255" s="135">
        <f t="shared" ca="1" si="131"/>
        <v>0</v>
      </c>
      <c r="AL255" s="135">
        <f t="shared" ca="1" si="131"/>
        <v>0</v>
      </c>
      <c r="AM255" s="135">
        <f t="shared" ca="1" si="131"/>
        <v>0</v>
      </c>
      <c r="AN255" s="135">
        <f t="shared" ca="1" si="131"/>
        <v>0</v>
      </c>
      <c r="AO255" s="135">
        <f t="shared" ca="1" si="131"/>
        <v>0</v>
      </c>
      <c r="AP255" s="135">
        <f t="shared" ca="1" si="131"/>
        <v>0</v>
      </c>
      <c r="AQ255" s="135">
        <f t="shared" ca="1" si="131"/>
        <v>0</v>
      </c>
      <c r="AR255" s="135">
        <f t="shared" ca="1" si="131"/>
        <v>0</v>
      </c>
      <c r="AS255" s="135">
        <f t="shared" ca="1" si="131"/>
        <v>0</v>
      </c>
      <c r="AT255" s="135">
        <f t="shared" ca="1" si="131"/>
        <v>0</v>
      </c>
      <c r="AU255" s="135">
        <f t="shared" ca="1" si="131"/>
        <v>0</v>
      </c>
      <c r="AV255" s="135">
        <f t="shared" ca="1" si="131"/>
        <v>0</v>
      </c>
      <c r="AW255" s="135">
        <f t="shared" ca="1" si="136"/>
        <v>0</v>
      </c>
      <c r="AX255" s="135">
        <f t="shared" ca="1" si="136"/>
        <v>0</v>
      </c>
      <c r="AY255" s="135">
        <f t="shared" ca="1" si="136"/>
        <v>0</v>
      </c>
      <c r="AZ255" s="135">
        <f t="shared" ca="1" si="136"/>
        <v>0</v>
      </c>
      <c r="BA255" s="135">
        <f t="shared" ca="1" si="136"/>
        <v>0</v>
      </c>
      <c r="BB255" s="135">
        <f t="shared" ca="1" si="136"/>
        <v>0</v>
      </c>
      <c r="BC255" s="135">
        <f t="shared" ca="1" si="136"/>
        <v>0</v>
      </c>
      <c r="BD255" s="135">
        <f t="shared" ca="1" si="136"/>
        <v>0</v>
      </c>
      <c r="BE255" s="135">
        <f t="shared" ca="1" si="136"/>
        <v>0</v>
      </c>
      <c r="BF255" s="135">
        <f t="shared" ca="1" si="136"/>
        <v>0</v>
      </c>
      <c r="BG255" s="135">
        <f t="shared" ca="1" si="136"/>
        <v>0</v>
      </c>
      <c r="BH255" s="135">
        <f t="shared" ca="1" si="136"/>
        <v>0</v>
      </c>
      <c r="BI255" s="135">
        <f t="shared" ca="1" si="136"/>
        <v>0</v>
      </c>
      <c r="BJ255" s="135">
        <f t="shared" ca="1" si="136"/>
        <v>0</v>
      </c>
      <c r="BK255" s="135">
        <f t="shared" ca="1" si="136"/>
        <v>0</v>
      </c>
      <c r="BL255" s="135"/>
      <c r="BM255" s="135">
        <f ca="1">IF(INDEX($D255:$BV255, 1, MATCH(BM$11,$D$15:$BV$15,0))&gt;=PV_Zone_Ranking!$C$45,0,1)</f>
        <v>0</v>
      </c>
      <c r="BN255" s="135">
        <f t="shared" ca="1" si="111"/>
        <v>0</v>
      </c>
      <c r="BQ255">
        <f ca="1">IF(PV_Zone_Ranking!$AK$18="SS",0,IF(PV_Zone_Ranking!$G$29=0,0,1-(INDEX($D255:$BY255, 1, MATCH(BQ$11,$D$15:$BY$15,0))-PV_Zone_Ranking!$F$29)/(PV_Zone_Ranking!$G$29-PV_Zone_Ranking!$F$29)))</f>
        <v>3.8575399157771662</v>
      </c>
      <c r="BR255">
        <f>IF(PV_Zone_Ranking!$AK$18="TX",0,IF(PV_Zone_Ranking!$G$29=0,0,1-(INDEX($D255:$BY255, 1, MATCH(BR$11,$D$15:$BY$15,0))-PV_Zone_Ranking!$F$29)/(PV_Zone_Ranking!$G$29-PV_Zone_Ranking!$F$29)))</f>
        <v>0</v>
      </c>
      <c r="BS255">
        <f ca="1">IF(PV_Zone_Ranking!$G$30=0,0,1-(INDEX($D255:$BY255, 1, MATCH(BS$11,$D$15:$BY$15,0))-PV_Zone_Ranking!$F$30)/(PV_Zone_Ranking!$G$30-PV_Zone_Ranking!$F$30))</f>
        <v>1.0774207710083805</v>
      </c>
      <c r="BT255">
        <f ca="1">IF(PV_Zone_Ranking!$G$28=0,0,1-(INDEX($D255:$BY255, 1, MATCH(BT$11,$D$15:$BY$15,0))-PV_Zone_Ranking!$F$28)/(PV_Zone_Ranking!$G$28-PV_Zone_Ranking!$F$28))</f>
        <v>16.799370740204573</v>
      </c>
      <c r="BU255">
        <f ca="1">IF(PV_Zone_Ranking!$AK$18="SS",0,IF(PV_Zone_Ranking!$G$26=0,0,1-(INDEX($D255:$BY255, 1, MATCH(BU$11,$D$15:$BY$15,0))-PV_Zone_Ranking!$F$26)/(PV_Zone_Ranking!$G$26-PV_Zone_Ranking!$F$26)))</f>
        <v>19.138888658952798</v>
      </c>
      <c r="BV255">
        <f>IF(PV_Zone_Ranking!$AK$18="TX",0,IF(PV_Zone_Ranking!$G$26=0,0,1-(INDEX($D255:$BY255, 1, MATCH(BV$11,$D$15:$BY$15,0))-PV_Zone_Ranking!$F$26)/(PV_Zone_Ranking!$G$26-PV_Zone_Ranking!$F$26)))</f>
        <v>0</v>
      </c>
      <c r="BW255">
        <v>58</v>
      </c>
      <c r="BX255">
        <f t="shared" ca="1" si="134"/>
        <v>0</v>
      </c>
      <c r="BY255">
        <f t="shared" ca="1" si="134"/>
        <v>0</v>
      </c>
      <c r="BZ255">
        <f t="shared" ca="1" si="134"/>
        <v>0</v>
      </c>
      <c r="CA255">
        <f t="shared" ca="1" si="134"/>
        <v>0</v>
      </c>
      <c r="CB255">
        <f t="shared" ca="1" si="134"/>
        <v>0</v>
      </c>
      <c r="CC255">
        <f t="shared" ca="1" si="134"/>
        <v>0</v>
      </c>
      <c r="CD255">
        <f t="shared" ca="1" si="134"/>
        <v>0</v>
      </c>
      <c r="CE255">
        <f t="shared" ca="1" si="134"/>
        <v>0</v>
      </c>
      <c r="CF255">
        <f t="shared" ca="1" si="134"/>
        <v>0</v>
      </c>
      <c r="CG255">
        <f t="shared" ca="1" si="134"/>
        <v>0</v>
      </c>
      <c r="CH255" s="3">
        <f t="shared" ca="1" si="120"/>
        <v>0</v>
      </c>
      <c r="CI255" s="3">
        <f ca="1">IF($BN255=0,IF(PV_Zone_Ranking!$AK$18="SS",INDEX($D255:$BY255, 1, MATCH(CI$11,$D$15:$BY$15,0)),IF(PV_Zone_Ranking!$AK$18="TX",INDEX($D255:$BY255, 1, MATCH(CI$12,$D$15:$BY$15,0)),"Error")),0)</f>
        <v>0</v>
      </c>
      <c r="CJ255" s="4">
        <f t="shared" ca="1" si="118"/>
        <v>0</v>
      </c>
      <c r="CK255">
        <f t="shared" ca="1" si="121"/>
        <v>0</v>
      </c>
      <c r="CL255">
        <f t="shared" ca="1" si="122"/>
        <v>0</v>
      </c>
      <c r="CM255" s="4" t="str">
        <f ca="1">IF(D255=0,"",IF(CH255=0,"",COUNTIF($CH$16:$CH$197,"&gt;"&amp;CH255)+COUNTIF($CH$197:$CH255,CH255)))</f>
        <v/>
      </c>
      <c r="CN255" t="str">
        <f ca="1">IF(D255=0,"",IF(CH255=0,"",COUNTIFS($CI$16:$CI$197,"&lt;"&amp;CI255,$CI$16:$CI$197,"&lt;&gt;"&amp;0)+COUNTIF($CI$197:$CI255,CI255)))</f>
        <v/>
      </c>
      <c r="CQ255">
        <v>240</v>
      </c>
      <c r="CR255" t="e">
        <f t="shared" ca="1" si="135"/>
        <v>#N/A</v>
      </c>
      <c r="CS255" t="e">
        <f t="shared" ca="1" si="135"/>
        <v>#N/A</v>
      </c>
      <c r="CT255" s="3" t="e">
        <f t="shared" ca="1" si="135"/>
        <v>#N/A</v>
      </c>
      <c r="CU255" s="3" t="e">
        <f t="shared" ca="1" si="135"/>
        <v>#N/A</v>
      </c>
      <c r="CV255" s="4" t="e">
        <f t="shared" ca="1" si="135"/>
        <v>#N/A</v>
      </c>
      <c r="CW255" s="4" t="e">
        <f t="shared" ca="1" si="112"/>
        <v>#N/A</v>
      </c>
      <c r="CY255">
        <v>240</v>
      </c>
      <c r="CZ255" t="e">
        <f t="shared" ca="1" si="123"/>
        <v>#N/A</v>
      </c>
      <c r="DA255" t="e">
        <f t="shared" ca="1" si="123"/>
        <v>#N/A</v>
      </c>
      <c r="DB255" s="3" t="e">
        <f t="shared" ca="1" si="123"/>
        <v>#N/A</v>
      </c>
      <c r="DC255" s="3" t="e">
        <f t="shared" ca="1" si="123"/>
        <v>#N/A</v>
      </c>
      <c r="DD255" s="4" t="e">
        <f t="shared" ca="1" si="123"/>
        <v>#N/A</v>
      </c>
      <c r="DE255" s="4" t="e">
        <f t="shared" ca="1" si="113"/>
        <v>#N/A</v>
      </c>
      <c r="DF255" t="e">
        <f t="shared" ca="1" si="114"/>
        <v>#N/A</v>
      </c>
    </row>
    <row r="256" spans="4:110" x14ac:dyDescent="0.2">
      <c r="D256" s="135">
        <f t="shared" ca="1" si="132"/>
        <v>0</v>
      </c>
      <c r="E256" s="135">
        <f t="shared" ca="1" si="132"/>
        <v>0</v>
      </c>
      <c r="F256" s="135">
        <f t="shared" ca="1" si="132"/>
        <v>0</v>
      </c>
      <c r="G256" s="135">
        <f t="shared" ca="1" si="132"/>
        <v>0</v>
      </c>
      <c r="H256" s="135">
        <f t="shared" ca="1" si="132"/>
        <v>0</v>
      </c>
      <c r="I256" s="135">
        <f t="shared" ca="1" si="132"/>
        <v>0</v>
      </c>
      <c r="J256" s="2">
        <f t="shared" ca="1" si="132"/>
        <v>0</v>
      </c>
      <c r="K256" s="135">
        <f t="shared" ca="1" si="132"/>
        <v>0</v>
      </c>
      <c r="L256" s="135">
        <f t="shared" ca="1" si="132"/>
        <v>0</v>
      </c>
      <c r="M256" s="135">
        <f t="shared" ca="1" si="132"/>
        <v>0</v>
      </c>
      <c r="N256" s="135">
        <f t="shared" ca="1" si="132"/>
        <v>0</v>
      </c>
      <c r="O256" s="135">
        <f t="shared" ca="1" si="132"/>
        <v>0</v>
      </c>
      <c r="P256" s="135">
        <f t="shared" ca="1" si="132"/>
        <v>0</v>
      </c>
      <c r="Q256" s="135">
        <f t="shared" ca="1" si="132"/>
        <v>0</v>
      </c>
      <c r="R256" s="135">
        <f t="shared" ca="1" si="132"/>
        <v>0</v>
      </c>
      <c r="S256" s="135">
        <f t="shared" ca="1" si="132"/>
        <v>0</v>
      </c>
      <c r="T256" s="135">
        <f t="shared" ca="1" si="133"/>
        <v>0</v>
      </c>
      <c r="U256" s="135">
        <f t="shared" ca="1" si="133"/>
        <v>0</v>
      </c>
      <c r="V256" s="135">
        <f t="shared" ca="1" si="133"/>
        <v>0</v>
      </c>
      <c r="W256" s="135">
        <f t="shared" ca="1" si="133"/>
        <v>0</v>
      </c>
      <c r="X256" s="135">
        <f t="shared" ca="1" si="133"/>
        <v>0</v>
      </c>
      <c r="Y256" s="135">
        <f t="shared" ca="1" si="133"/>
        <v>0</v>
      </c>
      <c r="Z256" s="135">
        <f t="shared" ca="1" si="133"/>
        <v>0</v>
      </c>
      <c r="AA256" s="135">
        <f t="shared" ca="1" si="133"/>
        <v>0</v>
      </c>
      <c r="AB256" s="135">
        <f t="shared" ca="1" si="133"/>
        <v>0</v>
      </c>
      <c r="AC256" s="135">
        <f t="shared" ca="1" si="133"/>
        <v>0</v>
      </c>
      <c r="AD256" s="135">
        <f t="shared" ca="1" si="133"/>
        <v>0</v>
      </c>
      <c r="AE256" s="135">
        <f t="shared" ca="1" si="133"/>
        <v>0</v>
      </c>
      <c r="AF256" s="135">
        <f t="shared" ca="1" si="133"/>
        <v>0</v>
      </c>
      <c r="AG256" s="135">
        <f t="shared" ca="1" si="133"/>
        <v>0</v>
      </c>
      <c r="AH256" s="135">
        <f t="shared" ca="1" si="133"/>
        <v>0</v>
      </c>
      <c r="AI256" s="135">
        <f t="shared" ca="1" si="133"/>
        <v>0</v>
      </c>
      <c r="AJ256" s="135">
        <f t="shared" ca="1" si="131"/>
        <v>0</v>
      </c>
      <c r="AK256" s="135">
        <f t="shared" ca="1" si="131"/>
        <v>0</v>
      </c>
      <c r="AL256" s="135">
        <f t="shared" ca="1" si="131"/>
        <v>0</v>
      </c>
      <c r="AM256" s="135">
        <f t="shared" ca="1" si="131"/>
        <v>0</v>
      </c>
      <c r="AN256" s="135">
        <f t="shared" ca="1" si="131"/>
        <v>0</v>
      </c>
      <c r="AO256" s="135">
        <f t="shared" ca="1" si="131"/>
        <v>0</v>
      </c>
      <c r="AP256" s="135">
        <f t="shared" ca="1" si="131"/>
        <v>0</v>
      </c>
      <c r="AQ256" s="135">
        <f t="shared" ca="1" si="131"/>
        <v>0</v>
      </c>
      <c r="AR256" s="135">
        <f t="shared" ref="AJ256:AV276" ca="1" si="137">INDIRECT($B$3&amp;"!R"&amp;(ROW()-$D$14)&amp;"C"&amp;(COLUMN()-$C$15),FALSE)</f>
        <v>0</v>
      </c>
      <c r="AS256" s="135">
        <f t="shared" ca="1" si="137"/>
        <v>0</v>
      </c>
      <c r="AT256" s="135">
        <f t="shared" ca="1" si="137"/>
        <v>0</v>
      </c>
      <c r="AU256" s="135">
        <f t="shared" ca="1" si="137"/>
        <v>0</v>
      </c>
      <c r="AV256" s="135">
        <f t="shared" ca="1" si="137"/>
        <v>0</v>
      </c>
      <c r="AW256" s="135">
        <f t="shared" ca="1" si="136"/>
        <v>0</v>
      </c>
      <c r="AX256" s="135">
        <f t="shared" ca="1" si="136"/>
        <v>0</v>
      </c>
      <c r="AY256" s="135">
        <f t="shared" ca="1" si="136"/>
        <v>0</v>
      </c>
      <c r="AZ256" s="135">
        <f t="shared" ca="1" si="136"/>
        <v>0</v>
      </c>
      <c r="BA256" s="135">
        <f t="shared" ca="1" si="136"/>
        <v>0</v>
      </c>
      <c r="BB256" s="135">
        <f t="shared" ca="1" si="136"/>
        <v>0</v>
      </c>
      <c r="BC256" s="135">
        <f t="shared" ca="1" si="136"/>
        <v>0</v>
      </c>
      <c r="BD256" s="135">
        <f t="shared" ca="1" si="136"/>
        <v>0</v>
      </c>
      <c r="BE256" s="135">
        <f t="shared" ca="1" si="136"/>
        <v>0</v>
      </c>
      <c r="BF256" s="135">
        <f t="shared" ca="1" si="136"/>
        <v>0</v>
      </c>
      <c r="BG256" s="135">
        <f t="shared" ca="1" si="136"/>
        <v>0</v>
      </c>
      <c r="BH256" s="135">
        <f t="shared" ca="1" si="136"/>
        <v>0</v>
      </c>
      <c r="BI256" s="135">
        <f t="shared" ca="1" si="136"/>
        <v>0</v>
      </c>
      <c r="BJ256" s="135">
        <f t="shared" ca="1" si="136"/>
        <v>0</v>
      </c>
      <c r="BK256" s="135">
        <f t="shared" ca="1" si="136"/>
        <v>0</v>
      </c>
      <c r="BL256" s="135"/>
      <c r="BM256" s="135">
        <f ca="1">IF(INDEX($D256:$BV256, 1, MATCH(BM$11,$D$15:$BV$15,0))&gt;=PV_Zone_Ranking!$C$45,0,1)</f>
        <v>0</v>
      </c>
      <c r="BN256" s="135">
        <f t="shared" ca="1" si="111"/>
        <v>0</v>
      </c>
      <c r="BQ256">
        <f ca="1">IF(PV_Zone_Ranking!$AK$18="SS",0,IF(PV_Zone_Ranking!$G$29=0,0,1-(INDEX($D256:$BY256, 1, MATCH(BQ$11,$D$15:$BY$15,0))-PV_Zone_Ranking!$F$29)/(PV_Zone_Ranking!$G$29-PV_Zone_Ranking!$F$29)))</f>
        <v>3.8575399157771662</v>
      </c>
      <c r="BR256">
        <f>IF(PV_Zone_Ranking!$AK$18="TX",0,IF(PV_Zone_Ranking!$G$29=0,0,1-(INDEX($D256:$BY256, 1, MATCH(BR$11,$D$15:$BY$15,0))-PV_Zone_Ranking!$F$29)/(PV_Zone_Ranking!$G$29-PV_Zone_Ranking!$F$29)))</f>
        <v>0</v>
      </c>
      <c r="BS256">
        <f ca="1">IF(PV_Zone_Ranking!$G$30=0,0,1-(INDEX($D256:$BY256, 1, MATCH(BS$11,$D$15:$BY$15,0))-PV_Zone_Ranking!$F$30)/(PV_Zone_Ranking!$G$30-PV_Zone_Ranking!$F$30))</f>
        <v>1.0774207710083805</v>
      </c>
      <c r="BT256">
        <f ca="1">IF(PV_Zone_Ranking!$G$28=0,0,1-(INDEX($D256:$BY256, 1, MATCH(BT$11,$D$15:$BY$15,0))-PV_Zone_Ranking!$F$28)/(PV_Zone_Ranking!$G$28-PV_Zone_Ranking!$F$28))</f>
        <v>16.799370740204573</v>
      </c>
      <c r="BU256">
        <f ca="1">IF(PV_Zone_Ranking!$AK$18="SS",0,IF(PV_Zone_Ranking!$G$26=0,0,1-(INDEX($D256:$BY256, 1, MATCH(BU$11,$D$15:$BY$15,0))-PV_Zone_Ranking!$F$26)/(PV_Zone_Ranking!$G$26-PV_Zone_Ranking!$F$26)))</f>
        <v>19.138888658952798</v>
      </c>
      <c r="BV256">
        <f>IF(PV_Zone_Ranking!$AK$18="TX",0,IF(PV_Zone_Ranking!$G$26=0,0,1-(INDEX($D256:$BY256, 1, MATCH(BV$11,$D$15:$BY$15,0))-PV_Zone_Ranking!$F$26)/(PV_Zone_Ranking!$G$26-PV_Zone_Ranking!$F$26)))</f>
        <v>0</v>
      </c>
      <c r="BW256">
        <v>59</v>
      </c>
      <c r="BX256">
        <f t="shared" ca="1" si="134"/>
        <v>0</v>
      </c>
      <c r="BY256">
        <f t="shared" ca="1" si="134"/>
        <v>0</v>
      </c>
      <c r="BZ256">
        <f t="shared" ca="1" si="134"/>
        <v>0</v>
      </c>
      <c r="CA256">
        <f t="shared" ca="1" si="134"/>
        <v>0</v>
      </c>
      <c r="CB256">
        <f t="shared" ca="1" si="134"/>
        <v>0</v>
      </c>
      <c r="CC256">
        <f t="shared" ca="1" si="134"/>
        <v>0</v>
      </c>
      <c r="CD256">
        <f t="shared" ca="1" si="134"/>
        <v>0</v>
      </c>
      <c r="CE256">
        <f t="shared" ca="1" si="134"/>
        <v>0</v>
      </c>
      <c r="CF256">
        <f t="shared" ca="1" si="134"/>
        <v>0</v>
      </c>
      <c r="CG256">
        <f t="shared" ca="1" si="134"/>
        <v>0</v>
      </c>
      <c r="CH256" s="3">
        <f t="shared" ca="1" si="120"/>
        <v>0</v>
      </c>
      <c r="CI256" s="3">
        <f ca="1">IF($BN256=0,IF(PV_Zone_Ranking!$AK$18="SS",INDEX($D256:$BY256, 1, MATCH(CI$11,$D$15:$BY$15,0)),IF(PV_Zone_Ranking!$AK$18="TX",INDEX($D256:$BY256, 1, MATCH(CI$12,$D$15:$BY$15,0)),"Error")),0)</f>
        <v>0</v>
      </c>
      <c r="CJ256" s="4">
        <f t="shared" ca="1" si="118"/>
        <v>0</v>
      </c>
      <c r="CK256">
        <f t="shared" ca="1" si="121"/>
        <v>0</v>
      </c>
      <c r="CL256">
        <f t="shared" ca="1" si="122"/>
        <v>0</v>
      </c>
      <c r="CM256" s="4" t="str">
        <f ca="1">IF(D256=0,"",IF(CH256=0,"",COUNTIF($CH$16:$CH$197,"&gt;"&amp;CH256)+COUNTIF($CH$197:$CH256,CH256)))</f>
        <v/>
      </c>
      <c r="CN256" t="str">
        <f ca="1">IF(D256=0,"",IF(CH256=0,"",COUNTIFS($CI$16:$CI$197,"&lt;"&amp;CI256,$CI$16:$CI$197,"&lt;&gt;"&amp;0)+COUNTIF($CI$197:$CI256,CI256)))</f>
        <v/>
      </c>
      <c r="CQ256">
        <v>241</v>
      </c>
      <c r="CR256" t="e">
        <f t="shared" ca="1" si="135"/>
        <v>#N/A</v>
      </c>
      <c r="CS256" t="e">
        <f t="shared" ca="1" si="135"/>
        <v>#N/A</v>
      </c>
      <c r="CT256" s="3" t="e">
        <f t="shared" ca="1" si="135"/>
        <v>#N/A</v>
      </c>
      <c r="CU256" s="3" t="e">
        <f t="shared" ca="1" si="135"/>
        <v>#N/A</v>
      </c>
      <c r="CV256" s="4" t="e">
        <f t="shared" ca="1" si="135"/>
        <v>#N/A</v>
      </c>
      <c r="CW256" s="4" t="e">
        <f t="shared" ca="1" si="112"/>
        <v>#N/A</v>
      </c>
      <c r="CY256">
        <v>241</v>
      </c>
      <c r="CZ256" t="e">
        <f t="shared" ca="1" si="123"/>
        <v>#N/A</v>
      </c>
      <c r="DA256" t="e">
        <f t="shared" ca="1" si="123"/>
        <v>#N/A</v>
      </c>
      <c r="DB256" s="3" t="e">
        <f t="shared" ca="1" si="123"/>
        <v>#N/A</v>
      </c>
      <c r="DC256" s="3" t="e">
        <f t="shared" ca="1" si="123"/>
        <v>#N/A</v>
      </c>
      <c r="DD256" s="4" t="e">
        <f t="shared" ca="1" si="123"/>
        <v>#N/A</v>
      </c>
      <c r="DE256" s="4" t="e">
        <f t="shared" ca="1" si="113"/>
        <v>#N/A</v>
      </c>
      <c r="DF256" t="e">
        <f t="shared" ca="1" si="114"/>
        <v>#N/A</v>
      </c>
    </row>
    <row r="257" spans="4:110" x14ac:dyDescent="0.2">
      <c r="D257" s="135">
        <f t="shared" ca="1" si="132"/>
        <v>0</v>
      </c>
      <c r="E257" s="135">
        <f t="shared" ca="1" si="132"/>
        <v>0</v>
      </c>
      <c r="F257" s="135">
        <f t="shared" ca="1" si="132"/>
        <v>0</v>
      </c>
      <c r="G257" s="135">
        <f t="shared" ca="1" si="132"/>
        <v>0</v>
      </c>
      <c r="H257" s="135">
        <f t="shared" ca="1" si="132"/>
        <v>0</v>
      </c>
      <c r="I257" s="135">
        <f t="shared" ca="1" si="132"/>
        <v>0</v>
      </c>
      <c r="J257" s="2">
        <f t="shared" ca="1" si="132"/>
        <v>0</v>
      </c>
      <c r="K257" s="135">
        <f t="shared" ca="1" si="132"/>
        <v>0</v>
      </c>
      <c r="L257" s="135">
        <f t="shared" ca="1" si="132"/>
        <v>0</v>
      </c>
      <c r="M257" s="135">
        <f t="shared" ca="1" si="132"/>
        <v>0</v>
      </c>
      <c r="N257" s="135">
        <f t="shared" ca="1" si="132"/>
        <v>0</v>
      </c>
      <c r="O257" s="135">
        <f t="shared" ca="1" si="132"/>
        <v>0</v>
      </c>
      <c r="P257" s="135">
        <f t="shared" ref="D257:S273" ca="1" si="138">INDIRECT($B$3&amp;"!R"&amp;(ROW()-$D$14)&amp;"C"&amp;(COLUMN()-$C$15),FALSE)</f>
        <v>0</v>
      </c>
      <c r="Q257" s="135">
        <f t="shared" ca="1" si="138"/>
        <v>0</v>
      </c>
      <c r="R257" s="135">
        <f t="shared" ca="1" si="138"/>
        <v>0</v>
      </c>
      <c r="S257" s="135">
        <f t="shared" ca="1" si="138"/>
        <v>0</v>
      </c>
      <c r="T257" s="135">
        <f t="shared" ca="1" si="133"/>
        <v>0</v>
      </c>
      <c r="U257" s="135">
        <f t="shared" ca="1" si="133"/>
        <v>0</v>
      </c>
      <c r="V257" s="135">
        <f t="shared" ca="1" si="133"/>
        <v>0</v>
      </c>
      <c r="W257" s="135">
        <f t="shared" ca="1" si="133"/>
        <v>0</v>
      </c>
      <c r="X257" s="135">
        <f t="shared" ca="1" si="133"/>
        <v>0</v>
      </c>
      <c r="Y257" s="135">
        <f t="shared" ca="1" si="133"/>
        <v>0</v>
      </c>
      <c r="Z257" s="135">
        <f t="shared" ca="1" si="133"/>
        <v>0</v>
      </c>
      <c r="AA257" s="135">
        <f t="shared" ca="1" si="133"/>
        <v>0</v>
      </c>
      <c r="AB257" s="135">
        <f t="shared" ca="1" si="133"/>
        <v>0</v>
      </c>
      <c r="AC257" s="135">
        <f t="shared" ca="1" si="133"/>
        <v>0</v>
      </c>
      <c r="AD257" s="135">
        <f t="shared" ca="1" si="133"/>
        <v>0</v>
      </c>
      <c r="AE257" s="135">
        <f t="shared" ca="1" si="133"/>
        <v>0</v>
      </c>
      <c r="AF257" s="135">
        <f t="shared" ca="1" si="133"/>
        <v>0</v>
      </c>
      <c r="AG257" s="135">
        <f t="shared" ca="1" si="133"/>
        <v>0</v>
      </c>
      <c r="AH257" s="135">
        <f t="shared" ca="1" si="133"/>
        <v>0</v>
      </c>
      <c r="AI257" s="135">
        <f t="shared" ca="1" si="133"/>
        <v>0</v>
      </c>
      <c r="AJ257" s="135">
        <f t="shared" ca="1" si="137"/>
        <v>0</v>
      </c>
      <c r="AK257" s="135">
        <f t="shared" ca="1" si="137"/>
        <v>0</v>
      </c>
      <c r="AL257" s="135">
        <f t="shared" ca="1" si="137"/>
        <v>0</v>
      </c>
      <c r="AM257" s="135">
        <f t="shared" ca="1" si="137"/>
        <v>0</v>
      </c>
      <c r="AN257" s="135">
        <f t="shared" ca="1" si="137"/>
        <v>0</v>
      </c>
      <c r="AO257" s="135">
        <f t="shared" ca="1" si="137"/>
        <v>0</v>
      </c>
      <c r="AP257" s="135">
        <f t="shared" ca="1" si="137"/>
        <v>0</v>
      </c>
      <c r="AQ257" s="135">
        <f t="shared" ca="1" si="137"/>
        <v>0</v>
      </c>
      <c r="AR257" s="135">
        <f t="shared" ca="1" si="137"/>
        <v>0</v>
      </c>
      <c r="AS257" s="135">
        <f t="shared" ca="1" si="137"/>
        <v>0</v>
      </c>
      <c r="AT257" s="135">
        <f t="shared" ca="1" si="137"/>
        <v>0</v>
      </c>
      <c r="AU257" s="135">
        <f t="shared" ca="1" si="137"/>
        <v>0</v>
      </c>
      <c r="AV257" s="135">
        <f t="shared" ca="1" si="137"/>
        <v>0</v>
      </c>
      <c r="AW257" s="135">
        <f t="shared" ca="1" si="136"/>
        <v>0</v>
      </c>
      <c r="AX257" s="135">
        <f t="shared" ca="1" si="136"/>
        <v>0</v>
      </c>
      <c r="AY257" s="135">
        <f t="shared" ca="1" si="136"/>
        <v>0</v>
      </c>
      <c r="AZ257" s="135">
        <f t="shared" ca="1" si="136"/>
        <v>0</v>
      </c>
      <c r="BA257" s="135">
        <f t="shared" ca="1" si="136"/>
        <v>0</v>
      </c>
      <c r="BB257" s="135">
        <f t="shared" ca="1" si="136"/>
        <v>0</v>
      </c>
      <c r="BC257" s="135">
        <f t="shared" ca="1" si="136"/>
        <v>0</v>
      </c>
      <c r="BD257" s="135">
        <f t="shared" ca="1" si="136"/>
        <v>0</v>
      </c>
      <c r="BE257" s="135">
        <f t="shared" ca="1" si="136"/>
        <v>0</v>
      </c>
      <c r="BF257" s="135">
        <f t="shared" ca="1" si="136"/>
        <v>0</v>
      </c>
      <c r="BG257" s="135">
        <f t="shared" ca="1" si="136"/>
        <v>0</v>
      </c>
      <c r="BH257" s="135">
        <f t="shared" ca="1" si="136"/>
        <v>0</v>
      </c>
      <c r="BI257" s="135">
        <f t="shared" ca="1" si="136"/>
        <v>0</v>
      </c>
      <c r="BJ257" s="135">
        <f t="shared" ca="1" si="136"/>
        <v>0</v>
      </c>
      <c r="BK257" s="135">
        <f t="shared" ca="1" si="136"/>
        <v>0</v>
      </c>
      <c r="BL257" s="135"/>
      <c r="BM257" s="135">
        <f ca="1">IF(INDEX($D257:$BV257, 1, MATCH(BM$11,$D$15:$BV$15,0))&gt;=PV_Zone_Ranking!$C$45,0,1)</f>
        <v>0</v>
      </c>
      <c r="BN257" s="135">
        <f t="shared" ca="1" si="111"/>
        <v>0</v>
      </c>
      <c r="BQ257">
        <f ca="1">IF(PV_Zone_Ranking!$AK$18="SS",0,IF(PV_Zone_Ranking!$G$29=0,0,1-(INDEX($D257:$BY257, 1, MATCH(BQ$11,$D$15:$BY$15,0))-PV_Zone_Ranking!$F$29)/(PV_Zone_Ranking!$G$29-PV_Zone_Ranking!$F$29)))</f>
        <v>3.8575399157771662</v>
      </c>
      <c r="BR257">
        <f>IF(PV_Zone_Ranking!$AK$18="TX",0,IF(PV_Zone_Ranking!$G$29=0,0,1-(INDEX($D257:$BY257, 1, MATCH(BR$11,$D$15:$BY$15,0))-PV_Zone_Ranking!$F$29)/(PV_Zone_Ranking!$G$29-PV_Zone_Ranking!$F$29)))</f>
        <v>0</v>
      </c>
      <c r="BS257">
        <f ca="1">IF(PV_Zone_Ranking!$G$30=0,0,1-(INDEX($D257:$BY257, 1, MATCH(BS$11,$D$15:$BY$15,0))-PV_Zone_Ranking!$F$30)/(PV_Zone_Ranking!$G$30-PV_Zone_Ranking!$F$30))</f>
        <v>1.0774207710083805</v>
      </c>
      <c r="BT257">
        <f ca="1">IF(PV_Zone_Ranking!$G$28=0,0,1-(INDEX($D257:$BY257, 1, MATCH(BT$11,$D$15:$BY$15,0))-PV_Zone_Ranking!$F$28)/(PV_Zone_Ranking!$G$28-PV_Zone_Ranking!$F$28))</f>
        <v>16.799370740204573</v>
      </c>
      <c r="BU257">
        <f ca="1">IF(PV_Zone_Ranking!$AK$18="SS",0,IF(PV_Zone_Ranking!$G$26=0,0,1-(INDEX($D257:$BY257, 1, MATCH(BU$11,$D$15:$BY$15,0))-PV_Zone_Ranking!$F$26)/(PV_Zone_Ranking!$G$26-PV_Zone_Ranking!$F$26)))</f>
        <v>19.138888658952798</v>
      </c>
      <c r="BV257">
        <f>IF(PV_Zone_Ranking!$AK$18="TX",0,IF(PV_Zone_Ranking!$G$26=0,0,1-(INDEX($D257:$BY257, 1, MATCH(BV$11,$D$15:$BY$15,0))-PV_Zone_Ranking!$F$26)/(PV_Zone_Ranking!$G$26-PV_Zone_Ranking!$F$26)))</f>
        <v>0</v>
      </c>
      <c r="BW257">
        <v>60</v>
      </c>
      <c r="BX257">
        <f t="shared" ca="1" si="134"/>
        <v>0</v>
      </c>
      <c r="BY257">
        <f t="shared" ca="1" si="134"/>
        <v>0</v>
      </c>
      <c r="BZ257">
        <f t="shared" ca="1" si="134"/>
        <v>0</v>
      </c>
      <c r="CA257">
        <f t="shared" ca="1" si="134"/>
        <v>0</v>
      </c>
      <c r="CB257">
        <f t="shared" ca="1" si="134"/>
        <v>0</v>
      </c>
      <c r="CC257">
        <f t="shared" ca="1" si="134"/>
        <v>0</v>
      </c>
      <c r="CD257">
        <f t="shared" ca="1" si="134"/>
        <v>0</v>
      </c>
      <c r="CE257">
        <f t="shared" ca="1" si="134"/>
        <v>0</v>
      </c>
      <c r="CF257">
        <f t="shared" ca="1" si="134"/>
        <v>0</v>
      </c>
      <c r="CG257">
        <f t="shared" ca="1" si="134"/>
        <v>0</v>
      </c>
      <c r="CH257" s="3">
        <f t="shared" ca="1" si="120"/>
        <v>0</v>
      </c>
      <c r="CI257" s="3">
        <f ca="1">IF($BN257=0,IF(PV_Zone_Ranking!$AK$18="SS",INDEX($D257:$BY257, 1, MATCH(CI$11,$D$15:$BY$15,0)),IF(PV_Zone_Ranking!$AK$18="TX",INDEX($D257:$BY257, 1, MATCH(CI$12,$D$15:$BY$15,0)),"Error")),0)</f>
        <v>0</v>
      </c>
      <c r="CJ257" s="4">
        <f t="shared" ca="1" si="118"/>
        <v>0</v>
      </c>
      <c r="CK257">
        <f t="shared" ca="1" si="121"/>
        <v>0</v>
      </c>
      <c r="CL257">
        <f t="shared" ca="1" si="122"/>
        <v>0</v>
      </c>
      <c r="CM257" s="4" t="str">
        <f ca="1">IF(D257=0,"",IF(CH257=0,"",COUNTIF($CH$16:$CH$197,"&gt;"&amp;CH257)+COUNTIF($CH$197:$CH257,CH257)))</f>
        <v/>
      </c>
      <c r="CN257" t="str">
        <f ca="1">IF(D257=0,"",IF(CH257=0,"",COUNTIFS($CI$16:$CI$197,"&lt;"&amp;CI257,$CI$16:$CI$197,"&lt;&gt;"&amp;0)+COUNTIF($CI$197:$CI257,CI257)))</f>
        <v/>
      </c>
      <c r="CQ257">
        <v>242</v>
      </c>
      <c r="CR257" t="e">
        <f t="shared" ca="1" si="135"/>
        <v>#N/A</v>
      </c>
      <c r="CS257" t="e">
        <f t="shared" ca="1" si="135"/>
        <v>#N/A</v>
      </c>
      <c r="CT257" s="3" t="e">
        <f t="shared" ca="1" si="135"/>
        <v>#N/A</v>
      </c>
      <c r="CU257" s="3" t="e">
        <f t="shared" ca="1" si="135"/>
        <v>#N/A</v>
      </c>
      <c r="CV257" s="4" t="e">
        <f t="shared" ca="1" si="135"/>
        <v>#N/A</v>
      </c>
      <c r="CW257" s="4" t="e">
        <f t="shared" ca="1" si="112"/>
        <v>#N/A</v>
      </c>
      <c r="CY257">
        <v>242</v>
      </c>
      <c r="CZ257" t="e">
        <f t="shared" ca="1" si="123"/>
        <v>#N/A</v>
      </c>
      <c r="DA257" t="e">
        <f t="shared" ca="1" si="123"/>
        <v>#N/A</v>
      </c>
      <c r="DB257" s="3" t="e">
        <f t="shared" ca="1" si="123"/>
        <v>#N/A</v>
      </c>
      <c r="DC257" s="3" t="e">
        <f t="shared" ca="1" si="123"/>
        <v>#N/A</v>
      </c>
      <c r="DD257" s="4" t="e">
        <f t="shared" ca="1" si="123"/>
        <v>#N/A</v>
      </c>
      <c r="DE257" s="4" t="e">
        <f t="shared" ca="1" si="113"/>
        <v>#N/A</v>
      </c>
      <c r="DF257" t="e">
        <f t="shared" ca="1" si="114"/>
        <v>#N/A</v>
      </c>
    </row>
    <row r="258" spans="4:110" x14ac:dyDescent="0.2">
      <c r="D258" s="135">
        <f t="shared" ca="1" si="138"/>
        <v>0</v>
      </c>
      <c r="E258" s="135">
        <f t="shared" ca="1" si="138"/>
        <v>0</v>
      </c>
      <c r="F258" s="135">
        <f t="shared" ca="1" si="138"/>
        <v>0</v>
      </c>
      <c r="G258" s="135">
        <f t="shared" ca="1" si="138"/>
        <v>0</v>
      </c>
      <c r="H258" s="135">
        <f t="shared" ca="1" si="138"/>
        <v>0</v>
      </c>
      <c r="I258" s="135">
        <f t="shared" ca="1" si="138"/>
        <v>0</v>
      </c>
      <c r="J258" s="2">
        <f t="shared" ca="1" si="138"/>
        <v>0</v>
      </c>
      <c r="K258" s="135">
        <f t="shared" ca="1" si="138"/>
        <v>0</v>
      </c>
      <c r="L258" s="135">
        <f t="shared" ca="1" si="138"/>
        <v>0</v>
      </c>
      <c r="M258" s="135">
        <f t="shared" ca="1" si="138"/>
        <v>0</v>
      </c>
      <c r="N258" s="135">
        <f t="shared" ca="1" si="138"/>
        <v>0</v>
      </c>
      <c r="O258" s="135">
        <f t="shared" ca="1" si="138"/>
        <v>0</v>
      </c>
      <c r="P258" s="135">
        <f t="shared" ca="1" si="138"/>
        <v>0</v>
      </c>
      <c r="Q258" s="135">
        <f t="shared" ca="1" si="138"/>
        <v>0</v>
      </c>
      <c r="R258" s="135">
        <f t="shared" ca="1" si="138"/>
        <v>0</v>
      </c>
      <c r="S258" s="135">
        <f t="shared" ca="1" si="138"/>
        <v>0</v>
      </c>
      <c r="T258" s="135">
        <f t="shared" ca="1" si="133"/>
        <v>0</v>
      </c>
      <c r="U258" s="135">
        <f t="shared" ca="1" si="133"/>
        <v>0</v>
      </c>
      <c r="V258" s="135">
        <f t="shared" ca="1" si="133"/>
        <v>0</v>
      </c>
      <c r="W258" s="135">
        <f t="shared" ca="1" si="133"/>
        <v>0</v>
      </c>
      <c r="X258" s="135">
        <f t="shared" ca="1" si="133"/>
        <v>0</v>
      </c>
      <c r="Y258" s="135">
        <f t="shared" ca="1" si="133"/>
        <v>0</v>
      </c>
      <c r="Z258" s="135">
        <f t="shared" ca="1" si="133"/>
        <v>0</v>
      </c>
      <c r="AA258" s="135">
        <f t="shared" ca="1" si="133"/>
        <v>0</v>
      </c>
      <c r="AB258" s="135">
        <f t="shared" ca="1" si="133"/>
        <v>0</v>
      </c>
      <c r="AC258" s="135">
        <f t="shared" ca="1" si="133"/>
        <v>0</v>
      </c>
      <c r="AD258" s="135">
        <f t="shared" ca="1" si="133"/>
        <v>0</v>
      </c>
      <c r="AE258" s="135">
        <f t="shared" ca="1" si="133"/>
        <v>0</v>
      </c>
      <c r="AF258" s="135">
        <f t="shared" ca="1" si="133"/>
        <v>0</v>
      </c>
      <c r="AG258" s="135">
        <f t="shared" ca="1" si="133"/>
        <v>0</v>
      </c>
      <c r="AH258" s="135">
        <f t="shared" ca="1" si="133"/>
        <v>0</v>
      </c>
      <c r="AI258" s="135">
        <f t="shared" ca="1" si="133"/>
        <v>0</v>
      </c>
      <c r="AJ258" s="135">
        <f t="shared" ca="1" si="137"/>
        <v>0</v>
      </c>
      <c r="AK258" s="135">
        <f t="shared" ca="1" si="137"/>
        <v>0</v>
      </c>
      <c r="AL258" s="135">
        <f t="shared" ca="1" si="137"/>
        <v>0</v>
      </c>
      <c r="AM258" s="135">
        <f t="shared" ca="1" si="137"/>
        <v>0</v>
      </c>
      <c r="AN258" s="135">
        <f t="shared" ca="1" si="137"/>
        <v>0</v>
      </c>
      <c r="AO258" s="135">
        <f t="shared" ca="1" si="137"/>
        <v>0</v>
      </c>
      <c r="AP258" s="135">
        <f t="shared" ca="1" si="137"/>
        <v>0</v>
      </c>
      <c r="AQ258" s="135">
        <f t="shared" ca="1" si="137"/>
        <v>0</v>
      </c>
      <c r="AR258" s="135">
        <f t="shared" ca="1" si="137"/>
        <v>0</v>
      </c>
      <c r="AS258" s="135">
        <f t="shared" ca="1" si="137"/>
        <v>0</v>
      </c>
      <c r="AT258" s="135">
        <f t="shared" ca="1" si="137"/>
        <v>0</v>
      </c>
      <c r="AU258" s="135">
        <f t="shared" ca="1" si="137"/>
        <v>0</v>
      </c>
      <c r="AV258" s="135">
        <f t="shared" ca="1" si="137"/>
        <v>0</v>
      </c>
      <c r="AW258" s="135">
        <f t="shared" ca="1" si="136"/>
        <v>0</v>
      </c>
      <c r="AX258" s="135">
        <f t="shared" ca="1" si="136"/>
        <v>0</v>
      </c>
      <c r="AY258" s="135">
        <f t="shared" ca="1" si="136"/>
        <v>0</v>
      </c>
      <c r="AZ258" s="135">
        <f t="shared" ca="1" si="136"/>
        <v>0</v>
      </c>
      <c r="BA258" s="135">
        <f t="shared" ca="1" si="136"/>
        <v>0</v>
      </c>
      <c r="BB258" s="135">
        <f t="shared" ca="1" si="136"/>
        <v>0</v>
      </c>
      <c r="BC258" s="135">
        <f t="shared" ca="1" si="136"/>
        <v>0</v>
      </c>
      <c r="BD258" s="135">
        <f t="shared" ca="1" si="136"/>
        <v>0</v>
      </c>
      <c r="BE258" s="135">
        <f t="shared" ca="1" si="136"/>
        <v>0</v>
      </c>
      <c r="BF258" s="135">
        <f t="shared" ca="1" si="136"/>
        <v>0</v>
      </c>
      <c r="BG258" s="135">
        <f t="shared" ca="1" si="136"/>
        <v>0</v>
      </c>
      <c r="BH258" s="135">
        <f t="shared" ca="1" si="136"/>
        <v>0</v>
      </c>
      <c r="BI258" s="135">
        <f t="shared" ca="1" si="136"/>
        <v>0</v>
      </c>
      <c r="BJ258" s="135">
        <f t="shared" ca="1" si="136"/>
        <v>0</v>
      </c>
      <c r="BK258" s="135">
        <f t="shared" ca="1" si="136"/>
        <v>0</v>
      </c>
      <c r="BL258" s="135"/>
      <c r="BM258" s="135">
        <f ca="1">IF(INDEX($D258:$BV258, 1, MATCH(BM$11,$D$15:$BV$15,0))&gt;=PV_Zone_Ranking!$C$45,0,1)</f>
        <v>0</v>
      </c>
      <c r="BN258" s="135">
        <f t="shared" ca="1" si="111"/>
        <v>0</v>
      </c>
      <c r="BQ258">
        <f ca="1">IF(PV_Zone_Ranking!$AK$18="SS",0,IF(PV_Zone_Ranking!$G$29=0,0,1-(INDEX($D258:$BY258, 1, MATCH(BQ$11,$D$15:$BY$15,0))-PV_Zone_Ranking!$F$29)/(PV_Zone_Ranking!$G$29-PV_Zone_Ranking!$F$29)))</f>
        <v>3.8575399157771662</v>
      </c>
      <c r="BR258">
        <f>IF(PV_Zone_Ranking!$AK$18="TX",0,IF(PV_Zone_Ranking!$G$29=0,0,1-(INDEX($D258:$BY258, 1, MATCH(BR$11,$D$15:$BY$15,0))-PV_Zone_Ranking!$F$29)/(PV_Zone_Ranking!$G$29-PV_Zone_Ranking!$F$29)))</f>
        <v>0</v>
      </c>
      <c r="BS258">
        <f ca="1">IF(PV_Zone_Ranking!$G$30=0,0,1-(INDEX($D258:$BY258, 1, MATCH(BS$11,$D$15:$BY$15,0))-PV_Zone_Ranking!$F$30)/(PV_Zone_Ranking!$G$30-PV_Zone_Ranking!$F$30))</f>
        <v>1.0774207710083805</v>
      </c>
      <c r="BT258">
        <f ca="1">IF(PV_Zone_Ranking!$G$28=0,0,1-(INDEX($D258:$BY258, 1, MATCH(BT$11,$D$15:$BY$15,0))-PV_Zone_Ranking!$F$28)/(PV_Zone_Ranking!$G$28-PV_Zone_Ranking!$F$28))</f>
        <v>16.799370740204573</v>
      </c>
      <c r="BU258">
        <f ca="1">IF(PV_Zone_Ranking!$AK$18="SS",0,IF(PV_Zone_Ranking!$G$26=0,0,1-(INDEX($D258:$BY258, 1, MATCH(BU$11,$D$15:$BY$15,0))-PV_Zone_Ranking!$F$26)/(PV_Zone_Ranking!$G$26-PV_Zone_Ranking!$F$26)))</f>
        <v>19.138888658952798</v>
      </c>
      <c r="BV258">
        <f>IF(PV_Zone_Ranking!$AK$18="TX",0,IF(PV_Zone_Ranking!$G$26=0,0,1-(INDEX($D258:$BY258, 1, MATCH(BV$11,$D$15:$BY$15,0))-PV_Zone_Ranking!$F$26)/(PV_Zone_Ranking!$G$26-PV_Zone_Ranking!$F$26)))</f>
        <v>0</v>
      </c>
      <c r="BW258">
        <v>61</v>
      </c>
      <c r="BX258">
        <f t="shared" ca="1" si="134"/>
        <v>0</v>
      </c>
      <c r="BY258">
        <f t="shared" ca="1" si="134"/>
        <v>0</v>
      </c>
      <c r="BZ258">
        <f t="shared" ca="1" si="134"/>
        <v>0</v>
      </c>
      <c r="CA258">
        <f t="shared" ca="1" si="134"/>
        <v>0</v>
      </c>
      <c r="CB258">
        <f t="shared" ca="1" si="134"/>
        <v>0</v>
      </c>
      <c r="CC258">
        <f t="shared" ca="1" si="134"/>
        <v>0</v>
      </c>
      <c r="CD258">
        <f t="shared" ca="1" si="134"/>
        <v>0</v>
      </c>
      <c r="CE258">
        <f t="shared" ca="1" si="134"/>
        <v>0</v>
      </c>
      <c r="CF258">
        <f t="shared" ca="1" si="134"/>
        <v>0</v>
      </c>
      <c r="CG258">
        <f t="shared" ca="1" si="134"/>
        <v>0</v>
      </c>
      <c r="CH258" s="3">
        <f t="shared" ca="1" si="120"/>
        <v>0</v>
      </c>
      <c r="CI258" s="3">
        <f ca="1">IF($BN258=0,IF(PV_Zone_Ranking!$AK$18="SS",INDEX($D258:$BY258, 1, MATCH(CI$11,$D$15:$BY$15,0)),IF(PV_Zone_Ranking!$AK$18="TX",INDEX($D258:$BY258, 1, MATCH(CI$12,$D$15:$BY$15,0)),"Error")),0)</f>
        <v>0</v>
      </c>
      <c r="CJ258" s="4">
        <f t="shared" ca="1" si="118"/>
        <v>0</v>
      </c>
      <c r="CK258">
        <f t="shared" ca="1" si="121"/>
        <v>0</v>
      </c>
      <c r="CL258">
        <f t="shared" ca="1" si="122"/>
        <v>0</v>
      </c>
      <c r="CM258" s="4" t="str">
        <f ca="1">IF(D258=0,"",IF(CH258=0,"",COUNTIF($CH$16:$CH$197,"&gt;"&amp;CH258)+COUNTIF($CH$197:$CH258,CH258)))</f>
        <v/>
      </c>
      <c r="CN258" t="str">
        <f ca="1">IF(D258=0,"",IF(CH258=0,"",COUNTIFS($CI$16:$CI$197,"&lt;"&amp;CI258,$CI$16:$CI$197,"&lt;&gt;"&amp;0)+COUNTIF($CI$197:$CI258,CI258)))</f>
        <v/>
      </c>
      <c r="CQ258">
        <v>243</v>
      </c>
      <c r="CR258" t="e">
        <f t="shared" ca="1" si="135"/>
        <v>#N/A</v>
      </c>
      <c r="CS258" t="e">
        <f t="shared" ca="1" si="135"/>
        <v>#N/A</v>
      </c>
      <c r="CT258" s="3" t="e">
        <f t="shared" ca="1" si="135"/>
        <v>#N/A</v>
      </c>
      <c r="CU258" s="3" t="e">
        <f t="shared" ca="1" si="135"/>
        <v>#N/A</v>
      </c>
      <c r="CV258" s="4" t="e">
        <f t="shared" ca="1" si="135"/>
        <v>#N/A</v>
      </c>
      <c r="CW258" s="4" t="e">
        <f t="shared" ca="1" si="112"/>
        <v>#N/A</v>
      </c>
      <c r="CY258">
        <v>243</v>
      </c>
      <c r="CZ258" t="e">
        <f t="shared" ca="1" si="123"/>
        <v>#N/A</v>
      </c>
      <c r="DA258" t="e">
        <f t="shared" ca="1" si="123"/>
        <v>#N/A</v>
      </c>
      <c r="DB258" s="3" t="e">
        <f t="shared" ca="1" si="123"/>
        <v>#N/A</v>
      </c>
      <c r="DC258" s="3" t="e">
        <f t="shared" ca="1" si="123"/>
        <v>#N/A</v>
      </c>
      <c r="DD258" s="4" t="e">
        <f t="shared" ca="1" si="123"/>
        <v>#N/A</v>
      </c>
      <c r="DE258" s="4" t="e">
        <f t="shared" ca="1" si="113"/>
        <v>#N/A</v>
      </c>
      <c r="DF258" t="e">
        <f t="shared" ca="1" si="114"/>
        <v>#N/A</v>
      </c>
    </row>
    <row r="259" spans="4:110" x14ac:dyDescent="0.2">
      <c r="D259" s="135">
        <f t="shared" ca="1" si="138"/>
        <v>0</v>
      </c>
      <c r="E259" s="135">
        <f t="shared" ca="1" si="138"/>
        <v>0</v>
      </c>
      <c r="F259" s="135">
        <f t="shared" ca="1" si="138"/>
        <v>0</v>
      </c>
      <c r="G259" s="135">
        <f t="shared" ca="1" si="138"/>
        <v>0</v>
      </c>
      <c r="H259" s="135">
        <f t="shared" ca="1" si="138"/>
        <v>0</v>
      </c>
      <c r="I259" s="135">
        <f t="shared" ca="1" si="138"/>
        <v>0</v>
      </c>
      <c r="J259" s="2">
        <f t="shared" ca="1" si="138"/>
        <v>0</v>
      </c>
      <c r="K259" s="135">
        <f t="shared" ca="1" si="138"/>
        <v>0</v>
      </c>
      <c r="L259" s="135">
        <f t="shared" ca="1" si="138"/>
        <v>0</v>
      </c>
      <c r="M259" s="135">
        <f t="shared" ca="1" si="138"/>
        <v>0</v>
      </c>
      <c r="N259" s="135">
        <f t="shared" ca="1" si="138"/>
        <v>0</v>
      </c>
      <c r="O259" s="135">
        <f t="shared" ca="1" si="138"/>
        <v>0</v>
      </c>
      <c r="P259" s="135">
        <f t="shared" ca="1" si="138"/>
        <v>0</v>
      </c>
      <c r="Q259" s="135">
        <f t="shared" ca="1" si="138"/>
        <v>0</v>
      </c>
      <c r="R259" s="135">
        <f t="shared" ca="1" si="138"/>
        <v>0</v>
      </c>
      <c r="S259" s="135">
        <f t="shared" ca="1" si="138"/>
        <v>0</v>
      </c>
      <c r="T259" s="135">
        <f t="shared" ca="1" si="133"/>
        <v>0</v>
      </c>
      <c r="U259" s="135">
        <f t="shared" ca="1" si="133"/>
        <v>0</v>
      </c>
      <c r="V259" s="135">
        <f t="shared" ca="1" si="133"/>
        <v>0</v>
      </c>
      <c r="W259" s="135">
        <f t="shared" ca="1" si="133"/>
        <v>0</v>
      </c>
      <c r="X259" s="135">
        <f t="shared" ca="1" si="133"/>
        <v>0</v>
      </c>
      <c r="Y259" s="135">
        <f t="shared" ca="1" si="133"/>
        <v>0</v>
      </c>
      <c r="Z259" s="135">
        <f t="shared" ca="1" si="133"/>
        <v>0</v>
      </c>
      <c r="AA259" s="135">
        <f t="shared" ca="1" si="133"/>
        <v>0</v>
      </c>
      <c r="AB259" s="135">
        <f t="shared" ca="1" si="133"/>
        <v>0</v>
      </c>
      <c r="AC259" s="135">
        <f t="shared" ca="1" si="133"/>
        <v>0</v>
      </c>
      <c r="AD259" s="135">
        <f t="shared" ca="1" si="133"/>
        <v>0</v>
      </c>
      <c r="AE259" s="135">
        <f t="shared" ca="1" si="133"/>
        <v>0</v>
      </c>
      <c r="AF259" s="135">
        <f t="shared" ref="T259:AI275" ca="1" si="139">INDIRECT($B$3&amp;"!R"&amp;(ROW()-$D$14)&amp;"C"&amp;(COLUMN()-$C$15),FALSE)</f>
        <v>0</v>
      </c>
      <c r="AG259" s="135">
        <f t="shared" ca="1" si="139"/>
        <v>0</v>
      </c>
      <c r="AH259" s="135">
        <f t="shared" ca="1" si="139"/>
        <v>0</v>
      </c>
      <c r="AI259" s="135">
        <f t="shared" ca="1" si="139"/>
        <v>0</v>
      </c>
      <c r="AJ259" s="135">
        <f t="shared" ca="1" si="137"/>
        <v>0</v>
      </c>
      <c r="AK259" s="135">
        <f t="shared" ca="1" si="137"/>
        <v>0</v>
      </c>
      <c r="AL259" s="135">
        <f t="shared" ca="1" si="137"/>
        <v>0</v>
      </c>
      <c r="AM259" s="135">
        <f t="shared" ca="1" si="137"/>
        <v>0</v>
      </c>
      <c r="AN259" s="135">
        <f t="shared" ca="1" si="137"/>
        <v>0</v>
      </c>
      <c r="AO259" s="135">
        <f t="shared" ca="1" si="137"/>
        <v>0</v>
      </c>
      <c r="AP259" s="135">
        <f t="shared" ca="1" si="137"/>
        <v>0</v>
      </c>
      <c r="AQ259" s="135">
        <f t="shared" ca="1" si="137"/>
        <v>0</v>
      </c>
      <c r="AR259" s="135">
        <f t="shared" ca="1" si="137"/>
        <v>0</v>
      </c>
      <c r="AS259" s="135">
        <f t="shared" ca="1" si="137"/>
        <v>0</v>
      </c>
      <c r="AT259" s="135">
        <f t="shared" ca="1" si="137"/>
        <v>0</v>
      </c>
      <c r="AU259" s="135">
        <f t="shared" ca="1" si="137"/>
        <v>0</v>
      </c>
      <c r="AV259" s="135">
        <f t="shared" ca="1" si="137"/>
        <v>0</v>
      </c>
      <c r="AW259" s="135">
        <f t="shared" ca="1" si="136"/>
        <v>0</v>
      </c>
      <c r="AX259" s="135">
        <f t="shared" ca="1" si="136"/>
        <v>0</v>
      </c>
      <c r="AY259" s="135">
        <f t="shared" ca="1" si="136"/>
        <v>0</v>
      </c>
      <c r="AZ259" s="135">
        <f t="shared" ca="1" si="136"/>
        <v>0</v>
      </c>
      <c r="BA259" s="135">
        <f t="shared" ca="1" si="136"/>
        <v>0</v>
      </c>
      <c r="BB259" s="135">
        <f t="shared" ca="1" si="136"/>
        <v>0</v>
      </c>
      <c r="BC259" s="135">
        <f t="shared" ca="1" si="136"/>
        <v>0</v>
      </c>
      <c r="BD259" s="135">
        <f t="shared" ca="1" si="136"/>
        <v>0</v>
      </c>
      <c r="BE259" s="135">
        <f t="shared" ca="1" si="136"/>
        <v>0</v>
      </c>
      <c r="BF259" s="135">
        <f t="shared" ca="1" si="136"/>
        <v>0</v>
      </c>
      <c r="BG259" s="135">
        <f t="shared" ca="1" si="136"/>
        <v>0</v>
      </c>
      <c r="BH259" s="135">
        <f t="shared" ca="1" si="136"/>
        <v>0</v>
      </c>
      <c r="BI259" s="135">
        <f t="shared" ca="1" si="136"/>
        <v>0</v>
      </c>
      <c r="BJ259" s="135">
        <f t="shared" ca="1" si="136"/>
        <v>0</v>
      </c>
      <c r="BK259" s="135">
        <f t="shared" ca="1" si="136"/>
        <v>0</v>
      </c>
      <c r="BL259" s="135"/>
      <c r="BM259" s="135">
        <f ca="1">IF(INDEX($D259:$BV259, 1, MATCH(BM$11,$D$15:$BV$15,0))&gt;=PV_Zone_Ranking!$C$45,0,1)</f>
        <v>0</v>
      </c>
      <c r="BN259" s="135">
        <f t="shared" ca="1" si="111"/>
        <v>0</v>
      </c>
      <c r="BQ259">
        <f ca="1">IF(PV_Zone_Ranking!$AK$18="SS",0,IF(PV_Zone_Ranking!$G$29=0,0,1-(INDEX($D259:$BY259, 1, MATCH(BQ$11,$D$15:$BY$15,0))-PV_Zone_Ranking!$F$29)/(PV_Zone_Ranking!$G$29-PV_Zone_Ranking!$F$29)))</f>
        <v>3.8575399157771662</v>
      </c>
      <c r="BR259">
        <f>IF(PV_Zone_Ranking!$AK$18="TX",0,IF(PV_Zone_Ranking!$G$29=0,0,1-(INDEX($D259:$BY259, 1, MATCH(BR$11,$D$15:$BY$15,0))-PV_Zone_Ranking!$F$29)/(PV_Zone_Ranking!$G$29-PV_Zone_Ranking!$F$29)))</f>
        <v>0</v>
      </c>
      <c r="BS259">
        <f ca="1">IF(PV_Zone_Ranking!$G$30=0,0,1-(INDEX($D259:$BY259, 1, MATCH(BS$11,$D$15:$BY$15,0))-PV_Zone_Ranking!$F$30)/(PV_Zone_Ranking!$G$30-PV_Zone_Ranking!$F$30))</f>
        <v>1.0774207710083805</v>
      </c>
      <c r="BT259">
        <f ca="1">IF(PV_Zone_Ranking!$G$28=0,0,1-(INDEX($D259:$BY259, 1, MATCH(BT$11,$D$15:$BY$15,0))-PV_Zone_Ranking!$F$28)/(PV_Zone_Ranking!$G$28-PV_Zone_Ranking!$F$28))</f>
        <v>16.799370740204573</v>
      </c>
      <c r="BU259">
        <f ca="1">IF(PV_Zone_Ranking!$AK$18="SS",0,IF(PV_Zone_Ranking!$G$26=0,0,1-(INDEX($D259:$BY259, 1, MATCH(BU$11,$D$15:$BY$15,0))-PV_Zone_Ranking!$F$26)/(PV_Zone_Ranking!$G$26-PV_Zone_Ranking!$F$26)))</f>
        <v>19.138888658952798</v>
      </c>
      <c r="BV259">
        <f>IF(PV_Zone_Ranking!$AK$18="TX",0,IF(PV_Zone_Ranking!$G$26=0,0,1-(INDEX($D259:$BY259, 1, MATCH(BV$11,$D$15:$BY$15,0))-PV_Zone_Ranking!$F$26)/(PV_Zone_Ranking!$G$26-PV_Zone_Ranking!$F$26)))</f>
        <v>0</v>
      </c>
      <c r="BW259">
        <v>62</v>
      </c>
      <c r="BX259">
        <f t="shared" ca="1" si="134"/>
        <v>0</v>
      </c>
      <c r="BY259">
        <f t="shared" ca="1" si="134"/>
        <v>0</v>
      </c>
      <c r="BZ259">
        <f t="shared" ca="1" si="134"/>
        <v>0</v>
      </c>
      <c r="CA259">
        <f t="shared" ca="1" si="134"/>
        <v>0</v>
      </c>
      <c r="CB259">
        <f t="shared" ca="1" si="134"/>
        <v>0</v>
      </c>
      <c r="CC259">
        <f t="shared" ca="1" si="134"/>
        <v>0</v>
      </c>
      <c r="CD259">
        <f t="shared" ca="1" si="134"/>
        <v>0</v>
      </c>
      <c r="CE259">
        <f t="shared" ca="1" si="134"/>
        <v>0</v>
      </c>
      <c r="CF259">
        <f t="shared" ca="1" si="134"/>
        <v>0</v>
      </c>
      <c r="CG259">
        <f t="shared" ca="1" si="134"/>
        <v>0</v>
      </c>
      <c r="CH259" s="3">
        <f t="shared" ca="1" si="120"/>
        <v>0</v>
      </c>
      <c r="CI259" s="3">
        <f ca="1">IF($BN259=0,IF(PV_Zone_Ranking!$AK$18="SS",INDEX($D259:$BY259, 1, MATCH(CI$11,$D$15:$BY$15,0)),IF(PV_Zone_Ranking!$AK$18="TX",INDEX($D259:$BY259, 1, MATCH(CI$12,$D$15:$BY$15,0)),"Error")),0)</f>
        <v>0</v>
      </c>
      <c r="CJ259" s="4">
        <f t="shared" ca="1" si="118"/>
        <v>0</v>
      </c>
      <c r="CK259">
        <f t="shared" ca="1" si="121"/>
        <v>0</v>
      </c>
      <c r="CL259">
        <f t="shared" ca="1" si="122"/>
        <v>0</v>
      </c>
      <c r="CM259" s="4" t="str">
        <f ca="1">IF(D259=0,"",IF(CH259=0,"",COUNTIF($CH$16:$CH$197,"&gt;"&amp;CH259)+COUNTIF($CH$197:$CH259,CH259)))</f>
        <v/>
      </c>
      <c r="CN259" t="str">
        <f ca="1">IF(D259=0,"",IF(CH259=0,"",COUNTIFS($CI$16:$CI$197,"&lt;"&amp;CI259,$CI$16:$CI$197,"&lt;&gt;"&amp;0)+COUNTIF($CI$197:$CI259,CI259)))</f>
        <v/>
      </c>
      <c r="CQ259">
        <v>244</v>
      </c>
      <c r="CR259" t="e">
        <f t="shared" ca="1" si="135"/>
        <v>#N/A</v>
      </c>
      <c r="CS259" t="e">
        <f t="shared" ca="1" si="135"/>
        <v>#N/A</v>
      </c>
      <c r="CT259" s="3" t="e">
        <f t="shared" ca="1" si="135"/>
        <v>#N/A</v>
      </c>
      <c r="CU259" s="3" t="e">
        <f t="shared" ca="1" si="135"/>
        <v>#N/A</v>
      </c>
      <c r="CV259" s="4" t="e">
        <f t="shared" ca="1" si="135"/>
        <v>#N/A</v>
      </c>
      <c r="CW259" s="4" t="e">
        <f t="shared" ca="1" si="112"/>
        <v>#N/A</v>
      </c>
      <c r="CY259">
        <v>244</v>
      </c>
      <c r="CZ259" t="e">
        <f t="shared" ca="1" si="123"/>
        <v>#N/A</v>
      </c>
      <c r="DA259" t="e">
        <f t="shared" ca="1" si="123"/>
        <v>#N/A</v>
      </c>
      <c r="DB259" s="3" t="e">
        <f t="shared" ca="1" si="123"/>
        <v>#N/A</v>
      </c>
      <c r="DC259" s="3" t="e">
        <f t="shared" ca="1" si="123"/>
        <v>#N/A</v>
      </c>
      <c r="DD259" s="4" t="e">
        <f t="shared" ca="1" si="123"/>
        <v>#N/A</v>
      </c>
      <c r="DE259" s="4" t="e">
        <f t="shared" ca="1" si="113"/>
        <v>#N/A</v>
      </c>
      <c r="DF259" t="e">
        <f t="shared" ca="1" si="114"/>
        <v>#N/A</v>
      </c>
    </row>
    <row r="260" spans="4:110" x14ac:dyDescent="0.2">
      <c r="D260" s="135">
        <f t="shared" ca="1" si="138"/>
        <v>0</v>
      </c>
      <c r="E260" s="135">
        <f t="shared" ca="1" si="138"/>
        <v>0</v>
      </c>
      <c r="F260" s="135">
        <f t="shared" ca="1" si="138"/>
        <v>0</v>
      </c>
      <c r="G260" s="135">
        <f t="shared" ca="1" si="138"/>
        <v>0</v>
      </c>
      <c r="H260" s="135">
        <f t="shared" ca="1" si="138"/>
        <v>0</v>
      </c>
      <c r="I260" s="135">
        <f t="shared" ca="1" si="138"/>
        <v>0</v>
      </c>
      <c r="J260" s="2">
        <f t="shared" ca="1" si="138"/>
        <v>0</v>
      </c>
      <c r="K260" s="135">
        <f t="shared" ca="1" si="138"/>
        <v>0</v>
      </c>
      <c r="L260" s="135">
        <f t="shared" ca="1" si="138"/>
        <v>0</v>
      </c>
      <c r="M260" s="135">
        <f t="shared" ca="1" si="138"/>
        <v>0</v>
      </c>
      <c r="N260" s="135">
        <f t="shared" ca="1" si="138"/>
        <v>0</v>
      </c>
      <c r="O260" s="135">
        <f t="shared" ca="1" si="138"/>
        <v>0</v>
      </c>
      <c r="P260" s="135">
        <f t="shared" ca="1" si="138"/>
        <v>0</v>
      </c>
      <c r="Q260" s="135">
        <f t="shared" ca="1" si="138"/>
        <v>0</v>
      </c>
      <c r="R260" s="135">
        <f t="shared" ca="1" si="138"/>
        <v>0</v>
      </c>
      <c r="S260" s="135">
        <f t="shared" ca="1" si="138"/>
        <v>0</v>
      </c>
      <c r="T260" s="135">
        <f t="shared" ca="1" si="139"/>
        <v>0</v>
      </c>
      <c r="U260" s="135">
        <f t="shared" ca="1" si="139"/>
        <v>0</v>
      </c>
      <c r="V260" s="135">
        <f t="shared" ca="1" si="139"/>
        <v>0</v>
      </c>
      <c r="W260" s="135">
        <f t="shared" ca="1" si="139"/>
        <v>0</v>
      </c>
      <c r="X260" s="135">
        <f t="shared" ca="1" si="139"/>
        <v>0</v>
      </c>
      <c r="Y260" s="135">
        <f t="shared" ca="1" si="139"/>
        <v>0</v>
      </c>
      <c r="Z260" s="135">
        <f t="shared" ca="1" si="139"/>
        <v>0</v>
      </c>
      <c r="AA260" s="135">
        <f t="shared" ca="1" si="139"/>
        <v>0</v>
      </c>
      <c r="AB260" s="135">
        <f t="shared" ca="1" si="139"/>
        <v>0</v>
      </c>
      <c r="AC260" s="135">
        <f t="shared" ca="1" si="139"/>
        <v>0</v>
      </c>
      <c r="AD260" s="135">
        <f t="shared" ca="1" si="139"/>
        <v>0</v>
      </c>
      <c r="AE260" s="135">
        <f t="shared" ca="1" si="139"/>
        <v>0</v>
      </c>
      <c r="AF260" s="135">
        <f t="shared" ca="1" si="139"/>
        <v>0</v>
      </c>
      <c r="AG260" s="135">
        <f t="shared" ca="1" si="139"/>
        <v>0</v>
      </c>
      <c r="AH260" s="135">
        <f t="shared" ca="1" si="139"/>
        <v>0</v>
      </c>
      <c r="AI260" s="135">
        <f t="shared" ca="1" si="139"/>
        <v>0</v>
      </c>
      <c r="AJ260" s="135">
        <f t="shared" ca="1" si="137"/>
        <v>0</v>
      </c>
      <c r="AK260" s="135">
        <f t="shared" ca="1" si="137"/>
        <v>0</v>
      </c>
      <c r="AL260" s="135">
        <f t="shared" ca="1" si="137"/>
        <v>0</v>
      </c>
      <c r="AM260" s="135">
        <f t="shared" ca="1" si="137"/>
        <v>0</v>
      </c>
      <c r="AN260" s="135">
        <f t="shared" ca="1" si="137"/>
        <v>0</v>
      </c>
      <c r="AO260" s="135">
        <f t="shared" ca="1" si="137"/>
        <v>0</v>
      </c>
      <c r="AP260" s="135">
        <f t="shared" ca="1" si="137"/>
        <v>0</v>
      </c>
      <c r="AQ260" s="135">
        <f t="shared" ca="1" si="137"/>
        <v>0</v>
      </c>
      <c r="AR260" s="135">
        <f t="shared" ca="1" si="137"/>
        <v>0</v>
      </c>
      <c r="AS260" s="135">
        <f t="shared" ca="1" si="137"/>
        <v>0</v>
      </c>
      <c r="AT260" s="135">
        <f t="shared" ca="1" si="137"/>
        <v>0</v>
      </c>
      <c r="AU260" s="135">
        <f t="shared" ca="1" si="137"/>
        <v>0</v>
      </c>
      <c r="AV260" s="135">
        <f t="shared" ca="1" si="137"/>
        <v>0</v>
      </c>
      <c r="AW260" s="135">
        <f t="shared" ca="1" si="136"/>
        <v>0</v>
      </c>
      <c r="AX260" s="135">
        <f t="shared" ca="1" si="136"/>
        <v>0</v>
      </c>
      <c r="AY260" s="135">
        <f t="shared" ca="1" si="136"/>
        <v>0</v>
      </c>
      <c r="AZ260" s="135">
        <f t="shared" ca="1" si="136"/>
        <v>0</v>
      </c>
      <c r="BA260" s="135">
        <f t="shared" ca="1" si="136"/>
        <v>0</v>
      </c>
      <c r="BB260" s="135">
        <f t="shared" ca="1" si="136"/>
        <v>0</v>
      </c>
      <c r="BC260" s="135">
        <f t="shared" ca="1" si="136"/>
        <v>0</v>
      </c>
      <c r="BD260" s="135">
        <f t="shared" ca="1" si="136"/>
        <v>0</v>
      </c>
      <c r="BE260" s="135">
        <f t="shared" ca="1" si="136"/>
        <v>0</v>
      </c>
      <c r="BF260" s="135">
        <f t="shared" ca="1" si="136"/>
        <v>0</v>
      </c>
      <c r="BG260" s="135">
        <f t="shared" ca="1" si="136"/>
        <v>0</v>
      </c>
      <c r="BH260" s="135">
        <f t="shared" ca="1" si="136"/>
        <v>0</v>
      </c>
      <c r="BI260" s="135">
        <f t="shared" ca="1" si="136"/>
        <v>0</v>
      </c>
      <c r="BJ260" s="135">
        <f t="shared" ca="1" si="136"/>
        <v>0</v>
      </c>
      <c r="BK260" s="135">
        <f t="shared" ca="1" si="136"/>
        <v>0</v>
      </c>
      <c r="BL260" s="135"/>
      <c r="BM260" s="135">
        <f ca="1">IF(INDEX($D260:$BV260, 1, MATCH(BM$11,$D$15:$BV$15,0))&gt;=PV_Zone_Ranking!$C$45,0,1)</f>
        <v>0</v>
      </c>
      <c r="BN260" s="135">
        <f t="shared" ca="1" si="111"/>
        <v>0</v>
      </c>
      <c r="BQ260">
        <f ca="1">IF(PV_Zone_Ranking!$AK$18="SS",0,IF(PV_Zone_Ranking!$G$29=0,0,1-(INDEX($D260:$BY260, 1, MATCH(BQ$11,$D$15:$BY$15,0))-PV_Zone_Ranking!$F$29)/(PV_Zone_Ranking!$G$29-PV_Zone_Ranking!$F$29)))</f>
        <v>3.8575399157771662</v>
      </c>
      <c r="BR260">
        <f>IF(PV_Zone_Ranking!$AK$18="TX",0,IF(PV_Zone_Ranking!$G$29=0,0,1-(INDEX($D260:$BY260, 1, MATCH(BR$11,$D$15:$BY$15,0))-PV_Zone_Ranking!$F$29)/(PV_Zone_Ranking!$G$29-PV_Zone_Ranking!$F$29)))</f>
        <v>0</v>
      </c>
      <c r="BS260">
        <f ca="1">IF(PV_Zone_Ranking!$G$30=0,0,1-(INDEX($D260:$BY260, 1, MATCH(BS$11,$D$15:$BY$15,0))-PV_Zone_Ranking!$F$30)/(PV_Zone_Ranking!$G$30-PV_Zone_Ranking!$F$30))</f>
        <v>1.0774207710083805</v>
      </c>
      <c r="BT260">
        <f ca="1">IF(PV_Zone_Ranking!$G$28=0,0,1-(INDEX($D260:$BY260, 1, MATCH(BT$11,$D$15:$BY$15,0))-PV_Zone_Ranking!$F$28)/(PV_Zone_Ranking!$G$28-PV_Zone_Ranking!$F$28))</f>
        <v>16.799370740204573</v>
      </c>
      <c r="BU260">
        <f ca="1">IF(PV_Zone_Ranking!$AK$18="SS",0,IF(PV_Zone_Ranking!$G$26=0,0,1-(INDEX($D260:$BY260, 1, MATCH(BU$11,$D$15:$BY$15,0))-PV_Zone_Ranking!$F$26)/(PV_Zone_Ranking!$G$26-PV_Zone_Ranking!$F$26)))</f>
        <v>19.138888658952798</v>
      </c>
      <c r="BV260">
        <f>IF(PV_Zone_Ranking!$AK$18="TX",0,IF(PV_Zone_Ranking!$G$26=0,0,1-(INDEX($D260:$BY260, 1, MATCH(BV$11,$D$15:$BY$15,0))-PV_Zone_Ranking!$F$26)/(PV_Zone_Ranking!$G$26-PV_Zone_Ranking!$F$26)))</f>
        <v>0</v>
      </c>
      <c r="BW260">
        <v>63</v>
      </c>
      <c r="BX260">
        <f t="shared" ca="1" si="134"/>
        <v>0</v>
      </c>
      <c r="BY260">
        <f t="shared" ca="1" si="134"/>
        <v>0</v>
      </c>
      <c r="BZ260">
        <f t="shared" ca="1" si="134"/>
        <v>0</v>
      </c>
      <c r="CA260">
        <f t="shared" ca="1" si="134"/>
        <v>0</v>
      </c>
      <c r="CB260">
        <f t="shared" ca="1" si="134"/>
        <v>0</v>
      </c>
      <c r="CC260">
        <f t="shared" ca="1" si="134"/>
        <v>0</v>
      </c>
      <c r="CD260">
        <f t="shared" ca="1" si="134"/>
        <v>0</v>
      </c>
      <c r="CE260">
        <f t="shared" ca="1" si="134"/>
        <v>0</v>
      </c>
      <c r="CF260">
        <f t="shared" ca="1" si="134"/>
        <v>0</v>
      </c>
      <c r="CG260">
        <f t="shared" ca="1" si="134"/>
        <v>0</v>
      </c>
      <c r="CH260" s="3">
        <f t="shared" ca="1" si="120"/>
        <v>0</v>
      </c>
      <c r="CI260" s="3">
        <f ca="1">IF($BN260=0,IF(PV_Zone_Ranking!$AK$18="SS",INDEX($D260:$BY260, 1, MATCH(CI$11,$D$15:$BY$15,0)),IF(PV_Zone_Ranking!$AK$18="TX",INDEX($D260:$BY260, 1, MATCH(CI$12,$D$15:$BY$15,0)),"Error")),0)</f>
        <v>0</v>
      </c>
      <c r="CJ260" s="4">
        <f t="shared" ca="1" si="118"/>
        <v>0</v>
      </c>
      <c r="CK260">
        <f t="shared" ca="1" si="121"/>
        <v>0</v>
      </c>
      <c r="CL260">
        <f t="shared" ca="1" si="122"/>
        <v>0</v>
      </c>
      <c r="CM260" s="4" t="str">
        <f ca="1">IF(D260=0,"",IF(CH260=0,"",COUNTIF($CH$16:$CH$197,"&gt;"&amp;CH260)+COUNTIF($CH$197:$CH260,CH260)))</f>
        <v/>
      </c>
      <c r="CN260" t="str">
        <f ca="1">IF(D260=0,"",IF(CH260=0,"",COUNTIFS($CI$16:$CI$197,"&lt;"&amp;CI260,$CI$16:$CI$197,"&lt;&gt;"&amp;0)+COUNTIF($CI$197:$CI260,CI260)))</f>
        <v/>
      </c>
      <c r="CQ260">
        <v>245</v>
      </c>
      <c r="CR260" t="e">
        <f t="shared" ca="1" si="135"/>
        <v>#N/A</v>
      </c>
      <c r="CS260" t="e">
        <f t="shared" ca="1" si="135"/>
        <v>#N/A</v>
      </c>
      <c r="CT260" s="3" t="e">
        <f t="shared" ca="1" si="135"/>
        <v>#N/A</v>
      </c>
      <c r="CU260" s="3" t="e">
        <f t="shared" ca="1" si="135"/>
        <v>#N/A</v>
      </c>
      <c r="CV260" s="4" t="e">
        <f t="shared" ca="1" si="135"/>
        <v>#N/A</v>
      </c>
      <c r="CW260" s="4" t="e">
        <f t="shared" ca="1" si="112"/>
        <v>#N/A</v>
      </c>
      <c r="CY260">
        <v>245</v>
      </c>
      <c r="CZ260" t="e">
        <f t="shared" ref="CZ260:DD310" ca="1" si="140">INDEX($CH$16:$CN$197,MATCH($CY260,$CN$16:$CN$197,0),MATCH(CZ$15,$CH$15:$CN$15,0))</f>
        <v>#N/A</v>
      </c>
      <c r="DA260" t="e">
        <f t="shared" ca="1" si="140"/>
        <v>#N/A</v>
      </c>
      <c r="DB260" s="3" t="e">
        <f t="shared" ca="1" si="140"/>
        <v>#N/A</v>
      </c>
      <c r="DC260" s="3" t="e">
        <f t="shared" ca="1" si="140"/>
        <v>#N/A</v>
      </c>
      <c r="DD260" s="4" t="e">
        <f t="shared" ca="1" si="140"/>
        <v>#N/A</v>
      </c>
      <c r="DE260" s="4" t="e">
        <f t="shared" ca="1" si="113"/>
        <v>#N/A</v>
      </c>
      <c r="DF260" t="e">
        <f t="shared" ca="1" si="114"/>
        <v>#N/A</v>
      </c>
    </row>
    <row r="261" spans="4:110" x14ac:dyDescent="0.2">
      <c r="D261" s="135">
        <f t="shared" ca="1" si="138"/>
        <v>0</v>
      </c>
      <c r="E261" s="135">
        <f t="shared" ca="1" si="138"/>
        <v>0</v>
      </c>
      <c r="F261" s="135">
        <f t="shared" ca="1" si="138"/>
        <v>0</v>
      </c>
      <c r="G261" s="135">
        <f t="shared" ca="1" si="138"/>
        <v>0</v>
      </c>
      <c r="H261" s="135">
        <f t="shared" ca="1" si="138"/>
        <v>0</v>
      </c>
      <c r="I261" s="135">
        <f t="shared" ca="1" si="138"/>
        <v>0</v>
      </c>
      <c r="J261" s="2">
        <f t="shared" ca="1" si="138"/>
        <v>0</v>
      </c>
      <c r="K261" s="135">
        <f t="shared" ca="1" si="138"/>
        <v>0</v>
      </c>
      <c r="L261" s="135">
        <f t="shared" ca="1" si="138"/>
        <v>0</v>
      </c>
      <c r="M261" s="135">
        <f t="shared" ca="1" si="138"/>
        <v>0</v>
      </c>
      <c r="N261" s="135">
        <f t="shared" ca="1" si="138"/>
        <v>0</v>
      </c>
      <c r="O261" s="135">
        <f t="shared" ca="1" si="138"/>
        <v>0</v>
      </c>
      <c r="P261" s="135">
        <f t="shared" ca="1" si="138"/>
        <v>0</v>
      </c>
      <c r="Q261" s="135">
        <f t="shared" ca="1" si="138"/>
        <v>0</v>
      </c>
      <c r="R261" s="135">
        <f t="shared" ca="1" si="138"/>
        <v>0</v>
      </c>
      <c r="S261" s="135">
        <f t="shared" ca="1" si="138"/>
        <v>0</v>
      </c>
      <c r="T261" s="135">
        <f t="shared" ca="1" si="139"/>
        <v>0</v>
      </c>
      <c r="U261" s="135">
        <f t="shared" ca="1" si="139"/>
        <v>0</v>
      </c>
      <c r="V261" s="135">
        <f t="shared" ca="1" si="139"/>
        <v>0</v>
      </c>
      <c r="W261" s="135">
        <f t="shared" ca="1" si="139"/>
        <v>0</v>
      </c>
      <c r="X261" s="135">
        <f t="shared" ca="1" si="139"/>
        <v>0</v>
      </c>
      <c r="Y261" s="135">
        <f t="shared" ca="1" si="139"/>
        <v>0</v>
      </c>
      <c r="Z261" s="135">
        <f t="shared" ca="1" si="139"/>
        <v>0</v>
      </c>
      <c r="AA261" s="135">
        <f t="shared" ca="1" si="139"/>
        <v>0</v>
      </c>
      <c r="AB261" s="135">
        <f t="shared" ca="1" si="139"/>
        <v>0</v>
      </c>
      <c r="AC261" s="135">
        <f t="shared" ca="1" si="139"/>
        <v>0</v>
      </c>
      <c r="AD261" s="135">
        <f t="shared" ca="1" si="139"/>
        <v>0</v>
      </c>
      <c r="AE261" s="135">
        <f t="shared" ca="1" si="139"/>
        <v>0</v>
      </c>
      <c r="AF261" s="135">
        <f t="shared" ca="1" si="139"/>
        <v>0</v>
      </c>
      <c r="AG261" s="135">
        <f t="shared" ca="1" si="139"/>
        <v>0</v>
      </c>
      <c r="AH261" s="135">
        <f t="shared" ca="1" si="139"/>
        <v>0</v>
      </c>
      <c r="AI261" s="135">
        <f t="shared" ca="1" si="139"/>
        <v>0</v>
      </c>
      <c r="AJ261" s="135">
        <f t="shared" ca="1" si="137"/>
        <v>0</v>
      </c>
      <c r="AK261" s="135">
        <f t="shared" ca="1" si="137"/>
        <v>0</v>
      </c>
      <c r="AL261" s="135">
        <f t="shared" ca="1" si="137"/>
        <v>0</v>
      </c>
      <c r="AM261" s="135">
        <f t="shared" ca="1" si="137"/>
        <v>0</v>
      </c>
      <c r="AN261" s="135">
        <f t="shared" ca="1" si="137"/>
        <v>0</v>
      </c>
      <c r="AO261" s="135">
        <f t="shared" ca="1" si="137"/>
        <v>0</v>
      </c>
      <c r="AP261" s="135">
        <f t="shared" ca="1" si="137"/>
        <v>0</v>
      </c>
      <c r="AQ261" s="135">
        <f t="shared" ca="1" si="137"/>
        <v>0</v>
      </c>
      <c r="AR261" s="135">
        <f t="shared" ca="1" si="137"/>
        <v>0</v>
      </c>
      <c r="AS261" s="135">
        <f t="shared" ca="1" si="137"/>
        <v>0</v>
      </c>
      <c r="AT261" s="135">
        <f t="shared" ca="1" si="137"/>
        <v>0</v>
      </c>
      <c r="AU261" s="135">
        <f t="shared" ca="1" si="137"/>
        <v>0</v>
      </c>
      <c r="AV261" s="135">
        <f t="shared" ca="1" si="137"/>
        <v>0</v>
      </c>
      <c r="AW261" s="135">
        <f t="shared" ca="1" si="136"/>
        <v>0</v>
      </c>
      <c r="AX261" s="135">
        <f t="shared" ca="1" si="136"/>
        <v>0</v>
      </c>
      <c r="AY261" s="135">
        <f t="shared" ca="1" si="136"/>
        <v>0</v>
      </c>
      <c r="AZ261" s="135">
        <f t="shared" ca="1" si="136"/>
        <v>0</v>
      </c>
      <c r="BA261" s="135">
        <f t="shared" ca="1" si="136"/>
        <v>0</v>
      </c>
      <c r="BB261" s="135">
        <f t="shared" ca="1" si="136"/>
        <v>0</v>
      </c>
      <c r="BC261" s="135">
        <f t="shared" ca="1" si="136"/>
        <v>0</v>
      </c>
      <c r="BD261" s="135">
        <f t="shared" ca="1" si="136"/>
        <v>0</v>
      </c>
      <c r="BE261" s="135">
        <f t="shared" ca="1" si="136"/>
        <v>0</v>
      </c>
      <c r="BF261" s="135">
        <f t="shared" ca="1" si="136"/>
        <v>0</v>
      </c>
      <c r="BG261" s="135">
        <f t="shared" ca="1" si="136"/>
        <v>0</v>
      </c>
      <c r="BH261" s="135">
        <f t="shared" ca="1" si="136"/>
        <v>0</v>
      </c>
      <c r="BI261" s="135">
        <f t="shared" ca="1" si="136"/>
        <v>0</v>
      </c>
      <c r="BJ261" s="135">
        <f t="shared" ca="1" si="136"/>
        <v>0</v>
      </c>
      <c r="BK261" s="135">
        <f t="shared" ca="1" si="136"/>
        <v>0</v>
      </c>
      <c r="BL261" s="135"/>
      <c r="BM261" s="135">
        <f ca="1">IF(INDEX($D261:$BV261, 1, MATCH(BM$11,$D$15:$BV$15,0))&gt;=PV_Zone_Ranking!$C$45,0,1)</f>
        <v>0</v>
      </c>
      <c r="BN261" s="135">
        <f t="shared" ca="1" si="111"/>
        <v>0</v>
      </c>
      <c r="BQ261">
        <f ca="1">IF(PV_Zone_Ranking!$AK$18="SS",0,IF(PV_Zone_Ranking!$G$29=0,0,1-(INDEX($D261:$BY261, 1, MATCH(BQ$11,$D$15:$BY$15,0))-PV_Zone_Ranking!$F$29)/(PV_Zone_Ranking!$G$29-PV_Zone_Ranking!$F$29)))</f>
        <v>3.8575399157771662</v>
      </c>
      <c r="BR261">
        <f>IF(PV_Zone_Ranking!$AK$18="TX",0,IF(PV_Zone_Ranking!$G$29=0,0,1-(INDEX($D261:$BY261, 1, MATCH(BR$11,$D$15:$BY$15,0))-PV_Zone_Ranking!$F$29)/(PV_Zone_Ranking!$G$29-PV_Zone_Ranking!$F$29)))</f>
        <v>0</v>
      </c>
      <c r="BS261">
        <f ca="1">IF(PV_Zone_Ranking!$G$30=0,0,1-(INDEX($D261:$BY261, 1, MATCH(BS$11,$D$15:$BY$15,0))-PV_Zone_Ranking!$F$30)/(PV_Zone_Ranking!$G$30-PV_Zone_Ranking!$F$30))</f>
        <v>1.0774207710083805</v>
      </c>
      <c r="BT261">
        <f ca="1">IF(PV_Zone_Ranking!$G$28=0,0,1-(INDEX($D261:$BY261, 1, MATCH(BT$11,$D$15:$BY$15,0))-PV_Zone_Ranking!$F$28)/(PV_Zone_Ranking!$G$28-PV_Zone_Ranking!$F$28))</f>
        <v>16.799370740204573</v>
      </c>
      <c r="BU261">
        <f ca="1">IF(PV_Zone_Ranking!$AK$18="SS",0,IF(PV_Zone_Ranking!$G$26=0,0,1-(INDEX($D261:$BY261, 1, MATCH(BU$11,$D$15:$BY$15,0))-PV_Zone_Ranking!$F$26)/(PV_Zone_Ranking!$G$26-PV_Zone_Ranking!$F$26)))</f>
        <v>19.138888658952798</v>
      </c>
      <c r="BV261">
        <f>IF(PV_Zone_Ranking!$AK$18="TX",0,IF(PV_Zone_Ranking!$G$26=0,0,1-(INDEX($D261:$BY261, 1, MATCH(BV$11,$D$15:$BY$15,0))-PV_Zone_Ranking!$F$26)/(PV_Zone_Ranking!$G$26-PV_Zone_Ranking!$F$26)))</f>
        <v>0</v>
      </c>
      <c r="BW261">
        <v>64</v>
      </c>
      <c r="BX261">
        <f t="shared" ca="1" si="134"/>
        <v>0</v>
      </c>
      <c r="BY261">
        <f t="shared" ca="1" si="134"/>
        <v>0</v>
      </c>
      <c r="BZ261">
        <f t="shared" ca="1" si="134"/>
        <v>0</v>
      </c>
      <c r="CA261">
        <f t="shared" ca="1" si="134"/>
        <v>0</v>
      </c>
      <c r="CB261">
        <f t="shared" ca="1" si="134"/>
        <v>0</v>
      </c>
      <c r="CC261">
        <f t="shared" ca="1" si="134"/>
        <v>0</v>
      </c>
      <c r="CD261">
        <f t="shared" ca="1" si="134"/>
        <v>0</v>
      </c>
      <c r="CE261">
        <f t="shared" ca="1" si="134"/>
        <v>0</v>
      </c>
      <c r="CF261">
        <f t="shared" ca="1" si="134"/>
        <v>0</v>
      </c>
      <c r="CG261">
        <f t="shared" ca="1" si="134"/>
        <v>0</v>
      </c>
      <c r="CH261" s="3">
        <f t="shared" ca="1" si="120"/>
        <v>0</v>
      </c>
      <c r="CI261" s="3">
        <f ca="1">IF($BN261=0,IF(PV_Zone_Ranking!$AK$18="SS",INDEX($D261:$BY261, 1, MATCH(CI$11,$D$15:$BY$15,0)),IF(PV_Zone_Ranking!$AK$18="TX",INDEX($D261:$BY261, 1, MATCH(CI$12,$D$15:$BY$15,0)),"Error")),0)</f>
        <v>0</v>
      </c>
      <c r="CJ261" s="4">
        <f t="shared" ca="1" si="118"/>
        <v>0</v>
      </c>
      <c r="CK261">
        <f t="shared" ca="1" si="121"/>
        <v>0</v>
      </c>
      <c r="CL261">
        <f t="shared" ca="1" si="122"/>
        <v>0</v>
      </c>
      <c r="CM261" s="4" t="str">
        <f ca="1">IF(D261=0,"",IF(CH261=0,"",COUNTIF($CH$16:$CH$197,"&gt;"&amp;CH261)+COUNTIF($CH$197:$CH261,CH261)))</f>
        <v/>
      </c>
      <c r="CN261" t="str">
        <f ca="1">IF(D261=0,"",IF(CH261=0,"",COUNTIFS($CI$16:$CI$197,"&lt;"&amp;CI261,$CI$16:$CI$197,"&lt;&gt;"&amp;0)+COUNTIF($CI$197:$CI261,CI261)))</f>
        <v/>
      </c>
      <c r="CQ261">
        <v>246</v>
      </c>
      <c r="CR261" t="e">
        <f t="shared" ca="1" si="135"/>
        <v>#N/A</v>
      </c>
      <c r="CS261" t="e">
        <f t="shared" ca="1" si="135"/>
        <v>#N/A</v>
      </c>
      <c r="CT261" s="3" t="e">
        <f t="shared" ca="1" si="135"/>
        <v>#N/A</v>
      </c>
      <c r="CU261" s="3" t="e">
        <f t="shared" ca="1" si="135"/>
        <v>#N/A</v>
      </c>
      <c r="CV261" s="4" t="e">
        <f t="shared" ca="1" si="135"/>
        <v>#N/A</v>
      </c>
      <c r="CW261" s="4" t="e">
        <f t="shared" ca="1" si="112"/>
        <v>#N/A</v>
      </c>
      <c r="CY261">
        <v>246</v>
      </c>
      <c r="CZ261" t="e">
        <f t="shared" ca="1" si="140"/>
        <v>#N/A</v>
      </c>
      <c r="DA261" t="e">
        <f t="shared" ca="1" si="140"/>
        <v>#N/A</v>
      </c>
      <c r="DB261" s="3" t="e">
        <f t="shared" ca="1" si="140"/>
        <v>#N/A</v>
      </c>
      <c r="DC261" s="3" t="e">
        <f t="shared" ca="1" si="140"/>
        <v>#N/A</v>
      </c>
      <c r="DD261" s="4" t="e">
        <f t="shared" ca="1" si="140"/>
        <v>#N/A</v>
      </c>
      <c r="DE261" s="4" t="e">
        <f t="shared" ca="1" si="113"/>
        <v>#N/A</v>
      </c>
      <c r="DF261" t="e">
        <f t="shared" ca="1" si="114"/>
        <v>#N/A</v>
      </c>
    </row>
    <row r="262" spans="4:110" x14ac:dyDescent="0.2">
      <c r="D262" s="135">
        <f t="shared" ca="1" si="138"/>
        <v>0</v>
      </c>
      <c r="E262" s="135">
        <f t="shared" ca="1" si="138"/>
        <v>0</v>
      </c>
      <c r="F262" s="135">
        <f t="shared" ca="1" si="138"/>
        <v>0</v>
      </c>
      <c r="G262" s="135">
        <f t="shared" ca="1" si="138"/>
        <v>0</v>
      </c>
      <c r="H262" s="135">
        <f t="shared" ca="1" si="138"/>
        <v>0</v>
      </c>
      <c r="I262" s="135">
        <f t="shared" ca="1" si="138"/>
        <v>0</v>
      </c>
      <c r="J262" s="2">
        <f t="shared" ca="1" si="138"/>
        <v>0</v>
      </c>
      <c r="K262" s="135">
        <f t="shared" ca="1" si="138"/>
        <v>0</v>
      </c>
      <c r="L262" s="135">
        <f t="shared" ca="1" si="138"/>
        <v>0</v>
      </c>
      <c r="M262" s="135">
        <f t="shared" ca="1" si="138"/>
        <v>0</v>
      </c>
      <c r="N262" s="135">
        <f t="shared" ca="1" si="138"/>
        <v>0</v>
      </c>
      <c r="O262" s="135">
        <f t="shared" ca="1" si="138"/>
        <v>0</v>
      </c>
      <c r="P262" s="135">
        <f t="shared" ca="1" si="138"/>
        <v>0</v>
      </c>
      <c r="Q262" s="135">
        <f t="shared" ca="1" si="138"/>
        <v>0</v>
      </c>
      <c r="R262" s="135">
        <f t="shared" ca="1" si="138"/>
        <v>0</v>
      </c>
      <c r="S262" s="135">
        <f t="shared" ca="1" si="138"/>
        <v>0</v>
      </c>
      <c r="T262" s="135">
        <f t="shared" ca="1" si="139"/>
        <v>0</v>
      </c>
      <c r="U262" s="135">
        <f t="shared" ca="1" si="139"/>
        <v>0</v>
      </c>
      <c r="V262" s="135">
        <f t="shared" ca="1" si="139"/>
        <v>0</v>
      </c>
      <c r="W262" s="135">
        <f t="shared" ca="1" si="139"/>
        <v>0</v>
      </c>
      <c r="X262" s="135">
        <f t="shared" ca="1" si="139"/>
        <v>0</v>
      </c>
      <c r="Y262" s="135">
        <f t="shared" ca="1" si="139"/>
        <v>0</v>
      </c>
      <c r="Z262" s="135">
        <f t="shared" ca="1" si="139"/>
        <v>0</v>
      </c>
      <c r="AA262" s="135">
        <f t="shared" ca="1" si="139"/>
        <v>0</v>
      </c>
      <c r="AB262" s="135">
        <f t="shared" ca="1" si="139"/>
        <v>0</v>
      </c>
      <c r="AC262" s="135">
        <f t="shared" ca="1" si="139"/>
        <v>0</v>
      </c>
      <c r="AD262" s="135">
        <f t="shared" ca="1" si="139"/>
        <v>0</v>
      </c>
      <c r="AE262" s="135">
        <f t="shared" ca="1" si="139"/>
        <v>0</v>
      </c>
      <c r="AF262" s="135">
        <f t="shared" ca="1" si="139"/>
        <v>0</v>
      </c>
      <c r="AG262" s="135">
        <f t="shared" ca="1" si="139"/>
        <v>0</v>
      </c>
      <c r="AH262" s="135">
        <f t="shared" ca="1" si="139"/>
        <v>0</v>
      </c>
      <c r="AI262" s="135">
        <f t="shared" ca="1" si="139"/>
        <v>0</v>
      </c>
      <c r="AJ262" s="135">
        <f t="shared" ca="1" si="137"/>
        <v>0</v>
      </c>
      <c r="AK262" s="135">
        <f t="shared" ca="1" si="137"/>
        <v>0</v>
      </c>
      <c r="AL262" s="135">
        <f t="shared" ca="1" si="137"/>
        <v>0</v>
      </c>
      <c r="AM262" s="135">
        <f t="shared" ca="1" si="137"/>
        <v>0</v>
      </c>
      <c r="AN262" s="135">
        <f t="shared" ca="1" si="137"/>
        <v>0</v>
      </c>
      <c r="AO262" s="135">
        <f t="shared" ca="1" si="137"/>
        <v>0</v>
      </c>
      <c r="AP262" s="135">
        <f t="shared" ca="1" si="137"/>
        <v>0</v>
      </c>
      <c r="AQ262" s="135">
        <f t="shared" ca="1" si="137"/>
        <v>0</v>
      </c>
      <c r="AR262" s="135">
        <f t="shared" ca="1" si="137"/>
        <v>0</v>
      </c>
      <c r="AS262" s="135">
        <f t="shared" ca="1" si="137"/>
        <v>0</v>
      </c>
      <c r="AT262" s="135">
        <f t="shared" ca="1" si="137"/>
        <v>0</v>
      </c>
      <c r="AU262" s="135">
        <f t="shared" ca="1" si="137"/>
        <v>0</v>
      </c>
      <c r="AV262" s="135">
        <f t="shared" ca="1" si="137"/>
        <v>0</v>
      </c>
      <c r="AW262" s="135">
        <f t="shared" ca="1" si="136"/>
        <v>0</v>
      </c>
      <c r="AX262" s="135">
        <f t="shared" ca="1" si="136"/>
        <v>0</v>
      </c>
      <c r="AY262" s="135">
        <f t="shared" ca="1" si="136"/>
        <v>0</v>
      </c>
      <c r="AZ262" s="135">
        <f t="shared" ca="1" si="136"/>
        <v>0</v>
      </c>
      <c r="BA262" s="135">
        <f t="shared" ca="1" si="136"/>
        <v>0</v>
      </c>
      <c r="BB262" s="135">
        <f t="shared" ca="1" si="136"/>
        <v>0</v>
      </c>
      <c r="BC262" s="135">
        <f t="shared" ca="1" si="136"/>
        <v>0</v>
      </c>
      <c r="BD262" s="135">
        <f t="shared" ca="1" si="136"/>
        <v>0</v>
      </c>
      <c r="BE262" s="135">
        <f t="shared" ca="1" si="136"/>
        <v>0</v>
      </c>
      <c r="BF262" s="135">
        <f t="shared" ca="1" si="136"/>
        <v>0</v>
      </c>
      <c r="BG262" s="135">
        <f t="shared" ca="1" si="136"/>
        <v>0</v>
      </c>
      <c r="BH262" s="135">
        <f t="shared" ca="1" si="136"/>
        <v>0</v>
      </c>
      <c r="BI262" s="135">
        <f t="shared" ca="1" si="136"/>
        <v>0</v>
      </c>
      <c r="BJ262" s="135">
        <f t="shared" ca="1" si="136"/>
        <v>0</v>
      </c>
      <c r="BK262" s="135">
        <f t="shared" ca="1" si="136"/>
        <v>0</v>
      </c>
      <c r="BL262" s="135"/>
      <c r="BM262" s="135">
        <f ca="1">IF(INDEX($D262:$BV262, 1, MATCH(BM$11,$D$15:$BV$15,0))&gt;=PV_Zone_Ranking!$C$45,0,1)</f>
        <v>0</v>
      </c>
      <c r="BN262" s="135">
        <f t="shared" ref="BN262:BN325" ca="1" si="141">SUM(BM262)</f>
        <v>0</v>
      </c>
      <c r="BQ262">
        <f ca="1">IF(PV_Zone_Ranking!$AK$18="SS",0,IF(PV_Zone_Ranking!$G$29=0,0,1-(INDEX($D262:$BY262, 1, MATCH(BQ$11,$D$15:$BY$15,0))-PV_Zone_Ranking!$F$29)/(PV_Zone_Ranking!$G$29-PV_Zone_Ranking!$F$29)))</f>
        <v>3.8575399157771662</v>
      </c>
      <c r="BR262">
        <f>IF(PV_Zone_Ranking!$AK$18="TX",0,IF(PV_Zone_Ranking!$G$29=0,0,1-(INDEX($D262:$BY262, 1, MATCH(BR$11,$D$15:$BY$15,0))-PV_Zone_Ranking!$F$29)/(PV_Zone_Ranking!$G$29-PV_Zone_Ranking!$F$29)))</f>
        <v>0</v>
      </c>
      <c r="BS262">
        <f ca="1">IF(PV_Zone_Ranking!$G$30=0,0,1-(INDEX($D262:$BY262, 1, MATCH(BS$11,$D$15:$BY$15,0))-PV_Zone_Ranking!$F$30)/(PV_Zone_Ranking!$G$30-PV_Zone_Ranking!$F$30))</f>
        <v>1.0774207710083805</v>
      </c>
      <c r="BT262">
        <f ca="1">IF(PV_Zone_Ranking!$G$28=0,0,1-(INDEX($D262:$BY262, 1, MATCH(BT$11,$D$15:$BY$15,0))-PV_Zone_Ranking!$F$28)/(PV_Zone_Ranking!$G$28-PV_Zone_Ranking!$F$28))</f>
        <v>16.799370740204573</v>
      </c>
      <c r="BU262">
        <f ca="1">IF(PV_Zone_Ranking!$AK$18="SS",0,IF(PV_Zone_Ranking!$G$26=0,0,1-(INDEX($D262:$BY262, 1, MATCH(BU$11,$D$15:$BY$15,0))-PV_Zone_Ranking!$F$26)/(PV_Zone_Ranking!$G$26-PV_Zone_Ranking!$F$26)))</f>
        <v>19.138888658952798</v>
      </c>
      <c r="BV262">
        <f>IF(PV_Zone_Ranking!$AK$18="TX",0,IF(PV_Zone_Ranking!$G$26=0,0,1-(INDEX($D262:$BY262, 1, MATCH(BV$11,$D$15:$BY$15,0))-PV_Zone_Ranking!$F$26)/(PV_Zone_Ranking!$G$26-PV_Zone_Ranking!$F$26)))</f>
        <v>0</v>
      </c>
      <c r="BW262">
        <v>65</v>
      </c>
      <c r="BX262">
        <f t="shared" ca="1" si="134"/>
        <v>0</v>
      </c>
      <c r="BY262">
        <f t="shared" ca="1" si="134"/>
        <v>0</v>
      </c>
      <c r="BZ262">
        <f t="shared" ca="1" si="134"/>
        <v>0</v>
      </c>
      <c r="CA262">
        <f t="shared" ca="1" si="134"/>
        <v>0</v>
      </c>
      <c r="CB262">
        <f t="shared" ca="1" si="134"/>
        <v>0</v>
      </c>
      <c r="CC262">
        <f t="shared" ca="1" si="134"/>
        <v>0</v>
      </c>
      <c r="CD262">
        <f t="shared" ca="1" si="134"/>
        <v>0</v>
      </c>
      <c r="CE262">
        <f t="shared" ca="1" si="134"/>
        <v>0</v>
      </c>
      <c r="CF262">
        <f t="shared" ca="1" si="134"/>
        <v>0</v>
      </c>
      <c r="CG262">
        <f t="shared" ca="1" si="134"/>
        <v>0</v>
      </c>
      <c r="CH262" s="3">
        <f t="shared" ca="1" si="120"/>
        <v>0</v>
      </c>
      <c r="CI262" s="3">
        <f ca="1">IF($BN262=0,IF(PV_Zone_Ranking!$AK$18="SS",INDEX($D262:$BY262, 1, MATCH(CI$11,$D$15:$BY$15,0)),IF(PV_Zone_Ranking!$AK$18="TX",INDEX($D262:$BY262, 1, MATCH(CI$12,$D$15:$BY$15,0)),"Error")),0)</f>
        <v>0</v>
      </c>
      <c r="CJ262" s="4">
        <f t="shared" ca="1" si="118"/>
        <v>0</v>
      </c>
      <c r="CK262">
        <f t="shared" ca="1" si="121"/>
        <v>0</v>
      </c>
      <c r="CL262">
        <f t="shared" ca="1" si="122"/>
        <v>0</v>
      </c>
      <c r="CM262" s="4" t="str">
        <f ca="1">IF(D262=0,"",IF(CH262=0,"",COUNTIF($CH$16:$CH$197,"&gt;"&amp;CH262)+COUNTIF($CH$197:$CH262,CH262)))</f>
        <v/>
      </c>
      <c r="CN262" t="str">
        <f ca="1">IF(D262=0,"",IF(CH262=0,"",COUNTIFS($CI$16:$CI$197,"&lt;"&amp;CI262,$CI$16:$CI$197,"&lt;&gt;"&amp;0)+COUNTIF($CI$197:$CI262,CI262)))</f>
        <v/>
      </c>
      <c r="CQ262">
        <v>247</v>
      </c>
      <c r="CR262" t="e">
        <f t="shared" ca="1" si="135"/>
        <v>#N/A</v>
      </c>
      <c r="CS262" t="e">
        <f t="shared" ca="1" si="135"/>
        <v>#N/A</v>
      </c>
      <c r="CT262" s="3" t="e">
        <f t="shared" ca="1" si="135"/>
        <v>#N/A</v>
      </c>
      <c r="CU262" s="3" t="e">
        <f t="shared" ca="1" si="135"/>
        <v>#N/A</v>
      </c>
      <c r="CV262" s="4" t="e">
        <f t="shared" ca="1" si="135"/>
        <v>#N/A</v>
      </c>
      <c r="CW262" s="4" t="e">
        <f t="shared" ref="CW262:CW325" ca="1" si="142">CW261+CV262/1000</f>
        <v>#N/A</v>
      </c>
      <c r="CY262">
        <v>247</v>
      </c>
      <c r="CZ262" t="e">
        <f t="shared" ca="1" si="140"/>
        <v>#N/A</v>
      </c>
      <c r="DA262" t="e">
        <f t="shared" ca="1" si="140"/>
        <v>#N/A</v>
      </c>
      <c r="DB262" s="3" t="e">
        <f t="shared" ca="1" si="140"/>
        <v>#N/A</v>
      </c>
      <c r="DC262" s="3" t="e">
        <f t="shared" ca="1" si="140"/>
        <v>#N/A</v>
      </c>
      <c r="DD262" s="4" t="e">
        <f t="shared" ca="1" si="140"/>
        <v>#N/A</v>
      </c>
      <c r="DE262" s="4" t="e">
        <f t="shared" ref="DE262:DE325" ca="1" si="143">DE261+DD262/1000</f>
        <v>#N/A</v>
      </c>
      <c r="DF262" t="e">
        <f t="shared" ref="DF262:DF325" ca="1" si="144">CHAR(39)&amp;DA262&amp;CHAR(39)</f>
        <v>#N/A</v>
      </c>
    </row>
    <row r="263" spans="4:110" x14ac:dyDescent="0.2">
      <c r="D263" s="135">
        <f t="shared" ca="1" si="138"/>
        <v>0</v>
      </c>
      <c r="E263" s="135">
        <f t="shared" ca="1" si="138"/>
        <v>0</v>
      </c>
      <c r="F263" s="135">
        <f t="shared" ca="1" si="138"/>
        <v>0</v>
      </c>
      <c r="G263" s="135">
        <f t="shared" ca="1" si="138"/>
        <v>0</v>
      </c>
      <c r="H263" s="135">
        <f t="shared" ca="1" si="138"/>
        <v>0</v>
      </c>
      <c r="I263" s="135">
        <f t="shared" ca="1" si="138"/>
        <v>0</v>
      </c>
      <c r="J263" s="2">
        <f t="shared" ca="1" si="138"/>
        <v>0</v>
      </c>
      <c r="K263" s="135">
        <f t="shared" ca="1" si="138"/>
        <v>0</v>
      </c>
      <c r="L263" s="135">
        <f t="shared" ca="1" si="138"/>
        <v>0</v>
      </c>
      <c r="M263" s="135">
        <f t="shared" ca="1" si="138"/>
        <v>0</v>
      </c>
      <c r="N263" s="135">
        <f t="shared" ca="1" si="138"/>
        <v>0</v>
      </c>
      <c r="O263" s="135">
        <f t="shared" ca="1" si="138"/>
        <v>0</v>
      </c>
      <c r="P263" s="135">
        <f t="shared" ca="1" si="138"/>
        <v>0</v>
      </c>
      <c r="Q263" s="135">
        <f t="shared" ca="1" si="138"/>
        <v>0</v>
      </c>
      <c r="R263" s="135">
        <f t="shared" ca="1" si="138"/>
        <v>0</v>
      </c>
      <c r="S263" s="135">
        <f t="shared" ca="1" si="138"/>
        <v>0</v>
      </c>
      <c r="T263" s="135">
        <f t="shared" ca="1" si="139"/>
        <v>0</v>
      </c>
      <c r="U263" s="135">
        <f t="shared" ca="1" si="139"/>
        <v>0</v>
      </c>
      <c r="V263" s="135">
        <f t="shared" ca="1" si="139"/>
        <v>0</v>
      </c>
      <c r="W263" s="135">
        <f t="shared" ca="1" si="139"/>
        <v>0</v>
      </c>
      <c r="X263" s="135">
        <f t="shared" ca="1" si="139"/>
        <v>0</v>
      </c>
      <c r="Y263" s="135">
        <f t="shared" ca="1" si="139"/>
        <v>0</v>
      </c>
      <c r="Z263" s="135">
        <f t="shared" ca="1" si="139"/>
        <v>0</v>
      </c>
      <c r="AA263" s="135">
        <f t="shared" ca="1" si="139"/>
        <v>0</v>
      </c>
      <c r="AB263" s="135">
        <f t="shared" ca="1" si="139"/>
        <v>0</v>
      </c>
      <c r="AC263" s="135">
        <f t="shared" ca="1" si="139"/>
        <v>0</v>
      </c>
      <c r="AD263" s="135">
        <f t="shared" ca="1" si="139"/>
        <v>0</v>
      </c>
      <c r="AE263" s="135">
        <f t="shared" ca="1" si="139"/>
        <v>0</v>
      </c>
      <c r="AF263" s="135">
        <f t="shared" ca="1" si="139"/>
        <v>0</v>
      </c>
      <c r="AG263" s="135">
        <f t="shared" ca="1" si="139"/>
        <v>0</v>
      </c>
      <c r="AH263" s="135">
        <f t="shared" ca="1" si="139"/>
        <v>0</v>
      </c>
      <c r="AI263" s="135">
        <f t="shared" ca="1" si="139"/>
        <v>0</v>
      </c>
      <c r="AJ263" s="135">
        <f t="shared" ca="1" si="137"/>
        <v>0</v>
      </c>
      <c r="AK263" s="135">
        <f t="shared" ca="1" si="137"/>
        <v>0</v>
      </c>
      <c r="AL263" s="135">
        <f t="shared" ca="1" si="137"/>
        <v>0</v>
      </c>
      <c r="AM263" s="135">
        <f t="shared" ca="1" si="137"/>
        <v>0</v>
      </c>
      <c r="AN263" s="135">
        <f t="shared" ca="1" si="137"/>
        <v>0</v>
      </c>
      <c r="AO263" s="135">
        <f t="shared" ca="1" si="137"/>
        <v>0</v>
      </c>
      <c r="AP263" s="135">
        <f t="shared" ca="1" si="137"/>
        <v>0</v>
      </c>
      <c r="AQ263" s="135">
        <f t="shared" ca="1" si="137"/>
        <v>0</v>
      </c>
      <c r="AR263" s="135">
        <f t="shared" ca="1" si="137"/>
        <v>0</v>
      </c>
      <c r="AS263" s="135">
        <f t="shared" ca="1" si="137"/>
        <v>0</v>
      </c>
      <c r="AT263" s="135">
        <f t="shared" ca="1" si="137"/>
        <v>0</v>
      </c>
      <c r="AU263" s="135">
        <f t="shared" ca="1" si="137"/>
        <v>0</v>
      </c>
      <c r="AV263" s="135">
        <f t="shared" ca="1" si="137"/>
        <v>0</v>
      </c>
      <c r="AW263" s="135">
        <f t="shared" ca="1" si="136"/>
        <v>0</v>
      </c>
      <c r="AX263" s="135">
        <f t="shared" ca="1" si="136"/>
        <v>0</v>
      </c>
      <c r="AY263" s="135">
        <f t="shared" ca="1" si="136"/>
        <v>0</v>
      </c>
      <c r="AZ263" s="135">
        <f t="shared" ca="1" si="136"/>
        <v>0</v>
      </c>
      <c r="BA263" s="135">
        <f t="shared" ca="1" si="136"/>
        <v>0</v>
      </c>
      <c r="BB263" s="135">
        <f t="shared" ca="1" si="136"/>
        <v>0</v>
      </c>
      <c r="BC263" s="135">
        <f t="shared" ca="1" si="136"/>
        <v>0</v>
      </c>
      <c r="BD263" s="135">
        <f t="shared" ca="1" si="136"/>
        <v>0</v>
      </c>
      <c r="BE263" s="135">
        <f t="shared" ca="1" si="136"/>
        <v>0</v>
      </c>
      <c r="BF263" s="135">
        <f t="shared" ca="1" si="136"/>
        <v>0</v>
      </c>
      <c r="BG263" s="135">
        <f t="shared" ca="1" si="136"/>
        <v>0</v>
      </c>
      <c r="BH263" s="135">
        <f t="shared" ca="1" si="136"/>
        <v>0</v>
      </c>
      <c r="BI263" s="135">
        <f t="shared" ca="1" si="136"/>
        <v>0</v>
      </c>
      <c r="BJ263" s="135">
        <f t="shared" ca="1" si="136"/>
        <v>0</v>
      </c>
      <c r="BK263" s="135">
        <f t="shared" ca="1" si="136"/>
        <v>0</v>
      </c>
      <c r="BL263" s="135"/>
      <c r="BM263" s="135">
        <f ca="1">IF(INDEX($D263:$BV263, 1, MATCH(BM$11,$D$15:$BV$15,0))&gt;=PV_Zone_Ranking!$C$45,0,1)</f>
        <v>0</v>
      </c>
      <c r="BN263" s="135">
        <f t="shared" ca="1" si="141"/>
        <v>0</v>
      </c>
      <c r="BQ263">
        <f ca="1">IF(PV_Zone_Ranking!$AK$18="SS",0,IF(PV_Zone_Ranking!$G$29=0,0,1-(INDEX($D263:$BY263, 1, MATCH(BQ$11,$D$15:$BY$15,0))-PV_Zone_Ranking!$F$29)/(PV_Zone_Ranking!$G$29-PV_Zone_Ranking!$F$29)))</f>
        <v>3.8575399157771662</v>
      </c>
      <c r="BR263">
        <f>IF(PV_Zone_Ranking!$AK$18="TX",0,IF(PV_Zone_Ranking!$G$29=0,0,1-(INDEX($D263:$BY263, 1, MATCH(BR$11,$D$15:$BY$15,0))-PV_Zone_Ranking!$F$29)/(PV_Zone_Ranking!$G$29-PV_Zone_Ranking!$F$29)))</f>
        <v>0</v>
      </c>
      <c r="BS263">
        <f ca="1">IF(PV_Zone_Ranking!$G$30=0,0,1-(INDEX($D263:$BY263, 1, MATCH(BS$11,$D$15:$BY$15,0))-PV_Zone_Ranking!$F$30)/(PV_Zone_Ranking!$G$30-PV_Zone_Ranking!$F$30))</f>
        <v>1.0774207710083805</v>
      </c>
      <c r="BT263">
        <f ca="1">IF(PV_Zone_Ranking!$G$28=0,0,1-(INDEX($D263:$BY263, 1, MATCH(BT$11,$D$15:$BY$15,0))-PV_Zone_Ranking!$F$28)/(PV_Zone_Ranking!$G$28-PV_Zone_Ranking!$F$28))</f>
        <v>16.799370740204573</v>
      </c>
      <c r="BU263">
        <f ca="1">IF(PV_Zone_Ranking!$AK$18="SS",0,IF(PV_Zone_Ranking!$G$26=0,0,1-(INDEX($D263:$BY263, 1, MATCH(BU$11,$D$15:$BY$15,0))-PV_Zone_Ranking!$F$26)/(PV_Zone_Ranking!$G$26-PV_Zone_Ranking!$F$26)))</f>
        <v>19.138888658952798</v>
      </c>
      <c r="BV263">
        <f>IF(PV_Zone_Ranking!$AK$18="TX",0,IF(PV_Zone_Ranking!$G$26=0,0,1-(INDEX($D263:$BY263, 1, MATCH(BV$11,$D$15:$BY$15,0))-PV_Zone_Ranking!$F$26)/(PV_Zone_Ranking!$G$26-PV_Zone_Ranking!$F$26)))</f>
        <v>0</v>
      </c>
      <c r="BW263">
        <v>66</v>
      </c>
      <c r="BX263">
        <f t="shared" ca="1" si="134"/>
        <v>0</v>
      </c>
      <c r="BY263">
        <f t="shared" ca="1" si="134"/>
        <v>0</v>
      </c>
      <c r="BZ263">
        <f t="shared" ca="1" si="134"/>
        <v>0</v>
      </c>
      <c r="CA263">
        <f t="shared" ca="1" si="134"/>
        <v>0</v>
      </c>
      <c r="CB263">
        <f t="shared" ca="1" si="134"/>
        <v>0</v>
      </c>
      <c r="CC263">
        <f t="shared" ca="1" si="134"/>
        <v>0</v>
      </c>
      <c r="CD263">
        <f t="shared" ca="1" si="134"/>
        <v>0</v>
      </c>
      <c r="CE263">
        <f t="shared" ca="1" si="134"/>
        <v>0</v>
      </c>
      <c r="CF263">
        <f t="shared" ca="1" si="134"/>
        <v>0</v>
      </c>
      <c r="CG263">
        <f t="shared" ca="1" si="134"/>
        <v>0</v>
      </c>
      <c r="CH263" s="3">
        <f t="shared" ca="1" si="120"/>
        <v>0</v>
      </c>
      <c r="CI263" s="3">
        <f ca="1">IF($BN263=0,IF(PV_Zone_Ranking!$AK$18="SS",INDEX($D263:$BY263, 1, MATCH(CI$11,$D$15:$BY$15,0)),IF(PV_Zone_Ranking!$AK$18="TX",INDEX($D263:$BY263, 1, MATCH(CI$12,$D$15:$BY$15,0)),"Error")),0)</f>
        <v>0</v>
      </c>
      <c r="CJ263" s="4">
        <f t="shared" ca="1" si="118"/>
        <v>0</v>
      </c>
      <c r="CK263">
        <f t="shared" ca="1" si="121"/>
        <v>0</v>
      </c>
      <c r="CL263">
        <f t="shared" ca="1" si="122"/>
        <v>0</v>
      </c>
      <c r="CM263" s="4" t="str">
        <f ca="1">IF(D263=0,"",IF(CH263=0,"",COUNTIF($CH$16:$CH$197,"&gt;"&amp;CH263)+COUNTIF($CH$197:$CH263,CH263)))</f>
        <v/>
      </c>
      <c r="CN263" t="str">
        <f ca="1">IF(D263=0,"",IF(CH263=0,"",COUNTIFS($CI$16:$CI$197,"&lt;"&amp;CI263,$CI$16:$CI$197,"&lt;&gt;"&amp;0)+COUNTIF($CI$197:$CI263,CI263)))</f>
        <v/>
      </c>
      <c r="CQ263">
        <v>248</v>
      </c>
      <c r="CR263" t="e">
        <f t="shared" ca="1" si="135"/>
        <v>#N/A</v>
      </c>
      <c r="CS263" t="e">
        <f t="shared" ca="1" si="135"/>
        <v>#N/A</v>
      </c>
      <c r="CT263" s="3" t="e">
        <f t="shared" ca="1" si="135"/>
        <v>#N/A</v>
      </c>
      <c r="CU263" s="3" t="e">
        <f t="shared" ca="1" si="135"/>
        <v>#N/A</v>
      </c>
      <c r="CV263" s="4" t="e">
        <f t="shared" ca="1" si="135"/>
        <v>#N/A</v>
      </c>
      <c r="CW263" s="4" t="e">
        <f t="shared" ca="1" si="142"/>
        <v>#N/A</v>
      </c>
      <c r="CY263">
        <v>248</v>
      </c>
      <c r="CZ263" t="e">
        <f t="shared" ca="1" si="140"/>
        <v>#N/A</v>
      </c>
      <c r="DA263" t="e">
        <f t="shared" ca="1" si="140"/>
        <v>#N/A</v>
      </c>
      <c r="DB263" s="3" t="e">
        <f t="shared" ca="1" si="140"/>
        <v>#N/A</v>
      </c>
      <c r="DC263" s="3" t="e">
        <f t="shared" ca="1" si="140"/>
        <v>#N/A</v>
      </c>
      <c r="DD263" s="4" t="e">
        <f t="shared" ca="1" si="140"/>
        <v>#N/A</v>
      </c>
      <c r="DE263" s="4" t="e">
        <f t="shared" ca="1" si="143"/>
        <v>#N/A</v>
      </c>
      <c r="DF263" t="e">
        <f t="shared" ca="1" si="144"/>
        <v>#N/A</v>
      </c>
    </row>
    <row r="264" spans="4:110" x14ac:dyDescent="0.2">
      <c r="D264" s="135">
        <f t="shared" ca="1" si="138"/>
        <v>0</v>
      </c>
      <c r="E264" s="135">
        <f t="shared" ca="1" si="138"/>
        <v>0</v>
      </c>
      <c r="F264" s="135">
        <f t="shared" ca="1" si="138"/>
        <v>0</v>
      </c>
      <c r="G264" s="135">
        <f t="shared" ca="1" si="138"/>
        <v>0</v>
      </c>
      <c r="H264" s="135">
        <f t="shared" ca="1" si="138"/>
        <v>0</v>
      </c>
      <c r="I264" s="135">
        <f t="shared" ca="1" si="138"/>
        <v>0</v>
      </c>
      <c r="J264" s="2">
        <f t="shared" ca="1" si="138"/>
        <v>0</v>
      </c>
      <c r="K264" s="135">
        <f t="shared" ca="1" si="138"/>
        <v>0</v>
      </c>
      <c r="L264" s="135">
        <f t="shared" ca="1" si="138"/>
        <v>0</v>
      </c>
      <c r="M264" s="135">
        <f t="shared" ca="1" si="138"/>
        <v>0</v>
      </c>
      <c r="N264" s="135">
        <f t="shared" ca="1" si="138"/>
        <v>0</v>
      </c>
      <c r="O264" s="135">
        <f t="shared" ca="1" si="138"/>
        <v>0</v>
      </c>
      <c r="P264" s="135">
        <f t="shared" ca="1" si="138"/>
        <v>0</v>
      </c>
      <c r="Q264" s="135">
        <f t="shared" ca="1" si="138"/>
        <v>0</v>
      </c>
      <c r="R264" s="135">
        <f t="shared" ca="1" si="138"/>
        <v>0</v>
      </c>
      <c r="S264" s="135">
        <f t="shared" ca="1" si="138"/>
        <v>0</v>
      </c>
      <c r="T264" s="135">
        <f t="shared" ca="1" si="139"/>
        <v>0</v>
      </c>
      <c r="U264" s="135">
        <f t="shared" ca="1" si="139"/>
        <v>0</v>
      </c>
      <c r="V264" s="135">
        <f t="shared" ca="1" si="139"/>
        <v>0</v>
      </c>
      <c r="W264" s="135">
        <f t="shared" ca="1" si="139"/>
        <v>0</v>
      </c>
      <c r="X264" s="135">
        <f t="shared" ca="1" si="139"/>
        <v>0</v>
      </c>
      <c r="Y264" s="135">
        <f t="shared" ca="1" si="139"/>
        <v>0</v>
      </c>
      <c r="Z264" s="135">
        <f t="shared" ca="1" si="139"/>
        <v>0</v>
      </c>
      <c r="AA264" s="135">
        <f t="shared" ca="1" si="139"/>
        <v>0</v>
      </c>
      <c r="AB264" s="135">
        <f t="shared" ca="1" si="139"/>
        <v>0</v>
      </c>
      <c r="AC264" s="135">
        <f t="shared" ca="1" si="139"/>
        <v>0</v>
      </c>
      <c r="AD264" s="135">
        <f t="shared" ca="1" si="139"/>
        <v>0</v>
      </c>
      <c r="AE264" s="135">
        <f t="shared" ca="1" si="139"/>
        <v>0</v>
      </c>
      <c r="AF264" s="135">
        <f t="shared" ca="1" si="139"/>
        <v>0</v>
      </c>
      <c r="AG264" s="135">
        <f t="shared" ca="1" si="139"/>
        <v>0</v>
      </c>
      <c r="AH264" s="135">
        <f t="shared" ca="1" si="139"/>
        <v>0</v>
      </c>
      <c r="AI264" s="135">
        <f t="shared" ca="1" si="139"/>
        <v>0</v>
      </c>
      <c r="AJ264" s="135">
        <f t="shared" ca="1" si="137"/>
        <v>0</v>
      </c>
      <c r="AK264" s="135">
        <f t="shared" ca="1" si="137"/>
        <v>0</v>
      </c>
      <c r="AL264" s="135">
        <f t="shared" ca="1" si="137"/>
        <v>0</v>
      </c>
      <c r="AM264" s="135">
        <f t="shared" ca="1" si="137"/>
        <v>0</v>
      </c>
      <c r="AN264" s="135">
        <f t="shared" ca="1" si="137"/>
        <v>0</v>
      </c>
      <c r="AO264" s="135">
        <f t="shared" ca="1" si="137"/>
        <v>0</v>
      </c>
      <c r="AP264" s="135">
        <f t="shared" ca="1" si="137"/>
        <v>0</v>
      </c>
      <c r="AQ264" s="135">
        <f t="shared" ca="1" si="137"/>
        <v>0</v>
      </c>
      <c r="AR264" s="135">
        <f t="shared" ca="1" si="137"/>
        <v>0</v>
      </c>
      <c r="AS264" s="135">
        <f t="shared" ca="1" si="137"/>
        <v>0</v>
      </c>
      <c r="AT264" s="135">
        <f t="shared" ca="1" si="137"/>
        <v>0</v>
      </c>
      <c r="AU264" s="135">
        <f t="shared" ca="1" si="137"/>
        <v>0</v>
      </c>
      <c r="AV264" s="135">
        <f t="shared" ca="1" si="137"/>
        <v>0</v>
      </c>
      <c r="AW264" s="135">
        <f t="shared" ca="1" si="136"/>
        <v>0</v>
      </c>
      <c r="AX264" s="135">
        <f t="shared" ca="1" si="136"/>
        <v>0</v>
      </c>
      <c r="AY264" s="135">
        <f t="shared" ca="1" si="136"/>
        <v>0</v>
      </c>
      <c r="AZ264" s="135">
        <f t="shared" ca="1" si="136"/>
        <v>0</v>
      </c>
      <c r="BA264" s="135">
        <f t="shared" ca="1" si="136"/>
        <v>0</v>
      </c>
      <c r="BB264" s="135">
        <f t="shared" ca="1" si="136"/>
        <v>0</v>
      </c>
      <c r="BC264" s="135">
        <f t="shared" ca="1" si="136"/>
        <v>0</v>
      </c>
      <c r="BD264" s="135">
        <f t="shared" ca="1" si="136"/>
        <v>0</v>
      </c>
      <c r="BE264" s="135">
        <f t="shared" ca="1" si="136"/>
        <v>0</v>
      </c>
      <c r="BF264" s="135">
        <f t="shared" ca="1" si="136"/>
        <v>0</v>
      </c>
      <c r="BG264" s="135">
        <f t="shared" ca="1" si="136"/>
        <v>0</v>
      </c>
      <c r="BH264" s="135">
        <f t="shared" ca="1" si="136"/>
        <v>0</v>
      </c>
      <c r="BI264" s="135">
        <f t="shared" ca="1" si="136"/>
        <v>0</v>
      </c>
      <c r="BJ264" s="135">
        <f t="shared" ca="1" si="136"/>
        <v>0</v>
      </c>
      <c r="BK264" s="135">
        <f t="shared" ca="1" si="136"/>
        <v>0</v>
      </c>
      <c r="BL264" s="135"/>
      <c r="BM264" s="135">
        <f ca="1">IF(INDEX($D264:$BV264, 1, MATCH(BM$11,$D$15:$BV$15,0))&gt;=PV_Zone_Ranking!$C$45,0,1)</f>
        <v>0</v>
      </c>
      <c r="BN264" s="135">
        <f t="shared" ca="1" si="141"/>
        <v>0</v>
      </c>
      <c r="BQ264">
        <f ca="1">IF(PV_Zone_Ranking!$AK$18="SS",0,IF(PV_Zone_Ranking!$G$29=0,0,1-(INDEX($D264:$BY264, 1, MATCH(BQ$11,$D$15:$BY$15,0))-PV_Zone_Ranking!$F$29)/(PV_Zone_Ranking!$G$29-PV_Zone_Ranking!$F$29)))</f>
        <v>3.8575399157771662</v>
      </c>
      <c r="BR264">
        <f>IF(PV_Zone_Ranking!$AK$18="TX",0,IF(PV_Zone_Ranking!$G$29=0,0,1-(INDEX($D264:$BY264, 1, MATCH(BR$11,$D$15:$BY$15,0))-PV_Zone_Ranking!$F$29)/(PV_Zone_Ranking!$G$29-PV_Zone_Ranking!$F$29)))</f>
        <v>0</v>
      </c>
      <c r="BS264">
        <f ca="1">IF(PV_Zone_Ranking!$G$30=0,0,1-(INDEX($D264:$BY264, 1, MATCH(BS$11,$D$15:$BY$15,0))-PV_Zone_Ranking!$F$30)/(PV_Zone_Ranking!$G$30-PV_Zone_Ranking!$F$30))</f>
        <v>1.0774207710083805</v>
      </c>
      <c r="BT264">
        <f ca="1">IF(PV_Zone_Ranking!$G$28=0,0,1-(INDEX($D264:$BY264, 1, MATCH(BT$11,$D$15:$BY$15,0))-PV_Zone_Ranking!$F$28)/(PV_Zone_Ranking!$G$28-PV_Zone_Ranking!$F$28))</f>
        <v>16.799370740204573</v>
      </c>
      <c r="BU264">
        <f ca="1">IF(PV_Zone_Ranking!$AK$18="SS",0,IF(PV_Zone_Ranking!$G$26=0,0,1-(INDEX($D264:$BY264, 1, MATCH(BU$11,$D$15:$BY$15,0))-PV_Zone_Ranking!$F$26)/(PV_Zone_Ranking!$G$26-PV_Zone_Ranking!$F$26)))</f>
        <v>19.138888658952798</v>
      </c>
      <c r="BV264">
        <f>IF(PV_Zone_Ranking!$AK$18="TX",0,IF(PV_Zone_Ranking!$G$26=0,0,1-(INDEX($D264:$BY264, 1, MATCH(BV$11,$D$15:$BY$15,0))-PV_Zone_Ranking!$F$26)/(PV_Zone_Ranking!$G$26-PV_Zone_Ranking!$F$26)))</f>
        <v>0</v>
      </c>
      <c r="BW264">
        <v>67</v>
      </c>
      <c r="BX264">
        <f t="shared" ca="1" si="134"/>
        <v>0</v>
      </c>
      <c r="BY264">
        <f t="shared" ca="1" si="134"/>
        <v>0</v>
      </c>
      <c r="BZ264">
        <f t="shared" ca="1" si="134"/>
        <v>0</v>
      </c>
      <c r="CA264">
        <f t="shared" ca="1" si="134"/>
        <v>0</v>
      </c>
      <c r="CB264">
        <f t="shared" ca="1" si="134"/>
        <v>0</v>
      </c>
      <c r="CC264">
        <f t="shared" ca="1" si="134"/>
        <v>0</v>
      </c>
      <c r="CD264">
        <f t="shared" ca="1" si="134"/>
        <v>0</v>
      </c>
      <c r="CE264">
        <f t="shared" ca="1" si="134"/>
        <v>0</v>
      </c>
      <c r="CF264">
        <f t="shared" ca="1" si="134"/>
        <v>0</v>
      </c>
      <c r="CG264">
        <f t="shared" ca="1" si="134"/>
        <v>0</v>
      </c>
      <c r="CH264" s="3">
        <f t="shared" ca="1" si="120"/>
        <v>0</v>
      </c>
      <c r="CI264" s="3">
        <f ca="1">IF($BN264=0,IF(PV_Zone_Ranking!$AK$18="SS",INDEX($D264:$BY264, 1, MATCH(CI$11,$D$15:$BY$15,0)),IF(PV_Zone_Ranking!$AK$18="TX",INDEX($D264:$BY264, 1, MATCH(CI$12,$D$15:$BY$15,0)),"Error")),0)</f>
        <v>0</v>
      </c>
      <c r="CJ264" s="4">
        <f t="shared" ca="1" si="118"/>
        <v>0</v>
      </c>
      <c r="CK264">
        <f t="shared" ca="1" si="121"/>
        <v>0</v>
      </c>
      <c r="CL264">
        <f t="shared" ca="1" si="122"/>
        <v>0</v>
      </c>
      <c r="CM264" s="4" t="str">
        <f ca="1">IF(D264=0,"",IF(CH264=0,"",COUNTIF($CH$16:$CH$197,"&gt;"&amp;CH264)+COUNTIF($CH$197:$CH264,CH264)))</f>
        <v/>
      </c>
      <c r="CN264" t="str">
        <f ca="1">IF(D264=0,"",IF(CH264=0,"",COUNTIFS($CI$16:$CI$197,"&lt;"&amp;CI264,$CI$16:$CI$197,"&lt;&gt;"&amp;0)+COUNTIF($CI$197:$CI264,CI264)))</f>
        <v/>
      </c>
      <c r="CQ264">
        <v>249</v>
      </c>
      <c r="CR264" t="e">
        <f t="shared" ca="1" si="135"/>
        <v>#N/A</v>
      </c>
      <c r="CS264" t="e">
        <f t="shared" ca="1" si="135"/>
        <v>#N/A</v>
      </c>
      <c r="CT264" s="3" t="e">
        <f t="shared" ca="1" si="135"/>
        <v>#N/A</v>
      </c>
      <c r="CU264" s="3" t="e">
        <f t="shared" ca="1" si="135"/>
        <v>#N/A</v>
      </c>
      <c r="CV264" s="4" t="e">
        <f t="shared" ca="1" si="135"/>
        <v>#N/A</v>
      </c>
      <c r="CW264" s="4" t="e">
        <f t="shared" ca="1" si="142"/>
        <v>#N/A</v>
      </c>
      <c r="CY264">
        <v>249</v>
      </c>
      <c r="CZ264" t="e">
        <f t="shared" ca="1" si="140"/>
        <v>#N/A</v>
      </c>
      <c r="DA264" t="e">
        <f t="shared" ca="1" si="140"/>
        <v>#N/A</v>
      </c>
      <c r="DB264" s="3" t="e">
        <f t="shared" ca="1" si="140"/>
        <v>#N/A</v>
      </c>
      <c r="DC264" s="3" t="e">
        <f t="shared" ca="1" si="140"/>
        <v>#N/A</v>
      </c>
      <c r="DD264" s="4" t="e">
        <f t="shared" ca="1" si="140"/>
        <v>#N/A</v>
      </c>
      <c r="DE264" s="4" t="e">
        <f t="shared" ca="1" si="143"/>
        <v>#N/A</v>
      </c>
      <c r="DF264" t="e">
        <f t="shared" ca="1" si="144"/>
        <v>#N/A</v>
      </c>
    </row>
    <row r="265" spans="4:110" x14ac:dyDescent="0.2">
      <c r="D265" s="135">
        <f t="shared" ca="1" si="138"/>
        <v>0</v>
      </c>
      <c r="E265" s="135">
        <f t="shared" ca="1" si="138"/>
        <v>0</v>
      </c>
      <c r="F265" s="135">
        <f t="shared" ca="1" si="138"/>
        <v>0</v>
      </c>
      <c r="G265" s="135">
        <f t="shared" ca="1" si="138"/>
        <v>0</v>
      </c>
      <c r="H265" s="135">
        <f t="shared" ca="1" si="138"/>
        <v>0</v>
      </c>
      <c r="I265" s="135">
        <f t="shared" ca="1" si="138"/>
        <v>0</v>
      </c>
      <c r="J265" s="2">
        <f t="shared" ca="1" si="138"/>
        <v>0</v>
      </c>
      <c r="K265" s="135">
        <f t="shared" ca="1" si="138"/>
        <v>0</v>
      </c>
      <c r="L265" s="135">
        <f t="shared" ca="1" si="138"/>
        <v>0</v>
      </c>
      <c r="M265" s="135">
        <f t="shared" ca="1" si="138"/>
        <v>0</v>
      </c>
      <c r="N265" s="135">
        <f t="shared" ca="1" si="138"/>
        <v>0</v>
      </c>
      <c r="O265" s="135">
        <f t="shared" ca="1" si="138"/>
        <v>0</v>
      </c>
      <c r="P265" s="135">
        <f t="shared" ca="1" si="138"/>
        <v>0</v>
      </c>
      <c r="Q265" s="135">
        <f t="shared" ca="1" si="138"/>
        <v>0</v>
      </c>
      <c r="R265" s="135">
        <f t="shared" ca="1" si="138"/>
        <v>0</v>
      </c>
      <c r="S265" s="135">
        <f t="shared" ca="1" si="138"/>
        <v>0</v>
      </c>
      <c r="T265" s="135">
        <f t="shared" ca="1" si="139"/>
        <v>0</v>
      </c>
      <c r="U265" s="135">
        <f t="shared" ca="1" si="139"/>
        <v>0</v>
      </c>
      <c r="V265" s="135">
        <f t="shared" ca="1" si="139"/>
        <v>0</v>
      </c>
      <c r="W265" s="135">
        <f t="shared" ca="1" si="139"/>
        <v>0</v>
      </c>
      <c r="X265" s="135">
        <f t="shared" ca="1" si="139"/>
        <v>0</v>
      </c>
      <c r="Y265" s="135">
        <f t="shared" ca="1" si="139"/>
        <v>0</v>
      </c>
      <c r="Z265" s="135">
        <f t="shared" ca="1" si="139"/>
        <v>0</v>
      </c>
      <c r="AA265" s="135">
        <f t="shared" ca="1" si="139"/>
        <v>0</v>
      </c>
      <c r="AB265" s="135">
        <f t="shared" ca="1" si="139"/>
        <v>0</v>
      </c>
      <c r="AC265" s="135">
        <f t="shared" ca="1" si="139"/>
        <v>0</v>
      </c>
      <c r="AD265" s="135">
        <f t="shared" ca="1" si="139"/>
        <v>0</v>
      </c>
      <c r="AE265" s="135">
        <f t="shared" ca="1" si="139"/>
        <v>0</v>
      </c>
      <c r="AF265" s="135">
        <f t="shared" ca="1" si="139"/>
        <v>0</v>
      </c>
      <c r="AG265" s="135">
        <f t="shared" ca="1" si="139"/>
        <v>0</v>
      </c>
      <c r="AH265" s="135">
        <f t="shared" ca="1" si="139"/>
        <v>0</v>
      </c>
      <c r="AI265" s="135">
        <f t="shared" ca="1" si="139"/>
        <v>0</v>
      </c>
      <c r="AJ265" s="135">
        <f t="shared" ca="1" si="137"/>
        <v>0</v>
      </c>
      <c r="AK265" s="135">
        <f t="shared" ca="1" si="137"/>
        <v>0</v>
      </c>
      <c r="AL265" s="135">
        <f t="shared" ca="1" si="137"/>
        <v>0</v>
      </c>
      <c r="AM265" s="135">
        <f t="shared" ca="1" si="137"/>
        <v>0</v>
      </c>
      <c r="AN265" s="135">
        <f t="shared" ca="1" si="137"/>
        <v>0</v>
      </c>
      <c r="AO265" s="135">
        <f t="shared" ca="1" si="137"/>
        <v>0</v>
      </c>
      <c r="AP265" s="135">
        <f t="shared" ca="1" si="137"/>
        <v>0</v>
      </c>
      <c r="AQ265" s="135">
        <f t="shared" ca="1" si="137"/>
        <v>0</v>
      </c>
      <c r="AR265" s="135">
        <f t="shared" ca="1" si="137"/>
        <v>0</v>
      </c>
      <c r="AS265" s="135">
        <f t="shared" ca="1" si="137"/>
        <v>0</v>
      </c>
      <c r="AT265" s="135">
        <f t="shared" ca="1" si="137"/>
        <v>0</v>
      </c>
      <c r="AU265" s="135">
        <f t="shared" ca="1" si="137"/>
        <v>0</v>
      </c>
      <c r="AV265" s="135">
        <f t="shared" ca="1" si="137"/>
        <v>0</v>
      </c>
      <c r="AW265" s="135">
        <f t="shared" ca="1" si="136"/>
        <v>0</v>
      </c>
      <c r="AX265" s="135">
        <f t="shared" ca="1" si="136"/>
        <v>0</v>
      </c>
      <c r="AY265" s="135">
        <f t="shared" ca="1" si="136"/>
        <v>0</v>
      </c>
      <c r="AZ265" s="135">
        <f t="shared" ca="1" si="136"/>
        <v>0</v>
      </c>
      <c r="BA265" s="135">
        <f t="shared" ca="1" si="136"/>
        <v>0</v>
      </c>
      <c r="BB265" s="135">
        <f t="shared" ca="1" si="136"/>
        <v>0</v>
      </c>
      <c r="BC265" s="135">
        <f t="shared" ca="1" si="136"/>
        <v>0</v>
      </c>
      <c r="BD265" s="135">
        <f t="shared" ca="1" si="136"/>
        <v>0</v>
      </c>
      <c r="BE265" s="135">
        <f t="shared" ca="1" si="136"/>
        <v>0</v>
      </c>
      <c r="BF265" s="135">
        <f t="shared" ca="1" si="136"/>
        <v>0</v>
      </c>
      <c r="BG265" s="135">
        <f t="shared" ca="1" si="136"/>
        <v>0</v>
      </c>
      <c r="BH265" s="135">
        <f t="shared" ca="1" si="136"/>
        <v>0</v>
      </c>
      <c r="BI265" s="135">
        <f t="shared" ca="1" si="136"/>
        <v>0</v>
      </c>
      <c r="BJ265" s="135">
        <f t="shared" ca="1" si="136"/>
        <v>0</v>
      </c>
      <c r="BK265" s="135">
        <f t="shared" ca="1" si="136"/>
        <v>0</v>
      </c>
      <c r="BL265" s="135"/>
      <c r="BM265" s="135">
        <f ca="1">IF(INDEX($D265:$BV265, 1, MATCH(BM$11,$D$15:$BV$15,0))&gt;=PV_Zone_Ranking!$C$45,0,1)</f>
        <v>0</v>
      </c>
      <c r="BN265" s="135">
        <f t="shared" ca="1" si="141"/>
        <v>0</v>
      </c>
      <c r="BQ265">
        <f ca="1">IF(PV_Zone_Ranking!$AK$18="SS",0,IF(PV_Zone_Ranking!$G$29=0,0,1-(INDEX($D265:$BY265, 1, MATCH(BQ$11,$D$15:$BY$15,0))-PV_Zone_Ranking!$F$29)/(PV_Zone_Ranking!$G$29-PV_Zone_Ranking!$F$29)))</f>
        <v>3.8575399157771662</v>
      </c>
      <c r="BR265">
        <f>IF(PV_Zone_Ranking!$AK$18="TX",0,IF(PV_Zone_Ranking!$G$29=0,0,1-(INDEX($D265:$BY265, 1, MATCH(BR$11,$D$15:$BY$15,0))-PV_Zone_Ranking!$F$29)/(PV_Zone_Ranking!$G$29-PV_Zone_Ranking!$F$29)))</f>
        <v>0</v>
      </c>
      <c r="BS265">
        <f ca="1">IF(PV_Zone_Ranking!$G$30=0,0,1-(INDEX($D265:$BY265, 1, MATCH(BS$11,$D$15:$BY$15,0))-PV_Zone_Ranking!$F$30)/(PV_Zone_Ranking!$G$30-PV_Zone_Ranking!$F$30))</f>
        <v>1.0774207710083805</v>
      </c>
      <c r="BT265">
        <f ca="1">IF(PV_Zone_Ranking!$G$28=0,0,1-(INDEX($D265:$BY265, 1, MATCH(BT$11,$D$15:$BY$15,0))-PV_Zone_Ranking!$F$28)/(PV_Zone_Ranking!$G$28-PV_Zone_Ranking!$F$28))</f>
        <v>16.799370740204573</v>
      </c>
      <c r="BU265">
        <f ca="1">IF(PV_Zone_Ranking!$AK$18="SS",0,IF(PV_Zone_Ranking!$G$26=0,0,1-(INDEX($D265:$BY265, 1, MATCH(BU$11,$D$15:$BY$15,0))-PV_Zone_Ranking!$F$26)/(PV_Zone_Ranking!$G$26-PV_Zone_Ranking!$F$26)))</f>
        <v>19.138888658952798</v>
      </c>
      <c r="BV265">
        <f>IF(PV_Zone_Ranking!$AK$18="TX",0,IF(PV_Zone_Ranking!$G$26=0,0,1-(INDEX($D265:$BY265, 1, MATCH(BV$11,$D$15:$BY$15,0))-PV_Zone_Ranking!$F$26)/(PV_Zone_Ranking!$G$26-PV_Zone_Ranking!$F$26)))</f>
        <v>0</v>
      </c>
      <c r="BW265">
        <v>68</v>
      </c>
      <c r="BX265">
        <f t="shared" ca="1" si="134"/>
        <v>0</v>
      </c>
      <c r="BY265">
        <f t="shared" ca="1" si="134"/>
        <v>0</v>
      </c>
      <c r="BZ265">
        <f t="shared" ca="1" si="134"/>
        <v>0</v>
      </c>
      <c r="CA265">
        <f t="shared" ca="1" si="134"/>
        <v>0</v>
      </c>
      <c r="CB265">
        <f t="shared" ca="1" si="134"/>
        <v>0</v>
      </c>
      <c r="CC265">
        <f t="shared" ca="1" si="134"/>
        <v>0</v>
      </c>
      <c r="CD265">
        <f t="shared" ca="1" si="134"/>
        <v>0</v>
      </c>
      <c r="CE265">
        <f t="shared" ca="1" si="134"/>
        <v>0</v>
      </c>
      <c r="CF265">
        <f t="shared" ca="1" si="134"/>
        <v>0</v>
      </c>
      <c r="CG265">
        <f t="shared" ca="1" si="134"/>
        <v>0</v>
      </c>
      <c r="CH265" s="3">
        <f t="shared" ca="1" si="120"/>
        <v>0</v>
      </c>
      <c r="CI265" s="3">
        <f ca="1">IF($BN265=0,IF(PV_Zone_Ranking!$AK$18="SS",INDEX($D265:$BY265, 1, MATCH(CI$11,$D$15:$BY$15,0)),IF(PV_Zone_Ranking!$AK$18="TX",INDEX($D265:$BY265, 1, MATCH(CI$12,$D$15:$BY$15,0)),"Error")),0)</f>
        <v>0</v>
      </c>
      <c r="CJ265" s="4">
        <f t="shared" ca="1" si="118"/>
        <v>0</v>
      </c>
      <c r="CK265">
        <f t="shared" ca="1" si="121"/>
        <v>0</v>
      </c>
      <c r="CL265">
        <f t="shared" ca="1" si="122"/>
        <v>0</v>
      </c>
      <c r="CM265" s="4" t="str">
        <f ca="1">IF(D265=0,"",IF(CH265=0,"",COUNTIF($CH$16:$CH$197,"&gt;"&amp;CH265)+COUNTIF($CH$197:$CH265,CH265)))</f>
        <v/>
      </c>
      <c r="CN265" t="str">
        <f ca="1">IF(D265=0,"",IF(CH265=0,"",COUNTIFS($CI$16:$CI$197,"&lt;"&amp;CI265,$CI$16:$CI$197,"&lt;&gt;"&amp;0)+COUNTIF($CI$197:$CI265,CI265)))</f>
        <v/>
      </c>
      <c r="CQ265">
        <v>250</v>
      </c>
      <c r="CR265" t="e">
        <f t="shared" ca="1" si="135"/>
        <v>#N/A</v>
      </c>
      <c r="CS265" t="e">
        <f t="shared" ca="1" si="135"/>
        <v>#N/A</v>
      </c>
      <c r="CT265" s="3" t="e">
        <f t="shared" ca="1" si="135"/>
        <v>#N/A</v>
      </c>
      <c r="CU265" s="3" t="e">
        <f t="shared" ca="1" si="135"/>
        <v>#N/A</v>
      </c>
      <c r="CV265" s="4" t="e">
        <f t="shared" ca="1" si="135"/>
        <v>#N/A</v>
      </c>
      <c r="CW265" s="4" t="e">
        <f t="shared" ca="1" si="142"/>
        <v>#N/A</v>
      </c>
      <c r="CY265">
        <v>250</v>
      </c>
      <c r="CZ265" t="e">
        <f t="shared" ca="1" si="140"/>
        <v>#N/A</v>
      </c>
      <c r="DA265" t="e">
        <f t="shared" ca="1" si="140"/>
        <v>#N/A</v>
      </c>
      <c r="DB265" s="3" t="e">
        <f t="shared" ca="1" si="140"/>
        <v>#N/A</v>
      </c>
      <c r="DC265" s="3" t="e">
        <f t="shared" ca="1" si="140"/>
        <v>#N/A</v>
      </c>
      <c r="DD265" s="4" t="e">
        <f t="shared" ca="1" si="140"/>
        <v>#N/A</v>
      </c>
      <c r="DE265" s="4" t="e">
        <f t="shared" ca="1" si="143"/>
        <v>#N/A</v>
      </c>
      <c r="DF265" t="e">
        <f t="shared" ca="1" si="144"/>
        <v>#N/A</v>
      </c>
    </row>
    <row r="266" spans="4:110" x14ac:dyDescent="0.2">
      <c r="D266" s="135">
        <f t="shared" ca="1" si="138"/>
        <v>0</v>
      </c>
      <c r="E266" s="135">
        <f t="shared" ca="1" si="138"/>
        <v>0</v>
      </c>
      <c r="F266" s="135">
        <f t="shared" ca="1" si="138"/>
        <v>0</v>
      </c>
      <c r="G266" s="135">
        <f t="shared" ca="1" si="138"/>
        <v>0</v>
      </c>
      <c r="H266" s="135">
        <f t="shared" ca="1" si="138"/>
        <v>0</v>
      </c>
      <c r="I266" s="135">
        <f t="shared" ca="1" si="138"/>
        <v>0</v>
      </c>
      <c r="J266" s="2">
        <f t="shared" ca="1" si="138"/>
        <v>0</v>
      </c>
      <c r="K266" s="135">
        <f t="shared" ca="1" si="138"/>
        <v>0</v>
      </c>
      <c r="L266" s="135">
        <f t="shared" ca="1" si="138"/>
        <v>0</v>
      </c>
      <c r="M266" s="135">
        <f t="shared" ca="1" si="138"/>
        <v>0</v>
      </c>
      <c r="N266" s="135">
        <f t="shared" ca="1" si="138"/>
        <v>0</v>
      </c>
      <c r="O266" s="135">
        <f t="shared" ca="1" si="138"/>
        <v>0</v>
      </c>
      <c r="P266" s="135">
        <f t="shared" ca="1" si="138"/>
        <v>0</v>
      </c>
      <c r="Q266" s="135">
        <f t="shared" ca="1" si="138"/>
        <v>0</v>
      </c>
      <c r="R266" s="135">
        <f t="shared" ca="1" si="138"/>
        <v>0</v>
      </c>
      <c r="S266" s="135">
        <f t="shared" ca="1" si="138"/>
        <v>0</v>
      </c>
      <c r="T266" s="135">
        <f t="shared" ca="1" si="139"/>
        <v>0</v>
      </c>
      <c r="U266" s="135">
        <f t="shared" ca="1" si="139"/>
        <v>0</v>
      </c>
      <c r="V266" s="135">
        <f t="shared" ca="1" si="139"/>
        <v>0</v>
      </c>
      <c r="W266" s="135">
        <f t="shared" ca="1" si="139"/>
        <v>0</v>
      </c>
      <c r="X266" s="135">
        <f t="shared" ca="1" si="139"/>
        <v>0</v>
      </c>
      <c r="Y266" s="135">
        <f t="shared" ca="1" si="139"/>
        <v>0</v>
      </c>
      <c r="Z266" s="135">
        <f t="shared" ca="1" si="139"/>
        <v>0</v>
      </c>
      <c r="AA266" s="135">
        <f t="shared" ca="1" si="139"/>
        <v>0</v>
      </c>
      <c r="AB266" s="135">
        <f t="shared" ca="1" si="139"/>
        <v>0</v>
      </c>
      <c r="AC266" s="135">
        <f t="shared" ca="1" si="139"/>
        <v>0</v>
      </c>
      <c r="AD266" s="135">
        <f t="shared" ca="1" si="139"/>
        <v>0</v>
      </c>
      <c r="AE266" s="135">
        <f t="shared" ca="1" si="139"/>
        <v>0</v>
      </c>
      <c r="AF266" s="135">
        <f t="shared" ca="1" si="139"/>
        <v>0</v>
      </c>
      <c r="AG266" s="135">
        <f t="shared" ca="1" si="139"/>
        <v>0</v>
      </c>
      <c r="AH266" s="135">
        <f t="shared" ca="1" si="139"/>
        <v>0</v>
      </c>
      <c r="AI266" s="135">
        <f t="shared" ca="1" si="139"/>
        <v>0</v>
      </c>
      <c r="AJ266" s="135">
        <f t="shared" ca="1" si="137"/>
        <v>0</v>
      </c>
      <c r="AK266" s="135">
        <f t="shared" ca="1" si="137"/>
        <v>0</v>
      </c>
      <c r="AL266" s="135">
        <f t="shared" ca="1" si="137"/>
        <v>0</v>
      </c>
      <c r="AM266" s="135">
        <f t="shared" ca="1" si="137"/>
        <v>0</v>
      </c>
      <c r="AN266" s="135">
        <f t="shared" ca="1" si="137"/>
        <v>0</v>
      </c>
      <c r="AO266" s="135">
        <f t="shared" ca="1" si="137"/>
        <v>0</v>
      </c>
      <c r="AP266" s="135">
        <f t="shared" ca="1" si="137"/>
        <v>0</v>
      </c>
      <c r="AQ266" s="135">
        <f t="shared" ca="1" si="137"/>
        <v>0</v>
      </c>
      <c r="AR266" s="135">
        <f t="shared" ca="1" si="137"/>
        <v>0</v>
      </c>
      <c r="AS266" s="135">
        <f t="shared" ca="1" si="137"/>
        <v>0</v>
      </c>
      <c r="AT266" s="135">
        <f t="shared" ca="1" si="137"/>
        <v>0</v>
      </c>
      <c r="AU266" s="135">
        <f t="shared" ca="1" si="137"/>
        <v>0</v>
      </c>
      <c r="AV266" s="135">
        <f t="shared" ca="1" si="137"/>
        <v>0</v>
      </c>
      <c r="AW266" s="135">
        <f t="shared" ca="1" si="136"/>
        <v>0</v>
      </c>
      <c r="AX266" s="135">
        <f t="shared" ca="1" si="136"/>
        <v>0</v>
      </c>
      <c r="AY266" s="135">
        <f t="shared" ca="1" si="136"/>
        <v>0</v>
      </c>
      <c r="AZ266" s="135">
        <f t="shared" ca="1" si="136"/>
        <v>0</v>
      </c>
      <c r="BA266" s="135">
        <f t="shared" ca="1" si="136"/>
        <v>0</v>
      </c>
      <c r="BB266" s="135">
        <f t="shared" ca="1" si="136"/>
        <v>0</v>
      </c>
      <c r="BC266" s="135">
        <f t="shared" ca="1" si="136"/>
        <v>0</v>
      </c>
      <c r="BD266" s="135">
        <f t="shared" ca="1" si="136"/>
        <v>0</v>
      </c>
      <c r="BE266" s="135">
        <f t="shared" ca="1" si="136"/>
        <v>0</v>
      </c>
      <c r="BF266" s="135">
        <f t="shared" ca="1" si="136"/>
        <v>0</v>
      </c>
      <c r="BG266" s="135">
        <f t="shared" ca="1" si="136"/>
        <v>0</v>
      </c>
      <c r="BH266" s="135">
        <f t="shared" ca="1" si="136"/>
        <v>0</v>
      </c>
      <c r="BI266" s="135">
        <f t="shared" ca="1" si="136"/>
        <v>0</v>
      </c>
      <c r="BJ266" s="135">
        <f t="shared" ca="1" si="136"/>
        <v>0</v>
      </c>
      <c r="BK266" s="135">
        <f t="shared" ca="1" si="136"/>
        <v>0</v>
      </c>
      <c r="BL266" s="135"/>
      <c r="BM266" s="135">
        <f ca="1">IF(INDEX($D266:$BV266, 1, MATCH(BM$11,$D$15:$BV$15,0))&gt;=PV_Zone_Ranking!$C$45,0,1)</f>
        <v>0</v>
      </c>
      <c r="BN266" s="135">
        <f t="shared" ca="1" si="141"/>
        <v>0</v>
      </c>
      <c r="BQ266">
        <f ca="1">IF(PV_Zone_Ranking!$AK$18="SS",0,IF(PV_Zone_Ranking!$G$29=0,0,1-(INDEX($D266:$BY266, 1, MATCH(BQ$11,$D$15:$BY$15,0))-PV_Zone_Ranking!$F$29)/(PV_Zone_Ranking!$G$29-PV_Zone_Ranking!$F$29)))</f>
        <v>3.8575399157771662</v>
      </c>
      <c r="BR266">
        <f>IF(PV_Zone_Ranking!$AK$18="TX",0,IF(PV_Zone_Ranking!$G$29=0,0,1-(INDEX($D266:$BY266, 1, MATCH(BR$11,$D$15:$BY$15,0))-PV_Zone_Ranking!$F$29)/(PV_Zone_Ranking!$G$29-PV_Zone_Ranking!$F$29)))</f>
        <v>0</v>
      </c>
      <c r="BS266">
        <f ca="1">IF(PV_Zone_Ranking!$G$30=0,0,1-(INDEX($D266:$BY266, 1, MATCH(BS$11,$D$15:$BY$15,0))-PV_Zone_Ranking!$F$30)/(PV_Zone_Ranking!$G$30-PV_Zone_Ranking!$F$30))</f>
        <v>1.0774207710083805</v>
      </c>
      <c r="BT266">
        <f ca="1">IF(PV_Zone_Ranking!$G$28=0,0,1-(INDEX($D266:$BY266, 1, MATCH(BT$11,$D$15:$BY$15,0))-PV_Zone_Ranking!$F$28)/(PV_Zone_Ranking!$G$28-PV_Zone_Ranking!$F$28))</f>
        <v>16.799370740204573</v>
      </c>
      <c r="BU266">
        <f ca="1">IF(PV_Zone_Ranking!$AK$18="SS",0,IF(PV_Zone_Ranking!$G$26=0,0,1-(INDEX($D266:$BY266, 1, MATCH(BU$11,$D$15:$BY$15,0))-PV_Zone_Ranking!$F$26)/(PV_Zone_Ranking!$G$26-PV_Zone_Ranking!$F$26)))</f>
        <v>19.138888658952798</v>
      </c>
      <c r="BV266">
        <f>IF(PV_Zone_Ranking!$AK$18="TX",0,IF(PV_Zone_Ranking!$G$26=0,0,1-(INDEX($D266:$BY266, 1, MATCH(BV$11,$D$15:$BY$15,0))-PV_Zone_Ranking!$F$26)/(PV_Zone_Ranking!$G$26-PV_Zone_Ranking!$F$26)))</f>
        <v>0</v>
      </c>
      <c r="BW266">
        <v>69</v>
      </c>
      <c r="BX266">
        <f t="shared" ca="1" si="134"/>
        <v>0</v>
      </c>
      <c r="BY266">
        <f t="shared" ca="1" si="134"/>
        <v>0</v>
      </c>
      <c r="BZ266">
        <f t="shared" ca="1" si="134"/>
        <v>0</v>
      </c>
      <c r="CA266">
        <f t="shared" ca="1" si="134"/>
        <v>0</v>
      </c>
      <c r="CB266">
        <f t="shared" ca="1" si="134"/>
        <v>0</v>
      </c>
      <c r="CC266">
        <f t="shared" ca="1" si="134"/>
        <v>0</v>
      </c>
      <c r="CD266">
        <f t="shared" ca="1" si="134"/>
        <v>0</v>
      </c>
      <c r="CE266">
        <f t="shared" ca="1" si="134"/>
        <v>0</v>
      </c>
      <c r="CF266">
        <f t="shared" ca="1" si="134"/>
        <v>0</v>
      </c>
      <c r="CG266">
        <f t="shared" ca="1" si="134"/>
        <v>0</v>
      </c>
      <c r="CH266" s="3">
        <f t="shared" ca="1" si="120"/>
        <v>0</v>
      </c>
      <c r="CI266" s="3">
        <f ca="1">IF($BN266=0,IF(PV_Zone_Ranking!$AK$18="SS",INDEX($D266:$BY266, 1, MATCH(CI$11,$D$15:$BY$15,0)),IF(PV_Zone_Ranking!$AK$18="TX",INDEX($D266:$BY266, 1, MATCH(CI$12,$D$15:$BY$15,0)),"Error")),0)</f>
        <v>0</v>
      </c>
      <c r="CJ266" s="4">
        <f t="shared" ca="1" si="118"/>
        <v>0</v>
      </c>
      <c r="CK266">
        <f t="shared" ca="1" si="121"/>
        <v>0</v>
      </c>
      <c r="CL266">
        <f t="shared" ca="1" si="122"/>
        <v>0</v>
      </c>
      <c r="CM266" s="4" t="str">
        <f ca="1">IF(D266=0,"",IF(CH266=0,"",COUNTIF($CH$16:$CH$197,"&gt;"&amp;CH266)+COUNTIF($CH$197:$CH266,CH266)))</f>
        <v/>
      </c>
      <c r="CN266" t="str">
        <f ca="1">IF(D266=0,"",IF(CH266=0,"",COUNTIFS($CI$16:$CI$197,"&lt;"&amp;CI266,$CI$16:$CI$197,"&lt;&gt;"&amp;0)+COUNTIF($CI$197:$CI266,CI266)))</f>
        <v/>
      </c>
      <c r="CQ266">
        <v>251</v>
      </c>
      <c r="CR266" t="e">
        <f t="shared" ca="1" si="135"/>
        <v>#N/A</v>
      </c>
      <c r="CS266" t="e">
        <f t="shared" ca="1" si="135"/>
        <v>#N/A</v>
      </c>
      <c r="CT266" s="3" t="e">
        <f t="shared" ca="1" si="135"/>
        <v>#N/A</v>
      </c>
      <c r="CU266" s="3" t="e">
        <f t="shared" ca="1" si="135"/>
        <v>#N/A</v>
      </c>
      <c r="CV266" s="4" t="e">
        <f t="shared" ca="1" si="135"/>
        <v>#N/A</v>
      </c>
      <c r="CW266" s="4" t="e">
        <f t="shared" ca="1" si="142"/>
        <v>#N/A</v>
      </c>
      <c r="CY266">
        <v>251</v>
      </c>
      <c r="CZ266" t="e">
        <f t="shared" ca="1" si="140"/>
        <v>#N/A</v>
      </c>
      <c r="DA266" t="e">
        <f t="shared" ca="1" si="140"/>
        <v>#N/A</v>
      </c>
      <c r="DB266" s="3" t="e">
        <f t="shared" ca="1" si="140"/>
        <v>#N/A</v>
      </c>
      <c r="DC266" s="3" t="e">
        <f t="shared" ca="1" si="140"/>
        <v>#N/A</v>
      </c>
      <c r="DD266" s="4" t="e">
        <f t="shared" ca="1" si="140"/>
        <v>#N/A</v>
      </c>
      <c r="DE266" s="4" t="e">
        <f t="shared" ca="1" si="143"/>
        <v>#N/A</v>
      </c>
      <c r="DF266" t="e">
        <f t="shared" ca="1" si="144"/>
        <v>#N/A</v>
      </c>
    </row>
    <row r="267" spans="4:110" x14ac:dyDescent="0.2">
      <c r="D267" s="135">
        <f t="shared" ca="1" si="138"/>
        <v>0</v>
      </c>
      <c r="E267" s="135">
        <f t="shared" ca="1" si="138"/>
        <v>0</v>
      </c>
      <c r="F267" s="135">
        <f t="shared" ca="1" si="138"/>
        <v>0</v>
      </c>
      <c r="G267" s="135">
        <f t="shared" ca="1" si="138"/>
        <v>0</v>
      </c>
      <c r="H267" s="135">
        <f t="shared" ca="1" si="138"/>
        <v>0</v>
      </c>
      <c r="I267" s="135">
        <f t="shared" ca="1" si="138"/>
        <v>0</v>
      </c>
      <c r="J267" s="2">
        <f t="shared" ca="1" si="138"/>
        <v>0</v>
      </c>
      <c r="K267" s="135">
        <f t="shared" ca="1" si="138"/>
        <v>0</v>
      </c>
      <c r="L267" s="135">
        <f t="shared" ca="1" si="138"/>
        <v>0</v>
      </c>
      <c r="M267" s="135">
        <f t="shared" ca="1" si="138"/>
        <v>0</v>
      </c>
      <c r="N267" s="135">
        <f t="shared" ca="1" si="138"/>
        <v>0</v>
      </c>
      <c r="O267" s="135">
        <f t="shared" ca="1" si="138"/>
        <v>0</v>
      </c>
      <c r="P267" s="135">
        <f t="shared" ca="1" si="138"/>
        <v>0</v>
      </c>
      <c r="Q267" s="135">
        <f t="shared" ca="1" si="138"/>
        <v>0</v>
      </c>
      <c r="R267" s="135">
        <f t="shared" ca="1" si="138"/>
        <v>0</v>
      </c>
      <c r="S267" s="135">
        <f t="shared" ca="1" si="138"/>
        <v>0</v>
      </c>
      <c r="T267" s="135">
        <f t="shared" ca="1" si="139"/>
        <v>0</v>
      </c>
      <c r="U267" s="135">
        <f t="shared" ca="1" si="139"/>
        <v>0</v>
      </c>
      <c r="V267" s="135">
        <f t="shared" ca="1" si="139"/>
        <v>0</v>
      </c>
      <c r="W267" s="135">
        <f t="shared" ca="1" si="139"/>
        <v>0</v>
      </c>
      <c r="X267" s="135">
        <f t="shared" ca="1" si="139"/>
        <v>0</v>
      </c>
      <c r="Y267" s="135">
        <f t="shared" ca="1" si="139"/>
        <v>0</v>
      </c>
      <c r="Z267" s="135">
        <f t="shared" ca="1" si="139"/>
        <v>0</v>
      </c>
      <c r="AA267" s="135">
        <f t="shared" ca="1" si="139"/>
        <v>0</v>
      </c>
      <c r="AB267" s="135">
        <f t="shared" ca="1" si="139"/>
        <v>0</v>
      </c>
      <c r="AC267" s="135">
        <f t="shared" ca="1" si="139"/>
        <v>0</v>
      </c>
      <c r="AD267" s="135">
        <f t="shared" ca="1" si="139"/>
        <v>0</v>
      </c>
      <c r="AE267" s="135">
        <f t="shared" ca="1" si="139"/>
        <v>0</v>
      </c>
      <c r="AF267" s="135">
        <f t="shared" ca="1" si="139"/>
        <v>0</v>
      </c>
      <c r="AG267" s="135">
        <f t="shared" ca="1" si="139"/>
        <v>0</v>
      </c>
      <c r="AH267" s="135">
        <f t="shared" ca="1" si="139"/>
        <v>0</v>
      </c>
      <c r="AI267" s="135">
        <f t="shared" ca="1" si="139"/>
        <v>0</v>
      </c>
      <c r="AJ267" s="135">
        <f t="shared" ca="1" si="137"/>
        <v>0</v>
      </c>
      <c r="AK267" s="135">
        <f t="shared" ca="1" si="137"/>
        <v>0</v>
      </c>
      <c r="AL267" s="135">
        <f t="shared" ca="1" si="137"/>
        <v>0</v>
      </c>
      <c r="AM267" s="135">
        <f t="shared" ca="1" si="137"/>
        <v>0</v>
      </c>
      <c r="AN267" s="135">
        <f t="shared" ca="1" si="137"/>
        <v>0</v>
      </c>
      <c r="AO267" s="135">
        <f t="shared" ca="1" si="137"/>
        <v>0</v>
      </c>
      <c r="AP267" s="135">
        <f t="shared" ca="1" si="137"/>
        <v>0</v>
      </c>
      <c r="AQ267" s="135">
        <f t="shared" ca="1" si="137"/>
        <v>0</v>
      </c>
      <c r="AR267" s="135">
        <f t="shared" ca="1" si="137"/>
        <v>0</v>
      </c>
      <c r="AS267" s="135">
        <f t="shared" ca="1" si="137"/>
        <v>0</v>
      </c>
      <c r="AT267" s="135">
        <f t="shared" ca="1" si="137"/>
        <v>0</v>
      </c>
      <c r="AU267" s="135">
        <f t="shared" ca="1" si="137"/>
        <v>0</v>
      </c>
      <c r="AV267" s="135">
        <f t="shared" ca="1" si="137"/>
        <v>0</v>
      </c>
      <c r="AW267" s="135">
        <f t="shared" ca="1" si="136"/>
        <v>0</v>
      </c>
      <c r="AX267" s="135">
        <f t="shared" ca="1" si="136"/>
        <v>0</v>
      </c>
      <c r="AY267" s="135">
        <f t="shared" ca="1" si="136"/>
        <v>0</v>
      </c>
      <c r="AZ267" s="135">
        <f t="shared" ca="1" si="136"/>
        <v>0</v>
      </c>
      <c r="BA267" s="135">
        <f t="shared" ca="1" si="136"/>
        <v>0</v>
      </c>
      <c r="BB267" s="135">
        <f t="shared" ca="1" si="136"/>
        <v>0</v>
      </c>
      <c r="BC267" s="135">
        <f t="shared" ca="1" si="136"/>
        <v>0</v>
      </c>
      <c r="BD267" s="135">
        <f t="shared" ca="1" si="136"/>
        <v>0</v>
      </c>
      <c r="BE267" s="135">
        <f t="shared" ca="1" si="136"/>
        <v>0</v>
      </c>
      <c r="BF267" s="135">
        <f t="shared" ca="1" si="136"/>
        <v>0</v>
      </c>
      <c r="BG267" s="135">
        <f t="shared" ca="1" si="136"/>
        <v>0</v>
      </c>
      <c r="BH267" s="135">
        <f t="shared" ca="1" si="136"/>
        <v>0</v>
      </c>
      <c r="BI267" s="135">
        <f t="shared" ca="1" si="136"/>
        <v>0</v>
      </c>
      <c r="BJ267" s="135">
        <f t="shared" ca="1" si="136"/>
        <v>0</v>
      </c>
      <c r="BK267" s="135">
        <f t="shared" ca="1" si="136"/>
        <v>0</v>
      </c>
      <c r="BL267" s="135"/>
      <c r="BM267" s="135">
        <f ca="1">IF(INDEX($D267:$BV267, 1, MATCH(BM$11,$D$15:$BV$15,0))&gt;=PV_Zone_Ranking!$C$45,0,1)</f>
        <v>0</v>
      </c>
      <c r="BN267" s="135">
        <f t="shared" ca="1" si="141"/>
        <v>0</v>
      </c>
      <c r="BQ267">
        <f ca="1">IF(PV_Zone_Ranking!$AK$18="SS",0,IF(PV_Zone_Ranking!$G$29=0,0,1-(INDEX($D267:$BY267, 1, MATCH(BQ$11,$D$15:$BY$15,0))-PV_Zone_Ranking!$F$29)/(PV_Zone_Ranking!$G$29-PV_Zone_Ranking!$F$29)))</f>
        <v>3.8575399157771662</v>
      </c>
      <c r="BR267">
        <f>IF(PV_Zone_Ranking!$AK$18="TX",0,IF(PV_Zone_Ranking!$G$29=0,0,1-(INDEX($D267:$BY267, 1, MATCH(BR$11,$D$15:$BY$15,0))-PV_Zone_Ranking!$F$29)/(PV_Zone_Ranking!$G$29-PV_Zone_Ranking!$F$29)))</f>
        <v>0</v>
      </c>
      <c r="BS267">
        <f ca="1">IF(PV_Zone_Ranking!$G$30=0,0,1-(INDEX($D267:$BY267, 1, MATCH(BS$11,$D$15:$BY$15,0))-PV_Zone_Ranking!$F$30)/(PV_Zone_Ranking!$G$30-PV_Zone_Ranking!$F$30))</f>
        <v>1.0774207710083805</v>
      </c>
      <c r="BT267">
        <f ca="1">IF(PV_Zone_Ranking!$G$28=0,0,1-(INDEX($D267:$BY267, 1, MATCH(BT$11,$D$15:$BY$15,0))-PV_Zone_Ranking!$F$28)/(PV_Zone_Ranking!$G$28-PV_Zone_Ranking!$F$28))</f>
        <v>16.799370740204573</v>
      </c>
      <c r="BU267">
        <f ca="1">IF(PV_Zone_Ranking!$AK$18="SS",0,IF(PV_Zone_Ranking!$G$26=0,0,1-(INDEX($D267:$BY267, 1, MATCH(BU$11,$D$15:$BY$15,0))-PV_Zone_Ranking!$F$26)/(PV_Zone_Ranking!$G$26-PV_Zone_Ranking!$F$26)))</f>
        <v>19.138888658952798</v>
      </c>
      <c r="BV267">
        <f>IF(PV_Zone_Ranking!$AK$18="TX",0,IF(PV_Zone_Ranking!$G$26=0,0,1-(INDEX($D267:$BY267, 1, MATCH(BV$11,$D$15:$BY$15,0))-PV_Zone_Ranking!$F$26)/(PV_Zone_Ranking!$G$26-PV_Zone_Ranking!$F$26)))</f>
        <v>0</v>
      </c>
      <c r="BW267">
        <v>70</v>
      </c>
      <c r="BX267">
        <f t="shared" ca="1" si="134"/>
        <v>0</v>
      </c>
      <c r="BY267">
        <f t="shared" ca="1" si="134"/>
        <v>0</v>
      </c>
      <c r="BZ267">
        <f t="shared" ca="1" si="134"/>
        <v>0</v>
      </c>
      <c r="CA267">
        <f t="shared" ca="1" si="134"/>
        <v>0</v>
      </c>
      <c r="CB267">
        <f t="shared" ca="1" si="134"/>
        <v>0</v>
      </c>
      <c r="CC267">
        <f t="shared" ca="1" si="134"/>
        <v>0</v>
      </c>
      <c r="CD267">
        <f t="shared" ca="1" si="134"/>
        <v>0</v>
      </c>
      <c r="CE267">
        <f t="shared" ca="1" si="134"/>
        <v>0</v>
      </c>
      <c r="CF267">
        <f t="shared" ca="1" si="134"/>
        <v>0</v>
      </c>
      <c r="CG267">
        <f t="shared" ca="1" si="134"/>
        <v>0</v>
      </c>
      <c r="CH267" s="3">
        <f t="shared" ca="1" si="120"/>
        <v>0</v>
      </c>
      <c r="CI267" s="3">
        <f ca="1">IF($BN267=0,IF(PV_Zone_Ranking!$AK$18="SS",INDEX($D267:$BY267, 1, MATCH(CI$11,$D$15:$BY$15,0)),IF(PV_Zone_Ranking!$AK$18="TX",INDEX($D267:$BY267, 1, MATCH(CI$12,$D$15:$BY$15,0)),"Error")),0)</f>
        <v>0</v>
      </c>
      <c r="CJ267" s="4">
        <f t="shared" ca="1" si="118"/>
        <v>0</v>
      </c>
      <c r="CK267">
        <f t="shared" ca="1" si="121"/>
        <v>0</v>
      </c>
      <c r="CL267">
        <f t="shared" ca="1" si="122"/>
        <v>0</v>
      </c>
      <c r="CM267" s="4" t="str">
        <f ca="1">IF(D267=0,"",IF(CH267=0,"",COUNTIF($CH$16:$CH$197,"&gt;"&amp;CH267)+COUNTIF($CH$197:$CH267,CH267)))</f>
        <v/>
      </c>
      <c r="CN267" t="str">
        <f ca="1">IF(D267=0,"",IF(CH267=0,"",COUNTIFS($CI$16:$CI$197,"&lt;"&amp;CI267,$CI$16:$CI$197,"&lt;&gt;"&amp;0)+COUNTIF($CI$197:$CI267,CI267)))</f>
        <v/>
      </c>
      <c r="CQ267">
        <v>252</v>
      </c>
      <c r="CR267" t="e">
        <f t="shared" ca="1" si="135"/>
        <v>#N/A</v>
      </c>
      <c r="CS267" t="e">
        <f t="shared" ca="1" si="135"/>
        <v>#N/A</v>
      </c>
      <c r="CT267" s="3" t="e">
        <f t="shared" ca="1" si="135"/>
        <v>#N/A</v>
      </c>
      <c r="CU267" s="3" t="e">
        <f t="shared" ca="1" si="135"/>
        <v>#N/A</v>
      </c>
      <c r="CV267" s="4" t="e">
        <f t="shared" ca="1" si="135"/>
        <v>#N/A</v>
      </c>
      <c r="CW267" s="4" t="e">
        <f t="shared" ca="1" si="142"/>
        <v>#N/A</v>
      </c>
      <c r="CY267">
        <v>252</v>
      </c>
      <c r="CZ267" t="e">
        <f t="shared" ca="1" si="140"/>
        <v>#N/A</v>
      </c>
      <c r="DA267" t="e">
        <f t="shared" ca="1" si="140"/>
        <v>#N/A</v>
      </c>
      <c r="DB267" s="3" t="e">
        <f t="shared" ca="1" si="140"/>
        <v>#N/A</v>
      </c>
      <c r="DC267" s="3" t="e">
        <f t="shared" ca="1" si="140"/>
        <v>#N/A</v>
      </c>
      <c r="DD267" s="4" t="e">
        <f t="shared" ca="1" si="140"/>
        <v>#N/A</v>
      </c>
      <c r="DE267" s="4" t="e">
        <f t="shared" ca="1" si="143"/>
        <v>#N/A</v>
      </c>
      <c r="DF267" t="e">
        <f t="shared" ca="1" si="144"/>
        <v>#N/A</v>
      </c>
    </row>
    <row r="268" spans="4:110" x14ac:dyDescent="0.2">
      <c r="D268" s="135">
        <f t="shared" ca="1" si="138"/>
        <v>0</v>
      </c>
      <c r="E268" s="135">
        <f t="shared" ca="1" si="138"/>
        <v>0</v>
      </c>
      <c r="F268" s="135">
        <f t="shared" ca="1" si="138"/>
        <v>0</v>
      </c>
      <c r="G268" s="135">
        <f t="shared" ca="1" si="138"/>
        <v>0</v>
      </c>
      <c r="H268" s="135">
        <f t="shared" ca="1" si="138"/>
        <v>0</v>
      </c>
      <c r="I268" s="135">
        <f t="shared" ca="1" si="138"/>
        <v>0</v>
      </c>
      <c r="J268" s="2">
        <f t="shared" ca="1" si="138"/>
        <v>0</v>
      </c>
      <c r="K268" s="135">
        <f t="shared" ca="1" si="138"/>
        <v>0</v>
      </c>
      <c r="L268" s="135">
        <f t="shared" ca="1" si="138"/>
        <v>0</v>
      </c>
      <c r="M268" s="135">
        <f t="shared" ca="1" si="138"/>
        <v>0</v>
      </c>
      <c r="N268" s="135">
        <f t="shared" ca="1" si="138"/>
        <v>0</v>
      </c>
      <c r="O268" s="135">
        <f t="shared" ca="1" si="138"/>
        <v>0</v>
      </c>
      <c r="P268" s="135">
        <f t="shared" ca="1" si="138"/>
        <v>0</v>
      </c>
      <c r="Q268" s="135">
        <f t="shared" ca="1" si="138"/>
        <v>0</v>
      </c>
      <c r="R268" s="135">
        <f t="shared" ca="1" si="138"/>
        <v>0</v>
      </c>
      <c r="S268" s="135">
        <f t="shared" ca="1" si="138"/>
        <v>0</v>
      </c>
      <c r="T268" s="135">
        <f t="shared" ca="1" si="139"/>
        <v>0</v>
      </c>
      <c r="U268" s="135">
        <f t="shared" ca="1" si="139"/>
        <v>0</v>
      </c>
      <c r="V268" s="135">
        <f t="shared" ca="1" si="139"/>
        <v>0</v>
      </c>
      <c r="W268" s="135">
        <f t="shared" ca="1" si="139"/>
        <v>0</v>
      </c>
      <c r="X268" s="135">
        <f t="shared" ca="1" si="139"/>
        <v>0</v>
      </c>
      <c r="Y268" s="135">
        <f t="shared" ca="1" si="139"/>
        <v>0</v>
      </c>
      <c r="Z268" s="135">
        <f t="shared" ca="1" si="139"/>
        <v>0</v>
      </c>
      <c r="AA268" s="135">
        <f t="shared" ca="1" si="139"/>
        <v>0</v>
      </c>
      <c r="AB268" s="135">
        <f t="shared" ca="1" si="139"/>
        <v>0</v>
      </c>
      <c r="AC268" s="135">
        <f t="shared" ca="1" si="139"/>
        <v>0</v>
      </c>
      <c r="AD268" s="135">
        <f t="shared" ca="1" si="139"/>
        <v>0</v>
      </c>
      <c r="AE268" s="135">
        <f t="shared" ca="1" si="139"/>
        <v>0</v>
      </c>
      <c r="AF268" s="135">
        <f t="shared" ca="1" si="139"/>
        <v>0</v>
      </c>
      <c r="AG268" s="135">
        <f t="shared" ca="1" si="139"/>
        <v>0</v>
      </c>
      <c r="AH268" s="135">
        <f t="shared" ca="1" si="139"/>
        <v>0</v>
      </c>
      <c r="AI268" s="135">
        <f t="shared" ca="1" si="139"/>
        <v>0</v>
      </c>
      <c r="AJ268" s="135">
        <f t="shared" ca="1" si="137"/>
        <v>0</v>
      </c>
      <c r="AK268" s="135">
        <f t="shared" ca="1" si="137"/>
        <v>0</v>
      </c>
      <c r="AL268" s="135">
        <f t="shared" ca="1" si="137"/>
        <v>0</v>
      </c>
      <c r="AM268" s="135">
        <f t="shared" ca="1" si="137"/>
        <v>0</v>
      </c>
      <c r="AN268" s="135">
        <f t="shared" ca="1" si="137"/>
        <v>0</v>
      </c>
      <c r="AO268" s="135">
        <f t="shared" ca="1" si="137"/>
        <v>0</v>
      </c>
      <c r="AP268" s="135">
        <f t="shared" ca="1" si="137"/>
        <v>0</v>
      </c>
      <c r="AQ268" s="135">
        <f t="shared" ca="1" si="137"/>
        <v>0</v>
      </c>
      <c r="AR268" s="135">
        <f t="shared" ca="1" si="137"/>
        <v>0</v>
      </c>
      <c r="AS268" s="135">
        <f t="shared" ca="1" si="137"/>
        <v>0</v>
      </c>
      <c r="AT268" s="135">
        <f t="shared" ca="1" si="137"/>
        <v>0</v>
      </c>
      <c r="AU268" s="135">
        <f t="shared" ca="1" si="137"/>
        <v>0</v>
      </c>
      <c r="AV268" s="135">
        <f t="shared" ca="1" si="137"/>
        <v>0</v>
      </c>
      <c r="AW268" s="135">
        <f t="shared" ca="1" si="136"/>
        <v>0</v>
      </c>
      <c r="AX268" s="135">
        <f t="shared" ca="1" si="136"/>
        <v>0</v>
      </c>
      <c r="AY268" s="135">
        <f t="shared" ca="1" si="136"/>
        <v>0</v>
      </c>
      <c r="AZ268" s="135">
        <f t="shared" ca="1" si="136"/>
        <v>0</v>
      </c>
      <c r="BA268" s="135">
        <f t="shared" ca="1" si="136"/>
        <v>0</v>
      </c>
      <c r="BB268" s="135">
        <f t="shared" ca="1" si="136"/>
        <v>0</v>
      </c>
      <c r="BC268" s="135">
        <f t="shared" ca="1" si="136"/>
        <v>0</v>
      </c>
      <c r="BD268" s="135">
        <f t="shared" ca="1" si="136"/>
        <v>0</v>
      </c>
      <c r="BE268" s="135">
        <f t="shared" ca="1" si="136"/>
        <v>0</v>
      </c>
      <c r="BF268" s="135">
        <f t="shared" ca="1" si="136"/>
        <v>0</v>
      </c>
      <c r="BG268" s="135">
        <f t="shared" ca="1" si="136"/>
        <v>0</v>
      </c>
      <c r="BH268" s="135">
        <f t="shared" ca="1" si="136"/>
        <v>0</v>
      </c>
      <c r="BI268" s="135">
        <f t="shared" ca="1" si="136"/>
        <v>0</v>
      </c>
      <c r="BJ268" s="135">
        <f t="shared" ca="1" si="136"/>
        <v>0</v>
      </c>
      <c r="BK268" s="135">
        <f t="shared" ca="1" si="136"/>
        <v>0</v>
      </c>
      <c r="BL268" s="135"/>
      <c r="BM268" s="135">
        <f ca="1">IF(INDEX($D268:$BV268, 1, MATCH(BM$11,$D$15:$BV$15,0))&gt;=PV_Zone_Ranking!$C$45,0,1)</f>
        <v>0</v>
      </c>
      <c r="BN268" s="135">
        <f t="shared" ca="1" si="141"/>
        <v>0</v>
      </c>
      <c r="BQ268">
        <f ca="1">IF(PV_Zone_Ranking!$AK$18="SS",0,IF(PV_Zone_Ranking!$G$29=0,0,1-(INDEX($D268:$BY268, 1, MATCH(BQ$11,$D$15:$BY$15,0))-PV_Zone_Ranking!$F$29)/(PV_Zone_Ranking!$G$29-PV_Zone_Ranking!$F$29)))</f>
        <v>3.8575399157771662</v>
      </c>
      <c r="BR268">
        <f>IF(PV_Zone_Ranking!$AK$18="TX",0,IF(PV_Zone_Ranking!$G$29=0,0,1-(INDEX($D268:$BY268, 1, MATCH(BR$11,$D$15:$BY$15,0))-PV_Zone_Ranking!$F$29)/(PV_Zone_Ranking!$G$29-PV_Zone_Ranking!$F$29)))</f>
        <v>0</v>
      </c>
      <c r="BS268">
        <f ca="1">IF(PV_Zone_Ranking!$G$30=0,0,1-(INDEX($D268:$BY268, 1, MATCH(BS$11,$D$15:$BY$15,0))-PV_Zone_Ranking!$F$30)/(PV_Zone_Ranking!$G$30-PV_Zone_Ranking!$F$30))</f>
        <v>1.0774207710083805</v>
      </c>
      <c r="BT268">
        <f ca="1">IF(PV_Zone_Ranking!$G$28=0,0,1-(INDEX($D268:$BY268, 1, MATCH(BT$11,$D$15:$BY$15,0))-PV_Zone_Ranking!$F$28)/(PV_Zone_Ranking!$G$28-PV_Zone_Ranking!$F$28))</f>
        <v>16.799370740204573</v>
      </c>
      <c r="BU268">
        <f ca="1">IF(PV_Zone_Ranking!$AK$18="SS",0,IF(PV_Zone_Ranking!$G$26=0,0,1-(INDEX($D268:$BY268, 1, MATCH(BU$11,$D$15:$BY$15,0))-PV_Zone_Ranking!$F$26)/(PV_Zone_Ranking!$G$26-PV_Zone_Ranking!$F$26)))</f>
        <v>19.138888658952798</v>
      </c>
      <c r="BV268">
        <f>IF(PV_Zone_Ranking!$AK$18="TX",0,IF(PV_Zone_Ranking!$G$26=0,0,1-(INDEX($D268:$BY268, 1, MATCH(BV$11,$D$15:$BY$15,0))-PV_Zone_Ranking!$F$26)/(PV_Zone_Ranking!$G$26-PV_Zone_Ranking!$F$26)))</f>
        <v>0</v>
      </c>
      <c r="BW268">
        <v>71</v>
      </c>
      <c r="BX268">
        <f t="shared" ca="1" si="134"/>
        <v>0</v>
      </c>
      <c r="BY268">
        <f t="shared" ca="1" si="134"/>
        <v>0</v>
      </c>
      <c r="BZ268">
        <f t="shared" ca="1" si="134"/>
        <v>0</v>
      </c>
      <c r="CA268">
        <f t="shared" ca="1" si="134"/>
        <v>0</v>
      </c>
      <c r="CB268">
        <f t="shared" ca="1" si="134"/>
        <v>0</v>
      </c>
      <c r="CC268">
        <f t="shared" ca="1" si="134"/>
        <v>0</v>
      </c>
      <c r="CD268">
        <f t="shared" ca="1" si="134"/>
        <v>0</v>
      </c>
      <c r="CE268">
        <f t="shared" ca="1" si="134"/>
        <v>0</v>
      </c>
      <c r="CF268">
        <f t="shared" ca="1" si="134"/>
        <v>0</v>
      </c>
      <c r="CG268">
        <f t="shared" ca="1" si="134"/>
        <v>0</v>
      </c>
      <c r="CH268" s="3">
        <f t="shared" ca="1" si="120"/>
        <v>0</v>
      </c>
      <c r="CI268" s="3">
        <f ca="1">IF($BN268=0,IF(PV_Zone_Ranking!$AK$18="SS",INDEX($D268:$BY268, 1, MATCH(CI$11,$D$15:$BY$15,0)),IF(PV_Zone_Ranking!$AK$18="TX",INDEX($D268:$BY268, 1, MATCH(CI$12,$D$15:$BY$15,0)),"Error")),0)</f>
        <v>0</v>
      </c>
      <c r="CJ268" s="4">
        <f t="shared" ca="1" si="118"/>
        <v>0</v>
      </c>
      <c r="CK268">
        <f t="shared" ca="1" si="121"/>
        <v>0</v>
      </c>
      <c r="CL268">
        <f t="shared" ca="1" si="122"/>
        <v>0</v>
      </c>
      <c r="CM268" s="4" t="str">
        <f ca="1">IF(D268=0,"",IF(CH268=0,"",COUNTIF($CH$16:$CH$197,"&gt;"&amp;CH268)+COUNTIF($CH$197:$CH268,CH268)))</f>
        <v/>
      </c>
      <c r="CN268" t="str">
        <f ca="1">IF(D268=0,"",IF(CH268=0,"",COUNTIFS($CI$16:$CI$197,"&lt;"&amp;CI268,$CI$16:$CI$197,"&lt;&gt;"&amp;0)+COUNTIF($CI$197:$CI268,CI268)))</f>
        <v/>
      </c>
      <c r="CQ268">
        <v>253</v>
      </c>
      <c r="CR268" t="e">
        <f t="shared" ca="1" si="135"/>
        <v>#N/A</v>
      </c>
      <c r="CS268" t="e">
        <f t="shared" ca="1" si="135"/>
        <v>#N/A</v>
      </c>
      <c r="CT268" s="3" t="e">
        <f t="shared" ca="1" si="135"/>
        <v>#N/A</v>
      </c>
      <c r="CU268" s="3" t="e">
        <f t="shared" ca="1" si="135"/>
        <v>#N/A</v>
      </c>
      <c r="CV268" s="4" t="e">
        <f t="shared" ca="1" si="135"/>
        <v>#N/A</v>
      </c>
      <c r="CW268" s="4" t="e">
        <f t="shared" ca="1" si="142"/>
        <v>#N/A</v>
      </c>
      <c r="CY268">
        <v>253</v>
      </c>
      <c r="CZ268" t="e">
        <f t="shared" ca="1" si="140"/>
        <v>#N/A</v>
      </c>
      <c r="DA268" t="e">
        <f t="shared" ca="1" si="140"/>
        <v>#N/A</v>
      </c>
      <c r="DB268" s="3" t="e">
        <f t="shared" ca="1" si="140"/>
        <v>#N/A</v>
      </c>
      <c r="DC268" s="3" t="e">
        <f t="shared" ca="1" si="140"/>
        <v>#N/A</v>
      </c>
      <c r="DD268" s="4" t="e">
        <f t="shared" ca="1" si="140"/>
        <v>#N/A</v>
      </c>
      <c r="DE268" s="4" t="e">
        <f t="shared" ca="1" si="143"/>
        <v>#N/A</v>
      </c>
      <c r="DF268" t="e">
        <f t="shared" ca="1" si="144"/>
        <v>#N/A</v>
      </c>
    </row>
    <row r="269" spans="4:110" x14ac:dyDescent="0.2">
      <c r="D269" s="135">
        <f t="shared" ca="1" si="138"/>
        <v>0</v>
      </c>
      <c r="E269" s="135">
        <f t="shared" ca="1" si="138"/>
        <v>0</v>
      </c>
      <c r="F269" s="135">
        <f t="shared" ca="1" si="138"/>
        <v>0</v>
      </c>
      <c r="G269" s="135">
        <f t="shared" ca="1" si="138"/>
        <v>0</v>
      </c>
      <c r="H269" s="135">
        <f t="shared" ca="1" si="138"/>
        <v>0</v>
      </c>
      <c r="I269" s="135">
        <f t="shared" ca="1" si="138"/>
        <v>0</v>
      </c>
      <c r="J269" s="2">
        <f t="shared" ca="1" si="138"/>
        <v>0</v>
      </c>
      <c r="K269" s="135">
        <f t="shared" ca="1" si="138"/>
        <v>0</v>
      </c>
      <c r="L269" s="135">
        <f t="shared" ca="1" si="138"/>
        <v>0</v>
      </c>
      <c r="M269" s="135">
        <f t="shared" ca="1" si="138"/>
        <v>0</v>
      </c>
      <c r="N269" s="135">
        <f t="shared" ca="1" si="138"/>
        <v>0</v>
      </c>
      <c r="O269" s="135">
        <f t="shared" ca="1" si="138"/>
        <v>0</v>
      </c>
      <c r="P269" s="135">
        <f t="shared" ca="1" si="138"/>
        <v>0</v>
      </c>
      <c r="Q269" s="135">
        <f t="shared" ca="1" si="138"/>
        <v>0</v>
      </c>
      <c r="R269" s="135">
        <f t="shared" ca="1" si="138"/>
        <v>0</v>
      </c>
      <c r="S269" s="135">
        <f t="shared" ca="1" si="138"/>
        <v>0</v>
      </c>
      <c r="T269" s="135">
        <f t="shared" ca="1" si="139"/>
        <v>0</v>
      </c>
      <c r="U269" s="135">
        <f t="shared" ca="1" si="139"/>
        <v>0</v>
      </c>
      <c r="V269" s="135">
        <f t="shared" ca="1" si="139"/>
        <v>0</v>
      </c>
      <c r="W269" s="135">
        <f t="shared" ca="1" si="139"/>
        <v>0</v>
      </c>
      <c r="X269" s="135">
        <f t="shared" ca="1" si="139"/>
        <v>0</v>
      </c>
      <c r="Y269" s="135">
        <f t="shared" ca="1" si="139"/>
        <v>0</v>
      </c>
      <c r="Z269" s="135">
        <f t="shared" ca="1" si="139"/>
        <v>0</v>
      </c>
      <c r="AA269" s="135">
        <f t="shared" ca="1" si="139"/>
        <v>0</v>
      </c>
      <c r="AB269" s="135">
        <f t="shared" ca="1" si="139"/>
        <v>0</v>
      </c>
      <c r="AC269" s="135">
        <f t="shared" ca="1" si="139"/>
        <v>0</v>
      </c>
      <c r="AD269" s="135">
        <f t="shared" ca="1" si="139"/>
        <v>0</v>
      </c>
      <c r="AE269" s="135">
        <f t="shared" ca="1" si="139"/>
        <v>0</v>
      </c>
      <c r="AF269" s="135">
        <f t="shared" ca="1" si="139"/>
        <v>0</v>
      </c>
      <c r="AG269" s="135">
        <f t="shared" ca="1" si="139"/>
        <v>0</v>
      </c>
      <c r="AH269" s="135">
        <f t="shared" ca="1" si="139"/>
        <v>0</v>
      </c>
      <c r="AI269" s="135">
        <f t="shared" ca="1" si="139"/>
        <v>0</v>
      </c>
      <c r="AJ269" s="135">
        <f t="shared" ca="1" si="137"/>
        <v>0</v>
      </c>
      <c r="AK269" s="135">
        <f t="shared" ca="1" si="137"/>
        <v>0</v>
      </c>
      <c r="AL269" s="135">
        <f t="shared" ca="1" si="137"/>
        <v>0</v>
      </c>
      <c r="AM269" s="135">
        <f t="shared" ca="1" si="137"/>
        <v>0</v>
      </c>
      <c r="AN269" s="135">
        <f t="shared" ca="1" si="137"/>
        <v>0</v>
      </c>
      <c r="AO269" s="135">
        <f t="shared" ca="1" si="137"/>
        <v>0</v>
      </c>
      <c r="AP269" s="135">
        <f t="shared" ca="1" si="137"/>
        <v>0</v>
      </c>
      <c r="AQ269" s="135">
        <f t="shared" ca="1" si="137"/>
        <v>0</v>
      </c>
      <c r="AR269" s="135">
        <f t="shared" ca="1" si="137"/>
        <v>0</v>
      </c>
      <c r="AS269" s="135">
        <f t="shared" ca="1" si="137"/>
        <v>0</v>
      </c>
      <c r="AT269" s="135">
        <f t="shared" ca="1" si="137"/>
        <v>0</v>
      </c>
      <c r="AU269" s="135">
        <f t="shared" ca="1" si="137"/>
        <v>0</v>
      </c>
      <c r="AV269" s="135">
        <f t="shared" ca="1" si="137"/>
        <v>0</v>
      </c>
      <c r="AW269" s="135">
        <f t="shared" ca="1" si="136"/>
        <v>0</v>
      </c>
      <c r="AX269" s="135">
        <f t="shared" ca="1" si="136"/>
        <v>0</v>
      </c>
      <c r="AY269" s="135">
        <f t="shared" ca="1" si="136"/>
        <v>0</v>
      </c>
      <c r="AZ269" s="135">
        <f t="shared" ca="1" si="136"/>
        <v>0</v>
      </c>
      <c r="BA269" s="135">
        <f t="shared" ca="1" si="136"/>
        <v>0</v>
      </c>
      <c r="BB269" s="135">
        <f t="shared" ca="1" si="136"/>
        <v>0</v>
      </c>
      <c r="BC269" s="135">
        <f t="shared" ca="1" si="136"/>
        <v>0</v>
      </c>
      <c r="BD269" s="135">
        <f t="shared" ca="1" si="136"/>
        <v>0</v>
      </c>
      <c r="BE269" s="135">
        <f t="shared" ca="1" si="136"/>
        <v>0</v>
      </c>
      <c r="BF269" s="135">
        <f t="shared" ca="1" si="136"/>
        <v>0</v>
      </c>
      <c r="BG269" s="135">
        <f t="shared" ca="1" si="136"/>
        <v>0</v>
      </c>
      <c r="BH269" s="135">
        <f t="shared" ca="1" si="136"/>
        <v>0</v>
      </c>
      <c r="BI269" s="135">
        <f t="shared" ca="1" si="136"/>
        <v>0</v>
      </c>
      <c r="BJ269" s="135">
        <f t="shared" ca="1" si="136"/>
        <v>0</v>
      </c>
      <c r="BK269" s="135">
        <f t="shared" ca="1" si="136"/>
        <v>0</v>
      </c>
      <c r="BL269" s="135"/>
      <c r="BM269" s="135">
        <f ca="1">IF(INDEX($D269:$BV269, 1, MATCH(BM$11,$D$15:$BV$15,0))&gt;=PV_Zone_Ranking!$C$45,0,1)</f>
        <v>0</v>
      </c>
      <c r="BN269" s="135">
        <f t="shared" ca="1" si="141"/>
        <v>0</v>
      </c>
      <c r="BQ269">
        <f ca="1">IF(PV_Zone_Ranking!$AK$18="SS",0,IF(PV_Zone_Ranking!$G$29=0,0,1-(INDEX($D269:$BY269, 1, MATCH(BQ$11,$D$15:$BY$15,0))-PV_Zone_Ranking!$F$29)/(PV_Zone_Ranking!$G$29-PV_Zone_Ranking!$F$29)))</f>
        <v>3.8575399157771662</v>
      </c>
      <c r="BR269">
        <f>IF(PV_Zone_Ranking!$AK$18="TX",0,IF(PV_Zone_Ranking!$G$29=0,0,1-(INDEX($D269:$BY269, 1, MATCH(BR$11,$D$15:$BY$15,0))-PV_Zone_Ranking!$F$29)/(PV_Zone_Ranking!$G$29-PV_Zone_Ranking!$F$29)))</f>
        <v>0</v>
      </c>
      <c r="BS269">
        <f ca="1">IF(PV_Zone_Ranking!$G$30=0,0,1-(INDEX($D269:$BY269, 1, MATCH(BS$11,$D$15:$BY$15,0))-PV_Zone_Ranking!$F$30)/(PV_Zone_Ranking!$G$30-PV_Zone_Ranking!$F$30))</f>
        <v>1.0774207710083805</v>
      </c>
      <c r="BT269">
        <f ca="1">IF(PV_Zone_Ranking!$G$28=0,0,1-(INDEX($D269:$BY269, 1, MATCH(BT$11,$D$15:$BY$15,0))-PV_Zone_Ranking!$F$28)/(PV_Zone_Ranking!$G$28-PV_Zone_Ranking!$F$28))</f>
        <v>16.799370740204573</v>
      </c>
      <c r="BU269">
        <f ca="1">IF(PV_Zone_Ranking!$AK$18="SS",0,IF(PV_Zone_Ranking!$G$26=0,0,1-(INDEX($D269:$BY269, 1, MATCH(BU$11,$D$15:$BY$15,0))-PV_Zone_Ranking!$F$26)/(PV_Zone_Ranking!$G$26-PV_Zone_Ranking!$F$26)))</f>
        <v>19.138888658952798</v>
      </c>
      <c r="BV269">
        <f>IF(PV_Zone_Ranking!$AK$18="TX",0,IF(PV_Zone_Ranking!$G$26=0,0,1-(INDEX($D269:$BY269, 1, MATCH(BV$11,$D$15:$BY$15,0))-PV_Zone_Ranking!$F$26)/(PV_Zone_Ranking!$G$26-PV_Zone_Ranking!$F$26)))</f>
        <v>0</v>
      </c>
      <c r="BW269">
        <v>72</v>
      </c>
      <c r="BX269">
        <f t="shared" ca="1" si="134"/>
        <v>0</v>
      </c>
      <c r="BY269">
        <f t="shared" ca="1" si="134"/>
        <v>0</v>
      </c>
      <c r="BZ269">
        <f t="shared" ca="1" si="134"/>
        <v>0</v>
      </c>
      <c r="CA269">
        <f t="shared" ca="1" si="134"/>
        <v>0</v>
      </c>
      <c r="CB269">
        <f t="shared" ca="1" si="134"/>
        <v>0</v>
      </c>
      <c r="CC269">
        <f t="shared" ca="1" si="134"/>
        <v>0</v>
      </c>
      <c r="CD269">
        <f t="shared" ca="1" si="134"/>
        <v>0</v>
      </c>
      <c r="CE269">
        <f t="shared" ca="1" si="134"/>
        <v>0</v>
      </c>
      <c r="CF269">
        <f t="shared" ca="1" si="134"/>
        <v>0</v>
      </c>
      <c r="CG269">
        <f t="shared" ca="1" si="134"/>
        <v>0</v>
      </c>
      <c r="CH269" s="3">
        <f t="shared" ca="1" si="120"/>
        <v>0</v>
      </c>
      <c r="CI269" s="3">
        <f ca="1">IF($BN269=0,IF(PV_Zone_Ranking!$AK$18="SS",INDEX($D269:$BY269, 1, MATCH(CI$11,$D$15:$BY$15,0)),IF(PV_Zone_Ranking!$AK$18="TX",INDEX($D269:$BY269, 1, MATCH(CI$12,$D$15:$BY$15,0)),"Error")),0)</f>
        <v>0</v>
      </c>
      <c r="CJ269" s="4">
        <f t="shared" ca="1" si="118"/>
        <v>0</v>
      </c>
      <c r="CK269">
        <f t="shared" ca="1" si="121"/>
        <v>0</v>
      </c>
      <c r="CL269">
        <f t="shared" ca="1" si="122"/>
        <v>0</v>
      </c>
      <c r="CM269" s="4" t="str">
        <f ca="1">IF(D269=0,"",IF(CH269=0,"",COUNTIF($CH$16:$CH$197,"&gt;"&amp;CH269)+COUNTIF($CH$197:$CH269,CH269)))</f>
        <v/>
      </c>
      <c r="CN269" t="str">
        <f ca="1">IF(D269=0,"",IF(CH269=0,"",COUNTIFS($CI$16:$CI$197,"&lt;"&amp;CI269,$CI$16:$CI$197,"&lt;&gt;"&amp;0)+COUNTIF($CI$197:$CI269,CI269)))</f>
        <v/>
      </c>
      <c r="CQ269">
        <v>254</v>
      </c>
      <c r="CR269" t="e">
        <f t="shared" ca="1" si="135"/>
        <v>#N/A</v>
      </c>
      <c r="CS269" t="e">
        <f t="shared" ca="1" si="135"/>
        <v>#N/A</v>
      </c>
      <c r="CT269" s="3" t="e">
        <f t="shared" ca="1" si="135"/>
        <v>#N/A</v>
      </c>
      <c r="CU269" s="3" t="e">
        <f t="shared" ca="1" si="135"/>
        <v>#N/A</v>
      </c>
      <c r="CV269" s="4" t="e">
        <f t="shared" ca="1" si="135"/>
        <v>#N/A</v>
      </c>
      <c r="CW269" s="4" t="e">
        <f t="shared" ca="1" si="142"/>
        <v>#N/A</v>
      </c>
      <c r="CY269">
        <v>254</v>
      </c>
      <c r="CZ269" t="e">
        <f t="shared" ca="1" si="140"/>
        <v>#N/A</v>
      </c>
      <c r="DA269" t="e">
        <f t="shared" ca="1" si="140"/>
        <v>#N/A</v>
      </c>
      <c r="DB269" s="3" t="e">
        <f t="shared" ca="1" si="140"/>
        <v>#N/A</v>
      </c>
      <c r="DC269" s="3" t="e">
        <f t="shared" ca="1" si="140"/>
        <v>#N/A</v>
      </c>
      <c r="DD269" s="4" t="e">
        <f t="shared" ca="1" si="140"/>
        <v>#N/A</v>
      </c>
      <c r="DE269" s="4" t="e">
        <f t="shared" ca="1" si="143"/>
        <v>#N/A</v>
      </c>
      <c r="DF269" t="e">
        <f t="shared" ca="1" si="144"/>
        <v>#N/A</v>
      </c>
    </row>
    <row r="270" spans="4:110" x14ac:dyDescent="0.2">
      <c r="D270" s="135">
        <f t="shared" ca="1" si="138"/>
        <v>0</v>
      </c>
      <c r="E270" s="135">
        <f t="shared" ca="1" si="138"/>
        <v>0</v>
      </c>
      <c r="F270" s="135">
        <f t="shared" ca="1" si="138"/>
        <v>0</v>
      </c>
      <c r="G270" s="135">
        <f t="shared" ca="1" si="138"/>
        <v>0</v>
      </c>
      <c r="H270" s="135">
        <f t="shared" ca="1" si="138"/>
        <v>0</v>
      </c>
      <c r="I270" s="135">
        <f t="shared" ca="1" si="138"/>
        <v>0</v>
      </c>
      <c r="J270" s="2">
        <f t="shared" ca="1" si="138"/>
        <v>0</v>
      </c>
      <c r="K270" s="135">
        <f t="shared" ca="1" si="138"/>
        <v>0</v>
      </c>
      <c r="L270" s="135">
        <f t="shared" ca="1" si="138"/>
        <v>0</v>
      </c>
      <c r="M270" s="135">
        <f t="shared" ca="1" si="138"/>
        <v>0</v>
      </c>
      <c r="N270" s="135">
        <f t="shared" ca="1" si="138"/>
        <v>0</v>
      </c>
      <c r="O270" s="135">
        <f t="shared" ca="1" si="138"/>
        <v>0</v>
      </c>
      <c r="P270" s="135">
        <f t="shared" ca="1" si="138"/>
        <v>0</v>
      </c>
      <c r="Q270" s="135">
        <f t="shared" ca="1" si="138"/>
        <v>0</v>
      </c>
      <c r="R270" s="135">
        <f t="shared" ca="1" si="138"/>
        <v>0</v>
      </c>
      <c r="S270" s="135">
        <f t="shared" ca="1" si="138"/>
        <v>0</v>
      </c>
      <c r="T270" s="135">
        <f t="shared" ca="1" si="139"/>
        <v>0</v>
      </c>
      <c r="U270" s="135">
        <f t="shared" ca="1" si="139"/>
        <v>0</v>
      </c>
      <c r="V270" s="135">
        <f t="shared" ca="1" si="139"/>
        <v>0</v>
      </c>
      <c r="W270" s="135">
        <f t="shared" ca="1" si="139"/>
        <v>0</v>
      </c>
      <c r="X270" s="135">
        <f t="shared" ca="1" si="139"/>
        <v>0</v>
      </c>
      <c r="Y270" s="135">
        <f t="shared" ca="1" si="139"/>
        <v>0</v>
      </c>
      <c r="Z270" s="135">
        <f t="shared" ca="1" si="139"/>
        <v>0</v>
      </c>
      <c r="AA270" s="135">
        <f t="shared" ca="1" si="139"/>
        <v>0</v>
      </c>
      <c r="AB270" s="135">
        <f t="shared" ca="1" si="139"/>
        <v>0</v>
      </c>
      <c r="AC270" s="135">
        <f t="shared" ca="1" si="139"/>
        <v>0</v>
      </c>
      <c r="AD270" s="135">
        <f t="shared" ca="1" si="139"/>
        <v>0</v>
      </c>
      <c r="AE270" s="135">
        <f t="shared" ca="1" si="139"/>
        <v>0</v>
      </c>
      <c r="AF270" s="135">
        <f t="shared" ca="1" si="139"/>
        <v>0</v>
      </c>
      <c r="AG270" s="135">
        <f t="shared" ca="1" si="139"/>
        <v>0</v>
      </c>
      <c r="AH270" s="135">
        <f t="shared" ca="1" si="139"/>
        <v>0</v>
      </c>
      <c r="AI270" s="135">
        <f t="shared" ca="1" si="139"/>
        <v>0</v>
      </c>
      <c r="AJ270" s="135">
        <f t="shared" ca="1" si="137"/>
        <v>0</v>
      </c>
      <c r="AK270" s="135">
        <f t="shared" ca="1" si="137"/>
        <v>0</v>
      </c>
      <c r="AL270" s="135">
        <f t="shared" ca="1" si="137"/>
        <v>0</v>
      </c>
      <c r="AM270" s="135">
        <f t="shared" ca="1" si="137"/>
        <v>0</v>
      </c>
      <c r="AN270" s="135">
        <f t="shared" ca="1" si="137"/>
        <v>0</v>
      </c>
      <c r="AO270" s="135">
        <f t="shared" ca="1" si="137"/>
        <v>0</v>
      </c>
      <c r="AP270" s="135">
        <f t="shared" ca="1" si="137"/>
        <v>0</v>
      </c>
      <c r="AQ270" s="135">
        <f t="shared" ca="1" si="137"/>
        <v>0</v>
      </c>
      <c r="AR270" s="135">
        <f t="shared" ca="1" si="137"/>
        <v>0</v>
      </c>
      <c r="AS270" s="135">
        <f t="shared" ca="1" si="137"/>
        <v>0</v>
      </c>
      <c r="AT270" s="135">
        <f t="shared" ca="1" si="137"/>
        <v>0</v>
      </c>
      <c r="AU270" s="135">
        <f t="shared" ca="1" si="137"/>
        <v>0</v>
      </c>
      <c r="AV270" s="135">
        <f t="shared" ca="1" si="137"/>
        <v>0</v>
      </c>
      <c r="AW270" s="135">
        <f t="shared" ca="1" si="136"/>
        <v>0</v>
      </c>
      <c r="AX270" s="135">
        <f t="shared" ca="1" si="136"/>
        <v>0</v>
      </c>
      <c r="AY270" s="135">
        <f t="shared" ca="1" si="136"/>
        <v>0</v>
      </c>
      <c r="AZ270" s="135">
        <f t="shared" ref="AW270:BK287" ca="1" si="145">INDIRECT($B$3&amp;"!R"&amp;(ROW()-$D$14)&amp;"C"&amp;(COLUMN()-$C$15),FALSE)</f>
        <v>0</v>
      </c>
      <c r="BA270" s="135">
        <f t="shared" ca="1" si="145"/>
        <v>0</v>
      </c>
      <c r="BB270" s="135">
        <f t="shared" ca="1" si="145"/>
        <v>0</v>
      </c>
      <c r="BC270" s="135">
        <f t="shared" ca="1" si="145"/>
        <v>0</v>
      </c>
      <c r="BD270" s="135">
        <f t="shared" ca="1" si="145"/>
        <v>0</v>
      </c>
      <c r="BE270" s="135">
        <f t="shared" ca="1" si="145"/>
        <v>0</v>
      </c>
      <c r="BF270" s="135">
        <f t="shared" ca="1" si="145"/>
        <v>0</v>
      </c>
      <c r="BG270" s="135">
        <f t="shared" ca="1" si="145"/>
        <v>0</v>
      </c>
      <c r="BH270" s="135">
        <f t="shared" ca="1" si="145"/>
        <v>0</v>
      </c>
      <c r="BI270" s="135">
        <f t="shared" ca="1" si="145"/>
        <v>0</v>
      </c>
      <c r="BJ270" s="135">
        <f t="shared" ca="1" si="145"/>
        <v>0</v>
      </c>
      <c r="BK270" s="135">
        <f t="shared" ca="1" si="145"/>
        <v>0</v>
      </c>
      <c r="BL270" s="135"/>
      <c r="BM270" s="135">
        <f ca="1">IF(INDEX($D270:$BV270, 1, MATCH(BM$11,$D$15:$BV$15,0))&gt;=PV_Zone_Ranking!$C$45,0,1)</f>
        <v>0</v>
      </c>
      <c r="BN270" s="135">
        <f t="shared" ca="1" si="141"/>
        <v>0</v>
      </c>
      <c r="BQ270">
        <f ca="1">IF(PV_Zone_Ranking!$AK$18="SS",0,IF(PV_Zone_Ranking!$G$29=0,0,1-(INDEX($D270:$BY270, 1, MATCH(BQ$11,$D$15:$BY$15,0))-PV_Zone_Ranking!$F$29)/(PV_Zone_Ranking!$G$29-PV_Zone_Ranking!$F$29)))</f>
        <v>3.8575399157771662</v>
      </c>
      <c r="BR270">
        <f>IF(PV_Zone_Ranking!$AK$18="TX",0,IF(PV_Zone_Ranking!$G$29=0,0,1-(INDEX($D270:$BY270, 1, MATCH(BR$11,$D$15:$BY$15,0))-PV_Zone_Ranking!$F$29)/(PV_Zone_Ranking!$G$29-PV_Zone_Ranking!$F$29)))</f>
        <v>0</v>
      </c>
      <c r="BS270">
        <f ca="1">IF(PV_Zone_Ranking!$G$30=0,0,1-(INDEX($D270:$BY270, 1, MATCH(BS$11,$D$15:$BY$15,0))-PV_Zone_Ranking!$F$30)/(PV_Zone_Ranking!$G$30-PV_Zone_Ranking!$F$30))</f>
        <v>1.0774207710083805</v>
      </c>
      <c r="BT270">
        <f ca="1">IF(PV_Zone_Ranking!$G$28=0,0,1-(INDEX($D270:$BY270, 1, MATCH(BT$11,$D$15:$BY$15,0))-PV_Zone_Ranking!$F$28)/(PV_Zone_Ranking!$G$28-PV_Zone_Ranking!$F$28))</f>
        <v>16.799370740204573</v>
      </c>
      <c r="BU270">
        <f ca="1">IF(PV_Zone_Ranking!$AK$18="SS",0,IF(PV_Zone_Ranking!$G$26=0,0,1-(INDEX($D270:$BY270, 1, MATCH(BU$11,$D$15:$BY$15,0))-PV_Zone_Ranking!$F$26)/(PV_Zone_Ranking!$G$26-PV_Zone_Ranking!$F$26)))</f>
        <v>19.138888658952798</v>
      </c>
      <c r="BV270">
        <f>IF(PV_Zone_Ranking!$AK$18="TX",0,IF(PV_Zone_Ranking!$G$26=0,0,1-(INDEX($D270:$BY270, 1, MATCH(BV$11,$D$15:$BY$15,0))-PV_Zone_Ranking!$F$26)/(PV_Zone_Ranking!$G$26-PV_Zone_Ranking!$F$26)))</f>
        <v>0</v>
      </c>
      <c r="BW270">
        <v>73</v>
      </c>
      <c r="BX270">
        <f t="shared" ca="1" si="134"/>
        <v>0</v>
      </c>
      <c r="BY270">
        <f t="shared" ca="1" si="134"/>
        <v>0</v>
      </c>
      <c r="BZ270">
        <f t="shared" ca="1" si="134"/>
        <v>0</v>
      </c>
      <c r="CA270">
        <f t="shared" ca="1" si="134"/>
        <v>0</v>
      </c>
      <c r="CB270">
        <f t="shared" ca="1" si="134"/>
        <v>0</v>
      </c>
      <c r="CC270">
        <f t="shared" ca="1" si="134"/>
        <v>0</v>
      </c>
      <c r="CD270">
        <f t="shared" ca="1" si="134"/>
        <v>0</v>
      </c>
      <c r="CE270">
        <f t="shared" ca="1" si="134"/>
        <v>0</v>
      </c>
      <c r="CF270">
        <f t="shared" ca="1" si="134"/>
        <v>0</v>
      </c>
      <c r="CG270">
        <f t="shared" ca="1" si="134"/>
        <v>0</v>
      </c>
      <c r="CH270" s="3">
        <f t="shared" ca="1" si="120"/>
        <v>0</v>
      </c>
      <c r="CI270" s="3">
        <f ca="1">IF($BN270=0,IF(PV_Zone_Ranking!$AK$18="SS",INDEX($D270:$BY270, 1, MATCH(CI$11,$D$15:$BY$15,0)),IF(PV_Zone_Ranking!$AK$18="TX",INDEX($D270:$BY270, 1, MATCH(CI$12,$D$15:$BY$15,0)),"Error")),0)</f>
        <v>0</v>
      </c>
      <c r="CJ270" s="4">
        <f t="shared" ca="1" si="118"/>
        <v>0</v>
      </c>
      <c r="CK270">
        <f t="shared" ca="1" si="121"/>
        <v>0</v>
      </c>
      <c r="CL270">
        <f t="shared" ca="1" si="122"/>
        <v>0</v>
      </c>
      <c r="CM270" s="4" t="str">
        <f ca="1">IF(D270=0,"",IF(CH270=0,"",COUNTIF($CH$16:$CH$197,"&gt;"&amp;CH270)+COUNTIF($CH$197:$CH270,CH270)))</f>
        <v/>
      </c>
      <c r="CN270" t="str">
        <f ca="1">IF(D270=0,"",IF(CH270=0,"",COUNTIFS($CI$16:$CI$197,"&lt;"&amp;CI270,$CI$16:$CI$197,"&lt;&gt;"&amp;0)+COUNTIF($CI$197:$CI270,CI270)))</f>
        <v/>
      </c>
      <c r="CQ270">
        <v>255</v>
      </c>
      <c r="CR270" t="e">
        <f t="shared" ca="1" si="135"/>
        <v>#N/A</v>
      </c>
      <c r="CS270" t="e">
        <f t="shared" ca="1" si="135"/>
        <v>#N/A</v>
      </c>
      <c r="CT270" s="3" t="e">
        <f t="shared" ca="1" si="135"/>
        <v>#N/A</v>
      </c>
      <c r="CU270" s="3" t="e">
        <f t="shared" ca="1" si="135"/>
        <v>#N/A</v>
      </c>
      <c r="CV270" s="4" t="e">
        <f t="shared" ca="1" si="135"/>
        <v>#N/A</v>
      </c>
      <c r="CW270" s="4" t="e">
        <f t="shared" ca="1" si="142"/>
        <v>#N/A</v>
      </c>
      <c r="CY270">
        <v>255</v>
      </c>
      <c r="CZ270" t="e">
        <f t="shared" ca="1" si="140"/>
        <v>#N/A</v>
      </c>
      <c r="DA270" t="e">
        <f t="shared" ca="1" si="140"/>
        <v>#N/A</v>
      </c>
      <c r="DB270" s="3" t="e">
        <f t="shared" ca="1" si="140"/>
        <v>#N/A</v>
      </c>
      <c r="DC270" s="3" t="e">
        <f t="shared" ca="1" si="140"/>
        <v>#N/A</v>
      </c>
      <c r="DD270" s="4" t="e">
        <f t="shared" ca="1" si="140"/>
        <v>#N/A</v>
      </c>
      <c r="DE270" s="4" t="e">
        <f t="shared" ca="1" si="143"/>
        <v>#N/A</v>
      </c>
      <c r="DF270" t="e">
        <f t="shared" ca="1" si="144"/>
        <v>#N/A</v>
      </c>
    </row>
    <row r="271" spans="4:110" x14ac:dyDescent="0.2">
      <c r="D271" s="135">
        <f t="shared" ca="1" si="138"/>
        <v>0</v>
      </c>
      <c r="E271" s="135">
        <f t="shared" ca="1" si="138"/>
        <v>0</v>
      </c>
      <c r="F271" s="135">
        <f t="shared" ca="1" si="138"/>
        <v>0</v>
      </c>
      <c r="G271" s="135">
        <f t="shared" ca="1" si="138"/>
        <v>0</v>
      </c>
      <c r="H271" s="135">
        <f t="shared" ca="1" si="138"/>
        <v>0</v>
      </c>
      <c r="I271" s="135">
        <f t="shared" ca="1" si="138"/>
        <v>0</v>
      </c>
      <c r="J271" s="2">
        <f t="shared" ca="1" si="138"/>
        <v>0</v>
      </c>
      <c r="K271" s="135">
        <f t="shared" ca="1" si="138"/>
        <v>0</v>
      </c>
      <c r="L271" s="135">
        <f t="shared" ca="1" si="138"/>
        <v>0</v>
      </c>
      <c r="M271" s="135">
        <f t="shared" ca="1" si="138"/>
        <v>0</v>
      </c>
      <c r="N271" s="135">
        <f t="shared" ca="1" si="138"/>
        <v>0</v>
      </c>
      <c r="O271" s="135">
        <f t="shared" ca="1" si="138"/>
        <v>0</v>
      </c>
      <c r="P271" s="135">
        <f t="shared" ca="1" si="138"/>
        <v>0</v>
      </c>
      <c r="Q271" s="135">
        <f t="shared" ca="1" si="138"/>
        <v>0</v>
      </c>
      <c r="R271" s="135">
        <f t="shared" ca="1" si="138"/>
        <v>0</v>
      </c>
      <c r="S271" s="135">
        <f t="shared" ca="1" si="138"/>
        <v>0</v>
      </c>
      <c r="T271" s="135">
        <f t="shared" ca="1" si="139"/>
        <v>0</v>
      </c>
      <c r="U271" s="135">
        <f t="shared" ca="1" si="139"/>
        <v>0</v>
      </c>
      <c r="V271" s="135">
        <f t="shared" ca="1" si="139"/>
        <v>0</v>
      </c>
      <c r="W271" s="135">
        <f t="shared" ca="1" si="139"/>
        <v>0</v>
      </c>
      <c r="X271" s="135">
        <f t="shared" ca="1" si="139"/>
        <v>0</v>
      </c>
      <c r="Y271" s="135">
        <f t="shared" ca="1" si="139"/>
        <v>0</v>
      </c>
      <c r="Z271" s="135">
        <f t="shared" ca="1" si="139"/>
        <v>0</v>
      </c>
      <c r="AA271" s="135">
        <f t="shared" ca="1" si="139"/>
        <v>0</v>
      </c>
      <c r="AB271" s="135">
        <f t="shared" ca="1" si="139"/>
        <v>0</v>
      </c>
      <c r="AC271" s="135">
        <f t="shared" ca="1" si="139"/>
        <v>0</v>
      </c>
      <c r="AD271" s="135">
        <f t="shared" ca="1" si="139"/>
        <v>0</v>
      </c>
      <c r="AE271" s="135">
        <f t="shared" ca="1" si="139"/>
        <v>0</v>
      </c>
      <c r="AF271" s="135">
        <f t="shared" ca="1" si="139"/>
        <v>0</v>
      </c>
      <c r="AG271" s="135">
        <f t="shared" ca="1" si="139"/>
        <v>0</v>
      </c>
      <c r="AH271" s="135">
        <f t="shared" ca="1" si="139"/>
        <v>0</v>
      </c>
      <c r="AI271" s="135">
        <f t="shared" ca="1" si="139"/>
        <v>0</v>
      </c>
      <c r="AJ271" s="135">
        <f t="shared" ca="1" si="137"/>
        <v>0</v>
      </c>
      <c r="AK271" s="135">
        <f t="shared" ca="1" si="137"/>
        <v>0</v>
      </c>
      <c r="AL271" s="135">
        <f t="shared" ca="1" si="137"/>
        <v>0</v>
      </c>
      <c r="AM271" s="135">
        <f t="shared" ca="1" si="137"/>
        <v>0</v>
      </c>
      <c r="AN271" s="135">
        <f t="shared" ca="1" si="137"/>
        <v>0</v>
      </c>
      <c r="AO271" s="135">
        <f t="shared" ca="1" si="137"/>
        <v>0</v>
      </c>
      <c r="AP271" s="135">
        <f t="shared" ca="1" si="137"/>
        <v>0</v>
      </c>
      <c r="AQ271" s="135">
        <f t="shared" ca="1" si="137"/>
        <v>0</v>
      </c>
      <c r="AR271" s="135">
        <f t="shared" ca="1" si="137"/>
        <v>0</v>
      </c>
      <c r="AS271" s="135">
        <f t="shared" ca="1" si="137"/>
        <v>0</v>
      </c>
      <c r="AT271" s="135">
        <f t="shared" ca="1" si="137"/>
        <v>0</v>
      </c>
      <c r="AU271" s="135">
        <f t="shared" ca="1" si="137"/>
        <v>0</v>
      </c>
      <c r="AV271" s="135">
        <f t="shared" ca="1" si="137"/>
        <v>0</v>
      </c>
      <c r="AW271" s="135">
        <f t="shared" ca="1" si="145"/>
        <v>0</v>
      </c>
      <c r="AX271" s="135">
        <f t="shared" ca="1" si="145"/>
        <v>0</v>
      </c>
      <c r="AY271" s="135">
        <f t="shared" ca="1" si="145"/>
        <v>0</v>
      </c>
      <c r="AZ271" s="135">
        <f t="shared" ca="1" si="145"/>
        <v>0</v>
      </c>
      <c r="BA271" s="135">
        <f t="shared" ca="1" si="145"/>
        <v>0</v>
      </c>
      <c r="BB271" s="135">
        <f t="shared" ca="1" si="145"/>
        <v>0</v>
      </c>
      <c r="BC271" s="135">
        <f t="shared" ca="1" si="145"/>
        <v>0</v>
      </c>
      <c r="BD271" s="135">
        <f t="shared" ca="1" si="145"/>
        <v>0</v>
      </c>
      <c r="BE271" s="135">
        <f t="shared" ca="1" si="145"/>
        <v>0</v>
      </c>
      <c r="BF271" s="135">
        <f t="shared" ca="1" si="145"/>
        <v>0</v>
      </c>
      <c r="BG271" s="135">
        <f t="shared" ca="1" si="145"/>
        <v>0</v>
      </c>
      <c r="BH271" s="135">
        <f t="shared" ca="1" si="145"/>
        <v>0</v>
      </c>
      <c r="BI271" s="135">
        <f t="shared" ca="1" si="145"/>
        <v>0</v>
      </c>
      <c r="BJ271" s="135">
        <f t="shared" ca="1" si="145"/>
        <v>0</v>
      </c>
      <c r="BK271" s="135">
        <f t="shared" ca="1" si="145"/>
        <v>0</v>
      </c>
      <c r="BL271" s="135"/>
      <c r="BM271" s="135">
        <f ca="1">IF(INDEX($D271:$BV271, 1, MATCH(BM$11,$D$15:$BV$15,0))&gt;=PV_Zone_Ranking!$C$45,0,1)</f>
        <v>0</v>
      </c>
      <c r="BN271" s="135">
        <f t="shared" ca="1" si="141"/>
        <v>0</v>
      </c>
      <c r="BQ271">
        <f ca="1">IF(PV_Zone_Ranking!$AK$18="SS",0,IF(PV_Zone_Ranking!$G$29=0,0,1-(INDEX($D271:$BY271, 1, MATCH(BQ$11,$D$15:$BY$15,0))-PV_Zone_Ranking!$F$29)/(PV_Zone_Ranking!$G$29-PV_Zone_Ranking!$F$29)))</f>
        <v>3.8575399157771662</v>
      </c>
      <c r="BR271">
        <f>IF(PV_Zone_Ranking!$AK$18="TX",0,IF(PV_Zone_Ranking!$G$29=0,0,1-(INDEX($D271:$BY271, 1, MATCH(BR$11,$D$15:$BY$15,0))-PV_Zone_Ranking!$F$29)/(PV_Zone_Ranking!$G$29-PV_Zone_Ranking!$F$29)))</f>
        <v>0</v>
      </c>
      <c r="BS271">
        <f ca="1">IF(PV_Zone_Ranking!$G$30=0,0,1-(INDEX($D271:$BY271, 1, MATCH(BS$11,$D$15:$BY$15,0))-PV_Zone_Ranking!$F$30)/(PV_Zone_Ranking!$G$30-PV_Zone_Ranking!$F$30))</f>
        <v>1.0774207710083805</v>
      </c>
      <c r="BT271">
        <f ca="1">IF(PV_Zone_Ranking!$G$28=0,0,1-(INDEX($D271:$BY271, 1, MATCH(BT$11,$D$15:$BY$15,0))-PV_Zone_Ranking!$F$28)/(PV_Zone_Ranking!$G$28-PV_Zone_Ranking!$F$28))</f>
        <v>16.799370740204573</v>
      </c>
      <c r="BU271">
        <f ca="1">IF(PV_Zone_Ranking!$AK$18="SS",0,IF(PV_Zone_Ranking!$G$26=0,0,1-(INDEX($D271:$BY271, 1, MATCH(BU$11,$D$15:$BY$15,0))-PV_Zone_Ranking!$F$26)/(PV_Zone_Ranking!$G$26-PV_Zone_Ranking!$F$26)))</f>
        <v>19.138888658952798</v>
      </c>
      <c r="BV271">
        <f>IF(PV_Zone_Ranking!$AK$18="TX",0,IF(PV_Zone_Ranking!$G$26=0,0,1-(INDEX($D271:$BY271, 1, MATCH(BV$11,$D$15:$BY$15,0))-PV_Zone_Ranking!$F$26)/(PV_Zone_Ranking!$G$26-PV_Zone_Ranking!$F$26)))</f>
        <v>0</v>
      </c>
      <c r="BW271">
        <v>74</v>
      </c>
      <c r="BX271">
        <f t="shared" ca="1" si="134"/>
        <v>0</v>
      </c>
      <c r="BY271">
        <f t="shared" ca="1" si="134"/>
        <v>0</v>
      </c>
      <c r="BZ271">
        <f t="shared" ca="1" si="134"/>
        <v>0</v>
      </c>
      <c r="CA271">
        <f t="shared" ca="1" si="134"/>
        <v>0</v>
      </c>
      <c r="CB271">
        <f t="shared" ca="1" si="134"/>
        <v>0</v>
      </c>
      <c r="CC271">
        <f t="shared" ca="1" si="134"/>
        <v>0</v>
      </c>
      <c r="CD271">
        <f t="shared" ca="1" si="134"/>
        <v>0</v>
      </c>
      <c r="CE271">
        <f t="shared" ca="1" si="134"/>
        <v>0</v>
      </c>
      <c r="CF271">
        <f t="shared" ca="1" si="134"/>
        <v>0</v>
      </c>
      <c r="CG271">
        <f t="shared" ca="1" si="134"/>
        <v>0</v>
      </c>
      <c r="CH271" s="3">
        <f t="shared" ca="1" si="120"/>
        <v>0</v>
      </c>
      <c r="CI271" s="3">
        <f ca="1">IF($BN271=0,IF(PV_Zone_Ranking!$AK$18="SS",INDEX($D271:$BY271, 1, MATCH(CI$11,$D$15:$BY$15,0)),IF(PV_Zone_Ranking!$AK$18="TX",INDEX($D271:$BY271, 1, MATCH(CI$12,$D$15:$BY$15,0)),"Error")),0)</f>
        <v>0</v>
      </c>
      <c r="CJ271" s="4">
        <f t="shared" ca="1" si="118"/>
        <v>0</v>
      </c>
      <c r="CK271">
        <f t="shared" ca="1" si="121"/>
        <v>0</v>
      </c>
      <c r="CL271">
        <f t="shared" ca="1" si="122"/>
        <v>0</v>
      </c>
      <c r="CM271" s="4" t="str">
        <f ca="1">IF(D271=0,"",IF(CH271=0,"",COUNTIF($CH$16:$CH$197,"&gt;"&amp;CH271)+COUNTIF($CH$197:$CH271,CH271)))</f>
        <v/>
      </c>
      <c r="CN271" t="str">
        <f ca="1">IF(D271=0,"",IF(CH271=0,"",COUNTIFS($CI$16:$CI$197,"&lt;"&amp;CI271,$CI$16:$CI$197,"&lt;&gt;"&amp;0)+COUNTIF($CI$197:$CI271,CI271)))</f>
        <v/>
      </c>
      <c r="CQ271">
        <v>256</v>
      </c>
      <c r="CR271" t="e">
        <f t="shared" ca="1" si="135"/>
        <v>#N/A</v>
      </c>
      <c r="CS271" t="e">
        <f t="shared" ca="1" si="135"/>
        <v>#N/A</v>
      </c>
      <c r="CT271" s="3" t="e">
        <f t="shared" ca="1" si="135"/>
        <v>#N/A</v>
      </c>
      <c r="CU271" s="3" t="e">
        <f t="shared" ca="1" si="135"/>
        <v>#N/A</v>
      </c>
      <c r="CV271" s="4" t="e">
        <f t="shared" ca="1" si="135"/>
        <v>#N/A</v>
      </c>
      <c r="CW271" s="4" t="e">
        <f t="shared" ca="1" si="142"/>
        <v>#N/A</v>
      </c>
      <c r="CY271">
        <v>256</v>
      </c>
      <c r="CZ271" t="e">
        <f t="shared" ca="1" si="140"/>
        <v>#N/A</v>
      </c>
      <c r="DA271" t="e">
        <f t="shared" ca="1" si="140"/>
        <v>#N/A</v>
      </c>
      <c r="DB271" s="3" t="e">
        <f t="shared" ca="1" si="140"/>
        <v>#N/A</v>
      </c>
      <c r="DC271" s="3" t="e">
        <f t="shared" ca="1" si="140"/>
        <v>#N/A</v>
      </c>
      <c r="DD271" s="4" t="e">
        <f t="shared" ca="1" si="140"/>
        <v>#N/A</v>
      </c>
      <c r="DE271" s="4" t="e">
        <f t="shared" ca="1" si="143"/>
        <v>#N/A</v>
      </c>
      <c r="DF271" t="e">
        <f t="shared" ca="1" si="144"/>
        <v>#N/A</v>
      </c>
    </row>
    <row r="272" spans="4:110" x14ac:dyDescent="0.2">
      <c r="D272" s="135">
        <f t="shared" ca="1" si="138"/>
        <v>0</v>
      </c>
      <c r="E272" s="135">
        <f t="shared" ca="1" si="138"/>
        <v>0</v>
      </c>
      <c r="F272" s="135">
        <f t="shared" ca="1" si="138"/>
        <v>0</v>
      </c>
      <c r="G272" s="135">
        <f t="shared" ca="1" si="138"/>
        <v>0</v>
      </c>
      <c r="H272" s="135">
        <f t="shared" ca="1" si="138"/>
        <v>0</v>
      </c>
      <c r="I272" s="135">
        <f t="shared" ca="1" si="138"/>
        <v>0</v>
      </c>
      <c r="J272" s="2">
        <f t="shared" ca="1" si="138"/>
        <v>0</v>
      </c>
      <c r="K272" s="135">
        <f t="shared" ca="1" si="138"/>
        <v>0</v>
      </c>
      <c r="L272" s="135">
        <f t="shared" ca="1" si="138"/>
        <v>0</v>
      </c>
      <c r="M272" s="135">
        <f t="shared" ca="1" si="138"/>
        <v>0</v>
      </c>
      <c r="N272" s="135">
        <f t="shared" ca="1" si="138"/>
        <v>0</v>
      </c>
      <c r="O272" s="135">
        <f t="shared" ca="1" si="138"/>
        <v>0</v>
      </c>
      <c r="P272" s="135">
        <f t="shared" ca="1" si="138"/>
        <v>0</v>
      </c>
      <c r="Q272" s="135">
        <f t="shared" ca="1" si="138"/>
        <v>0</v>
      </c>
      <c r="R272" s="135">
        <f t="shared" ca="1" si="138"/>
        <v>0</v>
      </c>
      <c r="S272" s="135">
        <f t="shared" ca="1" si="138"/>
        <v>0</v>
      </c>
      <c r="T272" s="135">
        <f t="shared" ca="1" si="139"/>
        <v>0</v>
      </c>
      <c r="U272" s="135">
        <f t="shared" ca="1" si="139"/>
        <v>0</v>
      </c>
      <c r="V272" s="135">
        <f t="shared" ca="1" si="139"/>
        <v>0</v>
      </c>
      <c r="W272" s="135">
        <f t="shared" ca="1" si="139"/>
        <v>0</v>
      </c>
      <c r="X272" s="135">
        <f t="shared" ca="1" si="139"/>
        <v>0</v>
      </c>
      <c r="Y272" s="135">
        <f t="shared" ca="1" si="139"/>
        <v>0</v>
      </c>
      <c r="Z272" s="135">
        <f t="shared" ca="1" si="139"/>
        <v>0</v>
      </c>
      <c r="AA272" s="135">
        <f t="shared" ca="1" si="139"/>
        <v>0</v>
      </c>
      <c r="AB272" s="135">
        <f t="shared" ca="1" si="139"/>
        <v>0</v>
      </c>
      <c r="AC272" s="135">
        <f t="shared" ca="1" si="139"/>
        <v>0</v>
      </c>
      <c r="AD272" s="135">
        <f t="shared" ca="1" si="139"/>
        <v>0</v>
      </c>
      <c r="AE272" s="135">
        <f t="shared" ca="1" si="139"/>
        <v>0</v>
      </c>
      <c r="AF272" s="135">
        <f t="shared" ca="1" si="139"/>
        <v>0</v>
      </c>
      <c r="AG272" s="135">
        <f t="shared" ca="1" si="139"/>
        <v>0</v>
      </c>
      <c r="AH272" s="135">
        <f t="shared" ca="1" si="139"/>
        <v>0</v>
      </c>
      <c r="AI272" s="135">
        <f t="shared" ca="1" si="139"/>
        <v>0</v>
      </c>
      <c r="AJ272" s="135">
        <f t="shared" ca="1" si="137"/>
        <v>0</v>
      </c>
      <c r="AK272" s="135">
        <f t="shared" ca="1" si="137"/>
        <v>0</v>
      </c>
      <c r="AL272" s="135">
        <f t="shared" ca="1" si="137"/>
        <v>0</v>
      </c>
      <c r="AM272" s="135">
        <f t="shared" ca="1" si="137"/>
        <v>0</v>
      </c>
      <c r="AN272" s="135">
        <f t="shared" ca="1" si="137"/>
        <v>0</v>
      </c>
      <c r="AO272" s="135">
        <f t="shared" ca="1" si="137"/>
        <v>0</v>
      </c>
      <c r="AP272" s="135">
        <f t="shared" ca="1" si="137"/>
        <v>0</v>
      </c>
      <c r="AQ272" s="135">
        <f t="shared" ca="1" si="137"/>
        <v>0</v>
      </c>
      <c r="AR272" s="135">
        <f t="shared" ca="1" si="137"/>
        <v>0</v>
      </c>
      <c r="AS272" s="135">
        <f t="shared" ca="1" si="137"/>
        <v>0</v>
      </c>
      <c r="AT272" s="135">
        <f t="shared" ca="1" si="137"/>
        <v>0</v>
      </c>
      <c r="AU272" s="135">
        <f t="shared" ca="1" si="137"/>
        <v>0</v>
      </c>
      <c r="AV272" s="135">
        <f t="shared" ca="1" si="137"/>
        <v>0</v>
      </c>
      <c r="AW272" s="135">
        <f t="shared" ca="1" si="145"/>
        <v>0</v>
      </c>
      <c r="AX272" s="135">
        <f t="shared" ca="1" si="145"/>
        <v>0</v>
      </c>
      <c r="AY272" s="135">
        <f t="shared" ca="1" si="145"/>
        <v>0</v>
      </c>
      <c r="AZ272" s="135">
        <f t="shared" ca="1" si="145"/>
        <v>0</v>
      </c>
      <c r="BA272" s="135">
        <f t="shared" ca="1" si="145"/>
        <v>0</v>
      </c>
      <c r="BB272" s="135">
        <f t="shared" ca="1" si="145"/>
        <v>0</v>
      </c>
      <c r="BC272" s="135">
        <f t="shared" ca="1" si="145"/>
        <v>0</v>
      </c>
      <c r="BD272" s="135">
        <f t="shared" ca="1" si="145"/>
        <v>0</v>
      </c>
      <c r="BE272" s="135">
        <f t="shared" ca="1" si="145"/>
        <v>0</v>
      </c>
      <c r="BF272" s="135">
        <f t="shared" ca="1" si="145"/>
        <v>0</v>
      </c>
      <c r="BG272" s="135">
        <f t="shared" ca="1" si="145"/>
        <v>0</v>
      </c>
      <c r="BH272" s="135">
        <f t="shared" ca="1" si="145"/>
        <v>0</v>
      </c>
      <c r="BI272" s="135">
        <f t="shared" ca="1" si="145"/>
        <v>0</v>
      </c>
      <c r="BJ272" s="135">
        <f t="shared" ca="1" si="145"/>
        <v>0</v>
      </c>
      <c r="BK272" s="135">
        <f t="shared" ca="1" si="145"/>
        <v>0</v>
      </c>
      <c r="BL272" s="135"/>
      <c r="BM272" s="135">
        <f ca="1">IF(INDEX($D272:$BV272, 1, MATCH(BM$11,$D$15:$BV$15,0))&gt;=PV_Zone_Ranking!$C$45,0,1)</f>
        <v>0</v>
      </c>
      <c r="BN272" s="135">
        <f t="shared" ca="1" si="141"/>
        <v>0</v>
      </c>
      <c r="BQ272">
        <f ca="1">IF(PV_Zone_Ranking!$AK$18="SS",0,IF(PV_Zone_Ranking!$G$29=0,0,1-(INDEX($D272:$BY272, 1, MATCH(BQ$11,$D$15:$BY$15,0))-PV_Zone_Ranking!$F$29)/(PV_Zone_Ranking!$G$29-PV_Zone_Ranking!$F$29)))</f>
        <v>3.8575399157771662</v>
      </c>
      <c r="BR272">
        <f>IF(PV_Zone_Ranking!$AK$18="TX",0,IF(PV_Zone_Ranking!$G$29=0,0,1-(INDEX($D272:$BY272, 1, MATCH(BR$11,$D$15:$BY$15,0))-PV_Zone_Ranking!$F$29)/(PV_Zone_Ranking!$G$29-PV_Zone_Ranking!$F$29)))</f>
        <v>0</v>
      </c>
      <c r="BS272">
        <f ca="1">IF(PV_Zone_Ranking!$G$30=0,0,1-(INDEX($D272:$BY272, 1, MATCH(BS$11,$D$15:$BY$15,0))-PV_Zone_Ranking!$F$30)/(PV_Zone_Ranking!$G$30-PV_Zone_Ranking!$F$30))</f>
        <v>1.0774207710083805</v>
      </c>
      <c r="BT272">
        <f ca="1">IF(PV_Zone_Ranking!$G$28=0,0,1-(INDEX($D272:$BY272, 1, MATCH(BT$11,$D$15:$BY$15,0))-PV_Zone_Ranking!$F$28)/(PV_Zone_Ranking!$G$28-PV_Zone_Ranking!$F$28))</f>
        <v>16.799370740204573</v>
      </c>
      <c r="BU272">
        <f ca="1">IF(PV_Zone_Ranking!$AK$18="SS",0,IF(PV_Zone_Ranking!$G$26=0,0,1-(INDEX($D272:$BY272, 1, MATCH(BU$11,$D$15:$BY$15,0))-PV_Zone_Ranking!$F$26)/(PV_Zone_Ranking!$G$26-PV_Zone_Ranking!$F$26)))</f>
        <v>19.138888658952798</v>
      </c>
      <c r="BV272">
        <f>IF(PV_Zone_Ranking!$AK$18="TX",0,IF(PV_Zone_Ranking!$G$26=0,0,1-(INDEX($D272:$BY272, 1, MATCH(BV$11,$D$15:$BY$15,0))-PV_Zone_Ranking!$F$26)/(PV_Zone_Ranking!$G$26-PV_Zone_Ranking!$F$26)))</f>
        <v>0</v>
      </c>
      <c r="BW272">
        <v>75</v>
      </c>
      <c r="BX272">
        <f t="shared" ca="1" si="134"/>
        <v>0</v>
      </c>
      <c r="BY272">
        <f t="shared" ca="1" si="134"/>
        <v>0</v>
      </c>
      <c r="BZ272">
        <f t="shared" ca="1" si="134"/>
        <v>0</v>
      </c>
      <c r="CA272">
        <f t="shared" ca="1" si="134"/>
        <v>0</v>
      </c>
      <c r="CB272">
        <f t="shared" ca="1" si="134"/>
        <v>0</v>
      </c>
      <c r="CC272">
        <f t="shared" ca="1" si="134"/>
        <v>0</v>
      </c>
      <c r="CD272">
        <f t="shared" ca="1" si="134"/>
        <v>0</v>
      </c>
      <c r="CE272">
        <f t="shared" ca="1" si="134"/>
        <v>0</v>
      </c>
      <c r="CF272">
        <f t="shared" ca="1" si="134"/>
        <v>0</v>
      </c>
      <c r="CG272">
        <f t="shared" ca="1" si="134"/>
        <v>0</v>
      </c>
      <c r="CH272" s="3">
        <f t="shared" ca="1" si="120"/>
        <v>0</v>
      </c>
      <c r="CI272" s="3">
        <f ca="1">IF($BN272=0,IF(PV_Zone_Ranking!$AK$18="SS",INDEX($D272:$BY272, 1, MATCH(CI$11,$D$15:$BY$15,0)),IF(PV_Zone_Ranking!$AK$18="TX",INDEX($D272:$BY272, 1, MATCH(CI$12,$D$15:$BY$15,0)),"Error")),0)</f>
        <v>0</v>
      </c>
      <c r="CJ272" s="4">
        <f t="shared" ref="CJ272:CJ335" ca="1" si="146">INDEX($D272:$BY272, 1, MATCH($CJ$12,$D$15:$BY$15,0))</f>
        <v>0</v>
      </c>
      <c r="CK272">
        <f t="shared" ca="1" si="121"/>
        <v>0</v>
      </c>
      <c r="CL272">
        <f t="shared" ca="1" si="122"/>
        <v>0</v>
      </c>
      <c r="CM272" s="4" t="str">
        <f ca="1">IF(D272=0,"",IF(CH272=0,"",COUNTIF($CH$16:$CH$197,"&gt;"&amp;CH272)+COUNTIF($CH$197:$CH272,CH272)))</f>
        <v/>
      </c>
      <c r="CN272" t="str">
        <f ca="1">IF(D272=0,"",IF(CH272=0,"",COUNTIFS($CI$16:$CI$197,"&lt;"&amp;CI272,$CI$16:$CI$197,"&lt;&gt;"&amp;0)+COUNTIF($CI$197:$CI272,CI272)))</f>
        <v/>
      </c>
      <c r="CQ272">
        <v>257</v>
      </c>
      <c r="CR272" t="e">
        <f t="shared" ca="1" si="135"/>
        <v>#N/A</v>
      </c>
      <c r="CS272" t="e">
        <f t="shared" ca="1" si="135"/>
        <v>#N/A</v>
      </c>
      <c r="CT272" s="3" t="e">
        <f t="shared" ca="1" si="135"/>
        <v>#N/A</v>
      </c>
      <c r="CU272" s="3" t="e">
        <f t="shared" ca="1" si="135"/>
        <v>#N/A</v>
      </c>
      <c r="CV272" s="4" t="e">
        <f t="shared" ca="1" si="135"/>
        <v>#N/A</v>
      </c>
      <c r="CW272" s="4" t="e">
        <f t="shared" ca="1" si="142"/>
        <v>#N/A</v>
      </c>
      <c r="CY272">
        <v>257</v>
      </c>
      <c r="CZ272" t="e">
        <f t="shared" ca="1" si="140"/>
        <v>#N/A</v>
      </c>
      <c r="DA272" t="e">
        <f t="shared" ca="1" si="140"/>
        <v>#N/A</v>
      </c>
      <c r="DB272" s="3" t="e">
        <f t="shared" ca="1" si="140"/>
        <v>#N/A</v>
      </c>
      <c r="DC272" s="3" t="e">
        <f t="shared" ca="1" si="140"/>
        <v>#N/A</v>
      </c>
      <c r="DD272" s="4" t="e">
        <f t="shared" ca="1" si="140"/>
        <v>#N/A</v>
      </c>
      <c r="DE272" s="4" t="e">
        <f t="shared" ca="1" si="143"/>
        <v>#N/A</v>
      </c>
      <c r="DF272" t="e">
        <f t="shared" ca="1" si="144"/>
        <v>#N/A</v>
      </c>
    </row>
    <row r="273" spans="4:110" x14ac:dyDescent="0.2">
      <c r="D273" s="135">
        <f t="shared" ca="1" si="138"/>
        <v>0</v>
      </c>
      <c r="E273" s="135">
        <f t="shared" ca="1" si="138"/>
        <v>0</v>
      </c>
      <c r="F273" s="135">
        <f t="shared" ca="1" si="138"/>
        <v>0</v>
      </c>
      <c r="G273" s="135">
        <f t="shared" ca="1" si="138"/>
        <v>0</v>
      </c>
      <c r="H273" s="135">
        <f t="shared" ca="1" si="138"/>
        <v>0</v>
      </c>
      <c r="I273" s="135">
        <f t="shared" ca="1" si="138"/>
        <v>0</v>
      </c>
      <c r="J273" s="2">
        <f t="shared" ca="1" si="138"/>
        <v>0</v>
      </c>
      <c r="K273" s="135">
        <f t="shared" ca="1" si="138"/>
        <v>0</v>
      </c>
      <c r="L273" s="135">
        <f t="shared" ca="1" si="138"/>
        <v>0</v>
      </c>
      <c r="M273" s="135">
        <f t="shared" ca="1" si="138"/>
        <v>0</v>
      </c>
      <c r="N273" s="135">
        <f t="shared" ca="1" si="138"/>
        <v>0</v>
      </c>
      <c r="O273" s="135">
        <f t="shared" ref="D273:S289" ca="1" si="147">INDIRECT($B$3&amp;"!R"&amp;(ROW()-$D$14)&amp;"C"&amp;(COLUMN()-$C$15),FALSE)</f>
        <v>0</v>
      </c>
      <c r="P273" s="135">
        <f t="shared" ca="1" si="147"/>
        <v>0</v>
      </c>
      <c r="Q273" s="135">
        <f t="shared" ca="1" si="147"/>
        <v>0</v>
      </c>
      <c r="R273" s="135">
        <f t="shared" ca="1" si="147"/>
        <v>0</v>
      </c>
      <c r="S273" s="135">
        <f t="shared" ca="1" si="147"/>
        <v>0</v>
      </c>
      <c r="T273" s="135">
        <f t="shared" ca="1" si="139"/>
        <v>0</v>
      </c>
      <c r="U273" s="135">
        <f t="shared" ca="1" si="139"/>
        <v>0</v>
      </c>
      <c r="V273" s="135">
        <f t="shared" ca="1" si="139"/>
        <v>0</v>
      </c>
      <c r="W273" s="135">
        <f t="shared" ca="1" si="139"/>
        <v>0</v>
      </c>
      <c r="X273" s="135">
        <f t="shared" ca="1" si="139"/>
        <v>0</v>
      </c>
      <c r="Y273" s="135">
        <f t="shared" ca="1" si="139"/>
        <v>0</v>
      </c>
      <c r="Z273" s="135">
        <f t="shared" ca="1" si="139"/>
        <v>0</v>
      </c>
      <c r="AA273" s="135">
        <f t="shared" ca="1" si="139"/>
        <v>0</v>
      </c>
      <c r="AB273" s="135">
        <f t="shared" ca="1" si="139"/>
        <v>0</v>
      </c>
      <c r="AC273" s="135">
        <f t="shared" ca="1" si="139"/>
        <v>0</v>
      </c>
      <c r="AD273" s="135">
        <f t="shared" ca="1" si="139"/>
        <v>0</v>
      </c>
      <c r="AE273" s="135">
        <f t="shared" ca="1" si="139"/>
        <v>0</v>
      </c>
      <c r="AF273" s="135">
        <f t="shared" ca="1" si="139"/>
        <v>0</v>
      </c>
      <c r="AG273" s="135">
        <f t="shared" ca="1" si="139"/>
        <v>0</v>
      </c>
      <c r="AH273" s="135">
        <f t="shared" ca="1" si="139"/>
        <v>0</v>
      </c>
      <c r="AI273" s="135">
        <f t="shared" ca="1" si="139"/>
        <v>0</v>
      </c>
      <c r="AJ273" s="135">
        <f t="shared" ca="1" si="137"/>
        <v>0</v>
      </c>
      <c r="AK273" s="135">
        <f t="shared" ca="1" si="137"/>
        <v>0</v>
      </c>
      <c r="AL273" s="135">
        <f t="shared" ca="1" si="137"/>
        <v>0</v>
      </c>
      <c r="AM273" s="135">
        <f t="shared" ca="1" si="137"/>
        <v>0</v>
      </c>
      <c r="AN273" s="135">
        <f t="shared" ca="1" si="137"/>
        <v>0</v>
      </c>
      <c r="AO273" s="135">
        <f t="shared" ca="1" si="137"/>
        <v>0</v>
      </c>
      <c r="AP273" s="135">
        <f t="shared" ca="1" si="137"/>
        <v>0</v>
      </c>
      <c r="AQ273" s="135">
        <f t="shared" ca="1" si="137"/>
        <v>0</v>
      </c>
      <c r="AR273" s="135">
        <f t="shared" ca="1" si="137"/>
        <v>0</v>
      </c>
      <c r="AS273" s="135">
        <f t="shared" ca="1" si="137"/>
        <v>0</v>
      </c>
      <c r="AT273" s="135">
        <f t="shared" ca="1" si="137"/>
        <v>0</v>
      </c>
      <c r="AU273" s="135">
        <f t="shared" ca="1" si="137"/>
        <v>0</v>
      </c>
      <c r="AV273" s="135">
        <f t="shared" ca="1" si="137"/>
        <v>0</v>
      </c>
      <c r="AW273" s="135">
        <f t="shared" ca="1" si="145"/>
        <v>0</v>
      </c>
      <c r="AX273" s="135">
        <f t="shared" ca="1" si="145"/>
        <v>0</v>
      </c>
      <c r="AY273" s="135">
        <f t="shared" ca="1" si="145"/>
        <v>0</v>
      </c>
      <c r="AZ273" s="135">
        <f t="shared" ca="1" si="145"/>
        <v>0</v>
      </c>
      <c r="BA273" s="135">
        <f t="shared" ca="1" si="145"/>
        <v>0</v>
      </c>
      <c r="BB273" s="135">
        <f t="shared" ca="1" si="145"/>
        <v>0</v>
      </c>
      <c r="BC273" s="135">
        <f t="shared" ca="1" si="145"/>
        <v>0</v>
      </c>
      <c r="BD273" s="135">
        <f t="shared" ca="1" si="145"/>
        <v>0</v>
      </c>
      <c r="BE273" s="135">
        <f t="shared" ca="1" si="145"/>
        <v>0</v>
      </c>
      <c r="BF273" s="135">
        <f t="shared" ca="1" si="145"/>
        <v>0</v>
      </c>
      <c r="BG273" s="135">
        <f t="shared" ca="1" si="145"/>
        <v>0</v>
      </c>
      <c r="BH273" s="135">
        <f t="shared" ca="1" si="145"/>
        <v>0</v>
      </c>
      <c r="BI273" s="135">
        <f t="shared" ca="1" si="145"/>
        <v>0</v>
      </c>
      <c r="BJ273" s="135">
        <f t="shared" ca="1" si="145"/>
        <v>0</v>
      </c>
      <c r="BK273" s="135">
        <f t="shared" ca="1" si="145"/>
        <v>0</v>
      </c>
      <c r="BL273" s="135"/>
      <c r="BM273" s="135">
        <f ca="1">IF(INDEX($D273:$BV273, 1, MATCH(BM$11,$D$15:$BV$15,0))&gt;=PV_Zone_Ranking!$C$45,0,1)</f>
        <v>0</v>
      </c>
      <c r="BN273" s="135">
        <f t="shared" ca="1" si="141"/>
        <v>0</v>
      </c>
      <c r="BQ273">
        <f ca="1">IF(PV_Zone_Ranking!$AK$18="SS",0,IF(PV_Zone_Ranking!$G$29=0,0,1-(INDEX($D273:$BY273, 1, MATCH(BQ$11,$D$15:$BY$15,0))-PV_Zone_Ranking!$F$29)/(PV_Zone_Ranking!$G$29-PV_Zone_Ranking!$F$29)))</f>
        <v>3.8575399157771662</v>
      </c>
      <c r="BR273">
        <f>IF(PV_Zone_Ranking!$AK$18="TX",0,IF(PV_Zone_Ranking!$G$29=0,0,1-(INDEX($D273:$BY273, 1, MATCH(BR$11,$D$15:$BY$15,0))-PV_Zone_Ranking!$F$29)/(PV_Zone_Ranking!$G$29-PV_Zone_Ranking!$F$29)))</f>
        <v>0</v>
      </c>
      <c r="BS273">
        <f ca="1">IF(PV_Zone_Ranking!$G$30=0,0,1-(INDEX($D273:$BY273, 1, MATCH(BS$11,$D$15:$BY$15,0))-PV_Zone_Ranking!$F$30)/(PV_Zone_Ranking!$G$30-PV_Zone_Ranking!$F$30))</f>
        <v>1.0774207710083805</v>
      </c>
      <c r="BT273">
        <f ca="1">IF(PV_Zone_Ranking!$G$28=0,0,1-(INDEX($D273:$BY273, 1, MATCH(BT$11,$D$15:$BY$15,0))-PV_Zone_Ranking!$F$28)/(PV_Zone_Ranking!$G$28-PV_Zone_Ranking!$F$28))</f>
        <v>16.799370740204573</v>
      </c>
      <c r="BU273">
        <f ca="1">IF(PV_Zone_Ranking!$AK$18="SS",0,IF(PV_Zone_Ranking!$G$26=0,0,1-(INDEX($D273:$BY273, 1, MATCH(BU$11,$D$15:$BY$15,0))-PV_Zone_Ranking!$F$26)/(PV_Zone_Ranking!$G$26-PV_Zone_Ranking!$F$26)))</f>
        <v>19.138888658952798</v>
      </c>
      <c r="BV273">
        <f>IF(PV_Zone_Ranking!$AK$18="TX",0,IF(PV_Zone_Ranking!$G$26=0,0,1-(INDEX($D273:$BY273, 1, MATCH(BV$11,$D$15:$BY$15,0))-PV_Zone_Ranking!$F$26)/(PV_Zone_Ranking!$G$26-PV_Zone_Ranking!$F$26)))</f>
        <v>0</v>
      </c>
      <c r="BW273">
        <v>76</v>
      </c>
      <c r="BX273">
        <f t="shared" ca="1" si="134"/>
        <v>0</v>
      </c>
      <c r="BY273">
        <f t="shared" ca="1" si="134"/>
        <v>0</v>
      </c>
      <c r="BZ273">
        <f t="shared" ca="1" si="134"/>
        <v>0</v>
      </c>
      <c r="CA273">
        <f t="shared" ca="1" si="134"/>
        <v>0</v>
      </c>
      <c r="CB273">
        <f t="shared" ca="1" si="134"/>
        <v>0</v>
      </c>
      <c r="CC273">
        <f t="shared" ca="1" si="134"/>
        <v>0</v>
      </c>
      <c r="CD273">
        <f t="shared" ca="1" si="134"/>
        <v>0</v>
      </c>
      <c r="CE273">
        <f t="shared" ca="1" si="134"/>
        <v>0</v>
      </c>
      <c r="CF273">
        <f t="shared" ca="1" si="134"/>
        <v>0</v>
      </c>
      <c r="CG273">
        <f t="shared" ca="1" si="134"/>
        <v>0</v>
      </c>
      <c r="CH273" s="3">
        <f t="shared" ref="CH273:CH336" ca="1" si="148">IF($BN273=0,IF($D273=0,0,SUMPRODUCT(BQ273:CG273,$BQ$14:$CG$14)),0)</f>
        <v>0</v>
      </c>
      <c r="CI273" s="3">
        <f ca="1">IF($BN273=0,IF(PV_Zone_Ranking!$AK$18="SS",INDEX($D273:$BY273, 1, MATCH(CI$11,$D$15:$BY$15,0)),IF(PV_Zone_Ranking!$AK$18="TX",INDEX($D273:$BY273, 1, MATCH(CI$12,$D$15:$BY$15,0)),"Error")),0)</f>
        <v>0</v>
      </c>
      <c r="CJ273" s="4">
        <f t="shared" ca="1" si="146"/>
        <v>0</v>
      </c>
      <c r="CK273">
        <f t="shared" ref="CK273:CK336" ca="1" si="149">INDEX($D273:$BY273, 1, MATCH("zoneIdentification",$D$15:$BY$15,0))</f>
        <v>0</v>
      </c>
      <c r="CL273">
        <f t="shared" ref="CL273:CL336" ca="1" si="150">INDEX($D273:$BY273, 1, MATCH(CL$15,$D$15:$BY$15,0))</f>
        <v>0</v>
      </c>
      <c r="CM273" s="4" t="str">
        <f ca="1">IF(D273=0,"",IF(CH273=0,"",COUNTIF($CH$16:$CH$197,"&gt;"&amp;CH273)+COUNTIF($CH$197:$CH273,CH273)))</f>
        <v/>
      </c>
      <c r="CN273" t="str">
        <f ca="1">IF(D273=0,"",IF(CH273=0,"",COUNTIFS($CI$16:$CI$197,"&lt;"&amp;CI273,$CI$16:$CI$197,"&lt;&gt;"&amp;0)+COUNTIF($CI$197:$CI273,CI273)))</f>
        <v/>
      </c>
      <c r="CQ273">
        <v>258</v>
      </c>
      <c r="CR273" t="e">
        <f t="shared" ca="1" si="135"/>
        <v>#N/A</v>
      </c>
      <c r="CS273" t="e">
        <f t="shared" ca="1" si="135"/>
        <v>#N/A</v>
      </c>
      <c r="CT273" s="3" t="e">
        <f t="shared" ca="1" si="135"/>
        <v>#N/A</v>
      </c>
      <c r="CU273" s="3" t="e">
        <f t="shared" ca="1" si="135"/>
        <v>#N/A</v>
      </c>
      <c r="CV273" s="4" t="e">
        <f t="shared" ca="1" si="135"/>
        <v>#N/A</v>
      </c>
      <c r="CW273" s="4" t="e">
        <f t="shared" ca="1" si="142"/>
        <v>#N/A</v>
      </c>
      <c r="CY273">
        <v>258</v>
      </c>
      <c r="CZ273" t="e">
        <f t="shared" ca="1" si="140"/>
        <v>#N/A</v>
      </c>
      <c r="DA273" t="e">
        <f t="shared" ca="1" si="140"/>
        <v>#N/A</v>
      </c>
      <c r="DB273" s="3" t="e">
        <f t="shared" ca="1" si="140"/>
        <v>#N/A</v>
      </c>
      <c r="DC273" s="3" t="e">
        <f t="shared" ca="1" si="140"/>
        <v>#N/A</v>
      </c>
      <c r="DD273" s="4" t="e">
        <f t="shared" ca="1" si="140"/>
        <v>#N/A</v>
      </c>
      <c r="DE273" s="4" t="e">
        <f t="shared" ca="1" si="143"/>
        <v>#N/A</v>
      </c>
      <c r="DF273" t="e">
        <f t="shared" ca="1" si="144"/>
        <v>#N/A</v>
      </c>
    </row>
    <row r="274" spans="4:110" x14ac:dyDescent="0.2">
      <c r="D274" s="135">
        <f t="shared" ca="1" si="147"/>
        <v>0</v>
      </c>
      <c r="E274" s="135">
        <f t="shared" ca="1" si="147"/>
        <v>0</v>
      </c>
      <c r="F274" s="135">
        <f t="shared" ca="1" si="147"/>
        <v>0</v>
      </c>
      <c r="G274" s="135">
        <f t="shared" ca="1" si="147"/>
        <v>0</v>
      </c>
      <c r="H274" s="135">
        <f t="shared" ca="1" si="147"/>
        <v>0</v>
      </c>
      <c r="I274" s="135">
        <f t="shared" ca="1" si="147"/>
        <v>0</v>
      </c>
      <c r="J274" s="2">
        <f t="shared" ca="1" si="147"/>
        <v>0</v>
      </c>
      <c r="K274" s="135">
        <f t="shared" ca="1" si="147"/>
        <v>0</v>
      </c>
      <c r="L274" s="135">
        <f t="shared" ca="1" si="147"/>
        <v>0</v>
      </c>
      <c r="M274" s="135">
        <f t="shared" ca="1" si="147"/>
        <v>0</v>
      </c>
      <c r="N274" s="135">
        <f t="shared" ca="1" si="147"/>
        <v>0</v>
      </c>
      <c r="O274" s="135">
        <f t="shared" ca="1" si="147"/>
        <v>0</v>
      </c>
      <c r="P274" s="135">
        <f t="shared" ca="1" si="147"/>
        <v>0</v>
      </c>
      <c r="Q274" s="135">
        <f t="shared" ca="1" si="147"/>
        <v>0</v>
      </c>
      <c r="R274" s="135">
        <f t="shared" ca="1" si="147"/>
        <v>0</v>
      </c>
      <c r="S274" s="135">
        <f t="shared" ca="1" si="147"/>
        <v>0</v>
      </c>
      <c r="T274" s="135">
        <f t="shared" ca="1" si="139"/>
        <v>0</v>
      </c>
      <c r="U274" s="135">
        <f t="shared" ca="1" si="139"/>
        <v>0</v>
      </c>
      <c r="V274" s="135">
        <f t="shared" ca="1" si="139"/>
        <v>0</v>
      </c>
      <c r="W274" s="135">
        <f t="shared" ca="1" si="139"/>
        <v>0</v>
      </c>
      <c r="X274" s="135">
        <f t="shared" ca="1" si="139"/>
        <v>0</v>
      </c>
      <c r="Y274" s="135">
        <f t="shared" ca="1" si="139"/>
        <v>0</v>
      </c>
      <c r="Z274" s="135">
        <f t="shared" ca="1" si="139"/>
        <v>0</v>
      </c>
      <c r="AA274" s="135">
        <f t="shared" ca="1" si="139"/>
        <v>0</v>
      </c>
      <c r="AB274" s="135">
        <f t="shared" ca="1" si="139"/>
        <v>0</v>
      </c>
      <c r="AC274" s="135">
        <f t="shared" ca="1" si="139"/>
        <v>0</v>
      </c>
      <c r="AD274" s="135">
        <f t="shared" ca="1" si="139"/>
        <v>0</v>
      </c>
      <c r="AE274" s="135">
        <f t="shared" ca="1" si="139"/>
        <v>0</v>
      </c>
      <c r="AF274" s="135">
        <f t="shared" ca="1" si="139"/>
        <v>0</v>
      </c>
      <c r="AG274" s="135">
        <f t="shared" ca="1" si="139"/>
        <v>0</v>
      </c>
      <c r="AH274" s="135">
        <f t="shared" ca="1" si="139"/>
        <v>0</v>
      </c>
      <c r="AI274" s="135">
        <f t="shared" ca="1" si="139"/>
        <v>0</v>
      </c>
      <c r="AJ274" s="135">
        <f t="shared" ca="1" si="137"/>
        <v>0</v>
      </c>
      <c r="AK274" s="135">
        <f t="shared" ca="1" si="137"/>
        <v>0</v>
      </c>
      <c r="AL274" s="135">
        <f t="shared" ca="1" si="137"/>
        <v>0</v>
      </c>
      <c r="AM274" s="135">
        <f t="shared" ca="1" si="137"/>
        <v>0</v>
      </c>
      <c r="AN274" s="135">
        <f t="shared" ca="1" si="137"/>
        <v>0</v>
      </c>
      <c r="AO274" s="135">
        <f t="shared" ca="1" si="137"/>
        <v>0</v>
      </c>
      <c r="AP274" s="135">
        <f t="shared" ca="1" si="137"/>
        <v>0</v>
      </c>
      <c r="AQ274" s="135">
        <f t="shared" ca="1" si="137"/>
        <v>0</v>
      </c>
      <c r="AR274" s="135">
        <f t="shared" ca="1" si="137"/>
        <v>0</v>
      </c>
      <c r="AS274" s="135">
        <f t="shared" ca="1" si="137"/>
        <v>0</v>
      </c>
      <c r="AT274" s="135">
        <f t="shared" ca="1" si="137"/>
        <v>0</v>
      </c>
      <c r="AU274" s="135">
        <f t="shared" ca="1" si="137"/>
        <v>0</v>
      </c>
      <c r="AV274" s="135">
        <f t="shared" ca="1" si="137"/>
        <v>0</v>
      </c>
      <c r="AW274" s="135">
        <f t="shared" ca="1" si="145"/>
        <v>0</v>
      </c>
      <c r="AX274" s="135">
        <f t="shared" ca="1" si="145"/>
        <v>0</v>
      </c>
      <c r="AY274" s="135">
        <f t="shared" ca="1" si="145"/>
        <v>0</v>
      </c>
      <c r="AZ274" s="135">
        <f t="shared" ca="1" si="145"/>
        <v>0</v>
      </c>
      <c r="BA274" s="135">
        <f t="shared" ca="1" si="145"/>
        <v>0</v>
      </c>
      <c r="BB274" s="135">
        <f t="shared" ca="1" si="145"/>
        <v>0</v>
      </c>
      <c r="BC274" s="135">
        <f t="shared" ca="1" si="145"/>
        <v>0</v>
      </c>
      <c r="BD274" s="135">
        <f t="shared" ca="1" si="145"/>
        <v>0</v>
      </c>
      <c r="BE274" s="135">
        <f t="shared" ca="1" si="145"/>
        <v>0</v>
      </c>
      <c r="BF274" s="135">
        <f t="shared" ca="1" si="145"/>
        <v>0</v>
      </c>
      <c r="BG274" s="135">
        <f t="shared" ca="1" si="145"/>
        <v>0</v>
      </c>
      <c r="BH274" s="135">
        <f t="shared" ca="1" si="145"/>
        <v>0</v>
      </c>
      <c r="BI274" s="135">
        <f t="shared" ca="1" si="145"/>
        <v>0</v>
      </c>
      <c r="BJ274" s="135">
        <f t="shared" ca="1" si="145"/>
        <v>0</v>
      </c>
      <c r="BK274" s="135">
        <f t="shared" ca="1" si="145"/>
        <v>0</v>
      </c>
      <c r="BL274" s="135"/>
      <c r="BM274" s="135">
        <f ca="1">IF(INDEX($D274:$BV274, 1, MATCH(BM$11,$D$15:$BV$15,0))&gt;=PV_Zone_Ranking!$C$45,0,1)</f>
        <v>0</v>
      </c>
      <c r="BN274" s="135">
        <f t="shared" ca="1" si="141"/>
        <v>0</v>
      </c>
      <c r="BQ274">
        <f ca="1">IF(PV_Zone_Ranking!$AK$18="SS",0,IF(PV_Zone_Ranking!$G$29=0,0,1-(INDEX($D274:$BY274, 1, MATCH(BQ$11,$D$15:$BY$15,0))-PV_Zone_Ranking!$F$29)/(PV_Zone_Ranking!$G$29-PV_Zone_Ranking!$F$29)))</f>
        <v>3.8575399157771662</v>
      </c>
      <c r="BR274">
        <f>IF(PV_Zone_Ranking!$AK$18="TX",0,IF(PV_Zone_Ranking!$G$29=0,0,1-(INDEX($D274:$BY274, 1, MATCH(BR$11,$D$15:$BY$15,0))-PV_Zone_Ranking!$F$29)/(PV_Zone_Ranking!$G$29-PV_Zone_Ranking!$F$29)))</f>
        <v>0</v>
      </c>
      <c r="BS274">
        <f ca="1">IF(PV_Zone_Ranking!$G$30=0,0,1-(INDEX($D274:$BY274, 1, MATCH(BS$11,$D$15:$BY$15,0))-PV_Zone_Ranking!$F$30)/(PV_Zone_Ranking!$G$30-PV_Zone_Ranking!$F$30))</f>
        <v>1.0774207710083805</v>
      </c>
      <c r="BT274">
        <f ca="1">IF(PV_Zone_Ranking!$G$28=0,0,1-(INDEX($D274:$BY274, 1, MATCH(BT$11,$D$15:$BY$15,0))-PV_Zone_Ranking!$F$28)/(PV_Zone_Ranking!$G$28-PV_Zone_Ranking!$F$28))</f>
        <v>16.799370740204573</v>
      </c>
      <c r="BU274">
        <f ca="1">IF(PV_Zone_Ranking!$AK$18="SS",0,IF(PV_Zone_Ranking!$G$26=0,0,1-(INDEX($D274:$BY274, 1, MATCH(BU$11,$D$15:$BY$15,0))-PV_Zone_Ranking!$F$26)/(PV_Zone_Ranking!$G$26-PV_Zone_Ranking!$F$26)))</f>
        <v>19.138888658952798</v>
      </c>
      <c r="BV274">
        <f>IF(PV_Zone_Ranking!$AK$18="TX",0,IF(PV_Zone_Ranking!$G$26=0,0,1-(INDEX($D274:$BY274, 1, MATCH(BV$11,$D$15:$BY$15,0))-PV_Zone_Ranking!$F$26)/(PV_Zone_Ranking!$G$26-PV_Zone_Ranking!$F$26)))</f>
        <v>0</v>
      </c>
      <c r="BW274">
        <v>77</v>
      </c>
      <c r="BX274">
        <f t="shared" ca="1" si="134"/>
        <v>0</v>
      </c>
      <c r="BY274">
        <f t="shared" ca="1" si="134"/>
        <v>0</v>
      </c>
      <c r="BZ274">
        <f t="shared" ca="1" si="134"/>
        <v>0</v>
      </c>
      <c r="CA274">
        <f t="shared" ca="1" si="134"/>
        <v>0</v>
      </c>
      <c r="CB274">
        <f t="shared" ca="1" si="134"/>
        <v>0</v>
      </c>
      <c r="CC274">
        <f t="shared" ca="1" si="134"/>
        <v>0</v>
      </c>
      <c r="CD274">
        <f t="shared" ca="1" si="134"/>
        <v>0</v>
      </c>
      <c r="CE274">
        <f t="shared" ca="1" si="134"/>
        <v>0</v>
      </c>
      <c r="CF274">
        <f t="shared" ca="1" si="134"/>
        <v>0</v>
      </c>
      <c r="CG274">
        <f t="shared" ca="1" si="134"/>
        <v>0</v>
      </c>
      <c r="CH274" s="3">
        <f t="shared" ca="1" si="148"/>
        <v>0</v>
      </c>
      <c r="CI274" s="3">
        <f ca="1">IF($BN274=0,IF(PV_Zone_Ranking!$AK$18="SS",INDEX($D274:$BY274, 1, MATCH(CI$11,$D$15:$BY$15,0)),IF(PV_Zone_Ranking!$AK$18="TX",INDEX($D274:$BY274, 1, MATCH(CI$12,$D$15:$BY$15,0)),"Error")),0)</f>
        <v>0</v>
      </c>
      <c r="CJ274" s="4">
        <f t="shared" ca="1" si="146"/>
        <v>0</v>
      </c>
      <c r="CK274">
        <f t="shared" ca="1" si="149"/>
        <v>0</v>
      </c>
      <c r="CL274">
        <f t="shared" ca="1" si="150"/>
        <v>0</v>
      </c>
      <c r="CM274" s="4" t="str">
        <f ca="1">IF(D274=0,"",IF(CH274=0,"",COUNTIF($CH$16:$CH$197,"&gt;"&amp;CH274)+COUNTIF($CH$197:$CH274,CH274)))</f>
        <v/>
      </c>
      <c r="CN274" t="str">
        <f ca="1">IF(D274=0,"",IF(CH274=0,"",COUNTIFS($CI$16:$CI$197,"&lt;"&amp;CI274,$CI$16:$CI$197,"&lt;&gt;"&amp;0)+COUNTIF($CI$197:$CI274,CI274)))</f>
        <v/>
      </c>
      <c r="CQ274">
        <v>259</v>
      </c>
      <c r="CR274" t="e">
        <f t="shared" ca="1" si="135"/>
        <v>#N/A</v>
      </c>
      <c r="CS274" t="e">
        <f t="shared" ca="1" si="135"/>
        <v>#N/A</v>
      </c>
      <c r="CT274" s="3" t="e">
        <f t="shared" ca="1" si="135"/>
        <v>#N/A</v>
      </c>
      <c r="CU274" s="3" t="e">
        <f t="shared" ca="1" si="135"/>
        <v>#N/A</v>
      </c>
      <c r="CV274" s="4" t="e">
        <f t="shared" ca="1" si="135"/>
        <v>#N/A</v>
      </c>
      <c r="CW274" s="4" t="e">
        <f t="shared" ca="1" si="142"/>
        <v>#N/A</v>
      </c>
      <c r="CY274">
        <v>259</v>
      </c>
      <c r="CZ274" t="e">
        <f t="shared" ca="1" si="140"/>
        <v>#N/A</v>
      </c>
      <c r="DA274" t="e">
        <f t="shared" ca="1" si="140"/>
        <v>#N/A</v>
      </c>
      <c r="DB274" s="3" t="e">
        <f t="shared" ca="1" si="140"/>
        <v>#N/A</v>
      </c>
      <c r="DC274" s="3" t="e">
        <f t="shared" ca="1" si="140"/>
        <v>#N/A</v>
      </c>
      <c r="DD274" s="4" t="e">
        <f t="shared" ca="1" si="140"/>
        <v>#N/A</v>
      </c>
      <c r="DE274" s="4" t="e">
        <f t="shared" ca="1" si="143"/>
        <v>#N/A</v>
      </c>
      <c r="DF274" t="e">
        <f t="shared" ca="1" si="144"/>
        <v>#N/A</v>
      </c>
    </row>
    <row r="275" spans="4:110" x14ac:dyDescent="0.2">
      <c r="D275" s="135">
        <f t="shared" ca="1" si="147"/>
        <v>0</v>
      </c>
      <c r="E275" s="135">
        <f t="shared" ca="1" si="147"/>
        <v>0</v>
      </c>
      <c r="F275" s="135">
        <f t="shared" ca="1" si="147"/>
        <v>0</v>
      </c>
      <c r="G275" s="135">
        <f t="shared" ca="1" si="147"/>
        <v>0</v>
      </c>
      <c r="H275" s="135">
        <f t="shared" ca="1" si="147"/>
        <v>0</v>
      </c>
      <c r="I275" s="135">
        <f t="shared" ca="1" si="147"/>
        <v>0</v>
      </c>
      <c r="J275" s="2">
        <f t="shared" ca="1" si="147"/>
        <v>0</v>
      </c>
      <c r="K275" s="135">
        <f t="shared" ca="1" si="147"/>
        <v>0</v>
      </c>
      <c r="L275" s="135">
        <f t="shared" ca="1" si="147"/>
        <v>0</v>
      </c>
      <c r="M275" s="135">
        <f t="shared" ca="1" si="147"/>
        <v>0</v>
      </c>
      <c r="N275" s="135">
        <f t="shared" ca="1" si="147"/>
        <v>0</v>
      </c>
      <c r="O275" s="135">
        <f t="shared" ca="1" si="147"/>
        <v>0</v>
      </c>
      <c r="P275" s="135">
        <f t="shared" ca="1" si="147"/>
        <v>0</v>
      </c>
      <c r="Q275" s="135">
        <f t="shared" ca="1" si="147"/>
        <v>0</v>
      </c>
      <c r="R275" s="135">
        <f t="shared" ca="1" si="147"/>
        <v>0</v>
      </c>
      <c r="S275" s="135">
        <f t="shared" ca="1" si="147"/>
        <v>0</v>
      </c>
      <c r="T275" s="135">
        <f t="shared" ca="1" si="139"/>
        <v>0</v>
      </c>
      <c r="U275" s="135">
        <f t="shared" ca="1" si="139"/>
        <v>0</v>
      </c>
      <c r="V275" s="135">
        <f t="shared" ca="1" si="139"/>
        <v>0</v>
      </c>
      <c r="W275" s="135">
        <f t="shared" ca="1" si="139"/>
        <v>0</v>
      </c>
      <c r="X275" s="135">
        <f t="shared" ca="1" si="139"/>
        <v>0</v>
      </c>
      <c r="Y275" s="135">
        <f t="shared" ca="1" si="139"/>
        <v>0</v>
      </c>
      <c r="Z275" s="135">
        <f t="shared" ca="1" si="139"/>
        <v>0</v>
      </c>
      <c r="AA275" s="135">
        <f t="shared" ca="1" si="139"/>
        <v>0</v>
      </c>
      <c r="AB275" s="135">
        <f t="shared" ca="1" si="139"/>
        <v>0</v>
      </c>
      <c r="AC275" s="135">
        <f t="shared" ca="1" si="139"/>
        <v>0</v>
      </c>
      <c r="AD275" s="135">
        <f t="shared" ca="1" si="139"/>
        <v>0</v>
      </c>
      <c r="AE275" s="135">
        <f t="shared" ref="T275:AI291" ca="1" si="151">INDIRECT($B$3&amp;"!R"&amp;(ROW()-$D$14)&amp;"C"&amp;(COLUMN()-$C$15),FALSE)</f>
        <v>0</v>
      </c>
      <c r="AF275" s="135">
        <f t="shared" ca="1" si="151"/>
        <v>0</v>
      </c>
      <c r="AG275" s="135">
        <f t="shared" ca="1" si="151"/>
        <v>0</v>
      </c>
      <c r="AH275" s="135">
        <f t="shared" ca="1" si="151"/>
        <v>0</v>
      </c>
      <c r="AI275" s="135">
        <f t="shared" ca="1" si="151"/>
        <v>0</v>
      </c>
      <c r="AJ275" s="135">
        <f t="shared" ca="1" si="137"/>
        <v>0</v>
      </c>
      <c r="AK275" s="135">
        <f t="shared" ca="1" si="137"/>
        <v>0</v>
      </c>
      <c r="AL275" s="135">
        <f t="shared" ca="1" si="137"/>
        <v>0</v>
      </c>
      <c r="AM275" s="135">
        <f t="shared" ca="1" si="137"/>
        <v>0</v>
      </c>
      <c r="AN275" s="135">
        <f t="shared" ca="1" si="137"/>
        <v>0</v>
      </c>
      <c r="AO275" s="135">
        <f t="shared" ca="1" si="137"/>
        <v>0</v>
      </c>
      <c r="AP275" s="135">
        <f t="shared" ca="1" si="137"/>
        <v>0</v>
      </c>
      <c r="AQ275" s="135">
        <f t="shared" ca="1" si="137"/>
        <v>0</v>
      </c>
      <c r="AR275" s="135">
        <f t="shared" ca="1" si="137"/>
        <v>0</v>
      </c>
      <c r="AS275" s="135">
        <f t="shared" ca="1" si="137"/>
        <v>0</v>
      </c>
      <c r="AT275" s="135">
        <f t="shared" ca="1" si="137"/>
        <v>0</v>
      </c>
      <c r="AU275" s="135">
        <f t="shared" ca="1" si="137"/>
        <v>0</v>
      </c>
      <c r="AV275" s="135">
        <f t="shared" ca="1" si="137"/>
        <v>0</v>
      </c>
      <c r="AW275" s="135">
        <f t="shared" ca="1" si="145"/>
        <v>0</v>
      </c>
      <c r="AX275" s="135">
        <f t="shared" ca="1" si="145"/>
        <v>0</v>
      </c>
      <c r="AY275" s="135">
        <f t="shared" ca="1" si="145"/>
        <v>0</v>
      </c>
      <c r="AZ275" s="135">
        <f t="shared" ca="1" si="145"/>
        <v>0</v>
      </c>
      <c r="BA275" s="135">
        <f t="shared" ca="1" si="145"/>
        <v>0</v>
      </c>
      <c r="BB275" s="135">
        <f t="shared" ca="1" si="145"/>
        <v>0</v>
      </c>
      <c r="BC275" s="135">
        <f t="shared" ca="1" si="145"/>
        <v>0</v>
      </c>
      <c r="BD275" s="135">
        <f t="shared" ca="1" si="145"/>
        <v>0</v>
      </c>
      <c r="BE275" s="135">
        <f t="shared" ca="1" si="145"/>
        <v>0</v>
      </c>
      <c r="BF275" s="135">
        <f t="shared" ca="1" si="145"/>
        <v>0</v>
      </c>
      <c r="BG275" s="135">
        <f t="shared" ca="1" si="145"/>
        <v>0</v>
      </c>
      <c r="BH275" s="135">
        <f t="shared" ca="1" si="145"/>
        <v>0</v>
      </c>
      <c r="BI275" s="135">
        <f t="shared" ca="1" si="145"/>
        <v>0</v>
      </c>
      <c r="BJ275" s="135">
        <f t="shared" ca="1" si="145"/>
        <v>0</v>
      </c>
      <c r="BK275" s="135">
        <f t="shared" ca="1" si="145"/>
        <v>0</v>
      </c>
      <c r="BL275" s="135"/>
      <c r="BM275" s="135">
        <f ca="1">IF(INDEX($D275:$BV275, 1, MATCH(BM$11,$D$15:$BV$15,0))&gt;=PV_Zone_Ranking!$C$45,0,1)</f>
        <v>0</v>
      </c>
      <c r="BN275" s="135">
        <f t="shared" ca="1" si="141"/>
        <v>0</v>
      </c>
      <c r="BQ275">
        <f ca="1">IF(PV_Zone_Ranking!$AK$18="SS",0,IF(PV_Zone_Ranking!$G$29=0,0,1-(INDEX($D275:$BY275, 1, MATCH(BQ$11,$D$15:$BY$15,0))-PV_Zone_Ranking!$F$29)/(PV_Zone_Ranking!$G$29-PV_Zone_Ranking!$F$29)))</f>
        <v>3.8575399157771662</v>
      </c>
      <c r="BR275">
        <f>IF(PV_Zone_Ranking!$AK$18="TX",0,IF(PV_Zone_Ranking!$G$29=0,0,1-(INDEX($D275:$BY275, 1, MATCH(BR$11,$D$15:$BY$15,0))-PV_Zone_Ranking!$F$29)/(PV_Zone_Ranking!$G$29-PV_Zone_Ranking!$F$29)))</f>
        <v>0</v>
      </c>
      <c r="BS275">
        <f ca="1">IF(PV_Zone_Ranking!$G$30=0,0,1-(INDEX($D275:$BY275, 1, MATCH(BS$11,$D$15:$BY$15,0))-PV_Zone_Ranking!$F$30)/(PV_Zone_Ranking!$G$30-PV_Zone_Ranking!$F$30))</f>
        <v>1.0774207710083805</v>
      </c>
      <c r="BT275">
        <f ca="1">IF(PV_Zone_Ranking!$G$28=0,0,1-(INDEX($D275:$BY275, 1, MATCH(BT$11,$D$15:$BY$15,0))-PV_Zone_Ranking!$F$28)/(PV_Zone_Ranking!$G$28-PV_Zone_Ranking!$F$28))</f>
        <v>16.799370740204573</v>
      </c>
      <c r="BU275">
        <f ca="1">IF(PV_Zone_Ranking!$AK$18="SS",0,IF(PV_Zone_Ranking!$G$26=0,0,1-(INDEX($D275:$BY275, 1, MATCH(BU$11,$D$15:$BY$15,0))-PV_Zone_Ranking!$F$26)/(PV_Zone_Ranking!$G$26-PV_Zone_Ranking!$F$26)))</f>
        <v>19.138888658952798</v>
      </c>
      <c r="BV275">
        <f>IF(PV_Zone_Ranking!$AK$18="TX",0,IF(PV_Zone_Ranking!$G$26=0,0,1-(INDEX($D275:$BY275, 1, MATCH(BV$11,$D$15:$BY$15,0))-PV_Zone_Ranking!$F$26)/(PV_Zone_Ranking!$G$26-PV_Zone_Ranking!$F$26)))</f>
        <v>0</v>
      </c>
      <c r="BW275">
        <v>78</v>
      </c>
      <c r="BX275">
        <f t="shared" ca="1" si="134"/>
        <v>0</v>
      </c>
      <c r="BY275">
        <f t="shared" ca="1" si="134"/>
        <v>0</v>
      </c>
      <c r="BZ275">
        <f t="shared" ca="1" si="134"/>
        <v>0</v>
      </c>
      <c r="CA275">
        <f t="shared" ca="1" si="134"/>
        <v>0</v>
      </c>
      <c r="CB275">
        <f t="shared" ca="1" si="134"/>
        <v>0</v>
      </c>
      <c r="CC275">
        <f t="shared" ref="BX275:CG300" ca="1" si="152">INDEX($D275:$BV275, 1, MATCH(CC$15,$D$15:$BV$15,0))</f>
        <v>0</v>
      </c>
      <c r="CD275">
        <f t="shared" ca="1" si="152"/>
        <v>0</v>
      </c>
      <c r="CE275">
        <f t="shared" ca="1" si="152"/>
        <v>0</v>
      </c>
      <c r="CF275">
        <f t="shared" ca="1" si="152"/>
        <v>0</v>
      </c>
      <c r="CG275">
        <f t="shared" ca="1" si="152"/>
        <v>0</v>
      </c>
      <c r="CH275" s="3">
        <f t="shared" ca="1" si="148"/>
        <v>0</v>
      </c>
      <c r="CI275" s="3">
        <f ca="1">IF($BN275=0,IF(PV_Zone_Ranking!$AK$18="SS",INDEX($D275:$BY275, 1, MATCH(CI$11,$D$15:$BY$15,0)),IF(PV_Zone_Ranking!$AK$18="TX",INDEX($D275:$BY275, 1, MATCH(CI$12,$D$15:$BY$15,0)),"Error")),0)</f>
        <v>0</v>
      </c>
      <c r="CJ275" s="4">
        <f t="shared" ca="1" si="146"/>
        <v>0</v>
      </c>
      <c r="CK275">
        <f t="shared" ca="1" si="149"/>
        <v>0</v>
      </c>
      <c r="CL275">
        <f t="shared" ca="1" si="150"/>
        <v>0</v>
      </c>
      <c r="CM275" s="4" t="str">
        <f ca="1">IF(D275=0,"",IF(CH275=0,"",COUNTIF($CH$16:$CH$197,"&gt;"&amp;CH275)+COUNTIF($CH$197:$CH275,CH275)))</f>
        <v/>
      </c>
      <c r="CN275" t="str">
        <f ca="1">IF(D275=0,"",IF(CH275=0,"",COUNTIFS($CI$16:$CI$197,"&lt;"&amp;CI275,$CI$16:$CI$197,"&lt;&gt;"&amp;0)+COUNTIF($CI$197:$CI275,CI275)))</f>
        <v/>
      </c>
      <c r="CQ275">
        <v>260</v>
      </c>
      <c r="CR275" t="e">
        <f t="shared" ca="1" si="135"/>
        <v>#N/A</v>
      </c>
      <c r="CS275" t="e">
        <f t="shared" ca="1" si="135"/>
        <v>#N/A</v>
      </c>
      <c r="CT275" s="3" t="e">
        <f t="shared" ca="1" si="135"/>
        <v>#N/A</v>
      </c>
      <c r="CU275" s="3" t="e">
        <f t="shared" ca="1" si="135"/>
        <v>#N/A</v>
      </c>
      <c r="CV275" s="4" t="e">
        <f t="shared" ca="1" si="135"/>
        <v>#N/A</v>
      </c>
      <c r="CW275" s="4" t="e">
        <f t="shared" ca="1" si="142"/>
        <v>#N/A</v>
      </c>
      <c r="CY275">
        <v>260</v>
      </c>
      <c r="CZ275" t="e">
        <f t="shared" ca="1" si="140"/>
        <v>#N/A</v>
      </c>
      <c r="DA275" t="e">
        <f t="shared" ca="1" si="140"/>
        <v>#N/A</v>
      </c>
      <c r="DB275" s="3" t="e">
        <f t="shared" ca="1" si="140"/>
        <v>#N/A</v>
      </c>
      <c r="DC275" s="3" t="e">
        <f t="shared" ca="1" si="140"/>
        <v>#N/A</v>
      </c>
      <c r="DD275" s="4" t="e">
        <f t="shared" ca="1" si="140"/>
        <v>#N/A</v>
      </c>
      <c r="DE275" s="4" t="e">
        <f t="shared" ca="1" si="143"/>
        <v>#N/A</v>
      </c>
      <c r="DF275" t="e">
        <f t="shared" ca="1" si="144"/>
        <v>#N/A</v>
      </c>
    </row>
    <row r="276" spans="4:110" x14ac:dyDescent="0.2">
      <c r="D276" s="135">
        <f t="shared" ca="1" si="147"/>
        <v>0</v>
      </c>
      <c r="E276" s="135">
        <f t="shared" ca="1" si="147"/>
        <v>0</v>
      </c>
      <c r="F276" s="135">
        <f t="shared" ca="1" si="147"/>
        <v>0</v>
      </c>
      <c r="G276" s="135">
        <f t="shared" ca="1" si="147"/>
        <v>0</v>
      </c>
      <c r="H276" s="135">
        <f t="shared" ca="1" si="147"/>
        <v>0</v>
      </c>
      <c r="I276" s="135">
        <f t="shared" ca="1" si="147"/>
        <v>0</v>
      </c>
      <c r="J276" s="2">
        <f t="shared" ca="1" si="147"/>
        <v>0</v>
      </c>
      <c r="K276" s="135">
        <f t="shared" ca="1" si="147"/>
        <v>0</v>
      </c>
      <c r="L276" s="135">
        <f t="shared" ca="1" si="147"/>
        <v>0</v>
      </c>
      <c r="M276" s="135">
        <f t="shared" ca="1" si="147"/>
        <v>0</v>
      </c>
      <c r="N276" s="135">
        <f t="shared" ca="1" si="147"/>
        <v>0</v>
      </c>
      <c r="O276" s="135">
        <f t="shared" ca="1" si="147"/>
        <v>0</v>
      </c>
      <c r="P276" s="135">
        <f t="shared" ca="1" si="147"/>
        <v>0</v>
      </c>
      <c r="Q276" s="135">
        <f t="shared" ca="1" si="147"/>
        <v>0</v>
      </c>
      <c r="R276" s="135">
        <f t="shared" ca="1" si="147"/>
        <v>0</v>
      </c>
      <c r="S276" s="135">
        <f t="shared" ca="1" si="147"/>
        <v>0</v>
      </c>
      <c r="T276" s="135">
        <f t="shared" ca="1" si="151"/>
        <v>0</v>
      </c>
      <c r="U276" s="135">
        <f t="shared" ca="1" si="151"/>
        <v>0</v>
      </c>
      <c r="V276" s="135">
        <f t="shared" ca="1" si="151"/>
        <v>0</v>
      </c>
      <c r="W276" s="135">
        <f t="shared" ca="1" si="151"/>
        <v>0</v>
      </c>
      <c r="X276" s="135">
        <f t="shared" ca="1" si="151"/>
        <v>0</v>
      </c>
      <c r="Y276" s="135">
        <f t="shared" ca="1" si="151"/>
        <v>0</v>
      </c>
      <c r="Z276" s="135">
        <f t="shared" ca="1" si="151"/>
        <v>0</v>
      </c>
      <c r="AA276" s="135">
        <f t="shared" ca="1" si="151"/>
        <v>0</v>
      </c>
      <c r="AB276" s="135">
        <f t="shared" ca="1" si="151"/>
        <v>0</v>
      </c>
      <c r="AC276" s="135">
        <f t="shared" ca="1" si="151"/>
        <v>0</v>
      </c>
      <c r="AD276" s="135">
        <f t="shared" ca="1" si="151"/>
        <v>0</v>
      </c>
      <c r="AE276" s="135">
        <f t="shared" ca="1" si="151"/>
        <v>0</v>
      </c>
      <c r="AF276" s="135">
        <f t="shared" ca="1" si="151"/>
        <v>0</v>
      </c>
      <c r="AG276" s="135">
        <f t="shared" ca="1" si="151"/>
        <v>0</v>
      </c>
      <c r="AH276" s="135">
        <f t="shared" ca="1" si="151"/>
        <v>0</v>
      </c>
      <c r="AI276" s="135">
        <f t="shared" ca="1" si="151"/>
        <v>0</v>
      </c>
      <c r="AJ276" s="135">
        <f t="shared" ca="1" si="137"/>
        <v>0</v>
      </c>
      <c r="AK276" s="135">
        <f t="shared" ca="1" si="137"/>
        <v>0</v>
      </c>
      <c r="AL276" s="135">
        <f t="shared" ca="1" si="137"/>
        <v>0</v>
      </c>
      <c r="AM276" s="135">
        <f t="shared" ref="AJ276:AV295" ca="1" si="153">INDIRECT($B$3&amp;"!R"&amp;(ROW()-$D$14)&amp;"C"&amp;(COLUMN()-$C$15),FALSE)</f>
        <v>0</v>
      </c>
      <c r="AN276" s="135">
        <f t="shared" ca="1" si="153"/>
        <v>0</v>
      </c>
      <c r="AO276" s="135">
        <f t="shared" ca="1" si="153"/>
        <v>0</v>
      </c>
      <c r="AP276" s="135">
        <f t="shared" ca="1" si="153"/>
        <v>0</v>
      </c>
      <c r="AQ276" s="135">
        <f t="shared" ca="1" si="153"/>
        <v>0</v>
      </c>
      <c r="AR276" s="135">
        <f t="shared" ca="1" si="153"/>
        <v>0</v>
      </c>
      <c r="AS276" s="135">
        <f t="shared" ca="1" si="153"/>
        <v>0</v>
      </c>
      <c r="AT276" s="135">
        <f t="shared" ca="1" si="153"/>
        <v>0</v>
      </c>
      <c r="AU276" s="135">
        <f t="shared" ca="1" si="153"/>
        <v>0</v>
      </c>
      <c r="AV276" s="135">
        <f t="shared" ca="1" si="153"/>
        <v>0</v>
      </c>
      <c r="AW276" s="135">
        <f t="shared" ca="1" si="145"/>
        <v>0</v>
      </c>
      <c r="AX276" s="135">
        <f t="shared" ca="1" si="145"/>
        <v>0</v>
      </c>
      <c r="AY276" s="135">
        <f t="shared" ca="1" si="145"/>
        <v>0</v>
      </c>
      <c r="AZ276" s="135">
        <f t="shared" ca="1" si="145"/>
        <v>0</v>
      </c>
      <c r="BA276" s="135">
        <f t="shared" ca="1" si="145"/>
        <v>0</v>
      </c>
      <c r="BB276" s="135">
        <f t="shared" ca="1" si="145"/>
        <v>0</v>
      </c>
      <c r="BC276" s="135">
        <f t="shared" ca="1" si="145"/>
        <v>0</v>
      </c>
      <c r="BD276" s="135">
        <f t="shared" ca="1" si="145"/>
        <v>0</v>
      </c>
      <c r="BE276" s="135">
        <f t="shared" ca="1" si="145"/>
        <v>0</v>
      </c>
      <c r="BF276" s="135">
        <f t="shared" ca="1" si="145"/>
        <v>0</v>
      </c>
      <c r="BG276" s="135">
        <f t="shared" ca="1" si="145"/>
        <v>0</v>
      </c>
      <c r="BH276" s="135">
        <f t="shared" ca="1" si="145"/>
        <v>0</v>
      </c>
      <c r="BI276" s="135">
        <f t="shared" ca="1" si="145"/>
        <v>0</v>
      </c>
      <c r="BJ276" s="135">
        <f t="shared" ca="1" si="145"/>
        <v>0</v>
      </c>
      <c r="BK276" s="135">
        <f t="shared" ca="1" si="145"/>
        <v>0</v>
      </c>
      <c r="BL276" s="135"/>
      <c r="BM276" s="135">
        <f ca="1">IF(INDEX($D276:$BV276, 1, MATCH(BM$11,$D$15:$BV$15,0))&gt;=PV_Zone_Ranking!$C$45,0,1)</f>
        <v>0</v>
      </c>
      <c r="BN276" s="135">
        <f t="shared" ca="1" si="141"/>
        <v>0</v>
      </c>
      <c r="BQ276">
        <f ca="1">IF(PV_Zone_Ranking!$AK$18="SS",0,IF(PV_Zone_Ranking!$G$29=0,0,1-(INDEX($D276:$BY276, 1, MATCH(BQ$11,$D$15:$BY$15,0))-PV_Zone_Ranking!$F$29)/(PV_Zone_Ranking!$G$29-PV_Zone_Ranking!$F$29)))</f>
        <v>3.8575399157771662</v>
      </c>
      <c r="BR276">
        <f>IF(PV_Zone_Ranking!$AK$18="TX",0,IF(PV_Zone_Ranking!$G$29=0,0,1-(INDEX($D276:$BY276, 1, MATCH(BR$11,$D$15:$BY$15,0))-PV_Zone_Ranking!$F$29)/(PV_Zone_Ranking!$G$29-PV_Zone_Ranking!$F$29)))</f>
        <v>0</v>
      </c>
      <c r="BS276">
        <f ca="1">IF(PV_Zone_Ranking!$G$30=0,0,1-(INDEX($D276:$BY276, 1, MATCH(BS$11,$D$15:$BY$15,0))-PV_Zone_Ranking!$F$30)/(PV_Zone_Ranking!$G$30-PV_Zone_Ranking!$F$30))</f>
        <v>1.0774207710083805</v>
      </c>
      <c r="BT276">
        <f ca="1">IF(PV_Zone_Ranking!$G$28=0,0,1-(INDEX($D276:$BY276, 1, MATCH(BT$11,$D$15:$BY$15,0))-PV_Zone_Ranking!$F$28)/(PV_Zone_Ranking!$G$28-PV_Zone_Ranking!$F$28))</f>
        <v>16.799370740204573</v>
      </c>
      <c r="BU276">
        <f ca="1">IF(PV_Zone_Ranking!$AK$18="SS",0,IF(PV_Zone_Ranking!$G$26=0,0,1-(INDEX($D276:$BY276, 1, MATCH(BU$11,$D$15:$BY$15,0))-PV_Zone_Ranking!$F$26)/(PV_Zone_Ranking!$G$26-PV_Zone_Ranking!$F$26)))</f>
        <v>19.138888658952798</v>
      </c>
      <c r="BV276">
        <f>IF(PV_Zone_Ranking!$AK$18="TX",0,IF(PV_Zone_Ranking!$G$26=0,0,1-(INDEX($D276:$BY276, 1, MATCH(BV$11,$D$15:$BY$15,0))-PV_Zone_Ranking!$F$26)/(PV_Zone_Ranking!$G$26-PV_Zone_Ranking!$F$26)))</f>
        <v>0</v>
      </c>
      <c r="BW276">
        <v>79</v>
      </c>
      <c r="BX276">
        <f t="shared" ca="1" si="152"/>
        <v>0</v>
      </c>
      <c r="BY276">
        <f t="shared" ca="1" si="152"/>
        <v>0</v>
      </c>
      <c r="BZ276">
        <f t="shared" ca="1" si="152"/>
        <v>0</v>
      </c>
      <c r="CA276">
        <f t="shared" ca="1" si="152"/>
        <v>0</v>
      </c>
      <c r="CB276">
        <f t="shared" ca="1" si="152"/>
        <v>0</v>
      </c>
      <c r="CC276">
        <f t="shared" ca="1" si="152"/>
        <v>0</v>
      </c>
      <c r="CD276">
        <f t="shared" ca="1" si="152"/>
        <v>0</v>
      </c>
      <c r="CE276">
        <f t="shared" ca="1" si="152"/>
        <v>0</v>
      </c>
      <c r="CF276">
        <f t="shared" ca="1" si="152"/>
        <v>0</v>
      </c>
      <c r="CG276">
        <f t="shared" ca="1" si="152"/>
        <v>0</v>
      </c>
      <c r="CH276" s="3">
        <f t="shared" ca="1" si="148"/>
        <v>0</v>
      </c>
      <c r="CI276" s="3">
        <f ca="1">IF($BN276=0,IF(PV_Zone_Ranking!$AK$18="SS",INDEX($D276:$BY276, 1, MATCH(CI$11,$D$15:$BY$15,0)),IF(PV_Zone_Ranking!$AK$18="TX",INDEX($D276:$BY276, 1, MATCH(CI$12,$D$15:$BY$15,0)),"Error")),0)</f>
        <v>0</v>
      </c>
      <c r="CJ276" s="4">
        <f t="shared" ca="1" si="146"/>
        <v>0</v>
      </c>
      <c r="CK276">
        <f t="shared" ca="1" si="149"/>
        <v>0</v>
      </c>
      <c r="CL276">
        <f t="shared" ca="1" si="150"/>
        <v>0</v>
      </c>
      <c r="CM276" s="4" t="str">
        <f ca="1">IF(D276=0,"",IF(CH276=0,"",COUNTIF($CH$16:$CH$197,"&gt;"&amp;CH276)+COUNTIF($CH$197:$CH276,CH276)))</f>
        <v/>
      </c>
      <c r="CN276" t="str">
        <f ca="1">IF(D276=0,"",IF(CH276=0,"",COUNTIFS($CI$16:$CI$197,"&lt;"&amp;CI276,$CI$16:$CI$197,"&lt;&gt;"&amp;0)+COUNTIF($CI$197:$CI276,CI276)))</f>
        <v/>
      </c>
      <c r="CQ276">
        <v>261</v>
      </c>
      <c r="CR276" t="e">
        <f t="shared" ca="1" si="135"/>
        <v>#N/A</v>
      </c>
      <c r="CS276" t="e">
        <f t="shared" ca="1" si="135"/>
        <v>#N/A</v>
      </c>
      <c r="CT276" s="3" t="e">
        <f t="shared" ca="1" si="135"/>
        <v>#N/A</v>
      </c>
      <c r="CU276" s="3" t="e">
        <f t="shared" ca="1" si="135"/>
        <v>#N/A</v>
      </c>
      <c r="CV276" s="4" t="e">
        <f t="shared" ca="1" si="135"/>
        <v>#N/A</v>
      </c>
      <c r="CW276" s="4" t="e">
        <f t="shared" ca="1" si="142"/>
        <v>#N/A</v>
      </c>
      <c r="CY276">
        <v>261</v>
      </c>
      <c r="CZ276" t="e">
        <f t="shared" ca="1" si="140"/>
        <v>#N/A</v>
      </c>
      <c r="DA276" t="e">
        <f t="shared" ca="1" si="140"/>
        <v>#N/A</v>
      </c>
      <c r="DB276" s="3" t="e">
        <f t="shared" ca="1" si="140"/>
        <v>#N/A</v>
      </c>
      <c r="DC276" s="3" t="e">
        <f t="shared" ca="1" si="140"/>
        <v>#N/A</v>
      </c>
      <c r="DD276" s="4" t="e">
        <f t="shared" ca="1" si="140"/>
        <v>#N/A</v>
      </c>
      <c r="DE276" s="4" t="e">
        <f t="shared" ca="1" si="143"/>
        <v>#N/A</v>
      </c>
      <c r="DF276" t="e">
        <f t="shared" ca="1" si="144"/>
        <v>#N/A</v>
      </c>
    </row>
    <row r="277" spans="4:110" x14ac:dyDescent="0.2">
      <c r="D277" s="135">
        <f t="shared" ca="1" si="147"/>
        <v>0</v>
      </c>
      <c r="E277" s="135">
        <f t="shared" ca="1" si="147"/>
        <v>0</v>
      </c>
      <c r="F277" s="135">
        <f t="shared" ca="1" si="147"/>
        <v>0</v>
      </c>
      <c r="G277" s="135">
        <f t="shared" ca="1" si="147"/>
        <v>0</v>
      </c>
      <c r="H277" s="135">
        <f t="shared" ca="1" si="147"/>
        <v>0</v>
      </c>
      <c r="I277" s="135">
        <f t="shared" ca="1" si="147"/>
        <v>0</v>
      </c>
      <c r="J277" s="2">
        <f t="shared" ca="1" si="147"/>
        <v>0</v>
      </c>
      <c r="K277" s="135">
        <f t="shared" ca="1" si="147"/>
        <v>0</v>
      </c>
      <c r="L277" s="135">
        <f t="shared" ca="1" si="147"/>
        <v>0</v>
      </c>
      <c r="M277" s="135">
        <f t="shared" ca="1" si="147"/>
        <v>0</v>
      </c>
      <c r="N277" s="135">
        <f t="shared" ca="1" si="147"/>
        <v>0</v>
      </c>
      <c r="O277" s="135">
        <f t="shared" ca="1" si="147"/>
        <v>0</v>
      </c>
      <c r="P277" s="135">
        <f t="shared" ca="1" si="147"/>
        <v>0</v>
      </c>
      <c r="Q277" s="135">
        <f t="shared" ca="1" si="147"/>
        <v>0</v>
      </c>
      <c r="R277" s="135">
        <f t="shared" ca="1" si="147"/>
        <v>0</v>
      </c>
      <c r="S277" s="135">
        <f t="shared" ca="1" si="147"/>
        <v>0</v>
      </c>
      <c r="T277" s="135">
        <f t="shared" ca="1" si="151"/>
        <v>0</v>
      </c>
      <c r="U277" s="135">
        <f t="shared" ca="1" si="151"/>
        <v>0</v>
      </c>
      <c r="V277" s="135">
        <f t="shared" ca="1" si="151"/>
        <v>0</v>
      </c>
      <c r="W277" s="135">
        <f t="shared" ca="1" si="151"/>
        <v>0</v>
      </c>
      <c r="X277" s="135">
        <f t="shared" ca="1" si="151"/>
        <v>0</v>
      </c>
      <c r="Y277" s="135">
        <f t="shared" ca="1" si="151"/>
        <v>0</v>
      </c>
      <c r="Z277" s="135">
        <f t="shared" ca="1" si="151"/>
        <v>0</v>
      </c>
      <c r="AA277" s="135">
        <f t="shared" ca="1" si="151"/>
        <v>0</v>
      </c>
      <c r="AB277" s="135">
        <f t="shared" ca="1" si="151"/>
        <v>0</v>
      </c>
      <c r="AC277" s="135">
        <f t="shared" ca="1" si="151"/>
        <v>0</v>
      </c>
      <c r="AD277" s="135">
        <f t="shared" ca="1" si="151"/>
        <v>0</v>
      </c>
      <c r="AE277" s="135">
        <f t="shared" ca="1" si="151"/>
        <v>0</v>
      </c>
      <c r="AF277" s="135">
        <f t="shared" ca="1" si="151"/>
        <v>0</v>
      </c>
      <c r="AG277" s="135">
        <f t="shared" ca="1" si="151"/>
        <v>0</v>
      </c>
      <c r="AH277" s="135">
        <f t="shared" ca="1" si="151"/>
        <v>0</v>
      </c>
      <c r="AI277" s="135">
        <f t="shared" ca="1" si="151"/>
        <v>0</v>
      </c>
      <c r="AJ277" s="135">
        <f t="shared" ca="1" si="153"/>
        <v>0</v>
      </c>
      <c r="AK277" s="135">
        <f t="shared" ca="1" si="153"/>
        <v>0</v>
      </c>
      <c r="AL277" s="135">
        <f t="shared" ca="1" si="153"/>
        <v>0</v>
      </c>
      <c r="AM277" s="135">
        <f t="shared" ca="1" si="153"/>
        <v>0</v>
      </c>
      <c r="AN277" s="135">
        <f t="shared" ca="1" si="153"/>
        <v>0</v>
      </c>
      <c r="AO277" s="135">
        <f t="shared" ca="1" si="153"/>
        <v>0</v>
      </c>
      <c r="AP277" s="135">
        <f t="shared" ca="1" si="153"/>
        <v>0</v>
      </c>
      <c r="AQ277" s="135">
        <f t="shared" ca="1" si="153"/>
        <v>0</v>
      </c>
      <c r="AR277" s="135">
        <f t="shared" ca="1" si="153"/>
        <v>0</v>
      </c>
      <c r="AS277" s="135">
        <f t="shared" ca="1" si="153"/>
        <v>0</v>
      </c>
      <c r="AT277" s="135">
        <f t="shared" ca="1" si="153"/>
        <v>0</v>
      </c>
      <c r="AU277" s="135">
        <f t="shared" ca="1" si="153"/>
        <v>0</v>
      </c>
      <c r="AV277" s="135">
        <f t="shared" ca="1" si="153"/>
        <v>0</v>
      </c>
      <c r="AW277" s="135">
        <f t="shared" ca="1" si="145"/>
        <v>0</v>
      </c>
      <c r="AX277" s="135">
        <f t="shared" ca="1" si="145"/>
        <v>0</v>
      </c>
      <c r="AY277" s="135">
        <f t="shared" ca="1" si="145"/>
        <v>0</v>
      </c>
      <c r="AZ277" s="135">
        <f t="shared" ca="1" si="145"/>
        <v>0</v>
      </c>
      <c r="BA277" s="135">
        <f t="shared" ca="1" si="145"/>
        <v>0</v>
      </c>
      <c r="BB277" s="135">
        <f t="shared" ca="1" si="145"/>
        <v>0</v>
      </c>
      <c r="BC277" s="135">
        <f t="shared" ca="1" si="145"/>
        <v>0</v>
      </c>
      <c r="BD277" s="135">
        <f t="shared" ca="1" si="145"/>
        <v>0</v>
      </c>
      <c r="BE277" s="135">
        <f t="shared" ca="1" si="145"/>
        <v>0</v>
      </c>
      <c r="BF277" s="135">
        <f t="shared" ca="1" si="145"/>
        <v>0</v>
      </c>
      <c r="BG277" s="135">
        <f t="shared" ca="1" si="145"/>
        <v>0</v>
      </c>
      <c r="BH277" s="135">
        <f t="shared" ca="1" si="145"/>
        <v>0</v>
      </c>
      <c r="BI277" s="135">
        <f t="shared" ca="1" si="145"/>
        <v>0</v>
      </c>
      <c r="BJ277" s="135">
        <f t="shared" ca="1" si="145"/>
        <v>0</v>
      </c>
      <c r="BK277" s="135">
        <f t="shared" ca="1" si="145"/>
        <v>0</v>
      </c>
      <c r="BL277" s="135"/>
      <c r="BM277" s="135">
        <f ca="1">IF(INDEX($D277:$BV277, 1, MATCH(BM$11,$D$15:$BV$15,0))&gt;=PV_Zone_Ranking!$C$45,0,1)</f>
        <v>0</v>
      </c>
      <c r="BN277" s="135">
        <f t="shared" ca="1" si="141"/>
        <v>0</v>
      </c>
      <c r="BQ277">
        <f ca="1">IF(PV_Zone_Ranking!$AK$18="SS",0,IF(PV_Zone_Ranking!$G$29=0,0,1-(INDEX($D277:$BY277, 1, MATCH(BQ$11,$D$15:$BY$15,0))-PV_Zone_Ranking!$F$29)/(PV_Zone_Ranking!$G$29-PV_Zone_Ranking!$F$29)))</f>
        <v>3.8575399157771662</v>
      </c>
      <c r="BR277">
        <f>IF(PV_Zone_Ranking!$AK$18="TX",0,IF(PV_Zone_Ranking!$G$29=0,0,1-(INDEX($D277:$BY277, 1, MATCH(BR$11,$D$15:$BY$15,0))-PV_Zone_Ranking!$F$29)/(PV_Zone_Ranking!$G$29-PV_Zone_Ranking!$F$29)))</f>
        <v>0</v>
      </c>
      <c r="BS277">
        <f ca="1">IF(PV_Zone_Ranking!$G$30=0,0,1-(INDEX($D277:$BY277, 1, MATCH(BS$11,$D$15:$BY$15,0))-PV_Zone_Ranking!$F$30)/(PV_Zone_Ranking!$G$30-PV_Zone_Ranking!$F$30))</f>
        <v>1.0774207710083805</v>
      </c>
      <c r="BT277">
        <f ca="1">IF(PV_Zone_Ranking!$G$28=0,0,1-(INDEX($D277:$BY277, 1, MATCH(BT$11,$D$15:$BY$15,0))-PV_Zone_Ranking!$F$28)/(PV_Zone_Ranking!$G$28-PV_Zone_Ranking!$F$28))</f>
        <v>16.799370740204573</v>
      </c>
      <c r="BU277">
        <f ca="1">IF(PV_Zone_Ranking!$AK$18="SS",0,IF(PV_Zone_Ranking!$G$26=0,0,1-(INDEX($D277:$BY277, 1, MATCH(BU$11,$D$15:$BY$15,0))-PV_Zone_Ranking!$F$26)/(PV_Zone_Ranking!$G$26-PV_Zone_Ranking!$F$26)))</f>
        <v>19.138888658952798</v>
      </c>
      <c r="BV277">
        <f>IF(PV_Zone_Ranking!$AK$18="TX",0,IF(PV_Zone_Ranking!$G$26=0,0,1-(INDEX($D277:$BY277, 1, MATCH(BV$11,$D$15:$BY$15,0))-PV_Zone_Ranking!$F$26)/(PV_Zone_Ranking!$G$26-PV_Zone_Ranking!$F$26)))</f>
        <v>0</v>
      </c>
      <c r="BW277">
        <v>80</v>
      </c>
      <c r="BX277">
        <f t="shared" ca="1" si="152"/>
        <v>0</v>
      </c>
      <c r="BY277">
        <f t="shared" ca="1" si="152"/>
        <v>0</v>
      </c>
      <c r="BZ277">
        <f t="shared" ca="1" si="152"/>
        <v>0</v>
      </c>
      <c r="CA277">
        <f t="shared" ca="1" si="152"/>
        <v>0</v>
      </c>
      <c r="CB277">
        <f t="shared" ca="1" si="152"/>
        <v>0</v>
      </c>
      <c r="CC277">
        <f t="shared" ca="1" si="152"/>
        <v>0</v>
      </c>
      <c r="CD277">
        <f t="shared" ca="1" si="152"/>
        <v>0</v>
      </c>
      <c r="CE277">
        <f t="shared" ca="1" si="152"/>
        <v>0</v>
      </c>
      <c r="CF277">
        <f t="shared" ca="1" si="152"/>
        <v>0</v>
      </c>
      <c r="CG277">
        <f t="shared" ca="1" si="152"/>
        <v>0</v>
      </c>
      <c r="CH277" s="3">
        <f t="shared" ca="1" si="148"/>
        <v>0</v>
      </c>
      <c r="CI277" s="3">
        <f ca="1">IF($BN277=0,IF(PV_Zone_Ranking!$AK$18="SS",INDEX($D277:$BY277, 1, MATCH(CI$11,$D$15:$BY$15,0)),IF(PV_Zone_Ranking!$AK$18="TX",INDEX($D277:$BY277, 1, MATCH(CI$12,$D$15:$BY$15,0)),"Error")),0)</f>
        <v>0</v>
      </c>
      <c r="CJ277" s="4">
        <f t="shared" ca="1" si="146"/>
        <v>0</v>
      </c>
      <c r="CK277">
        <f t="shared" ca="1" si="149"/>
        <v>0</v>
      </c>
      <c r="CL277">
        <f t="shared" ca="1" si="150"/>
        <v>0</v>
      </c>
      <c r="CM277" s="4" t="str">
        <f ca="1">IF(D277=0,"",IF(CH277=0,"",COUNTIF($CH$16:$CH$197,"&gt;"&amp;CH277)+COUNTIF($CH$197:$CH277,CH277)))</f>
        <v/>
      </c>
      <c r="CN277" t="str">
        <f ca="1">IF(D277=0,"",IF(CH277=0,"",COUNTIFS($CI$16:$CI$197,"&lt;"&amp;CI277,$CI$16:$CI$197,"&lt;&gt;"&amp;0)+COUNTIF($CI$197:$CI277,CI277)))</f>
        <v/>
      </c>
      <c r="CQ277">
        <v>262</v>
      </c>
      <c r="CR277" t="e">
        <f t="shared" ca="1" si="135"/>
        <v>#N/A</v>
      </c>
      <c r="CS277" t="e">
        <f t="shared" ca="1" si="135"/>
        <v>#N/A</v>
      </c>
      <c r="CT277" s="3" t="e">
        <f t="shared" ca="1" si="135"/>
        <v>#N/A</v>
      </c>
      <c r="CU277" s="3" t="e">
        <f t="shared" ca="1" si="135"/>
        <v>#N/A</v>
      </c>
      <c r="CV277" s="4" t="e">
        <f t="shared" ca="1" si="135"/>
        <v>#N/A</v>
      </c>
      <c r="CW277" s="4" t="e">
        <f t="shared" ca="1" si="142"/>
        <v>#N/A</v>
      </c>
      <c r="CY277">
        <v>262</v>
      </c>
      <c r="CZ277" t="e">
        <f t="shared" ca="1" si="140"/>
        <v>#N/A</v>
      </c>
      <c r="DA277" t="e">
        <f t="shared" ca="1" si="140"/>
        <v>#N/A</v>
      </c>
      <c r="DB277" s="3" t="e">
        <f t="shared" ca="1" si="140"/>
        <v>#N/A</v>
      </c>
      <c r="DC277" s="3" t="e">
        <f t="shared" ca="1" si="140"/>
        <v>#N/A</v>
      </c>
      <c r="DD277" s="4" t="e">
        <f t="shared" ca="1" si="140"/>
        <v>#N/A</v>
      </c>
      <c r="DE277" s="4" t="e">
        <f t="shared" ca="1" si="143"/>
        <v>#N/A</v>
      </c>
      <c r="DF277" t="e">
        <f t="shared" ca="1" si="144"/>
        <v>#N/A</v>
      </c>
    </row>
    <row r="278" spans="4:110" x14ac:dyDescent="0.2">
      <c r="D278" s="135">
        <f t="shared" ca="1" si="147"/>
        <v>0</v>
      </c>
      <c r="E278" s="135">
        <f t="shared" ca="1" si="147"/>
        <v>0</v>
      </c>
      <c r="F278" s="135">
        <f t="shared" ca="1" si="147"/>
        <v>0</v>
      </c>
      <c r="G278" s="135">
        <f t="shared" ca="1" si="147"/>
        <v>0</v>
      </c>
      <c r="H278" s="135">
        <f t="shared" ca="1" si="147"/>
        <v>0</v>
      </c>
      <c r="I278" s="135">
        <f t="shared" ca="1" si="147"/>
        <v>0</v>
      </c>
      <c r="J278" s="2">
        <f t="shared" ca="1" si="147"/>
        <v>0</v>
      </c>
      <c r="K278" s="135">
        <f t="shared" ca="1" si="147"/>
        <v>0</v>
      </c>
      <c r="L278" s="135">
        <f t="shared" ca="1" si="147"/>
        <v>0</v>
      </c>
      <c r="M278" s="135">
        <f t="shared" ca="1" si="147"/>
        <v>0</v>
      </c>
      <c r="N278" s="135">
        <f t="shared" ca="1" si="147"/>
        <v>0</v>
      </c>
      <c r="O278" s="135">
        <f t="shared" ca="1" si="147"/>
        <v>0</v>
      </c>
      <c r="P278" s="135">
        <f t="shared" ca="1" si="147"/>
        <v>0</v>
      </c>
      <c r="Q278" s="135">
        <f t="shared" ca="1" si="147"/>
        <v>0</v>
      </c>
      <c r="R278" s="135">
        <f t="shared" ca="1" si="147"/>
        <v>0</v>
      </c>
      <c r="S278" s="135">
        <f t="shared" ca="1" si="147"/>
        <v>0</v>
      </c>
      <c r="T278" s="135">
        <f t="shared" ca="1" si="151"/>
        <v>0</v>
      </c>
      <c r="U278" s="135">
        <f t="shared" ca="1" si="151"/>
        <v>0</v>
      </c>
      <c r="V278" s="135">
        <f t="shared" ca="1" si="151"/>
        <v>0</v>
      </c>
      <c r="W278" s="135">
        <f t="shared" ca="1" si="151"/>
        <v>0</v>
      </c>
      <c r="X278" s="135">
        <f t="shared" ca="1" si="151"/>
        <v>0</v>
      </c>
      <c r="Y278" s="135">
        <f t="shared" ca="1" si="151"/>
        <v>0</v>
      </c>
      <c r="Z278" s="135">
        <f t="shared" ca="1" si="151"/>
        <v>0</v>
      </c>
      <c r="AA278" s="135">
        <f t="shared" ca="1" si="151"/>
        <v>0</v>
      </c>
      <c r="AB278" s="135">
        <f t="shared" ca="1" si="151"/>
        <v>0</v>
      </c>
      <c r="AC278" s="135">
        <f t="shared" ca="1" si="151"/>
        <v>0</v>
      </c>
      <c r="AD278" s="135">
        <f t="shared" ca="1" si="151"/>
        <v>0</v>
      </c>
      <c r="AE278" s="135">
        <f t="shared" ca="1" si="151"/>
        <v>0</v>
      </c>
      <c r="AF278" s="135">
        <f t="shared" ca="1" si="151"/>
        <v>0</v>
      </c>
      <c r="AG278" s="135">
        <f t="shared" ca="1" si="151"/>
        <v>0</v>
      </c>
      <c r="AH278" s="135">
        <f t="shared" ca="1" si="151"/>
        <v>0</v>
      </c>
      <c r="AI278" s="135">
        <f t="shared" ca="1" si="151"/>
        <v>0</v>
      </c>
      <c r="AJ278" s="135">
        <f t="shared" ca="1" si="153"/>
        <v>0</v>
      </c>
      <c r="AK278" s="135">
        <f t="shared" ca="1" si="153"/>
        <v>0</v>
      </c>
      <c r="AL278" s="135">
        <f t="shared" ca="1" si="153"/>
        <v>0</v>
      </c>
      <c r="AM278" s="135">
        <f t="shared" ca="1" si="153"/>
        <v>0</v>
      </c>
      <c r="AN278" s="135">
        <f t="shared" ca="1" si="153"/>
        <v>0</v>
      </c>
      <c r="AO278" s="135">
        <f t="shared" ca="1" si="153"/>
        <v>0</v>
      </c>
      <c r="AP278" s="135">
        <f t="shared" ca="1" si="153"/>
        <v>0</v>
      </c>
      <c r="AQ278" s="135">
        <f t="shared" ca="1" si="153"/>
        <v>0</v>
      </c>
      <c r="AR278" s="135">
        <f t="shared" ca="1" si="153"/>
        <v>0</v>
      </c>
      <c r="AS278" s="135">
        <f t="shared" ca="1" si="153"/>
        <v>0</v>
      </c>
      <c r="AT278" s="135">
        <f t="shared" ca="1" si="153"/>
        <v>0</v>
      </c>
      <c r="AU278" s="135">
        <f t="shared" ca="1" si="153"/>
        <v>0</v>
      </c>
      <c r="AV278" s="135">
        <f t="shared" ca="1" si="153"/>
        <v>0</v>
      </c>
      <c r="AW278" s="135">
        <f t="shared" ca="1" si="145"/>
        <v>0</v>
      </c>
      <c r="AX278" s="135">
        <f t="shared" ca="1" si="145"/>
        <v>0</v>
      </c>
      <c r="AY278" s="135">
        <f t="shared" ca="1" si="145"/>
        <v>0</v>
      </c>
      <c r="AZ278" s="135">
        <f t="shared" ca="1" si="145"/>
        <v>0</v>
      </c>
      <c r="BA278" s="135">
        <f t="shared" ca="1" si="145"/>
        <v>0</v>
      </c>
      <c r="BB278" s="135">
        <f t="shared" ca="1" si="145"/>
        <v>0</v>
      </c>
      <c r="BC278" s="135">
        <f t="shared" ca="1" si="145"/>
        <v>0</v>
      </c>
      <c r="BD278" s="135">
        <f t="shared" ca="1" si="145"/>
        <v>0</v>
      </c>
      <c r="BE278" s="135">
        <f t="shared" ca="1" si="145"/>
        <v>0</v>
      </c>
      <c r="BF278" s="135">
        <f t="shared" ca="1" si="145"/>
        <v>0</v>
      </c>
      <c r="BG278" s="135">
        <f t="shared" ca="1" si="145"/>
        <v>0</v>
      </c>
      <c r="BH278" s="135">
        <f t="shared" ca="1" si="145"/>
        <v>0</v>
      </c>
      <c r="BI278" s="135">
        <f t="shared" ca="1" si="145"/>
        <v>0</v>
      </c>
      <c r="BJ278" s="135">
        <f t="shared" ca="1" si="145"/>
        <v>0</v>
      </c>
      <c r="BK278" s="135">
        <f t="shared" ca="1" si="145"/>
        <v>0</v>
      </c>
      <c r="BL278" s="135"/>
      <c r="BM278" s="135">
        <f ca="1">IF(INDEX($D278:$BV278, 1, MATCH(BM$11,$D$15:$BV$15,0))&gt;=PV_Zone_Ranking!$C$45,0,1)</f>
        <v>0</v>
      </c>
      <c r="BN278" s="135">
        <f t="shared" ca="1" si="141"/>
        <v>0</v>
      </c>
      <c r="BQ278">
        <f ca="1">IF(PV_Zone_Ranking!$AK$18="SS",0,IF(PV_Zone_Ranking!$G$29=0,0,1-(INDEX($D278:$BY278, 1, MATCH(BQ$11,$D$15:$BY$15,0))-PV_Zone_Ranking!$F$29)/(PV_Zone_Ranking!$G$29-PV_Zone_Ranking!$F$29)))</f>
        <v>3.8575399157771662</v>
      </c>
      <c r="BR278">
        <f>IF(PV_Zone_Ranking!$AK$18="TX",0,IF(PV_Zone_Ranking!$G$29=0,0,1-(INDEX($D278:$BY278, 1, MATCH(BR$11,$D$15:$BY$15,0))-PV_Zone_Ranking!$F$29)/(PV_Zone_Ranking!$G$29-PV_Zone_Ranking!$F$29)))</f>
        <v>0</v>
      </c>
      <c r="BS278">
        <f ca="1">IF(PV_Zone_Ranking!$G$30=0,0,1-(INDEX($D278:$BY278, 1, MATCH(BS$11,$D$15:$BY$15,0))-PV_Zone_Ranking!$F$30)/(PV_Zone_Ranking!$G$30-PV_Zone_Ranking!$F$30))</f>
        <v>1.0774207710083805</v>
      </c>
      <c r="BT278">
        <f ca="1">IF(PV_Zone_Ranking!$G$28=0,0,1-(INDEX($D278:$BY278, 1, MATCH(BT$11,$D$15:$BY$15,0))-PV_Zone_Ranking!$F$28)/(PV_Zone_Ranking!$G$28-PV_Zone_Ranking!$F$28))</f>
        <v>16.799370740204573</v>
      </c>
      <c r="BU278">
        <f ca="1">IF(PV_Zone_Ranking!$AK$18="SS",0,IF(PV_Zone_Ranking!$G$26=0,0,1-(INDEX($D278:$BY278, 1, MATCH(BU$11,$D$15:$BY$15,0))-PV_Zone_Ranking!$F$26)/(PV_Zone_Ranking!$G$26-PV_Zone_Ranking!$F$26)))</f>
        <v>19.138888658952798</v>
      </c>
      <c r="BV278">
        <f>IF(PV_Zone_Ranking!$AK$18="TX",0,IF(PV_Zone_Ranking!$G$26=0,0,1-(INDEX($D278:$BY278, 1, MATCH(BV$11,$D$15:$BY$15,0))-PV_Zone_Ranking!$F$26)/(PV_Zone_Ranking!$G$26-PV_Zone_Ranking!$F$26)))</f>
        <v>0</v>
      </c>
      <c r="BW278">
        <v>81</v>
      </c>
      <c r="BX278">
        <f t="shared" ca="1" si="152"/>
        <v>0</v>
      </c>
      <c r="BY278">
        <f t="shared" ca="1" si="152"/>
        <v>0</v>
      </c>
      <c r="BZ278">
        <f t="shared" ca="1" si="152"/>
        <v>0</v>
      </c>
      <c r="CA278">
        <f t="shared" ca="1" si="152"/>
        <v>0</v>
      </c>
      <c r="CB278">
        <f t="shared" ca="1" si="152"/>
        <v>0</v>
      </c>
      <c r="CC278">
        <f t="shared" ca="1" si="152"/>
        <v>0</v>
      </c>
      <c r="CD278">
        <f t="shared" ca="1" si="152"/>
        <v>0</v>
      </c>
      <c r="CE278">
        <f t="shared" ca="1" si="152"/>
        <v>0</v>
      </c>
      <c r="CF278">
        <f t="shared" ca="1" si="152"/>
        <v>0</v>
      </c>
      <c r="CG278">
        <f t="shared" ca="1" si="152"/>
        <v>0</v>
      </c>
      <c r="CH278" s="3">
        <f t="shared" ca="1" si="148"/>
        <v>0</v>
      </c>
      <c r="CI278" s="3">
        <f ca="1">IF($BN278=0,IF(PV_Zone_Ranking!$AK$18="SS",INDEX($D278:$BY278, 1, MATCH(CI$11,$D$15:$BY$15,0)),IF(PV_Zone_Ranking!$AK$18="TX",INDEX($D278:$BY278, 1, MATCH(CI$12,$D$15:$BY$15,0)),"Error")),0)</f>
        <v>0</v>
      </c>
      <c r="CJ278" s="4">
        <f t="shared" ca="1" si="146"/>
        <v>0</v>
      </c>
      <c r="CK278">
        <f t="shared" ca="1" si="149"/>
        <v>0</v>
      </c>
      <c r="CL278">
        <f t="shared" ca="1" si="150"/>
        <v>0</v>
      </c>
      <c r="CM278" s="4" t="str">
        <f ca="1">IF(D278=0,"",IF(CH278=0,"",COUNTIF($CH$16:$CH$197,"&gt;"&amp;CH278)+COUNTIF($CH$197:$CH278,CH278)))</f>
        <v/>
      </c>
      <c r="CN278" t="str">
        <f ca="1">IF(D278=0,"",IF(CH278=0,"",COUNTIFS($CI$16:$CI$197,"&lt;"&amp;CI278,$CI$16:$CI$197,"&lt;&gt;"&amp;0)+COUNTIF($CI$197:$CI278,CI278)))</f>
        <v/>
      </c>
      <c r="CQ278">
        <v>263</v>
      </c>
      <c r="CR278" t="e">
        <f t="shared" ca="1" si="135"/>
        <v>#N/A</v>
      </c>
      <c r="CS278" t="e">
        <f t="shared" ca="1" si="135"/>
        <v>#N/A</v>
      </c>
      <c r="CT278" s="3" t="e">
        <f t="shared" ca="1" si="135"/>
        <v>#N/A</v>
      </c>
      <c r="CU278" s="3" t="e">
        <f t="shared" ca="1" si="135"/>
        <v>#N/A</v>
      </c>
      <c r="CV278" s="4" t="e">
        <f t="shared" ca="1" si="135"/>
        <v>#N/A</v>
      </c>
      <c r="CW278" s="4" t="e">
        <f t="shared" ca="1" si="142"/>
        <v>#N/A</v>
      </c>
      <c r="CY278">
        <v>263</v>
      </c>
      <c r="CZ278" t="e">
        <f t="shared" ca="1" si="140"/>
        <v>#N/A</v>
      </c>
      <c r="DA278" t="e">
        <f t="shared" ca="1" si="140"/>
        <v>#N/A</v>
      </c>
      <c r="DB278" s="3" t="e">
        <f t="shared" ca="1" si="140"/>
        <v>#N/A</v>
      </c>
      <c r="DC278" s="3" t="e">
        <f t="shared" ca="1" si="140"/>
        <v>#N/A</v>
      </c>
      <c r="DD278" s="4" t="e">
        <f t="shared" ca="1" si="140"/>
        <v>#N/A</v>
      </c>
      <c r="DE278" s="4" t="e">
        <f t="shared" ca="1" si="143"/>
        <v>#N/A</v>
      </c>
      <c r="DF278" t="e">
        <f t="shared" ca="1" si="144"/>
        <v>#N/A</v>
      </c>
    </row>
    <row r="279" spans="4:110" x14ac:dyDescent="0.2">
      <c r="D279" s="135">
        <f t="shared" ca="1" si="147"/>
        <v>0</v>
      </c>
      <c r="E279" s="135">
        <f t="shared" ca="1" si="147"/>
        <v>0</v>
      </c>
      <c r="F279" s="135">
        <f t="shared" ca="1" si="147"/>
        <v>0</v>
      </c>
      <c r="G279" s="135">
        <f t="shared" ca="1" si="147"/>
        <v>0</v>
      </c>
      <c r="H279" s="135">
        <f t="shared" ca="1" si="147"/>
        <v>0</v>
      </c>
      <c r="I279" s="135">
        <f t="shared" ca="1" si="147"/>
        <v>0</v>
      </c>
      <c r="J279" s="2">
        <f t="shared" ca="1" si="147"/>
        <v>0</v>
      </c>
      <c r="K279" s="135">
        <f t="shared" ca="1" si="147"/>
        <v>0</v>
      </c>
      <c r="L279" s="135">
        <f t="shared" ca="1" si="147"/>
        <v>0</v>
      </c>
      <c r="M279" s="135">
        <f t="shared" ca="1" si="147"/>
        <v>0</v>
      </c>
      <c r="N279" s="135">
        <f t="shared" ca="1" si="147"/>
        <v>0</v>
      </c>
      <c r="O279" s="135">
        <f t="shared" ca="1" si="147"/>
        <v>0</v>
      </c>
      <c r="P279" s="135">
        <f t="shared" ca="1" si="147"/>
        <v>0</v>
      </c>
      <c r="Q279" s="135">
        <f t="shared" ca="1" si="147"/>
        <v>0</v>
      </c>
      <c r="R279" s="135">
        <f t="shared" ca="1" si="147"/>
        <v>0</v>
      </c>
      <c r="S279" s="135">
        <f t="shared" ca="1" si="147"/>
        <v>0</v>
      </c>
      <c r="T279" s="135">
        <f t="shared" ca="1" si="151"/>
        <v>0</v>
      </c>
      <c r="U279" s="135">
        <f t="shared" ca="1" si="151"/>
        <v>0</v>
      </c>
      <c r="V279" s="135">
        <f t="shared" ca="1" si="151"/>
        <v>0</v>
      </c>
      <c r="W279" s="135">
        <f t="shared" ca="1" si="151"/>
        <v>0</v>
      </c>
      <c r="X279" s="135">
        <f t="shared" ca="1" si="151"/>
        <v>0</v>
      </c>
      <c r="Y279" s="135">
        <f t="shared" ca="1" si="151"/>
        <v>0</v>
      </c>
      <c r="Z279" s="135">
        <f t="shared" ca="1" si="151"/>
        <v>0</v>
      </c>
      <c r="AA279" s="135">
        <f t="shared" ca="1" si="151"/>
        <v>0</v>
      </c>
      <c r="AB279" s="135">
        <f t="shared" ca="1" si="151"/>
        <v>0</v>
      </c>
      <c r="AC279" s="135">
        <f t="shared" ca="1" si="151"/>
        <v>0</v>
      </c>
      <c r="AD279" s="135">
        <f t="shared" ca="1" si="151"/>
        <v>0</v>
      </c>
      <c r="AE279" s="135">
        <f t="shared" ca="1" si="151"/>
        <v>0</v>
      </c>
      <c r="AF279" s="135">
        <f t="shared" ca="1" si="151"/>
        <v>0</v>
      </c>
      <c r="AG279" s="135">
        <f t="shared" ca="1" si="151"/>
        <v>0</v>
      </c>
      <c r="AH279" s="135">
        <f t="shared" ca="1" si="151"/>
        <v>0</v>
      </c>
      <c r="AI279" s="135">
        <f t="shared" ca="1" si="151"/>
        <v>0</v>
      </c>
      <c r="AJ279" s="135">
        <f t="shared" ca="1" si="153"/>
        <v>0</v>
      </c>
      <c r="AK279" s="135">
        <f t="shared" ca="1" si="153"/>
        <v>0</v>
      </c>
      <c r="AL279" s="135">
        <f t="shared" ca="1" si="153"/>
        <v>0</v>
      </c>
      <c r="AM279" s="135">
        <f t="shared" ca="1" si="153"/>
        <v>0</v>
      </c>
      <c r="AN279" s="135">
        <f t="shared" ca="1" si="153"/>
        <v>0</v>
      </c>
      <c r="AO279" s="135">
        <f t="shared" ca="1" si="153"/>
        <v>0</v>
      </c>
      <c r="AP279" s="135">
        <f t="shared" ca="1" si="153"/>
        <v>0</v>
      </c>
      <c r="AQ279" s="135">
        <f t="shared" ca="1" si="153"/>
        <v>0</v>
      </c>
      <c r="AR279" s="135">
        <f t="shared" ca="1" si="153"/>
        <v>0</v>
      </c>
      <c r="AS279" s="135">
        <f t="shared" ca="1" si="153"/>
        <v>0</v>
      </c>
      <c r="AT279" s="135">
        <f t="shared" ca="1" si="153"/>
        <v>0</v>
      </c>
      <c r="AU279" s="135">
        <f t="shared" ca="1" si="153"/>
        <v>0</v>
      </c>
      <c r="AV279" s="135">
        <f t="shared" ca="1" si="153"/>
        <v>0</v>
      </c>
      <c r="AW279" s="135">
        <f t="shared" ca="1" si="145"/>
        <v>0</v>
      </c>
      <c r="AX279" s="135">
        <f t="shared" ca="1" si="145"/>
        <v>0</v>
      </c>
      <c r="AY279" s="135">
        <f t="shared" ca="1" si="145"/>
        <v>0</v>
      </c>
      <c r="AZ279" s="135">
        <f t="shared" ca="1" si="145"/>
        <v>0</v>
      </c>
      <c r="BA279" s="135">
        <f t="shared" ca="1" si="145"/>
        <v>0</v>
      </c>
      <c r="BB279" s="135">
        <f t="shared" ca="1" si="145"/>
        <v>0</v>
      </c>
      <c r="BC279" s="135">
        <f t="shared" ca="1" si="145"/>
        <v>0</v>
      </c>
      <c r="BD279" s="135">
        <f t="shared" ca="1" si="145"/>
        <v>0</v>
      </c>
      <c r="BE279" s="135">
        <f t="shared" ca="1" si="145"/>
        <v>0</v>
      </c>
      <c r="BF279" s="135">
        <f t="shared" ca="1" si="145"/>
        <v>0</v>
      </c>
      <c r="BG279" s="135">
        <f t="shared" ca="1" si="145"/>
        <v>0</v>
      </c>
      <c r="BH279" s="135">
        <f t="shared" ca="1" si="145"/>
        <v>0</v>
      </c>
      <c r="BI279" s="135">
        <f t="shared" ca="1" si="145"/>
        <v>0</v>
      </c>
      <c r="BJ279" s="135">
        <f t="shared" ca="1" si="145"/>
        <v>0</v>
      </c>
      <c r="BK279" s="135">
        <f t="shared" ca="1" si="145"/>
        <v>0</v>
      </c>
      <c r="BL279" s="135"/>
      <c r="BM279" s="135">
        <f ca="1">IF(INDEX($D279:$BV279, 1, MATCH(BM$11,$D$15:$BV$15,0))&gt;=PV_Zone_Ranking!$C$45,0,1)</f>
        <v>0</v>
      </c>
      <c r="BN279" s="135">
        <f t="shared" ca="1" si="141"/>
        <v>0</v>
      </c>
      <c r="BQ279">
        <f ca="1">IF(PV_Zone_Ranking!$AK$18="SS",0,IF(PV_Zone_Ranking!$G$29=0,0,1-(INDEX($D279:$BY279, 1, MATCH(BQ$11,$D$15:$BY$15,0))-PV_Zone_Ranking!$F$29)/(PV_Zone_Ranking!$G$29-PV_Zone_Ranking!$F$29)))</f>
        <v>3.8575399157771662</v>
      </c>
      <c r="BR279">
        <f>IF(PV_Zone_Ranking!$AK$18="TX",0,IF(PV_Zone_Ranking!$G$29=0,0,1-(INDEX($D279:$BY279, 1, MATCH(BR$11,$D$15:$BY$15,0))-PV_Zone_Ranking!$F$29)/(PV_Zone_Ranking!$G$29-PV_Zone_Ranking!$F$29)))</f>
        <v>0</v>
      </c>
      <c r="BS279">
        <f ca="1">IF(PV_Zone_Ranking!$G$30=0,0,1-(INDEX($D279:$BY279, 1, MATCH(BS$11,$D$15:$BY$15,0))-PV_Zone_Ranking!$F$30)/(PV_Zone_Ranking!$G$30-PV_Zone_Ranking!$F$30))</f>
        <v>1.0774207710083805</v>
      </c>
      <c r="BT279">
        <f ca="1">IF(PV_Zone_Ranking!$G$28=0,0,1-(INDEX($D279:$BY279, 1, MATCH(BT$11,$D$15:$BY$15,0))-PV_Zone_Ranking!$F$28)/(PV_Zone_Ranking!$G$28-PV_Zone_Ranking!$F$28))</f>
        <v>16.799370740204573</v>
      </c>
      <c r="BU279">
        <f ca="1">IF(PV_Zone_Ranking!$AK$18="SS",0,IF(PV_Zone_Ranking!$G$26=0,0,1-(INDEX($D279:$BY279, 1, MATCH(BU$11,$D$15:$BY$15,0))-PV_Zone_Ranking!$F$26)/(PV_Zone_Ranking!$G$26-PV_Zone_Ranking!$F$26)))</f>
        <v>19.138888658952798</v>
      </c>
      <c r="BV279">
        <f>IF(PV_Zone_Ranking!$AK$18="TX",0,IF(PV_Zone_Ranking!$G$26=0,0,1-(INDEX($D279:$BY279, 1, MATCH(BV$11,$D$15:$BY$15,0))-PV_Zone_Ranking!$F$26)/(PV_Zone_Ranking!$G$26-PV_Zone_Ranking!$F$26)))</f>
        <v>0</v>
      </c>
      <c r="BW279">
        <v>82</v>
      </c>
      <c r="BX279">
        <f t="shared" ca="1" si="152"/>
        <v>0</v>
      </c>
      <c r="BY279">
        <f t="shared" ca="1" si="152"/>
        <v>0</v>
      </c>
      <c r="BZ279">
        <f t="shared" ca="1" si="152"/>
        <v>0</v>
      </c>
      <c r="CA279">
        <f t="shared" ca="1" si="152"/>
        <v>0</v>
      </c>
      <c r="CB279">
        <f t="shared" ca="1" si="152"/>
        <v>0</v>
      </c>
      <c r="CC279">
        <f t="shared" ca="1" si="152"/>
        <v>0</v>
      </c>
      <c r="CD279">
        <f t="shared" ca="1" si="152"/>
        <v>0</v>
      </c>
      <c r="CE279">
        <f t="shared" ca="1" si="152"/>
        <v>0</v>
      </c>
      <c r="CF279">
        <f t="shared" ca="1" si="152"/>
        <v>0</v>
      </c>
      <c r="CG279">
        <f t="shared" ca="1" si="152"/>
        <v>0</v>
      </c>
      <c r="CH279" s="3">
        <f t="shared" ca="1" si="148"/>
        <v>0</v>
      </c>
      <c r="CI279" s="3">
        <f ca="1">IF($BN279=0,IF(PV_Zone_Ranking!$AK$18="SS",INDEX($D279:$BY279, 1, MATCH(CI$11,$D$15:$BY$15,0)),IF(PV_Zone_Ranking!$AK$18="TX",INDEX($D279:$BY279, 1, MATCH(CI$12,$D$15:$BY$15,0)),"Error")),0)</f>
        <v>0</v>
      </c>
      <c r="CJ279" s="4">
        <f t="shared" ca="1" si="146"/>
        <v>0</v>
      </c>
      <c r="CK279">
        <f t="shared" ca="1" si="149"/>
        <v>0</v>
      </c>
      <c r="CL279">
        <f t="shared" ca="1" si="150"/>
        <v>0</v>
      </c>
      <c r="CM279" s="4" t="str">
        <f ca="1">IF(D279=0,"",IF(CH279=0,"",COUNTIF($CH$16:$CH$197,"&gt;"&amp;CH279)+COUNTIF($CH$197:$CH279,CH279)))</f>
        <v/>
      </c>
      <c r="CN279" t="str">
        <f ca="1">IF(D279=0,"",IF(CH279=0,"",COUNTIFS($CI$16:$CI$197,"&lt;"&amp;CI279,$CI$16:$CI$197,"&lt;&gt;"&amp;0)+COUNTIF($CI$197:$CI279,CI279)))</f>
        <v/>
      </c>
      <c r="CQ279">
        <v>264</v>
      </c>
      <c r="CR279" t="e">
        <f t="shared" ca="1" si="135"/>
        <v>#N/A</v>
      </c>
      <c r="CS279" t="e">
        <f t="shared" ca="1" si="135"/>
        <v>#N/A</v>
      </c>
      <c r="CT279" s="3" t="e">
        <f t="shared" ca="1" si="135"/>
        <v>#N/A</v>
      </c>
      <c r="CU279" s="3" t="e">
        <f t="shared" ca="1" si="135"/>
        <v>#N/A</v>
      </c>
      <c r="CV279" s="4" t="e">
        <f t="shared" ca="1" si="135"/>
        <v>#N/A</v>
      </c>
      <c r="CW279" s="4" t="e">
        <f t="shared" ca="1" si="142"/>
        <v>#N/A</v>
      </c>
      <c r="CY279">
        <v>264</v>
      </c>
      <c r="CZ279" t="e">
        <f t="shared" ca="1" si="140"/>
        <v>#N/A</v>
      </c>
      <c r="DA279" t="e">
        <f t="shared" ca="1" si="140"/>
        <v>#N/A</v>
      </c>
      <c r="DB279" s="3" t="e">
        <f t="shared" ca="1" si="140"/>
        <v>#N/A</v>
      </c>
      <c r="DC279" s="3" t="e">
        <f t="shared" ca="1" si="140"/>
        <v>#N/A</v>
      </c>
      <c r="DD279" s="4" t="e">
        <f t="shared" ca="1" si="140"/>
        <v>#N/A</v>
      </c>
      <c r="DE279" s="4" t="e">
        <f t="shared" ca="1" si="143"/>
        <v>#N/A</v>
      </c>
      <c r="DF279" t="e">
        <f t="shared" ca="1" si="144"/>
        <v>#N/A</v>
      </c>
    </row>
    <row r="280" spans="4:110" x14ac:dyDescent="0.2">
      <c r="D280" s="135">
        <f t="shared" ca="1" si="147"/>
        <v>0</v>
      </c>
      <c r="E280" s="135">
        <f t="shared" ca="1" si="147"/>
        <v>0</v>
      </c>
      <c r="F280" s="135">
        <f t="shared" ca="1" si="147"/>
        <v>0</v>
      </c>
      <c r="G280" s="135">
        <f t="shared" ca="1" si="147"/>
        <v>0</v>
      </c>
      <c r="H280" s="135">
        <f t="shared" ca="1" si="147"/>
        <v>0</v>
      </c>
      <c r="I280" s="135">
        <f t="shared" ca="1" si="147"/>
        <v>0</v>
      </c>
      <c r="J280" s="2">
        <f t="shared" ca="1" si="147"/>
        <v>0</v>
      </c>
      <c r="K280" s="135">
        <f t="shared" ca="1" si="147"/>
        <v>0</v>
      </c>
      <c r="L280" s="135">
        <f t="shared" ca="1" si="147"/>
        <v>0</v>
      </c>
      <c r="M280" s="135">
        <f t="shared" ca="1" si="147"/>
        <v>0</v>
      </c>
      <c r="N280" s="135">
        <f t="shared" ca="1" si="147"/>
        <v>0</v>
      </c>
      <c r="O280" s="135">
        <f t="shared" ca="1" si="147"/>
        <v>0</v>
      </c>
      <c r="P280" s="135">
        <f t="shared" ca="1" si="147"/>
        <v>0</v>
      </c>
      <c r="Q280" s="135">
        <f t="shared" ca="1" si="147"/>
        <v>0</v>
      </c>
      <c r="R280" s="135">
        <f t="shared" ca="1" si="147"/>
        <v>0</v>
      </c>
      <c r="S280" s="135">
        <f t="shared" ca="1" si="147"/>
        <v>0</v>
      </c>
      <c r="T280" s="135">
        <f t="shared" ca="1" si="151"/>
        <v>0</v>
      </c>
      <c r="U280" s="135">
        <f t="shared" ca="1" si="151"/>
        <v>0</v>
      </c>
      <c r="V280" s="135">
        <f t="shared" ca="1" si="151"/>
        <v>0</v>
      </c>
      <c r="W280" s="135">
        <f t="shared" ca="1" si="151"/>
        <v>0</v>
      </c>
      <c r="X280" s="135">
        <f t="shared" ca="1" si="151"/>
        <v>0</v>
      </c>
      <c r="Y280" s="135">
        <f t="shared" ca="1" si="151"/>
        <v>0</v>
      </c>
      <c r="Z280" s="135">
        <f t="shared" ca="1" si="151"/>
        <v>0</v>
      </c>
      <c r="AA280" s="135">
        <f t="shared" ca="1" si="151"/>
        <v>0</v>
      </c>
      <c r="AB280" s="135">
        <f t="shared" ca="1" si="151"/>
        <v>0</v>
      </c>
      <c r="AC280" s="135">
        <f t="shared" ca="1" si="151"/>
        <v>0</v>
      </c>
      <c r="AD280" s="135">
        <f t="shared" ca="1" si="151"/>
        <v>0</v>
      </c>
      <c r="AE280" s="135">
        <f t="shared" ca="1" si="151"/>
        <v>0</v>
      </c>
      <c r="AF280" s="135">
        <f t="shared" ca="1" si="151"/>
        <v>0</v>
      </c>
      <c r="AG280" s="135">
        <f t="shared" ca="1" si="151"/>
        <v>0</v>
      </c>
      <c r="AH280" s="135">
        <f t="shared" ca="1" si="151"/>
        <v>0</v>
      </c>
      <c r="AI280" s="135">
        <f t="shared" ca="1" si="151"/>
        <v>0</v>
      </c>
      <c r="AJ280" s="135">
        <f t="shared" ca="1" si="153"/>
        <v>0</v>
      </c>
      <c r="AK280" s="135">
        <f t="shared" ca="1" si="153"/>
        <v>0</v>
      </c>
      <c r="AL280" s="135">
        <f t="shared" ca="1" si="153"/>
        <v>0</v>
      </c>
      <c r="AM280" s="135">
        <f t="shared" ca="1" si="153"/>
        <v>0</v>
      </c>
      <c r="AN280" s="135">
        <f t="shared" ca="1" si="153"/>
        <v>0</v>
      </c>
      <c r="AO280" s="135">
        <f t="shared" ca="1" si="153"/>
        <v>0</v>
      </c>
      <c r="AP280" s="135">
        <f t="shared" ca="1" si="153"/>
        <v>0</v>
      </c>
      <c r="AQ280" s="135">
        <f t="shared" ca="1" si="153"/>
        <v>0</v>
      </c>
      <c r="AR280" s="135">
        <f t="shared" ca="1" si="153"/>
        <v>0</v>
      </c>
      <c r="AS280" s="135">
        <f t="shared" ca="1" si="153"/>
        <v>0</v>
      </c>
      <c r="AT280" s="135">
        <f t="shared" ca="1" si="153"/>
        <v>0</v>
      </c>
      <c r="AU280" s="135">
        <f t="shared" ca="1" si="153"/>
        <v>0</v>
      </c>
      <c r="AV280" s="135">
        <f t="shared" ca="1" si="153"/>
        <v>0</v>
      </c>
      <c r="AW280" s="135">
        <f t="shared" ca="1" si="145"/>
        <v>0</v>
      </c>
      <c r="AX280" s="135">
        <f t="shared" ca="1" si="145"/>
        <v>0</v>
      </c>
      <c r="AY280" s="135">
        <f t="shared" ca="1" si="145"/>
        <v>0</v>
      </c>
      <c r="AZ280" s="135">
        <f t="shared" ca="1" si="145"/>
        <v>0</v>
      </c>
      <c r="BA280" s="135">
        <f t="shared" ca="1" si="145"/>
        <v>0</v>
      </c>
      <c r="BB280" s="135">
        <f t="shared" ca="1" si="145"/>
        <v>0</v>
      </c>
      <c r="BC280" s="135">
        <f t="shared" ca="1" si="145"/>
        <v>0</v>
      </c>
      <c r="BD280" s="135">
        <f t="shared" ca="1" si="145"/>
        <v>0</v>
      </c>
      <c r="BE280" s="135">
        <f t="shared" ca="1" si="145"/>
        <v>0</v>
      </c>
      <c r="BF280" s="135">
        <f t="shared" ca="1" si="145"/>
        <v>0</v>
      </c>
      <c r="BG280" s="135">
        <f t="shared" ca="1" si="145"/>
        <v>0</v>
      </c>
      <c r="BH280" s="135">
        <f t="shared" ca="1" si="145"/>
        <v>0</v>
      </c>
      <c r="BI280" s="135">
        <f t="shared" ca="1" si="145"/>
        <v>0</v>
      </c>
      <c r="BJ280" s="135">
        <f t="shared" ca="1" si="145"/>
        <v>0</v>
      </c>
      <c r="BK280" s="135">
        <f t="shared" ca="1" si="145"/>
        <v>0</v>
      </c>
      <c r="BL280" s="135"/>
      <c r="BM280" s="135">
        <f ca="1">IF(INDEX($D280:$BV280, 1, MATCH(BM$11,$D$15:$BV$15,0))&gt;=PV_Zone_Ranking!$C$45,0,1)</f>
        <v>0</v>
      </c>
      <c r="BN280" s="135">
        <f t="shared" ca="1" si="141"/>
        <v>0</v>
      </c>
      <c r="BQ280">
        <f ca="1">IF(PV_Zone_Ranking!$AK$18="SS",0,IF(PV_Zone_Ranking!$G$29=0,0,1-(INDEX($D280:$BY280, 1, MATCH(BQ$11,$D$15:$BY$15,0))-PV_Zone_Ranking!$F$29)/(PV_Zone_Ranking!$G$29-PV_Zone_Ranking!$F$29)))</f>
        <v>3.8575399157771662</v>
      </c>
      <c r="BR280">
        <f>IF(PV_Zone_Ranking!$AK$18="TX",0,IF(PV_Zone_Ranking!$G$29=0,0,1-(INDEX($D280:$BY280, 1, MATCH(BR$11,$D$15:$BY$15,0))-PV_Zone_Ranking!$F$29)/(PV_Zone_Ranking!$G$29-PV_Zone_Ranking!$F$29)))</f>
        <v>0</v>
      </c>
      <c r="BS280">
        <f ca="1">IF(PV_Zone_Ranking!$G$30=0,0,1-(INDEX($D280:$BY280, 1, MATCH(BS$11,$D$15:$BY$15,0))-PV_Zone_Ranking!$F$30)/(PV_Zone_Ranking!$G$30-PV_Zone_Ranking!$F$30))</f>
        <v>1.0774207710083805</v>
      </c>
      <c r="BT280">
        <f ca="1">IF(PV_Zone_Ranking!$G$28=0,0,1-(INDEX($D280:$BY280, 1, MATCH(BT$11,$D$15:$BY$15,0))-PV_Zone_Ranking!$F$28)/(PV_Zone_Ranking!$G$28-PV_Zone_Ranking!$F$28))</f>
        <v>16.799370740204573</v>
      </c>
      <c r="BU280">
        <f ca="1">IF(PV_Zone_Ranking!$AK$18="SS",0,IF(PV_Zone_Ranking!$G$26=0,0,1-(INDEX($D280:$BY280, 1, MATCH(BU$11,$D$15:$BY$15,0))-PV_Zone_Ranking!$F$26)/(PV_Zone_Ranking!$G$26-PV_Zone_Ranking!$F$26)))</f>
        <v>19.138888658952798</v>
      </c>
      <c r="BV280">
        <f>IF(PV_Zone_Ranking!$AK$18="TX",0,IF(PV_Zone_Ranking!$G$26=0,0,1-(INDEX($D280:$BY280, 1, MATCH(BV$11,$D$15:$BY$15,0))-PV_Zone_Ranking!$F$26)/(PV_Zone_Ranking!$G$26-PV_Zone_Ranking!$F$26)))</f>
        <v>0</v>
      </c>
      <c r="BW280">
        <v>83</v>
      </c>
      <c r="BX280">
        <f t="shared" ca="1" si="152"/>
        <v>0</v>
      </c>
      <c r="BY280">
        <f t="shared" ca="1" si="152"/>
        <v>0</v>
      </c>
      <c r="BZ280">
        <f t="shared" ca="1" si="152"/>
        <v>0</v>
      </c>
      <c r="CA280">
        <f t="shared" ca="1" si="152"/>
        <v>0</v>
      </c>
      <c r="CB280">
        <f t="shared" ca="1" si="152"/>
        <v>0</v>
      </c>
      <c r="CC280">
        <f t="shared" ca="1" si="152"/>
        <v>0</v>
      </c>
      <c r="CD280">
        <f t="shared" ca="1" si="152"/>
        <v>0</v>
      </c>
      <c r="CE280">
        <f t="shared" ca="1" si="152"/>
        <v>0</v>
      </c>
      <c r="CF280">
        <f t="shared" ca="1" si="152"/>
        <v>0</v>
      </c>
      <c r="CG280">
        <f t="shared" ca="1" si="152"/>
        <v>0</v>
      </c>
      <c r="CH280" s="3">
        <f t="shared" ca="1" si="148"/>
        <v>0</v>
      </c>
      <c r="CI280" s="3">
        <f ca="1">IF($BN280=0,IF(PV_Zone_Ranking!$AK$18="SS",INDEX($D280:$BY280, 1, MATCH(CI$11,$D$15:$BY$15,0)),IF(PV_Zone_Ranking!$AK$18="TX",INDEX($D280:$BY280, 1, MATCH(CI$12,$D$15:$BY$15,0)),"Error")),0)</f>
        <v>0</v>
      </c>
      <c r="CJ280" s="4">
        <f t="shared" ca="1" si="146"/>
        <v>0</v>
      </c>
      <c r="CK280">
        <f t="shared" ca="1" si="149"/>
        <v>0</v>
      </c>
      <c r="CL280">
        <f t="shared" ca="1" si="150"/>
        <v>0</v>
      </c>
      <c r="CM280" s="4" t="str">
        <f ca="1">IF(D280=0,"",IF(CH280=0,"",COUNTIF($CH$16:$CH$197,"&gt;"&amp;CH280)+COUNTIF($CH$197:$CH280,CH280)))</f>
        <v/>
      </c>
      <c r="CN280" t="str">
        <f ca="1">IF(D280=0,"",IF(CH280=0,"",COUNTIFS($CI$16:$CI$197,"&lt;"&amp;CI280,$CI$16:$CI$197,"&lt;&gt;"&amp;0)+COUNTIF($CI$197:$CI280,CI280)))</f>
        <v/>
      </c>
      <c r="CQ280">
        <v>265</v>
      </c>
      <c r="CR280" t="e">
        <f t="shared" ca="1" si="135"/>
        <v>#N/A</v>
      </c>
      <c r="CS280" t="e">
        <f t="shared" ca="1" si="135"/>
        <v>#N/A</v>
      </c>
      <c r="CT280" s="3" t="e">
        <f t="shared" ca="1" si="135"/>
        <v>#N/A</v>
      </c>
      <c r="CU280" s="3" t="e">
        <f t="shared" ca="1" si="135"/>
        <v>#N/A</v>
      </c>
      <c r="CV280" s="4" t="e">
        <f t="shared" ca="1" si="135"/>
        <v>#N/A</v>
      </c>
      <c r="CW280" s="4" t="e">
        <f t="shared" ca="1" si="142"/>
        <v>#N/A</v>
      </c>
      <c r="CY280">
        <v>265</v>
      </c>
      <c r="CZ280" t="e">
        <f t="shared" ca="1" si="140"/>
        <v>#N/A</v>
      </c>
      <c r="DA280" t="e">
        <f t="shared" ca="1" si="140"/>
        <v>#N/A</v>
      </c>
      <c r="DB280" s="3" t="e">
        <f t="shared" ca="1" si="140"/>
        <v>#N/A</v>
      </c>
      <c r="DC280" s="3" t="e">
        <f t="shared" ca="1" si="140"/>
        <v>#N/A</v>
      </c>
      <c r="DD280" s="4" t="e">
        <f t="shared" ca="1" si="140"/>
        <v>#N/A</v>
      </c>
      <c r="DE280" s="4" t="e">
        <f t="shared" ca="1" si="143"/>
        <v>#N/A</v>
      </c>
      <c r="DF280" t="e">
        <f t="shared" ca="1" si="144"/>
        <v>#N/A</v>
      </c>
    </row>
    <row r="281" spans="4:110" x14ac:dyDescent="0.2">
      <c r="D281" s="135">
        <f t="shared" ca="1" si="147"/>
        <v>0</v>
      </c>
      <c r="E281" s="135">
        <f t="shared" ca="1" si="147"/>
        <v>0</v>
      </c>
      <c r="F281" s="135">
        <f t="shared" ca="1" si="147"/>
        <v>0</v>
      </c>
      <c r="G281" s="135">
        <f t="shared" ca="1" si="147"/>
        <v>0</v>
      </c>
      <c r="H281" s="135">
        <f t="shared" ca="1" si="147"/>
        <v>0</v>
      </c>
      <c r="I281" s="135">
        <f t="shared" ca="1" si="147"/>
        <v>0</v>
      </c>
      <c r="J281" s="2">
        <f t="shared" ca="1" si="147"/>
        <v>0</v>
      </c>
      <c r="K281" s="135">
        <f t="shared" ca="1" si="147"/>
        <v>0</v>
      </c>
      <c r="L281" s="135">
        <f t="shared" ca="1" si="147"/>
        <v>0</v>
      </c>
      <c r="M281" s="135">
        <f t="shared" ca="1" si="147"/>
        <v>0</v>
      </c>
      <c r="N281" s="135">
        <f t="shared" ca="1" si="147"/>
        <v>0</v>
      </c>
      <c r="O281" s="135">
        <f t="shared" ca="1" si="147"/>
        <v>0</v>
      </c>
      <c r="P281" s="135">
        <f t="shared" ca="1" si="147"/>
        <v>0</v>
      </c>
      <c r="Q281" s="135">
        <f t="shared" ca="1" si="147"/>
        <v>0</v>
      </c>
      <c r="R281" s="135">
        <f t="shared" ca="1" si="147"/>
        <v>0</v>
      </c>
      <c r="S281" s="135">
        <f t="shared" ca="1" si="147"/>
        <v>0</v>
      </c>
      <c r="T281" s="135">
        <f t="shared" ca="1" si="151"/>
        <v>0</v>
      </c>
      <c r="U281" s="135">
        <f t="shared" ca="1" si="151"/>
        <v>0</v>
      </c>
      <c r="V281" s="135">
        <f t="shared" ca="1" si="151"/>
        <v>0</v>
      </c>
      <c r="W281" s="135">
        <f t="shared" ca="1" si="151"/>
        <v>0</v>
      </c>
      <c r="X281" s="135">
        <f t="shared" ca="1" si="151"/>
        <v>0</v>
      </c>
      <c r="Y281" s="135">
        <f t="shared" ca="1" si="151"/>
        <v>0</v>
      </c>
      <c r="Z281" s="135">
        <f t="shared" ca="1" si="151"/>
        <v>0</v>
      </c>
      <c r="AA281" s="135">
        <f t="shared" ca="1" si="151"/>
        <v>0</v>
      </c>
      <c r="AB281" s="135">
        <f t="shared" ca="1" si="151"/>
        <v>0</v>
      </c>
      <c r="AC281" s="135">
        <f t="shared" ca="1" si="151"/>
        <v>0</v>
      </c>
      <c r="AD281" s="135">
        <f t="shared" ca="1" si="151"/>
        <v>0</v>
      </c>
      <c r="AE281" s="135">
        <f t="shared" ca="1" si="151"/>
        <v>0</v>
      </c>
      <c r="AF281" s="135">
        <f t="shared" ca="1" si="151"/>
        <v>0</v>
      </c>
      <c r="AG281" s="135">
        <f t="shared" ca="1" si="151"/>
        <v>0</v>
      </c>
      <c r="AH281" s="135">
        <f t="shared" ca="1" si="151"/>
        <v>0</v>
      </c>
      <c r="AI281" s="135">
        <f t="shared" ca="1" si="151"/>
        <v>0</v>
      </c>
      <c r="AJ281" s="135">
        <f t="shared" ca="1" si="153"/>
        <v>0</v>
      </c>
      <c r="AK281" s="135">
        <f t="shared" ca="1" si="153"/>
        <v>0</v>
      </c>
      <c r="AL281" s="135">
        <f t="shared" ca="1" si="153"/>
        <v>0</v>
      </c>
      <c r="AM281" s="135">
        <f t="shared" ca="1" si="153"/>
        <v>0</v>
      </c>
      <c r="AN281" s="135">
        <f t="shared" ca="1" si="153"/>
        <v>0</v>
      </c>
      <c r="AO281" s="135">
        <f t="shared" ca="1" si="153"/>
        <v>0</v>
      </c>
      <c r="AP281" s="135">
        <f t="shared" ca="1" si="153"/>
        <v>0</v>
      </c>
      <c r="AQ281" s="135">
        <f t="shared" ca="1" si="153"/>
        <v>0</v>
      </c>
      <c r="AR281" s="135">
        <f t="shared" ca="1" si="153"/>
        <v>0</v>
      </c>
      <c r="AS281" s="135">
        <f t="shared" ca="1" si="153"/>
        <v>0</v>
      </c>
      <c r="AT281" s="135">
        <f t="shared" ca="1" si="153"/>
        <v>0</v>
      </c>
      <c r="AU281" s="135">
        <f t="shared" ca="1" si="153"/>
        <v>0</v>
      </c>
      <c r="AV281" s="135">
        <f t="shared" ca="1" si="153"/>
        <v>0</v>
      </c>
      <c r="AW281" s="135">
        <f t="shared" ca="1" si="145"/>
        <v>0</v>
      </c>
      <c r="AX281" s="135">
        <f t="shared" ca="1" si="145"/>
        <v>0</v>
      </c>
      <c r="AY281" s="135">
        <f t="shared" ca="1" si="145"/>
        <v>0</v>
      </c>
      <c r="AZ281" s="135">
        <f t="shared" ca="1" si="145"/>
        <v>0</v>
      </c>
      <c r="BA281" s="135">
        <f t="shared" ca="1" si="145"/>
        <v>0</v>
      </c>
      <c r="BB281" s="135">
        <f t="shared" ca="1" si="145"/>
        <v>0</v>
      </c>
      <c r="BC281" s="135">
        <f t="shared" ca="1" si="145"/>
        <v>0</v>
      </c>
      <c r="BD281" s="135">
        <f t="shared" ca="1" si="145"/>
        <v>0</v>
      </c>
      <c r="BE281" s="135">
        <f t="shared" ca="1" si="145"/>
        <v>0</v>
      </c>
      <c r="BF281" s="135">
        <f t="shared" ca="1" si="145"/>
        <v>0</v>
      </c>
      <c r="BG281" s="135">
        <f t="shared" ca="1" si="145"/>
        <v>0</v>
      </c>
      <c r="BH281" s="135">
        <f t="shared" ca="1" si="145"/>
        <v>0</v>
      </c>
      <c r="BI281" s="135">
        <f t="shared" ca="1" si="145"/>
        <v>0</v>
      </c>
      <c r="BJ281" s="135">
        <f t="shared" ca="1" si="145"/>
        <v>0</v>
      </c>
      <c r="BK281" s="135">
        <f t="shared" ca="1" si="145"/>
        <v>0</v>
      </c>
      <c r="BL281" s="135"/>
      <c r="BM281" s="135">
        <f ca="1">IF(INDEX($D281:$BV281, 1, MATCH(BM$11,$D$15:$BV$15,0))&gt;=PV_Zone_Ranking!$C$45,0,1)</f>
        <v>0</v>
      </c>
      <c r="BN281" s="135">
        <f t="shared" ca="1" si="141"/>
        <v>0</v>
      </c>
      <c r="BQ281">
        <f ca="1">IF(PV_Zone_Ranking!$AK$18="SS",0,IF(PV_Zone_Ranking!$G$29=0,0,1-(INDEX($D281:$BY281, 1, MATCH(BQ$11,$D$15:$BY$15,0))-PV_Zone_Ranking!$F$29)/(PV_Zone_Ranking!$G$29-PV_Zone_Ranking!$F$29)))</f>
        <v>3.8575399157771662</v>
      </c>
      <c r="BR281">
        <f>IF(PV_Zone_Ranking!$AK$18="TX",0,IF(PV_Zone_Ranking!$G$29=0,0,1-(INDEX($D281:$BY281, 1, MATCH(BR$11,$D$15:$BY$15,0))-PV_Zone_Ranking!$F$29)/(PV_Zone_Ranking!$G$29-PV_Zone_Ranking!$F$29)))</f>
        <v>0</v>
      </c>
      <c r="BS281">
        <f ca="1">IF(PV_Zone_Ranking!$G$30=0,0,1-(INDEX($D281:$BY281, 1, MATCH(BS$11,$D$15:$BY$15,0))-PV_Zone_Ranking!$F$30)/(PV_Zone_Ranking!$G$30-PV_Zone_Ranking!$F$30))</f>
        <v>1.0774207710083805</v>
      </c>
      <c r="BT281">
        <f ca="1">IF(PV_Zone_Ranking!$G$28=0,0,1-(INDEX($D281:$BY281, 1, MATCH(BT$11,$D$15:$BY$15,0))-PV_Zone_Ranking!$F$28)/(PV_Zone_Ranking!$G$28-PV_Zone_Ranking!$F$28))</f>
        <v>16.799370740204573</v>
      </c>
      <c r="BU281">
        <f ca="1">IF(PV_Zone_Ranking!$AK$18="SS",0,IF(PV_Zone_Ranking!$G$26=0,0,1-(INDEX($D281:$BY281, 1, MATCH(BU$11,$D$15:$BY$15,0))-PV_Zone_Ranking!$F$26)/(PV_Zone_Ranking!$G$26-PV_Zone_Ranking!$F$26)))</f>
        <v>19.138888658952798</v>
      </c>
      <c r="BV281">
        <f>IF(PV_Zone_Ranking!$AK$18="TX",0,IF(PV_Zone_Ranking!$G$26=0,0,1-(INDEX($D281:$BY281, 1, MATCH(BV$11,$D$15:$BY$15,0))-PV_Zone_Ranking!$F$26)/(PV_Zone_Ranking!$G$26-PV_Zone_Ranking!$F$26)))</f>
        <v>0</v>
      </c>
      <c r="BW281">
        <v>84</v>
      </c>
      <c r="BX281">
        <f t="shared" ca="1" si="152"/>
        <v>0</v>
      </c>
      <c r="BY281">
        <f t="shared" ca="1" si="152"/>
        <v>0</v>
      </c>
      <c r="BZ281">
        <f t="shared" ca="1" si="152"/>
        <v>0</v>
      </c>
      <c r="CA281">
        <f t="shared" ca="1" si="152"/>
        <v>0</v>
      </c>
      <c r="CB281">
        <f t="shared" ca="1" si="152"/>
        <v>0</v>
      </c>
      <c r="CC281">
        <f t="shared" ca="1" si="152"/>
        <v>0</v>
      </c>
      <c r="CD281">
        <f t="shared" ca="1" si="152"/>
        <v>0</v>
      </c>
      <c r="CE281">
        <f t="shared" ca="1" si="152"/>
        <v>0</v>
      </c>
      <c r="CF281">
        <f t="shared" ca="1" si="152"/>
        <v>0</v>
      </c>
      <c r="CG281">
        <f t="shared" ca="1" si="152"/>
        <v>0</v>
      </c>
      <c r="CH281" s="3">
        <f t="shared" ca="1" si="148"/>
        <v>0</v>
      </c>
      <c r="CI281" s="3">
        <f ca="1">IF($BN281=0,IF(PV_Zone_Ranking!$AK$18="SS",INDEX($D281:$BY281, 1, MATCH(CI$11,$D$15:$BY$15,0)),IF(PV_Zone_Ranking!$AK$18="TX",INDEX($D281:$BY281, 1, MATCH(CI$12,$D$15:$BY$15,0)),"Error")),0)</f>
        <v>0</v>
      </c>
      <c r="CJ281" s="4">
        <f t="shared" ca="1" si="146"/>
        <v>0</v>
      </c>
      <c r="CK281">
        <f t="shared" ca="1" si="149"/>
        <v>0</v>
      </c>
      <c r="CL281">
        <f t="shared" ca="1" si="150"/>
        <v>0</v>
      </c>
      <c r="CM281" s="4" t="str">
        <f ca="1">IF(D281=0,"",IF(CH281=0,"",COUNTIF($CH$16:$CH$197,"&gt;"&amp;CH281)+COUNTIF($CH$197:$CH281,CH281)))</f>
        <v/>
      </c>
      <c r="CN281" t="str">
        <f ca="1">IF(D281=0,"",IF(CH281=0,"",COUNTIFS($CI$16:$CI$197,"&lt;"&amp;CI281,$CI$16:$CI$197,"&lt;&gt;"&amp;0)+COUNTIF($CI$197:$CI281,CI281)))</f>
        <v/>
      </c>
      <c r="CQ281">
        <v>266</v>
      </c>
      <c r="CR281" t="e">
        <f t="shared" ca="1" si="135"/>
        <v>#N/A</v>
      </c>
      <c r="CS281" t="e">
        <f t="shared" ca="1" si="135"/>
        <v>#N/A</v>
      </c>
      <c r="CT281" s="3" t="e">
        <f t="shared" ca="1" si="135"/>
        <v>#N/A</v>
      </c>
      <c r="CU281" s="3" t="e">
        <f t="shared" ca="1" si="135"/>
        <v>#N/A</v>
      </c>
      <c r="CV281" s="4" t="e">
        <f t="shared" ca="1" si="135"/>
        <v>#N/A</v>
      </c>
      <c r="CW281" s="4" t="e">
        <f t="shared" ca="1" si="142"/>
        <v>#N/A</v>
      </c>
      <c r="CY281">
        <v>266</v>
      </c>
      <c r="CZ281" t="e">
        <f t="shared" ca="1" si="140"/>
        <v>#N/A</v>
      </c>
      <c r="DA281" t="e">
        <f t="shared" ca="1" si="140"/>
        <v>#N/A</v>
      </c>
      <c r="DB281" s="3" t="e">
        <f t="shared" ca="1" si="140"/>
        <v>#N/A</v>
      </c>
      <c r="DC281" s="3" t="e">
        <f t="shared" ca="1" si="140"/>
        <v>#N/A</v>
      </c>
      <c r="DD281" s="4" t="e">
        <f t="shared" ca="1" si="140"/>
        <v>#N/A</v>
      </c>
      <c r="DE281" s="4" t="e">
        <f t="shared" ca="1" si="143"/>
        <v>#N/A</v>
      </c>
      <c r="DF281" t="e">
        <f t="shared" ca="1" si="144"/>
        <v>#N/A</v>
      </c>
    </row>
    <row r="282" spans="4:110" x14ac:dyDescent="0.2">
      <c r="D282" s="135">
        <f t="shared" ca="1" si="147"/>
        <v>0</v>
      </c>
      <c r="E282" s="135">
        <f t="shared" ca="1" si="147"/>
        <v>0</v>
      </c>
      <c r="F282" s="135">
        <f t="shared" ca="1" si="147"/>
        <v>0</v>
      </c>
      <c r="G282" s="135">
        <f t="shared" ca="1" si="147"/>
        <v>0</v>
      </c>
      <c r="H282" s="135">
        <f t="shared" ca="1" si="147"/>
        <v>0</v>
      </c>
      <c r="I282" s="135">
        <f t="shared" ca="1" si="147"/>
        <v>0</v>
      </c>
      <c r="J282" s="2">
        <f t="shared" ca="1" si="147"/>
        <v>0</v>
      </c>
      <c r="K282" s="135">
        <f t="shared" ca="1" si="147"/>
        <v>0</v>
      </c>
      <c r="L282" s="135">
        <f t="shared" ca="1" si="147"/>
        <v>0</v>
      </c>
      <c r="M282" s="135">
        <f t="shared" ca="1" si="147"/>
        <v>0</v>
      </c>
      <c r="N282" s="135">
        <f t="shared" ca="1" si="147"/>
        <v>0</v>
      </c>
      <c r="O282" s="135">
        <f t="shared" ca="1" si="147"/>
        <v>0</v>
      </c>
      <c r="P282" s="135">
        <f t="shared" ca="1" si="147"/>
        <v>0</v>
      </c>
      <c r="Q282" s="135">
        <f t="shared" ca="1" si="147"/>
        <v>0</v>
      </c>
      <c r="R282" s="135">
        <f t="shared" ca="1" si="147"/>
        <v>0</v>
      </c>
      <c r="S282" s="135">
        <f t="shared" ca="1" si="147"/>
        <v>0</v>
      </c>
      <c r="T282" s="135">
        <f t="shared" ca="1" si="151"/>
        <v>0</v>
      </c>
      <c r="U282" s="135">
        <f t="shared" ca="1" si="151"/>
        <v>0</v>
      </c>
      <c r="V282" s="135">
        <f t="shared" ca="1" si="151"/>
        <v>0</v>
      </c>
      <c r="W282" s="135">
        <f t="shared" ca="1" si="151"/>
        <v>0</v>
      </c>
      <c r="X282" s="135">
        <f t="shared" ca="1" si="151"/>
        <v>0</v>
      </c>
      <c r="Y282" s="135">
        <f t="shared" ca="1" si="151"/>
        <v>0</v>
      </c>
      <c r="Z282" s="135">
        <f t="shared" ca="1" si="151"/>
        <v>0</v>
      </c>
      <c r="AA282" s="135">
        <f t="shared" ca="1" si="151"/>
        <v>0</v>
      </c>
      <c r="AB282" s="135">
        <f t="shared" ca="1" si="151"/>
        <v>0</v>
      </c>
      <c r="AC282" s="135">
        <f t="shared" ca="1" si="151"/>
        <v>0</v>
      </c>
      <c r="AD282" s="135">
        <f t="shared" ca="1" si="151"/>
        <v>0</v>
      </c>
      <c r="AE282" s="135">
        <f t="shared" ca="1" si="151"/>
        <v>0</v>
      </c>
      <c r="AF282" s="135">
        <f t="shared" ca="1" si="151"/>
        <v>0</v>
      </c>
      <c r="AG282" s="135">
        <f t="shared" ca="1" si="151"/>
        <v>0</v>
      </c>
      <c r="AH282" s="135">
        <f t="shared" ca="1" si="151"/>
        <v>0</v>
      </c>
      <c r="AI282" s="135">
        <f t="shared" ca="1" si="151"/>
        <v>0</v>
      </c>
      <c r="AJ282" s="135">
        <f t="shared" ca="1" si="153"/>
        <v>0</v>
      </c>
      <c r="AK282" s="135">
        <f t="shared" ca="1" si="153"/>
        <v>0</v>
      </c>
      <c r="AL282" s="135">
        <f t="shared" ca="1" si="153"/>
        <v>0</v>
      </c>
      <c r="AM282" s="135">
        <f t="shared" ca="1" si="153"/>
        <v>0</v>
      </c>
      <c r="AN282" s="135">
        <f t="shared" ca="1" si="153"/>
        <v>0</v>
      </c>
      <c r="AO282" s="135">
        <f t="shared" ca="1" si="153"/>
        <v>0</v>
      </c>
      <c r="AP282" s="135">
        <f t="shared" ca="1" si="153"/>
        <v>0</v>
      </c>
      <c r="AQ282" s="135">
        <f t="shared" ca="1" si="153"/>
        <v>0</v>
      </c>
      <c r="AR282" s="135">
        <f t="shared" ca="1" si="153"/>
        <v>0</v>
      </c>
      <c r="AS282" s="135">
        <f t="shared" ca="1" si="153"/>
        <v>0</v>
      </c>
      <c r="AT282" s="135">
        <f t="shared" ca="1" si="153"/>
        <v>0</v>
      </c>
      <c r="AU282" s="135">
        <f t="shared" ca="1" si="153"/>
        <v>0</v>
      </c>
      <c r="AV282" s="135">
        <f t="shared" ca="1" si="153"/>
        <v>0</v>
      </c>
      <c r="AW282" s="135">
        <f t="shared" ca="1" si="145"/>
        <v>0</v>
      </c>
      <c r="AX282" s="135">
        <f t="shared" ca="1" si="145"/>
        <v>0</v>
      </c>
      <c r="AY282" s="135">
        <f t="shared" ca="1" si="145"/>
        <v>0</v>
      </c>
      <c r="AZ282" s="135">
        <f t="shared" ca="1" si="145"/>
        <v>0</v>
      </c>
      <c r="BA282" s="135">
        <f t="shared" ca="1" si="145"/>
        <v>0</v>
      </c>
      <c r="BB282" s="135">
        <f t="shared" ca="1" si="145"/>
        <v>0</v>
      </c>
      <c r="BC282" s="135">
        <f t="shared" ca="1" si="145"/>
        <v>0</v>
      </c>
      <c r="BD282" s="135">
        <f t="shared" ca="1" si="145"/>
        <v>0</v>
      </c>
      <c r="BE282" s="135">
        <f t="shared" ca="1" si="145"/>
        <v>0</v>
      </c>
      <c r="BF282" s="135">
        <f t="shared" ca="1" si="145"/>
        <v>0</v>
      </c>
      <c r="BG282" s="135">
        <f t="shared" ca="1" si="145"/>
        <v>0</v>
      </c>
      <c r="BH282" s="135">
        <f t="shared" ca="1" si="145"/>
        <v>0</v>
      </c>
      <c r="BI282" s="135">
        <f t="shared" ca="1" si="145"/>
        <v>0</v>
      </c>
      <c r="BJ282" s="135">
        <f t="shared" ca="1" si="145"/>
        <v>0</v>
      </c>
      <c r="BK282" s="135">
        <f t="shared" ca="1" si="145"/>
        <v>0</v>
      </c>
      <c r="BL282" s="135"/>
      <c r="BM282" s="135">
        <f ca="1">IF(INDEX($D282:$BV282, 1, MATCH(BM$11,$D$15:$BV$15,0))&gt;=PV_Zone_Ranking!$C$45,0,1)</f>
        <v>0</v>
      </c>
      <c r="BN282" s="135">
        <f t="shared" ca="1" si="141"/>
        <v>0</v>
      </c>
      <c r="BQ282">
        <f ca="1">IF(PV_Zone_Ranking!$AK$18="SS",0,IF(PV_Zone_Ranking!$G$29=0,0,1-(INDEX($D282:$BY282, 1, MATCH(BQ$11,$D$15:$BY$15,0))-PV_Zone_Ranking!$F$29)/(PV_Zone_Ranking!$G$29-PV_Zone_Ranking!$F$29)))</f>
        <v>3.8575399157771662</v>
      </c>
      <c r="BR282">
        <f>IF(PV_Zone_Ranking!$AK$18="TX",0,IF(PV_Zone_Ranking!$G$29=0,0,1-(INDEX($D282:$BY282, 1, MATCH(BR$11,$D$15:$BY$15,0))-PV_Zone_Ranking!$F$29)/(PV_Zone_Ranking!$G$29-PV_Zone_Ranking!$F$29)))</f>
        <v>0</v>
      </c>
      <c r="BS282">
        <f ca="1">IF(PV_Zone_Ranking!$G$30=0,0,1-(INDEX($D282:$BY282, 1, MATCH(BS$11,$D$15:$BY$15,0))-PV_Zone_Ranking!$F$30)/(PV_Zone_Ranking!$G$30-PV_Zone_Ranking!$F$30))</f>
        <v>1.0774207710083805</v>
      </c>
      <c r="BT282">
        <f ca="1">IF(PV_Zone_Ranking!$G$28=0,0,1-(INDEX($D282:$BY282, 1, MATCH(BT$11,$D$15:$BY$15,0))-PV_Zone_Ranking!$F$28)/(PV_Zone_Ranking!$G$28-PV_Zone_Ranking!$F$28))</f>
        <v>16.799370740204573</v>
      </c>
      <c r="BU282">
        <f ca="1">IF(PV_Zone_Ranking!$AK$18="SS",0,IF(PV_Zone_Ranking!$G$26=0,0,1-(INDEX($D282:$BY282, 1, MATCH(BU$11,$D$15:$BY$15,0))-PV_Zone_Ranking!$F$26)/(PV_Zone_Ranking!$G$26-PV_Zone_Ranking!$F$26)))</f>
        <v>19.138888658952798</v>
      </c>
      <c r="BV282">
        <f>IF(PV_Zone_Ranking!$AK$18="TX",0,IF(PV_Zone_Ranking!$G$26=0,0,1-(INDEX($D282:$BY282, 1, MATCH(BV$11,$D$15:$BY$15,0))-PV_Zone_Ranking!$F$26)/(PV_Zone_Ranking!$G$26-PV_Zone_Ranking!$F$26)))</f>
        <v>0</v>
      </c>
      <c r="BW282">
        <v>85</v>
      </c>
      <c r="BX282">
        <f t="shared" ca="1" si="152"/>
        <v>0</v>
      </c>
      <c r="BY282">
        <f t="shared" ca="1" si="152"/>
        <v>0</v>
      </c>
      <c r="BZ282">
        <f t="shared" ca="1" si="152"/>
        <v>0</v>
      </c>
      <c r="CA282">
        <f t="shared" ca="1" si="152"/>
        <v>0</v>
      </c>
      <c r="CB282">
        <f t="shared" ca="1" si="152"/>
        <v>0</v>
      </c>
      <c r="CC282">
        <f t="shared" ca="1" si="152"/>
        <v>0</v>
      </c>
      <c r="CD282">
        <f t="shared" ca="1" si="152"/>
        <v>0</v>
      </c>
      <c r="CE282">
        <f t="shared" ca="1" si="152"/>
        <v>0</v>
      </c>
      <c r="CF282">
        <f t="shared" ca="1" si="152"/>
        <v>0</v>
      </c>
      <c r="CG282">
        <f t="shared" ca="1" si="152"/>
        <v>0</v>
      </c>
      <c r="CH282" s="3">
        <f t="shared" ca="1" si="148"/>
        <v>0</v>
      </c>
      <c r="CI282" s="3">
        <f ca="1">IF($BN282=0,IF(PV_Zone_Ranking!$AK$18="SS",INDEX($D282:$BY282, 1, MATCH(CI$11,$D$15:$BY$15,0)),IF(PV_Zone_Ranking!$AK$18="TX",INDEX($D282:$BY282, 1, MATCH(CI$12,$D$15:$BY$15,0)),"Error")),0)</f>
        <v>0</v>
      </c>
      <c r="CJ282" s="4">
        <f t="shared" ca="1" si="146"/>
        <v>0</v>
      </c>
      <c r="CK282">
        <f t="shared" ca="1" si="149"/>
        <v>0</v>
      </c>
      <c r="CL282">
        <f t="shared" ca="1" si="150"/>
        <v>0</v>
      </c>
      <c r="CM282" s="4" t="str">
        <f ca="1">IF(D282=0,"",IF(CH282=0,"",COUNTIF($CH$16:$CH$197,"&gt;"&amp;CH282)+COUNTIF($CH$197:$CH282,CH282)))</f>
        <v/>
      </c>
      <c r="CN282" t="str">
        <f ca="1">IF(D282=0,"",IF(CH282=0,"",COUNTIFS($CI$16:$CI$197,"&lt;"&amp;CI282,$CI$16:$CI$197,"&lt;&gt;"&amp;0)+COUNTIF($CI$197:$CI282,CI282)))</f>
        <v/>
      </c>
      <c r="CQ282">
        <v>267</v>
      </c>
      <c r="CR282" t="e">
        <f t="shared" ca="1" si="135"/>
        <v>#N/A</v>
      </c>
      <c r="CS282" t="e">
        <f t="shared" ca="1" si="135"/>
        <v>#N/A</v>
      </c>
      <c r="CT282" s="3" t="e">
        <f t="shared" ca="1" si="135"/>
        <v>#N/A</v>
      </c>
      <c r="CU282" s="3" t="e">
        <f t="shared" ca="1" si="135"/>
        <v>#N/A</v>
      </c>
      <c r="CV282" s="4" t="e">
        <f t="shared" ca="1" si="135"/>
        <v>#N/A</v>
      </c>
      <c r="CW282" s="4" t="e">
        <f t="shared" ca="1" si="142"/>
        <v>#N/A</v>
      </c>
      <c r="CY282">
        <v>267</v>
      </c>
      <c r="CZ282" t="e">
        <f t="shared" ca="1" si="140"/>
        <v>#N/A</v>
      </c>
      <c r="DA282" t="e">
        <f t="shared" ca="1" si="140"/>
        <v>#N/A</v>
      </c>
      <c r="DB282" s="3" t="e">
        <f t="shared" ca="1" si="140"/>
        <v>#N/A</v>
      </c>
      <c r="DC282" s="3" t="e">
        <f t="shared" ca="1" si="140"/>
        <v>#N/A</v>
      </c>
      <c r="DD282" s="4" t="e">
        <f t="shared" ca="1" si="140"/>
        <v>#N/A</v>
      </c>
      <c r="DE282" s="4" t="e">
        <f t="shared" ca="1" si="143"/>
        <v>#N/A</v>
      </c>
      <c r="DF282" t="e">
        <f t="shared" ca="1" si="144"/>
        <v>#N/A</v>
      </c>
    </row>
    <row r="283" spans="4:110" x14ac:dyDescent="0.2">
      <c r="D283" s="135">
        <f t="shared" ca="1" si="147"/>
        <v>0</v>
      </c>
      <c r="E283" s="135">
        <f t="shared" ca="1" si="147"/>
        <v>0</v>
      </c>
      <c r="F283" s="135">
        <f t="shared" ca="1" si="147"/>
        <v>0</v>
      </c>
      <c r="G283" s="135">
        <f t="shared" ca="1" si="147"/>
        <v>0</v>
      </c>
      <c r="H283" s="135">
        <f t="shared" ca="1" si="147"/>
        <v>0</v>
      </c>
      <c r="I283" s="135">
        <f t="shared" ca="1" si="147"/>
        <v>0</v>
      </c>
      <c r="J283" s="2">
        <f t="shared" ca="1" si="147"/>
        <v>0</v>
      </c>
      <c r="K283" s="135">
        <f t="shared" ca="1" si="147"/>
        <v>0</v>
      </c>
      <c r="L283" s="135">
        <f t="shared" ca="1" si="147"/>
        <v>0</v>
      </c>
      <c r="M283" s="135">
        <f t="shared" ca="1" si="147"/>
        <v>0</v>
      </c>
      <c r="N283" s="135">
        <f t="shared" ca="1" si="147"/>
        <v>0</v>
      </c>
      <c r="O283" s="135">
        <f t="shared" ca="1" si="147"/>
        <v>0</v>
      </c>
      <c r="P283" s="135">
        <f t="shared" ca="1" si="147"/>
        <v>0</v>
      </c>
      <c r="Q283" s="135">
        <f t="shared" ca="1" si="147"/>
        <v>0</v>
      </c>
      <c r="R283" s="135">
        <f t="shared" ca="1" si="147"/>
        <v>0</v>
      </c>
      <c r="S283" s="135">
        <f t="shared" ca="1" si="147"/>
        <v>0</v>
      </c>
      <c r="T283" s="135">
        <f t="shared" ca="1" si="151"/>
        <v>0</v>
      </c>
      <c r="U283" s="135">
        <f t="shared" ca="1" si="151"/>
        <v>0</v>
      </c>
      <c r="V283" s="135">
        <f t="shared" ca="1" si="151"/>
        <v>0</v>
      </c>
      <c r="W283" s="135">
        <f t="shared" ca="1" si="151"/>
        <v>0</v>
      </c>
      <c r="X283" s="135">
        <f t="shared" ca="1" si="151"/>
        <v>0</v>
      </c>
      <c r="Y283" s="135">
        <f t="shared" ca="1" si="151"/>
        <v>0</v>
      </c>
      <c r="Z283" s="135">
        <f t="shared" ca="1" si="151"/>
        <v>0</v>
      </c>
      <c r="AA283" s="135">
        <f t="shared" ca="1" si="151"/>
        <v>0</v>
      </c>
      <c r="AB283" s="135">
        <f t="shared" ca="1" si="151"/>
        <v>0</v>
      </c>
      <c r="AC283" s="135">
        <f t="shared" ca="1" si="151"/>
        <v>0</v>
      </c>
      <c r="AD283" s="135">
        <f t="shared" ca="1" si="151"/>
        <v>0</v>
      </c>
      <c r="AE283" s="135">
        <f t="shared" ca="1" si="151"/>
        <v>0</v>
      </c>
      <c r="AF283" s="135">
        <f t="shared" ca="1" si="151"/>
        <v>0</v>
      </c>
      <c r="AG283" s="135">
        <f t="shared" ca="1" si="151"/>
        <v>0</v>
      </c>
      <c r="AH283" s="135">
        <f t="shared" ca="1" si="151"/>
        <v>0</v>
      </c>
      <c r="AI283" s="135">
        <f t="shared" ca="1" si="151"/>
        <v>0</v>
      </c>
      <c r="AJ283" s="135">
        <f t="shared" ca="1" si="153"/>
        <v>0</v>
      </c>
      <c r="AK283" s="135">
        <f t="shared" ca="1" si="153"/>
        <v>0</v>
      </c>
      <c r="AL283" s="135">
        <f t="shared" ca="1" si="153"/>
        <v>0</v>
      </c>
      <c r="AM283" s="135">
        <f t="shared" ca="1" si="153"/>
        <v>0</v>
      </c>
      <c r="AN283" s="135">
        <f t="shared" ca="1" si="153"/>
        <v>0</v>
      </c>
      <c r="AO283" s="135">
        <f t="shared" ca="1" si="153"/>
        <v>0</v>
      </c>
      <c r="AP283" s="135">
        <f t="shared" ca="1" si="153"/>
        <v>0</v>
      </c>
      <c r="AQ283" s="135">
        <f t="shared" ca="1" si="153"/>
        <v>0</v>
      </c>
      <c r="AR283" s="135">
        <f t="shared" ca="1" si="153"/>
        <v>0</v>
      </c>
      <c r="AS283" s="135">
        <f t="shared" ca="1" si="153"/>
        <v>0</v>
      </c>
      <c r="AT283" s="135">
        <f t="shared" ca="1" si="153"/>
        <v>0</v>
      </c>
      <c r="AU283" s="135">
        <f t="shared" ca="1" si="153"/>
        <v>0</v>
      </c>
      <c r="AV283" s="135">
        <f t="shared" ca="1" si="153"/>
        <v>0</v>
      </c>
      <c r="AW283" s="135">
        <f t="shared" ca="1" si="145"/>
        <v>0</v>
      </c>
      <c r="AX283" s="135">
        <f t="shared" ca="1" si="145"/>
        <v>0</v>
      </c>
      <c r="AY283" s="135">
        <f t="shared" ca="1" si="145"/>
        <v>0</v>
      </c>
      <c r="AZ283" s="135">
        <f t="shared" ca="1" si="145"/>
        <v>0</v>
      </c>
      <c r="BA283" s="135">
        <f t="shared" ca="1" si="145"/>
        <v>0</v>
      </c>
      <c r="BB283" s="135">
        <f t="shared" ca="1" si="145"/>
        <v>0</v>
      </c>
      <c r="BC283" s="135">
        <f t="shared" ca="1" si="145"/>
        <v>0</v>
      </c>
      <c r="BD283" s="135">
        <f t="shared" ca="1" si="145"/>
        <v>0</v>
      </c>
      <c r="BE283" s="135">
        <f t="shared" ca="1" si="145"/>
        <v>0</v>
      </c>
      <c r="BF283" s="135">
        <f t="shared" ca="1" si="145"/>
        <v>0</v>
      </c>
      <c r="BG283" s="135">
        <f t="shared" ca="1" si="145"/>
        <v>0</v>
      </c>
      <c r="BH283" s="135">
        <f t="shared" ca="1" si="145"/>
        <v>0</v>
      </c>
      <c r="BI283" s="135">
        <f t="shared" ca="1" si="145"/>
        <v>0</v>
      </c>
      <c r="BJ283" s="135">
        <f t="shared" ca="1" si="145"/>
        <v>0</v>
      </c>
      <c r="BK283" s="135">
        <f t="shared" ca="1" si="145"/>
        <v>0</v>
      </c>
      <c r="BL283" s="135"/>
      <c r="BM283" s="135">
        <f ca="1">IF(INDEX($D283:$BV283, 1, MATCH(BM$11,$D$15:$BV$15,0))&gt;=PV_Zone_Ranking!$C$45,0,1)</f>
        <v>0</v>
      </c>
      <c r="BN283" s="135">
        <f t="shared" ca="1" si="141"/>
        <v>0</v>
      </c>
      <c r="BQ283">
        <f ca="1">IF(PV_Zone_Ranking!$AK$18="SS",0,IF(PV_Zone_Ranking!$G$29=0,0,1-(INDEX($D283:$BY283, 1, MATCH(BQ$11,$D$15:$BY$15,0))-PV_Zone_Ranking!$F$29)/(PV_Zone_Ranking!$G$29-PV_Zone_Ranking!$F$29)))</f>
        <v>3.8575399157771662</v>
      </c>
      <c r="BR283">
        <f>IF(PV_Zone_Ranking!$AK$18="TX",0,IF(PV_Zone_Ranking!$G$29=0,0,1-(INDEX($D283:$BY283, 1, MATCH(BR$11,$D$15:$BY$15,0))-PV_Zone_Ranking!$F$29)/(PV_Zone_Ranking!$G$29-PV_Zone_Ranking!$F$29)))</f>
        <v>0</v>
      </c>
      <c r="BS283">
        <f ca="1">IF(PV_Zone_Ranking!$G$30=0,0,1-(INDEX($D283:$BY283, 1, MATCH(BS$11,$D$15:$BY$15,0))-PV_Zone_Ranking!$F$30)/(PV_Zone_Ranking!$G$30-PV_Zone_Ranking!$F$30))</f>
        <v>1.0774207710083805</v>
      </c>
      <c r="BT283">
        <f ca="1">IF(PV_Zone_Ranking!$G$28=0,0,1-(INDEX($D283:$BY283, 1, MATCH(BT$11,$D$15:$BY$15,0))-PV_Zone_Ranking!$F$28)/(PV_Zone_Ranking!$G$28-PV_Zone_Ranking!$F$28))</f>
        <v>16.799370740204573</v>
      </c>
      <c r="BU283">
        <f ca="1">IF(PV_Zone_Ranking!$AK$18="SS",0,IF(PV_Zone_Ranking!$G$26=0,0,1-(INDEX($D283:$BY283, 1, MATCH(BU$11,$D$15:$BY$15,0))-PV_Zone_Ranking!$F$26)/(PV_Zone_Ranking!$G$26-PV_Zone_Ranking!$F$26)))</f>
        <v>19.138888658952798</v>
      </c>
      <c r="BV283">
        <f>IF(PV_Zone_Ranking!$AK$18="TX",0,IF(PV_Zone_Ranking!$G$26=0,0,1-(INDEX($D283:$BY283, 1, MATCH(BV$11,$D$15:$BY$15,0))-PV_Zone_Ranking!$F$26)/(PV_Zone_Ranking!$G$26-PV_Zone_Ranking!$F$26)))</f>
        <v>0</v>
      </c>
      <c r="BW283">
        <v>86</v>
      </c>
      <c r="BX283">
        <f t="shared" ca="1" si="152"/>
        <v>0</v>
      </c>
      <c r="BY283">
        <f t="shared" ca="1" si="152"/>
        <v>0</v>
      </c>
      <c r="BZ283">
        <f t="shared" ca="1" si="152"/>
        <v>0</v>
      </c>
      <c r="CA283">
        <f t="shared" ca="1" si="152"/>
        <v>0</v>
      </c>
      <c r="CB283">
        <f t="shared" ca="1" si="152"/>
        <v>0</v>
      </c>
      <c r="CC283">
        <f t="shared" ca="1" si="152"/>
        <v>0</v>
      </c>
      <c r="CD283">
        <f t="shared" ca="1" si="152"/>
        <v>0</v>
      </c>
      <c r="CE283">
        <f t="shared" ca="1" si="152"/>
        <v>0</v>
      </c>
      <c r="CF283">
        <f t="shared" ca="1" si="152"/>
        <v>0</v>
      </c>
      <c r="CG283">
        <f t="shared" ca="1" si="152"/>
        <v>0</v>
      </c>
      <c r="CH283" s="3">
        <f t="shared" ca="1" si="148"/>
        <v>0</v>
      </c>
      <c r="CI283" s="3">
        <f ca="1">IF($BN283=0,IF(PV_Zone_Ranking!$AK$18="SS",INDEX($D283:$BY283, 1, MATCH(CI$11,$D$15:$BY$15,0)),IF(PV_Zone_Ranking!$AK$18="TX",INDEX($D283:$BY283, 1, MATCH(CI$12,$D$15:$BY$15,0)),"Error")),0)</f>
        <v>0</v>
      </c>
      <c r="CJ283" s="4">
        <f t="shared" ca="1" si="146"/>
        <v>0</v>
      </c>
      <c r="CK283">
        <f t="shared" ca="1" si="149"/>
        <v>0</v>
      </c>
      <c r="CL283">
        <f t="shared" ca="1" si="150"/>
        <v>0</v>
      </c>
      <c r="CM283" s="4" t="str">
        <f ca="1">IF(D283=0,"",IF(CH283=0,"",COUNTIF($CH$16:$CH$197,"&gt;"&amp;CH283)+COUNTIF($CH$197:$CH283,CH283)))</f>
        <v/>
      </c>
      <c r="CN283" t="str">
        <f ca="1">IF(D283=0,"",IF(CH283=0,"",COUNTIFS($CI$16:$CI$197,"&lt;"&amp;CI283,$CI$16:$CI$197,"&lt;&gt;"&amp;0)+COUNTIF($CI$197:$CI283,CI283)))</f>
        <v/>
      </c>
      <c r="CQ283">
        <v>268</v>
      </c>
      <c r="CR283" t="e">
        <f t="shared" ca="1" si="135"/>
        <v>#N/A</v>
      </c>
      <c r="CS283" t="e">
        <f t="shared" ca="1" si="135"/>
        <v>#N/A</v>
      </c>
      <c r="CT283" s="3" t="e">
        <f t="shared" ca="1" si="135"/>
        <v>#N/A</v>
      </c>
      <c r="CU283" s="3" t="e">
        <f t="shared" ca="1" si="135"/>
        <v>#N/A</v>
      </c>
      <c r="CV283" s="4" t="e">
        <f t="shared" ca="1" si="135"/>
        <v>#N/A</v>
      </c>
      <c r="CW283" s="4" t="e">
        <f t="shared" ca="1" si="142"/>
        <v>#N/A</v>
      </c>
      <c r="CY283">
        <v>268</v>
      </c>
      <c r="CZ283" t="e">
        <f t="shared" ca="1" si="140"/>
        <v>#N/A</v>
      </c>
      <c r="DA283" t="e">
        <f t="shared" ca="1" si="140"/>
        <v>#N/A</v>
      </c>
      <c r="DB283" s="3" t="e">
        <f t="shared" ca="1" si="140"/>
        <v>#N/A</v>
      </c>
      <c r="DC283" s="3" t="e">
        <f t="shared" ca="1" si="140"/>
        <v>#N/A</v>
      </c>
      <c r="DD283" s="4" t="e">
        <f t="shared" ca="1" si="140"/>
        <v>#N/A</v>
      </c>
      <c r="DE283" s="4" t="e">
        <f t="shared" ca="1" si="143"/>
        <v>#N/A</v>
      </c>
      <c r="DF283" t="e">
        <f t="shared" ca="1" si="144"/>
        <v>#N/A</v>
      </c>
    </row>
    <row r="284" spans="4:110" x14ac:dyDescent="0.2">
      <c r="D284" s="135">
        <f t="shared" ca="1" si="147"/>
        <v>0</v>
      </c>
      <c r="E284" s="135">
        <f t="shared" ca="1" si="147"/>
        <v>0</v>
      </c>
      <c r="F284" s="135">
        <f t="shared" ca="1" si="147"/>
        <v>0</v>
      </c>
      <c r="G284" s="135">
        <f t="shared" ca="1" si="147"/>
        <v>0</v>
      </c>
      <c r="H284" s="135">
        <f t="shared" ca="1" si="147"/>
        <v>0</v>
      </c>
      <c r="I284" s="135">
        <f t="shared" ca="1" si="147"/>
        <v>0</v>
      </c>
      <c r="J284" s="2">
        <f t="shared" ca="1" si="147"/>
        <v>0</v>
      </c>
      <c r="K284" s="135">
        <f t="shared" ca="1" si="147"/>
        <v>0</v>
      </c>
      <c r="L284" s="135">
        <f t="shared" ca="1" si="147"/>
        <v>0</v>
      </c>
      <c r="M284" s="135">
        <f t="shared" ca="1" si="147"/>
        <v>0</v>
      </c>
      <c r="N284" s="135">
        <f t="shared" ca="1" si="147"/>
        <v>0</v>
      </c>
      <c r="O284" s="135">
        <f t="shared" ca="1" si="147"/>
        <v>0</v>
      </c>
      <c r="P284" s="135">
        <f t="shared" ca="1" si="147"/>
        <v>0</v>
      </c>
      <c r="Q284" s="135">
        <f t="shared" ca="1" si="147"/>
        <v>0</v>
      </c>
      <c r="R284" s="135">
        <f t="shared" ca="1" si="147"/>
        <v>0</v>
      </c>
      <c r="S284" s="135">
        <f t="shared" ca="1" si="147"/>
        <v>0</v>
      </c>
      <c r="T284" s="135">
        <f t="shared" ca="1" si="151"/>
        <v>0</v>
      </c>
      <c r="U284" s="135">
        <f t="shared" ca="1" si="151"/>
        <v>0</v>
      </c>
      <c r="V284" s="135">
        <f t="shared" ca="1" si="151"/>
        <v>0</v>
      </c>
      <c r="W284" s="135">
        <f t="shared" ca="1" si="151"/>
        <v>0</v>
      </c>
      <c r="X284" s="135">
        <f t="shared" ca="1" si="151"/>
        <v>0</v>
      </c>
      <c r="Y284" s="135">
        <f t="shared" ca="1" si="151"/>
        <v>0</v>
      </c>
      <c r="Z284" s="135">
        <f t="shared" ca="1" si="151"/>
        <v>0</v>
      </c>
      <c r="AA284" s="135">
        <f t="shared" ca="1" si="151"/>
        <v>0</v>
      </c>
      <c r="AB284" s="135">
        <f t="shared" ca="1" si="151"/>
        <v>0</v>
      </c>
      <c r="AC284" s="135">
        <f t="shared" ca="1" si="151"/>
        <v>0</v>
      </c>
      <c r="AD284" s="135">
        <f t="shared" ca="1" si="151"/>
        <v>0</v>
      </c>
      <c r="AE284" s="135">
        <f t="shared" ca="1" si="151"/>
        <v>0</v>
      </c>
      <c r="AF284" s="135">
        <f t="shared" ca="1" si="151"/>
        <v>0</v>
      </c>
      <c r="AG284" s="135">
        <f t="shared" ca="1" si="151"/>
        <v>0</v>
      </c>
      <c r="AH284" s="135">
        <f t="shared" ca="1" si="151"/>
        <v>0</v>
      </c>
      <c r="AI284" s="135">
        <f t="shared" ca="1" si="151"/>
        <v>0</v>
      </c>
      <c r="AJ284" s="135">
        <f t="shared" ca="1" si="153"/>
        <v>0</v>
      </c>
      <c r="AK284" s="135">
        <f t="shared" ca="1" si="153"/>
        <v>0</v>
      </c>
      <c r="AL284" s="135">
        <f t="shared" ca="1" si="153"/>
        <v>0</v>
      </c>
      <c r="AM284" s="135">
        <f t="shared" ca="1" si="153"/>
        <v>0</v>
      </c>
      <c r="AN284" s="135">
        <f t="shared" ca="1" si="153"/>
        <v>0</v>
      </c>
      <c r="AO284" s="135">
        <f t="shared" ca="1" si="153"/>
        <v>0</v>
      </c>
      <c r="AP284" s="135">
        <f t="shared" ca="1" si="153"/>
        <v>0</v>
      </c>
      <c r="AQ284" s="135">
        <f t="shared" ca="1" si="153"/>
        <v>0</v>
      </c>
      <c r="AR284" s="135">
        <f t="shared" ca="1" si="153"/>
        <v>0</v>
      </c>
      <c r="AS284" s="135">
        <f t="shared" ca="1" si="153"/>
        <v>0</v>
      </c>
      <c r="AT284" s="135">
        <f t="shared" ca="1" si="153"/>
        <v>0</v>
      </c>
      <c r="AU284" s="135">
        <f t="shared" ca="1" si="153"/>
        <v>0</v>
      </c>
      <c r="AV284" s="135">
        <f t="shared" ca="1" si="153"/>
        <v>0</v>
      </c>
      <c r="AW284" s="135">
        <f t="shared" ca="1" si="145"/>
        <v>0</v>
      </c>
      <c r="AX284" s="135">
        <f t="shared" ca="1" si="145"/>
        <v>0</v>
      </c>
      <c r="AY284" s="135">
        <f t="shared" ca="1" si="145"/>
        <v>0</v>
      </c>
      <c r="AZ284" s="135">
        <f t="shared" ca="1" si="145"/>
        <v>0</v>
      </c>
      <c r="BA284" s="135">
        <f t="shared" ca="1" si="145"/>
        <v>0</v>
      </c>
      <c r="BB284" s="135">
        <f t="shared" ca="1" si="145"/>
        <v>0</v>
      </c>
      <c r="BC284" s="135">
        <f t="shared" ca="1" si="145"/>
        <v>0</v>
      </c>
      <c r="BD284" s="135">
        <f t="shared" ca="1" si="145"/>
        <v>0</v>
      </c>
      <c r="BE284" s="135">
        <f t="shared" ca="1" si="145"/>
        <v>0</v>
      </c>
      <c r="BF284" s="135">
        <f t="shared" ca="1" si="145"/>
        <v>0</v>
      </c>
      <c r="BG284" s="135">
        <f t="shared" ca="1" si="145"/>
        <v>0</v>
      </c>
      <c r="BH284" s="135">
        <f t="shared" ca="1" si="145"/>
        <v>0</v>
      </c>
      <c r="BI284" s="135">
        <f t="shared" ca="1" si="145"/>
        <v>0</v>
      </c>
      <c r="BJ284" s="135">
        <f t="shared" ca="1" si="145"/>
        <v>0</v>
      </c>
      <c r="BK284" s="135">
        <f t="shared" ca="1" si="145"/>
        <v>0</v>
      </c>
      <c r="BL284" s="135"/>
      <c r="BM284" s="135">
        <f ca="1">IF(INDEX($D284:$BV284, 1, MATCH(BM$11,$D$15:$BV$15,0))&gt;=PV_Zone_Ranking!$C$45,0,1)</f>
        <v>0</v>
      </c>
      <c r="BN284" s="135">
        <f t="shared" ca="1" si="141"/>
        <v>0</v>
      </c>
      <c r="BQ284">
        <f ca="1">IF(PV_Zone_Ranking!$AK$18="SS",0,IF(PV_Zone_Ranking!$G$29=0,0,1-(INDEX($D284:$BY284, 1, MATCH(BQ$11,$D$15:$BY$15,0))-PV_Zone_Ranking!$F$29)/(PV_Zone_Ranking!$G$29-PV_Zone_Ranking!$F$29)))</f>
        <v>3.8575399157771662</v>
      </c>
      <c r="BR284">
        <f>IF(PV_Zone_Ranking!$AK$18="TX",0,IF(PV_Zone_Ranking!$G$29=0,0,1-(INDEX($D284:$BY284, 1, MATCH(BR$11,$D$15:$BY$15,0))-PV_Zone_Ranking!$F$29)/(PV_Zone_Ranking!$G$29-PV_Zone_Ranking!$F$29)))</f>
        <v>0</v>
      </c>
      <c r="BS284">
        <f ca="1">IF(PV_Zone_Ranking!$G$30=0,0,1-(INDEX($D284:$BY284, 1, MATCH(BS$11,$D$15:$BY$15,0))-PV_Zone_Ranking!$F$30)/(PV_Zone_Ranking!$G$30-PV_Zone_Ranking!$F$30))</f>
        <v>1.0774207710083805</v>
      </c>
      <c r="BT284">
        <f ca="1">IF(PV_Zone_Ranking!$G$28=0,0,1-(INDEX($D284:$BY284, 1, MATCH(BT$11,$D$15:$BY$15,0))-PV_Zone_Ranking!$F$28)/(PV_Zone_Ranking!$G$28-PV_Zone_Ranking!$F$28))</f>
        <v>16.799370740204573</v>
      </c>
      <c r="BU284">
        <f ca="1">IF(PV_Zone_Ranking!$AK$18="SS",0,IF(PV_Zone_Ranking!$G$26=0,0,1-(INDEX($D284:$BY284, 1, MATCH(BU$11,$D$15:$BY$15,0))-PV_Zone_Ranking!$F$26)/(PV_Zone_Ranking!$G$26-PV_Zone_Ranking!$F$26)))</f>
        <v>19.138888658952798</v>
      </c>
      <c r="BV284">
        <f>IF(PV_Zone_Ranking!$AK$18="TX",0,IF(PV_Zone_Ranking!$G$26=0,0,1-(INDEX($D284:$BY284, 1, MATCH(BV$11,$D$15:$BY$15,0))-PV_Zone_Ranking!$F$26)/(PV_Zone_Ranking!$G$26-PV_Zone_Ranking!$F$26)))</f>
        <v>0</v>
      </c>
      <c r="BW284">
        <v>87</v>
      </c>
      <c r="BX284">
        <f t="shared" ca="1" si="152"/>
        <v>0</v>
      </c>
      <c r="BY284">
        <f t="shared" ca="1" si="152"/>
        <v>0</v>
      </c>
      <c r="BZ284">
        <f t="shared" ca="1" si="152"/>
        <v>0</v>
      </c>
      <c r="CA284">
        <f t="shared" ca="1" si="152"/>
        <v>0</v>
      </c>
      <c r="CB284">
        <f t="shared" ca="1" si="152"/>
        <v>0</v>
      </c>
      <c r="CC284">
        <f t="shared" ca="1" si="152"/>
        <v>0</v>
      </c>
      <c r="CD284">
        <f t="shared" ca="1" si="152"/>
        <v>0</v>
      </c>
      <c r="CE284">
        <f t="shared" ca="1" si="152"/>
        <v>0</v>
      </c>
      <c r="CF284">
        <f t="shared" ca="1" si="152"/>
        <v>0</v>
      </c>
      <c r="CG284">
        <f t="shared" ca="1" si="152"/>
        <v>0</v>
      </c>
      <c r="CH284" s="3">
        <f t="shared" ca="1" si="148"/>
        <v>0</v>
      </c>
      <c r="CI284" s="3">
        <f ca="1">IF($BN284=0,IF(PV_Zone_Ranking!$AK$18="SS",INDEX($D284:$BY284, 1, MATCH(CI$11,$D$15:$BY$15,0)),IF(PV_Zone_Ranking!$AK$18="TX",INDEX($D284:$BY284, 1, MATCH(CI$12,$D$15:$BY$15,0)),"Error")),0)</f>
        <v>0</v>
      </c>
      <c r="CJ284" s="4">
        <f t="shared" ca="1" si="146"/>
        <v>0</v>
      </c>
      <c r="CK284">
        <f t="shared" ca="1" si="149"/>
        <v>0</v>
      </c>
      <c r="CL284">
        <f t="shared" ca="1" si="150"/>
        <v>0</v>
      </c>
      <c r="CM284" s="4" t="str">
        <f ca="1">IF(D284=0,"",IF(CH284=0,"",COUNTIF($CH$16:$CH$197,"&gt;"&amp;CH284)+COUNTIF($CH$197:$CH284,CH284)))</f>
        <v/>
      </c>
      <c r="CN284" t="str">
        <f ca="1">IF(D284=0,"",IF(CH284=0,"",COUNTIFS($CI$16:$CI$197,"&lt;"&amp;CI284,$CI$16:$CI$197,"&lt;&gt;"&amp;0)+COUNTIF($CI$197:$CI284,CI284)))</f>
        <v/>
      </c>
      <c r="CQ284">
        <v>269</v>
      </c>
      <c r="CR284" t="e">
        <f t="shared" ca="1" si="135"/>
        <v>#N/A</v>
      </c>
      <c r="CS284" t="e">
        <f t="shared" ca="1" si="135"/>
        <v>#N/A</v>
      </c>
      <c r="CT284" s="3" t="e">
        <f t="shared" ca="1" si="135"/>
        <v>#N/A</v>
      </c>
      <c r="CU284" s="3" t="e">
        <f t="shared" ca="1" si="135"/>
        <v>#N/A</v>
      </c>
      <c r="CV284" s="4" t="e">
        <f t="shared" ca="1" si="135"/>
        <v>#N/A</v>
      </c>
      <c r="CW284" s="4" t="e">
        <f t="shared" ca="1" si="142"/>
        <v>#N/A</v>
      </c>
      <c r="CY284">
        <v>269</v>
      </c>
      <c r="CZ284" t="e">
        <f t="shared" ca="1" si="140"/>
        <v>#N/A</v>
      </c>
      <c r="DA284" t="e">
        <f t="shared" ca="1" si="140"/>
        <v>#N/A</v>
      </c>
      <c r="DB284" s="3" t="e">
        <f t="shared" ca="1" si="140"/>
        <v>#N/A</v>
      </c>
      <c r="DC284" s="3" t="e">
        <f t="shared" ca="1" si="140"/>
        <v>#N/A</v>
      </c>
      <c r="DD284" s="4" t="e">
        <f t="shared" ca="1" si="140"/>
        <v>#N/A</v>
      </c>
      <c r="DE284" s="4" t="e">
        <f t="shared" ca="1" si="143"/>
        <v>#N/A</v>
      </c>
      <c r="DF284" t="e">
        <f t="shared" ca="1" si="144"/>
        <v>#N/A</v>
      </c>
    </row>
    <row r="285" spans="4:110" x14ac:dyDescent="0.2">
      <c r="D285" s="135">
        <f t="shared" ca="1" si="147"/>
        <v>0</v>
      </c>
      <c r="E285" s="135">
        <f t="shared" ca="1" si="147"/>
        <v>0</v>
      </c>
      <c r="F285" s="135">
        <f t="shared" ca="1" si="147"/>
        <v>0</v>
      </c>
      <c r="G285" s="135">
        <f t="shared" ca="1" si="147"/>
        <v>0</v>
      </c>
      <c r="H285" s="135">
        <f t="shared" ca="1" si="147"/>
        <v>0</v>
      </c>
      <c r="I285" s="135">
        <f t="shared" ca="1" si="147"/>
        <v>0</v>
      </c>
      <c r="J285" s="2">
        <f t="shared" ca="1" si="147"/>
        <v>0</v>
      </c>
      <c r="K285" s="135">
        <f t="shared" ca="1" si="147"/>
        <v>0</v>
      </c>
      <c r="L285" s="135">
        <f t="shared" ca="1" si="147"/>
        <v>0</v>
      </c>
      <c r="M285" s="135">
        <f t="shared" ca="1" si="147"/>
        <v>0</v>
      </c>
      <c r="N285" s="135">
        <f t="shared" ca="1" si="147"/>
        <v>0</v>
      </c>
      <c r="O285" s="135">
        <f t="shared" ca="1" si="147"/>
        <v>0</v>
      </c>
      <c r="P285" s="135">
        <f t="shared" ca="1" si="147"/>
        <v>0</v>
      </c>
      <c r="Q285" s="135">
        <f t="shared" ca="1" si="147"/>
        <v>0</v>
      </c>
      <c r="R285" s="135">
        <f t="shared" ca="1" si="147"/>
        <v>0</v>
      </c>
      <c r="S285" s="135">
        <f t="shared" ca="1" si="147"/>
        <v>0</v>
      </c>
      <c r="T285" s="135">
        <f t="shared" ca="1" si="151"/>
        <v>0</v>
      </c>
      <c r="U285" s="135">
        <f t="shared" ca="1" si="151"/>
        <v>0</v>
      </c>
      <c r="V285" s="135">
        <f t="shared" ca="1" si="151"/>
        <v>0</v>
      </c>
      <c r="W285" s="135">
        <f t="shared" ca="1" si="151"/>
        <v>0</v>
      </c>
      <c r="X285" s="135">
        <f t="shared" ca="1" si="151"/>
        <v>0</v>
      </c>
      <c r="Y285" s="135">
        <f t="shared" ca="1" si="151"/>
        <v>0</v>
      </c>
      <c r="Z285" s="135">
        <f t="shared" ca="1" si="151"/>
        <v>0</v>
      </c>
      <c r="AA285" s="135">
        <f t="shared" ca="1" si="151"/>
        <v>0</v>
      </c>
      <c r="AB285" s="135">
        <f t="shared" ca="1" si="151"/>
        <v>0</v>
      </c>
      <c r="AC285" s="135">
        <f t="shared" ca="1" si="151"/>
        <v>0</v>
      </c>
      <c r="AD285" s="135">
        <f t="shared" ca="1" si="151"/>
        <v>0</v>
      </c>
      <c r="AE285" s="135">
        <f t="shared" ca="1" si="151"/>
        <v>0</v>
      </c>
      <c r="AF285" s="135">
        <f t="shared" ca="1" si="151"/>
        <v>0</v>
      </c>
      <c r="AG285" s="135">
        <f t="shared" ca="1" si="151"/>
        <v>0</v>
      </c>
      <c r="AH285" s="135">
        <f t="shared" ca="1" si="151"/>
        <v>0</v>
      </c>
      <c r="AI285" s="135">
        <f t="shared" ca="1" si="151"/>
        <v>0</v>
      </c>
      <c r="AJ285" s="135">
        <f t="shared" ca="1" si="153"/>
        <v>0</v>
      </c>
      <c r="AK285" s="135">
        <f t="shared" ca="1" si="153"/>
        <v>0</v>
      </c>
      <c r="AL285" s="135">
        <f t="shared" ca="1" si="153"/>
        <v>0</v>
      </c>
      <c r="AM285" s="135">
        <f t="shared" ca="1" si="153"/>
        <v>0</v>
      </c>
      <c r="AN285" s="135">
        <f t="shared" ca="1" si="153"/>
        <v>0</v>
      </c>
      <c r="AO285" s="135">
        <f t="shared" ca="1" si="153"/>
        <v>0</v>
      </c>
      <c r="AP285" s="135">
        <f t="shared" ca="1" si="153"/>
        <v>0</v>
      </c>
      <c r="AQ285" s="135">
        <f t="shared" ca="1" si="153"/>
        <v>0</v>
      </c>
      <c r="AR285" s="135">
        <f t="shared" ca="1" si="153"/>
        <v>0</v>
      </c>
      <c r="AS285" s="135">
        <f t="shared" ca="1" si="153"/>
        <v>0</v>
      </c>
      <c r="AT285" s="135">
        <f t="shared" ca="1" si="153"/>
        <v>0</v>
      </c>
      <c r="AU285" s="135">
        <f t="shared" ca="1" si="153"/>
        <v>0</v>
      </c>
      <c r="AV285" s="135">
        <f t="shared" ca="1" si="153"/>
        <v>0</v>
      </c>
      <c r="AW285" s="135">
        <f t="shared" ca="1" si="145"/>
        <v>0</v>
      </c>
      <c r="AX285" s="135">
        <f t="shared" ca="1" si="145"/>
        <v>0</v>
      </c>
      <c r="AY285" s="135">
        <f t="shared" ca="1" si="145"/>
        <v>0</v>
      </c>
      <c r="AZ285" s="135">
        <f t="shared" ca="1" si="145"/>
        <v>0</v>
      </c>
      <c r="BA285" s="135">
        <f t="shared" ca="1" si="145"/>
        <v>0</v>
      </c>
      <c r="BB285" s="135">
        <f t="shared" ca="1" si="145"/>
        <v>0</v>
      </c>
      <c r="BC285" s="135">
        <f t="shared" ca="1" si="145"/>
        <v>0</v>
      </c>
      <c r="BD285" s="135">
        <f t="shared" ca="1" si="145"/>
        <v>0</v>
      </c>
      <c r="BE285" s="135">
        <f t="shared" ca="1" si="145"/>
        <v>0</v>
      </c>
      <c r="BF285" s="135">
        <f t="shared" ca="1" si="145"/>
        <v>0</v>
      </c>
      <c r="BG285" s="135">
        <f t="shared" ca="1" si="145"/>
        <v>0</v>
      </c>
      <c r="BH285" s="135">
        <f t="shared" ca="1" si="145"/>
        <v>0</v>
      </c>
      <c r="BI285" s="135">
        <f t="shared" ca="1" si="145"/>
        <v>0</v>
      </c>
      <c r="BJ285" s="135">
        <f t="shared" ca="1" si="145"/>
        <v>0</v>
      </c>
      <c r="BK285" s="135">
        <f t="shared" ca="1" si="145"/>
        <v>0</v>
      </c>
      <c r="BL285" s="135"/>
      <c r="BM285" s="135">
        <f ca="1">IF(INDEX($D285:$BV285, 1, MATCH(BM$11,$D$15:$BV$15,0))&gt;=PV_Zone_Ranking!$C$45,0,1)</f>
        <v>0</v>
      </c>
      <c r="BN285" s="135">
        <f t="shared" ca="1" si="141"/>
        <v>0</v>
      </c>
      <c r="BQ285">
        <f ca="1">IF(PV_Zone_Ranking!$AK$18="SS",0,IF(PV_Zone_Ranking!$G$29=0,0,1-(INDEX($D285:$BY285, 1, MATCH(BQ$11,$D$15:$BY$15,0))-PV_Zone_Ranking!$F$29)/(PV_Zone_Ranking!$G$29-PV_Zone_Ranking!$F$29)))</f>
        <v>3.8575399157771662</v>
      </c>
      <c r="BR285">
        <f>IF(PV_Zone_Ranking!$AK$18="TX",0,IF(PV_Zone_Ranking!$G$29=0,0,1-(INDEX($D285:$BY285, 1, MATCH(BR$11,$D$15:$BY$15,0))-PV_Zone_Ranking!$F$29)/(PV_Zone_Ranking!$G$29-PV_Zone_Ranking!$F$29)))</f>
        <v>0</v>
      </c>
      <c r="BS285">
        <f ca="1">IF(PV_Zone_Ranking!$G$30=0,0,1-(INDEX($D285:$BY285, 1, MATCH(BS$11,$D$15:$BY$15,0))-PV_Zone_Ranking!$F$30)/(PV_Zone_Ranking!$G$30-PV_Zone_Ranking!$F$30))</f>
        <v>1.0774207710083805</v>
      </c>
      <c r="BT285">
        <f ca="1">IF(PV_Zone_Ranking!$G$28=0,0,1-(INDEX($D285:$BY285, 1, MATCH(BT$11,$D$15:$BY$15,0))-PV_Zone_Ranking!$F$28)/(PV_Zone_Ranking!$G$28-PV_Zone_Ranking!$F$28))</f>
        <v>16.799370740204573</v>
      </c>
      <c r="BU285">
        <f ca="1">IF(PV_Zone_Ranking!$AK$18="SS",0,IF(PV_Zone_Ranking!$G$26=0,0,1-(INDEX($D285:$BY285, 1, MATCH(BU$11,$D$15:$BY$15,0))-PV_Zone_Ranking!$F$26)/(PV_Zone_Ranking!$G$26-PV_Zone_Ranking!$F$26)))</f>
        <v>19.138888658952798</v>
      </c>
      <c r="BV285">
        <f>IF(PV_Zone_Ranking!$AK$18="TX",0,IF(PV_Zone_Ranking!$G$26=0,0,1-(INDEX($D285:$BY285, 1, MATCH(BV$11,$D$15:$BY$15,0))-PV_Zone_Ranking!$F$26)/(PV_Zone_Ranking!$G$26-PV_Zone_Ranking!$F$26)))</f>
        <v>0</v>
      </c>
      <c r="BW285">
        <v>88</v>
      </c>
      <c r="BX285">
        <f t="shared" ca="1" si="152"/>
        <v>0</v>
      </c>
      <c r="BY285">
        <f t="shared" ca="1" si="152"/>
        <v>0</v>
      </c>
      <c r="BZ285">
        <f t="shared" ca="1" si="152"/>
        <v>0</v>
      </c>
      <c r="CA285">
        <f t="shared" ca="1" si="152"/>
        <v>0</v>
      </c>
      <c r="CB285">
        <f t="shared" ca="1" si="152"/>
        <v>0</v>
      </c>
      <c r="CC285">
        <f t="shared" ca="1" si="152"/>
        <v>0</v>
      </c>
      <c r="CD285">
        <f t="shared" ca="1" si="152"/>
        <v>0</v>
      </c>
      <c r="CE285">
        <f t="shared" ca="1" si="152"/>
        <v>0</v>
      </c>
      <c r="CF285">
        <f t="shared" ca="1" si="152"/>
        <v>0</v>
      </c>
      <c r="CG285">
        <f t="shared" ca="1" si="152"/>
        <v>0</v>
      </c>
      <c r="CH285" s="3">
        <f t="shared" ca="1" si="148"/>
        <v>0</v>
      </c>
      <c r="CI285" s="3">
        <f ca="1">IF($BN285=0,IF(PV_Zone_Ranking!$AK$18="SS",INDEX($D285:$BY285, 1, MATCH(CI$11,$D$15:$BY$15,0)),IF(PV_Zone_Ranking!$AK$18="TX",INDEX($D285:$BY285, 1, MATCH(CI$12,$D$15:$BY$15,0)),"Error")),0)</f>
        <v>0</v>
      </c>
      <c r="CJ285" s="4">
        <f t="shared" ca="1" si="146"/>
        <v>0</v>
      </c>
      <c r="CK285">
        <f t="shared" ca="1" si="149"/>
        <v>0</v>
      </c>
      <c r="CL285">
        <f t="shared" ca="1" si="150"/>
        <v>0</v>
      </c>
      <c r="CM285" s="4" t="str">
        <f ca="1">IF(D285=0,"",IF(CH285=0,"",COUNTIF($CH$16:$CH$197,"&gt;"&amp;CH285)+COUNTIF($CH$197:$CH285,CH285)))</f>
        <v/>
      </c>
      <c r="CN285" t="str">
        <f ca="1">IF(D285=0,"",IF(CH285=0,"",COUNTIFS($CI$16:$CI$197,"&lt;"&amp;CI285,$CI$16:$CI$197,"&lt;&gt;"&amp;0)+COUNTIF($CI$197:$CI285,CI285)))</f>
        <v/>
      </c>
      <c r="CQ285">
        <v>270</v>
      </c>
      <c r="CR285" t="e">
        <f t="shared" ca="1" si="135"/>
        <v>#N/A</v>
      </c>
      <c r="CS285" t="e">
        <f t="shared" ca="1" si="135"/>
        <v>#N/A</v>
      </c>
      <c r="CT285" s="3" t="e">
        <f t="shared" ca="1" si="135"/>
        <v>#N/A</v>
      </c>
      <c r="CU285" s="3" t="e">
        <f t="shared" ca="1" si="135"/>
        <v>#N/A</v>
      </c>
      <c r="CV285" s="4" t="e">
        <f t="shared" ca="1" si="135"/>
        <v>#N/A</v>
      </c>
      <c r="CW285" s="4" t="e">
        <f t="shared" ca="1" si="142"/>
        <v>#N/A</v>
      </c>
      <c r="CY285">
        <v>270</v>
      </c>
      <c r="CZ285" t="e">
        <f t="shared" ca="1" si="140"/>
        <v>#N/A</v>
      </c>
      <c r="DA285" t="e">
        <f t="shared" ca="1" si="140"/>
        <v>#N/A</v>
      </c>
      <c r="DB285" s="3" t="e">
        <f t="shared" ca="1" si="140"/>
        <v>#N/A</v>
      </c>
      <c r="DC285" s="3" t="e">
        <f t="shared" ca="1" si="140"/>
        <v>#N/A</v>
      </c>
      <c r="DD285" s="4" t="e">
        <f t="shared" ca="1" si="140"/>
        <v>#N/A</v>
      </c>
      <c r="DE285" s="4" t="e">
        <f t="shared" ca="1" si="143"/>
        <v>#N/A</v>
      </c>
      <c r="DF285" t="e">
        <f t="shared" ca="1" si="144"/>
        <v>#N/A</v>
      </c>
    </row>
    <row r="286" spans="4:110" x14ac:dyDescent="0.2">
      <c r="D286" s="135">
        <f t="shared" ca="1" si="147"/>
        <v>0</v>
      </c>
      <c r="E286" s="135">
        <f t="shared" ca="1" si="147"/>
        <v>0</v>
      </c>
      <c r="F286" s="135">
        <f t="shared" ca="1" si="147"/>
        <v>0</v>
      </c>
      <c r="G286" s="135">
        <f t="shared" ca="1" si="147"/>
        <v>0</v>
      </c>
      <c r="H286" s="135">
        <f t="shared" ca="1" si="147"/>
        <v>0</v>
      </c>
      <c r="I286" s="135">
        <f t="shared" ca="1" si="147"/>
        <v>0</v>
      </c>
      <c r="J286" s="2">
        <f t="shared" ca="1" si="147"/>
        <v>0</v>
      </c>
      <c r="K286" s="135">
        <f t="shared" ca="1" si="147"/>
        <v>0</v>
      </c>
      <c r="L286" s="135">
        <f t="shared" ca="1" si="147"/>
        <v>0</v>
      </c>
      <c r="M286" s="135">
        <f t="shared" ca="1" si="147"/>
        <v>0</v>
      </c>
      <c r="N286" s="135">
        <f t="shared" ca="1" si="147"/>
        <v>0</v>
      </c>
      <c r="O286" s="135">
        <f t="shared" ca="1" si="147"/>
        <v>0</v>
      </c>
      <c r="P286" s="135">
        <f t="shared" ca="1" si="147"/>
        <v>0</v>
      </c>
      <c r="Q286" s="135">
        <f t="shared" ca="1" si="147"/>
        <v>0</v>
      </c>
      <c r="R286" s="135">
        <f t="shared" ca="1" si="147"/>
        <v>0</v>
      </c>
      <c r="S286" s="135">
        <f t="shared" ca="1" si="147"/>
        <v>0</v>
      </c>
      <c r="T286" s="135">
        <f t="shared" ca="1" si="151"/>
        <v>0</v>
      </c>
      <c r="U286" s="135">
        <f t="shared" ca="1" si="151"/>
        <v>0</v>
      </c>
      <c r="V286" s="135">
        <f t="shared" ca="1" si="151"/>
        <v>0</v>
      </c>
      <c r="W286" s="135">
        <f t="shared" ca="1" si="151"/>
        <v>0</v>
      </c>
      <c r="X286" s="135">
        <f t="shared" ca="1" si="151"/>
        <v>0</v>
      </c>
      <c r="Y286" s="135">
        <f t="shared" ca="1" si="151"/>
        <v>0</v>
      </c>
      <c r="Z286" s="135">
        <f t="shared" ca="1" si="151"/>
        <v>0</v>
      </c>
      <c r="AA286" s="135">
        <f t="shared" ca="1" si="151"/>
        <v>0</v>
      </c>
      <c r="AB286" s="135">
        <f t="shared" ca="1" si="151"/>
        <v>0</v>
      </c>
      <c r="AC286" s="135">
        <f t="shared" ca="1" si="151"/>
        <v>0</v>
      </c>
      <c r="AD286" s="135">
        <f t="shared" ca="1" si="151"/>
        <v>0</v>
      </c>
      <c r="AE286" s="135">
        <f t="shared" ca="1" si="151"/>
        <v>0</v>
      </c>
      <c r="AF286" s="135">
        <f t="shared" ca="1" si="151"/>
        <v>0</v>
      </c>
      <c r="AG286" s="135">
        <f t="shared" ca="1" si="151"/>
        <v>0</v>
      </c>
      <c r="AH286" s="135">
        <f t="shared" ca="1" si="151"/>
        <v>0</v>
      </c>
      <c r="AI286" s="135">
        <f t="shared" ca="1" si="151"/>
        <v>0</v>
      </c>
      <c r="AJ286" s="135">
        <f t="shared" ca="1" si="153"/>
        <v>0</v>
      </c>
      <c r="AK286" s="135">
        <f t="shared" ca="1" si="153"/>
        <v>0</v>
      </c>
      <c r="AL286" s="135">
        <f t="shared" ca="1" si="153"/>
        <v>0</v>
      </c>
      <c r="AM286" s="135">
        <f t="shared" ca="1" si="153"/>
        <v>0</v>
      </c>
      <c r="AN286" s="135">
        <f t="shared" ca="1" si="153"/>
        <v>0</v>
      </c>
      <c r="AO286" s="135">
        <f t="shared" ca="1" si="153"/>
        <v>0</v>
      </c>
      <c r="AP286" s="135">
        <f t="shared" ca="1" si="153"/>
        <v>0</v>
      </c>
      <c r="AQ286" s="135">
        <f t="shared" ca="1" si="153"/>
        <v>0</v>
      </c>
      <c r="AR286" s="135">
        <f t="shared" ca="1" si="153"/>
        <v>0</v>
      </c>
      <c r="AS286" s="135">
        <f t="shared" ca="1" si="153"/>
        <v>0</v>
      </c>
      <c r="AT286" s="135">
        <f t="shared" ca="1" si="153"/>
        <v>0</v>
      </c>
      <c r="AU286" s="135">
        <f t="shared" ca="1" si="153"/>
        <v>0</v>
      </c>
      <c r="AV286" s="135">
        <f t="shared" ca="1" si="153"/>
        <v>0</v>
      </c>
      <c r="AW286" s="135">
        <f t="shared" ca="1" si="145"/>
        <v>0</v>
      </c>
      <c r="AX286" s="135">
        <f t="shared" ca="1" si="145"/>
        <v>0</v>
      </c>
      <c r="AY286" s="135">
        <f t="shared" ca="1" si="145"/>
        <v>0</v>
      </c>
      <c r="AZ286" s="135">
        <f t="shared" ca="1" si="145"/>
        <v>0</v>
      </c>
      <c r="BA286" s="135">
        <f t="shared" ca="1" si="145"/>
        <v>0</v>
      </c>
      <c r="BB286" s="135">
        <f t="shared" ca="1" si="145"/>
        <v>0</v>
      </c>
      <c r="BC286" s="135">
        <f t="shared" ca="1" si="145"/>
        <v>0</v>
      </c>
      <c r="BD286" s="135">
        <f t="shared" ca="1" si="145"/>
        <v>0</v>
      </c>
      <c r="BE286" s="135">
        <f t="shared" ca="1" si="145"/>
        <v>0</v>
      </c>
      <c r="BF286" s="135">
        <f t="shared" ca="1" si="145"/>
        <v>0</v>
      </c>
      <c r="BG286" s="135">
        <f t="shared" ca="1" si="145"/>
        <v>0</v>
      </c>
      <c r="BH286" s="135">
        <f t="shared" ca="1" si="145"/>
        <v>0</v>
      </c>
      <c r="BI286" s="135">
        <f t="shared" ca="1" si="145"/>
        <v>0</v>
      </c>
      <c r="BJ286" s="135">
        <f t="shared" ca="1" si="145"/>
        <v>0</v>
      </c>
      <c r="BK286" s="135">
        <f t="shared" ca="1" si="145"/>
        <v>0</v>
      </c>
      <c r="BL286" s="135"/>
      <c r="BM286" s="135">
        <f ca="1">IF(INDEX($D286:$BV286, 1, MATCH(BM$11,$D$15:$BV$15,0))&gt;=PV_Zone_Ranking!$C$45,0,1)</f>
        <v>0</v>
      </c>
      <c r="BN286" s="135">
        <f t="shared" ca="1" si="141"/>
        <v>0</v>
      </c>
      <c r="BQ286">
        <f ca="1">IF(PV_Zone_Ranking!$AK$18="SS",0,IF(PV_Zone_Ranking!$G$29=0,0,1-(INDEX($D286:$BY286, 1, MATCH(BQ$11,$D$15:$BY$15,0))-PV_Zone_Ranking!$F$29)/(PV_Zone_Ranking!$G$29-PV_Zone_Ranking!$F$29)))</f>
        <v>3.8575399157771662</v>
      </c>
      <c r="BR286">
        <f>IF(PV_Zone_Ranking!$AK$18="TX",0,IF(PV_Zone_Ranking!$G$29=0,0,1-(INDEX($D286:$BY286, 1, MATCH(BR$11,$D$15:$BY$15,0))-PV_Zone_Ranking!$F$29)/(PV_Zone_Ranking!$G$29-PV_Zone_Ranking!$F$29)))</f>
        <v>0</v>
      </c>
      <c r="BS286">
        <f ca="1">IF(PV_Zone_Ranking!$G$30=0,0,1-(INDEX($D286:$BY286, 1, MATCH(BS$11,$D$15:$BY$15,0))-PV_Zone_Ranking!$F$30)/(PV_Zone_Ranking!$G$30-PV_Zone_Ranking!$F$30))</f>
        <v>1.0774207710083805</v>
      </c>
      <c r="BT286">
        <f ca="1">IF(PV_Zone_Ranking!$G$28=0,0,1-(INDEX($D286:$BY286, 1, MATCH(BT$11,$D$15:$BY$15,0))-PV_Zone_Ranking!$F$28)/(PV_Zone_Ranking!$G$28-PV_Zone_Ranking!$F$28))</f>
        <v>16.799370740204573</v>
      </c>
      <c r="BU286">
        <f ca="1">IF(PV_Zone_Ranking!$AK$18="SS",0,IF(PV_Zone_Ranking!$G$26=0,0,1-(INDEX($D286:$BY286, 1, MATCH(BU$11,$D$15:$BY$15,0))-PV_Zone_Ranking!$F$26)/(PV_Zone_Ranking!$G$26-PV_Zone_Ranking!$F$26)))</f>
        <v>19.138888658952798</v>
      </c>
      <c r="BV286">
        <f>IF(PV_Zone_Ranking!$AK$18="TX",0,IF(PV_Zone_Ranking!$G$26=0,0,1-(INDEX($D286:$BY286, 1, MATCH(BV$11,$D$15:$BY$15,0))-PV_Zone_Ranking!$F$26)/(PV_Zone_Ranking!$G$26-PV_Zone_Ranking!$F$26)))</f>
        <v>0</v>
      </c>
      <c r="BW286">
        <v>89</v>
      </c>
      <c r="BX286">
        <f t="shared" ca="1" si="152"/>
        <v>0</v>
      </c>
      <c r="BY286">
        <f t="shared" ca="1" si="152"/>
        <v>0</v>
      </c>
      <c r="BZ286">
        <f t="shared" ca="1" si="152"/>
        <v>0</v>
      </c>
      <c r="CA286">
        <f t="shared" ca="1" si="152"/>
        <v>0</v>
      </c>
      <c r="CB286">
        <f t="shared" ca="1" si="152"/>
        <v>0</v>
      </c>
      <c r="CC286">
        <f t="shared" ca="1" si="152"/>
        <v>0</v>
      </c>
      <c r="CD286">
        <f t="shared" ca="1" si="152"/>
        <v>0</v>
      </c>
      <c r="CE286">
        <f t="shared" ca="1" si="152"/>
        <v>0</v>
      </c>
      <c r="CF286">
        <f t="shared" ca="1" si="152"/>
        <v>0</v>
      </c>
      <c r="CG286">
        <f t="shared" ca="1" si="152"/>
        <v>0</v>
      </c>
      <c r="CH286" s="3">
        <f t="shared" ca="1" si="148"/>
        <v>0</v>
      </c>
      <c r="CI286" s="3">
        <f ca="1">IF($BN286=0,IF(PV_Zone_Ranking!$AK$18="SS",INDEX($D286:$BY286, 1, MATCH(CI$11,$D$15:$BY$15,0)),IF(PV_Zone_Ranking!$AK$18="TX",INDEX($D286:$BY286, 1, MATCH(CI$12,$D$15:$BY$15,0)),"Error")),0)</f>
        <v>0</v>
      </c>
      <c r="CJ286" s="4">
        <f t="shared" ca="1" si="146"/>
        <v>0</v>
      </c>
      <c r="CK286">
        <f t="shared" ca="1" si="149"/>
        <v>0</v>
      </c>
      <c r="CL286">
        <f t="shared" ca="1" si="150"/>
        <v>0</v>
      </c>
      <c r="CM286" s="4" t="str">
        <f ca="1">IF(D286=0,"",IF(CH286=0,"",COUNTIF($CH$16:$CH$197,"&gt;"&amp;CH286)+COUNTIF($CH$197:$CH286,CH286)))</f>
        <v/>
      </c>
      <c r="CN286" t="str">
        <f ca="1">IF(D286=0,"",IF(CH286=0,"",COUNTIFS($CI$16:$CI$197,"&lt;"&amp;CI286,$CI$16:$CI$197,"&lt;&gt;"&amp;0)+COUNTIF($CI$197:$CI286,CI286)))</f>
        <v/>
      </c>
      <c r="CQ286">
        <v>271</v>
      </c>
      <c r="CR286" t="e">
        <f t="shared" ca="1" si="135"/>
        <v>#N/A</v>
      </c>
      <c r="CS286" t="e">
        <f t="shared" ca="1" si="135"/>
        <v>#N/A</v>
      </c>
      <c r="CT286" s="3" t="e">
        <f t="shared" ca="1" si="135"/>
        <v>#N/A</v>
      </c>
      <c r="CU286" s="3" t="e">
        <f t="shared" ca="1" si="135"/>
        <v>#N/A</v>
      </c>
      <c r="CV286" s="4" t="e">
        <f t="shared" ca="1" si="135"/>
        <v>#N/A</v>
      </c>
      <c r="CW286" s="4" t="e">
        <f t="shared" ca="1" si="142"/>
        <v>#N/A</v>
      </c>
      <c r="CY286">
        <v>271</v>
      </c>
      <c r="CZ286" t="e">
        <f t="shared" ca="1" si="140"/>
        <v>#N/A</v>
      </c>
      <c r="DA286" t="e">
        <f t="shared" ca="1" si="140"/>
        <v>#N/A</v>
      </c>
      <c r="DB286" s="3" t="e">
        <f t="shared" ca="1" si="140"/>
        <v>#N/A</v>
      </c>
      <c r="DC286" s="3" t="e">
        <f t="shared" ca="1" si="140"/>
        <v>#N/A</v>
      </c>
      <c r="DD286" s="4" t="e">
        <f t="shared" ca="1" si="140"/>
        <v>#N/A</v>
      </c>
      <c r="DE286" s="4" t="e">
        <f t="shared" ca="1" si="143"/>
        <v>#N/A</v>
      </c>
      <c r="DF286" t="e">
        <f t="shared" ca="1" si="144"/>
        <v>#N/A</v>
      </c>
    </row>
    <row r="287" spans="4:110" x14ac:dyDescent="0.2">
      <c r="D287" s="135">
        <f t="shared" ca="1" si="147"/>
        <v>0</v>
      </c>
      <c r="E287" s="135">
        <f t="shared" ca="1" si="147"/>
        <v>0</v>
      </c>
      <c r="F287" s="135">
        <f t="shared" ca="1" si="147"/>
        <v>0</v>
      </c>
      <c r="G287" s="135">
        <f t="shared" ca="1" si="147"/>
        <v>0</v>
      </c>
      <c r="H287" s="135">
        <f t="shared" ca="1" si="147"/>
        <v>0</v>
      </c>
      <c r="I287" s="135">
        <f t="shared" ca="1" si="147"/>
        <v>0</v>
      </c>
      <c r="J287" s="2">
        <f t="shared" ca="1" si="147"/>
        <v>0</v>
      </c>
      <c r="K287" s="135">
        <f t="shared" ca="1" si="147"/>
        <v>0</v>
      </c>
      <c r="L287" s="135">
        <f t="shared" ca="1" si="147"/>
        <v>0</v>
      </c>
      <c r="M287" s="135">
        <f t="shared" ca="1" si="147"/>
        <v>0</v>
      </c>
      <c r="N287" s="135">
        <f t="shared" ca="1" si="147"/>
        <v>0</v>
      </c>
      <c r="O287" s="135">
        <f t="shared" ca="1" si="147"/>
        <v>0</v>
      </c>
      <c r="P287" s="135">
        <f t="shared" ca="1" si="147"/>
        <v>0</v>
      </c>
      <c r="Q287" s="135">
        <f t="shared" ca="1" si="147"/>
        <v>0</v>
      </c>
      <c r="R287" s="135">
        <f t="shared" ca="1" si="147"/>
        <v>0</v>
      </c>
      <c r="S287" s="135">
        <f t="shared" ca="1" si="147"/>
        <v>0</v>
      </c>
      <c r="T287" s="135">
        <f t="shared" ca="1" si="151"/>
        <v>0</v>
      </c>
      <c r="U287" s="135">
        <f t="shared" ca="1" si="151"/>
        <v>0</v>
      </c>
      <c r="V287" s="135">
        <f t="shared" ca="1" si="151"/>
        <v>0</v>
      </c>
      <c r="W287" s="135">
        <f t="shared" ca="1" si="151"/>
        <v>0</v>
      </c>
      <c r="X287" s="135">
        <f t="shared" ca="1" si="151"/>
        <v>0</v>
      </c>
      <c r="Y287" s="135">
        <f t="shared" ca="1" si="151"/>
        <v>0</v>
      </c>
      <c r="Z287" s="135">
        <f t="shared" ca="1" si="151"/>
        <v>0</v>
      </c>
      <c r="AA287" s="135">
        <f t="shared" ca="1" si="151"/>
        <v>0</v>
      </c>
      <c r="AB287" s="135">
        <f t="shared" ca="1" si="151"/>
        <v>0</v>
      </c>
      <c r="AC287" s="135">
        <f t="shared" ca="1" si="151"/>
        <v>0</v>
      </c>
      <c r="AD287" s="135">
        <f t="shared" ca="1" si="151"/>
        <v>0</v>
      </c>
      <c r="AE287" s="135">
        <f t="shared" ca="1" si="151"/>
        <v>0</v>
      </c>
      <c r="AF287" s="135">
        <f t="shared" ca="1" si="151"/>
        <v>0</v>
      </c>
      <c r="AG287" s="135">
        <f t="shared" ca="1" si="151"/>
        <v>0</v>
      </c>
      <c r="AH287" s="135">
        <f t="shared" ca="1" si="151"/>
        <v>0</v>
      </c>
      <c r="AI287" s="135">
        <f t="shared" ca="1" si="151"/>
        <v>0</v>
      </c>
      <c r="AJ287" s="135">
        <f t="shared" ca="1" si="153"/>
        <v>0</v>
      </c>
      <c r="AK287" s="135">
        <f t="shared" ca="1" si="153"/>
        <v>0</v>
      </c>
      <c r="AL287" s="135">
        <f t="shared" ca="1" si="153"/>
        <v>0</v>
      </c>
      <c r="AM287" s="135">
        <f t="shared" ca="1" si="153"/>
        <v>0</v>
      </c>
      <c r="AN287" s="135">
        <f t="shared" ca="1" si="153"/>
        <v>0</v>
      </c>
      <c r="AO287" s="135">
        <f t="shared" ca="1" si="153"/>
        <v>0</v>
      </c>
      <c r="AP287" s="135">
        <f t="shared" ca="1" si="153"/>
        <v>0</v>
      </c>
      <c r="AQ287" s="135">
        <f t="shared" ca="1" si="153"/>
        <v>0</v>
      </c>
      <c r="AR287" s="135">
        <f t="shared" ca="1" si="153"/>
        <v>0</v>
      </c>
      <c r="AS287" s="135">
        <f t="shared" ca="1" si="153"/>
        <v>0</v>
      </c>
      <c r="AT287" s="135">
        <f t="shared" ca="1" si="153"/>
        <v>0</v>
      </c>
      <c r="AU287" s="135">
        <f t="shared" ca="1" si="153"/>
        <v>0</v>
      </c>
      <c r="AV287" s="135">
        <f t="shared" ca="1" si="153"/>
        <v>0</v>
      </c>
      <c r="AW287" s="135">
        <f t="shared" ca="1" si="145"/>
        <v>0</v>
      </c>
      <c r="AX287" s="135">
        <f t="shared" ca="1" si="145"/>
        <v>0</v>
      </c>
      <c r="AY287" s="135">
        <f t="shared" ca="1" si="145"/>
        <v>0</v>
      </c>
      <c r="AZ287" s="135">
        <f t="shared" ref="AW287:BK304" ca="1" si="154">INDIRECT($B$3&amp;"!R"&amp;(ROW()-$D$14)&amp;"C"&amp;(COLUMN()-$C$15),FALSE)</f>
        <v>0</v>
      </c>
      <c r="BA287" s="135">
        <f t="shared" ca="1" si="154"/>
        <v>0</v>
      </c>
      <c r="BB287" s="135">
        <f t="shared" ca="1" si="154"/>
        <v>0</v>
      </c>
      <c r="BC287" s="135">
        <f t="shared" ca="1" si="154"/>
        <v>0</v>
      </c>
      <c r="BD287" s="135">
        <f t="shared" ca="1" si="154"/>
        <v>0</v>
      </c>
      <c r="BE287" s="135">
        <f t="shared" ca="1" si="154"/>
        <v>0</v>
      </c>
      <c r="BF287" s="135">
        <f t="shared" ca="1" si="154"/>
        <v>0</v>
      </c>
      <c r="BG287" s="135">
        <f t="shared" ca="1" si="154"/>
        <v>0</v>
      </c>
      <c r="BH287" s="135">
        <f t="shared" ca="1" si="154"/>
        <v>0</v>
      </c>
      <c r="BI287" s="135">
        <f t="shared" ca="1" si="154"/>
        <v>0</v>
      </c>
      <c r="BJ287" s="135">
        <f t="shared" ca="1" si="154"/>
        <v>0</v>
      </c>
      <c r="BK287" s="135">
        <f t="shared" ca="1" si="154"/>
        <v>0</v>
      </c>
      <c r="BL287" s="135"/>
      <c r="BM287" s="135">
        <f ca="1">IF(INDEX($D287:$BV287, 1, MATCH(BM$11,$D$15:$BV$15,0))&gt;=PV_Zone_Ranking!$C$45,0,1)</f>
        <v>0</v>
      </c>
      <c r="BN287" s="135">
        <f t="shared" ca="1" si="141"/>
        <v>0</v>
      </c>
      <c r="BQ287">
        <f ca="1">IF(PV_Zone_Ranking!$AK$18="SS",0,IF(PV_Zone_Ranking!$G$29=0,0,1-(INDEX($D287:$BY287, 1, MATCH(BQ$11,$D$15:$BY$15,0))-PV_Zone_Ranking!$F$29)/(PV_Zone_Ranking!$G$29-PV_Zone_Ranking!$F$29)))</f>
        <v>3.8575399157771662</v>
      </c>
      <c r="BR287">
        <f>IF(PV_Zone_Ranking!$AK$18="TX",0,IF(PV_Zone_Ranking!$G$29=0,0,1-(INDEX($D287:$BY287, 1, MATCH(BR$11,$D$15:$BY$15,0))-PV_Zone_Ranking!$F$29)/(PV_Zone_Ranking!$G$29-PV_Zone_Ranking!$F$29)))</f>
        <v>0</v>
      </c>
      <c r="BS287">
        <f ca="1">IF(PV_Zone_Ranking!$G$30=0,0,1-(INDEX($D287:$BY287, 1, MATCH(BS$11,$D$15:$BY$15,0))-PV_Zone_Ranking!$F$30)/(PV_Zone_Ranking!$G$30-PV_Zone_Ranking!$F$30))</f>
        <v>1.0774207710083805</v>
      </c>
      <c r="BT287">
        <f ca="1">IF(PV_Zone_Ranking!$G$28=0,0,1-(INDEX($D287:$BY287, 1, MATCH(BT$11,$D$15:$BY$15,0))-PV_Zone_Ranking!$F$28)/(PV_Zone_Ranking!$G$28-PV_Zone_Ranking!$F$28))</f>
        <v>16.799370740204573</v>
      </c>
      <c r="BU287">
        <f ca="1">IF(PV_Zone_Ranking!$AK$18="SS",0,IF(PV_Zone_Ranking!$G$26=0,0,1-(INDEX($D287:$BY287, 1, MATCH(BU$11,$D$15:$BY$15,0))-PV_Zone_Ranking!$F$26)/(PV_Zone_Ranking!$G$26-PV_Zone_Ranking!$F$26)))</f>
        <v>19.138888658952798</v>
      </c>
      <c r="BV287">
        <f>IF(PV_Zone_Ranking!$AK$18="TX",0,IF(PV_Zone_Ranking!$G$26=0,0,1-(INDEX($D287:$BY287, 1, MATCH(BV$11,$D$15:$BY$15,0))-PV_Zone_Ranking!$F$26)/(PV_Zone_Ranking!$G$26-PV_Zone_Ranking!$F$26)))</f>
        <v>0</v>
      </c>
      <c r="BW287">
        <v>90</v>
      </c>
      <c r="BX287">
        <f t="shared" ca="1" si="152"/>
        <v>0</v>
      </c>
      <c r="BY287">
        <f t="shared" ca="1" si="152"/>
        <v>0</v>
      </c>
      <c r="BZ287">
        <f t="shared" ca="1" si="152"/>
        <v>0</v>
      </c>
      <c r="CA287">
        <f t="shared" ca="1" si="152"/>
        <v>0</v>
      </c>
      <c r="CB287">
        <f t="shared" ca="1" si="152"/>
        <v>0</v>
      </c>
      <c r="CC287">
        <f t="shared" ca="1" si="152"/>
        <v>0</v>
      </c>
      <c r="CD287">
        <f t="shared" ca="1" si="152"/>
        <v>0</v>
      </c>
      <c r="CE287">
        <f t="shared" ca="1" si="152"/>
        <v>0</v>
      </c>
      <c r="CF287">
        <f t="shared" ca="1" si="152"/>
        <v>0</v>
      </c>
      <c r="CG287">
        <f t="shared" ca="1" si="152"/>
        <v>0</v>
      </c>
      <c r="CH287" s="3">
        <f t="shared" ca="1" si="148"/>
        <v>0</v>
      </c>
      <c r="CI287" s="3">
        <f ca="1">IF($BN287=0,IF(PV_Zone_Ranking!$AK$18="SS",INDEX($D287:$BY287, 1, MATCH(CI$11,$D$15:$BY$15,0)),IF(PV_Zone_Ranking!$AK$18="TX",INDEX($D287:$BY287, 1, MATCH(CI$12,$D$15:$BY$15,0)),"Error")),0)</f>
        <v>0</v>
      </c>
      <c r="CJ287" s="4">
        <f t="shared" ca="1" si="146"/>
        <v>0</v>
      </c>
      <c r="CK287">
        <f t="shared" ca="1" si="149"/>
        <v>0</v>
      </c>
      <c r="CL287">
        <f t="shared" ca="1" si="150"/>
        <v>0</v>
      </c>
      <c r="CM287" s="4" t="str">
        <f ca="1">IF(D287=0,"",IF(CH287=0,"",COUNTIF($CH$16:$CH$197,"&gt;"&amp;CH287)+COUNTIF($CH$197:$CH287,CH287)))</f>
        <v/>
      </c>
      <c r="CN287" t="str">
        <f ca="1">IF(D287=0,"",IF(CH287=0,"",COUNTIFS($CI$16:$CI$197,"&lt;"&amp;CI287,$CI$16:$CI$197,"&lt;&gt;"&amp;0)+COUNTIF($CI$197:$CI287,CI287)))</f>
        <v/>
      </c>
      <c r="CQ287">
        <v>272</v>
      </c>
      <c r="CR287" t="e">
        <f t="shared" ca="1" si="135"/>
        <v>#N/A</v>
      </c>
      <c r="CS287" t="e">
        <f t="shared" ca="1" si="135"/>
        <v>#N/A</v>
      </c>
      <c r="CT287" s="3" t="e">
        <f t="shared" ca="1" si="135"/>
        <v>#N/A</v>
      </c>
      <c r="CU287" s="3" t="e">
        <f t="shared" ca="1" si="135"/>
        <v>#N/A</v>
      </c>
      <c r="CV287" s="4" t="e">
        <f t="shared" ca="1" si="135"/>
        <v>#N/A</v>
      </c>
      <c r="CW287" s="4" t="e">
        <f t="shared" ca="1" si="142"/>
        <v>#N/A</v>
      </c>
      <c r="CY287">
        <v>272</v>
      </c>
      <c r="CZ287" t="e">
        <f t="shared" ca="1" si="140"/>
        <v>#N/A</v>
      </c>
      <c r="DA287" t="e">
        <f t="shared" ca="1" si="140"/>
        <v>#N/A</v>
      </c>
      <c r="DB287" s="3" t="e">
        <f t="shared" ca="1" si="140"/>
        <v>#N/A</v>
      </c>
      <c r="DC287" s="3" t="e">
        <f t="shared" ca="1" si="140"/>
        <v>#N/A</v>
      </c>
      <c r="DD287" s="4" t="e">
        <f t="shared" ca="1" si="140"/>
        <v>#N/A</v>
      </c>
      <c r="DE287" s="4" t="e">
        <f t="shared" ca="1" si="143"/>
        <v>#N/A</v>
      </c>
      <c r="DF287" t="e">
        <f t="shared" ca="1" si="144"/>
        <v>#N/A</v>
      </c>
    </row>
    <row r="288" spans="4:110" x14ac:dyDescent="0.2">
      <c r="D288" s="135">
        <f t="shared" ca="1" si="147"/>
        <v>0</v>
      </c>
      <c r="E288" s="135">
        <f t="shared" ca="1" si="147"/>
        <v>0</v>
      </c>
      <c r="F288" s="135">
        <f t="shared" ca="1" si="147"/>
        <v>0</v>
      </c>
      <c r="G288" s="135">
        <f t="shared" ca="1" si="147"/>
        <v>0</v>
      </c>
      <c r="H288" s="135">
        <f t="shared" ca="1" si="147"/>
        <v>0</v>
      </c>
      <c r="I288" s="135">
        <f t="shared" ca="1" si="147"/>
        <v>0</v>
      </c>
      <c r="J288" s="2">
        <f t="shared" ca="1" si="147"/>
        <v>0</v>
      </c>
      <c r="K288" s="135">
        <f t="shared" ca="1" si="147"/>
        <v>0</v>
      </c>
      <c r="L288" s="135">
        <f t="shared" ca="1" si="147"/>
        <v>0</v>
      </c>
      <c r="M288" s="135">
        <f t="shared" ca="1" si="147"/>
        <v>0</v>
      </c>
      <c r="N288" s="135">
        <f t="shared" ca="1" si="147"/>
        <v>0</v>
      </c>
      <c r="O288" s="135">
        <f t="shared" ca="1" si="147"/>
        <v>0</v>
      </c>
      <c r="P288" s="135">
        <f t="shared" ca="1" si="147"/>
        <v>0</v>
      </c>
      <c r="Q288" s="135">
        <f t="shared" ca="1" si="147"/>
        <v>0</v>
      </c>
      <c r="R288" s="135">
        <f t="shared" ca="1" si="147"/>
        <v>0</v>
      </c>
      <c r="S288" s="135">
        <f t="shared" ca="1" si="147"/>
        <v>0</v>
      </c>
      <c r="T288" s="135">
        <f t="shared" ca="1" si="151"/>
        <v>0</v>
      </c>
      <c r="U288" s="135">
        <f t="shared" ca="1" si="151"/>
        <v>0</v>
      </c>
      <c r="V288" s="135">
        <f t="shared" ca="1" si="151"/>
        <v>0</v>
      </c>
      <c r="W288" s="135">
        <f t="shared" ca="1" si="151"/>
        <v>0</v>
      </c>
      <c r="X288" s="135">
        <f t="shared" ca="1" si="151"/>
        <v>0</v>
      </c>
      <c r="Y288" s="135">
        <f t="shared" ca="1" si="151"/>
        <v>0</v>
      </c>
      <c r="Z288" s="135">
        <f t="shared" ca="1" si="151"/>
        <v>0</v>
      </c>
      <c r="AA288" s="135">
        <f t="shared" ca="1" si="151"/>
        <v>0</v>
      </c>
      <c r="AB288" s="135">
        <f t="shared" ca="1" si="151"/>
        <v>0</v>
      </c>
      <c r="AC288" s="135">
        <f t="shared" ca="1" si="151"/>
        <v>0</v>
      </c>
      <c r="AD288" s="135">
        <f t="shared" ca="1" si="151"/>
        <v>0</v>
      </c>
      <c r="AE288" s="135">
        <f t="shared" ca="1" si="151"/>
        <v>0</v>
      </c>
      <c r="AF288" s="135">
        <f t="shared" ca="1" si="151"/>
        <v>0</v>
      </c>
      <c r="AG288" s="135">
        <f t="shared" ca="1" si="151"/>
        <v>0</v>
      </c>
      <c r="AH288" s="135">
        <f t="shared" ca="1" si="151"/>
        <v>0</v>
      </c>
      <c r="AI288" s="135">
        <f t="shared" ca="1" si="151"/>
        <v>0</v>
      </c>
      <c r="AJ288" s="135">
        <f t="shared" ca="1" si="153"/>
        <v>0</v>
      </c>
      <c r="AK288" s="135">
        <f t="shared" ca="1" si="153"/>
        <v>0</v>
      </c>
      <c r="AL288" s="135">
        <f t="shared" ca="1" si="153"/>
        <v>0</v>
      </c>
      <c r="AM288" s="135">
        <f t="shared" ca="1" si="153"/>
        <v>0</v>
      </c>
      <c r="AN288" s="135">
        <f t="shared" ca="1" si="153"/>
        <v>0</v>
      </c>
      <c r="AO288" s="135">
        <f t="shared" ca="1" si="153"/>
        <v>0</v>
      </c>
      <c r="AP288" s="135">
        <f t="shared" ca="1" si="153"/>
        <v>0</v>
      </c>
      <c r="AQ288" s="135">
        <f t="shared" ca="1" si="153"/>
        <v>0</v>
      </c>
      <c r="AR288" s="135">
        <f t="shared" ca="1" si="153"/>
        <v>0</v>
      </c>
      <c r="AS288" s="135">
        <f t="shared" ca="1" si="153"/>
        <v>0</v>
      </c>
      <c r="AT288" s="135">
        <f t="shared" ca="1" si="153"/>
        <v>0</v>
      </c>
      <c r="AU288" s="135">
        <f t="shared" ca="1" si="153"/>
        <v>0</v>
      </c>
      <c r="AV288" s="135">
        <f t="shared" ca="1" si="153"/>
        <v>0</v>
      </c>
      <c r="AW288" s="135">
        <f t="shared" ca="1" si="154"/>
        <v>0</v>
      </c>
      <c r="AX288" s="135">
        <f t="shared" ca="1" si="154"/>
        <v>0</v>
      </c>
      <c r="AY288" s="135">
        <f t="shared" ca="1" si="154"/>
        <v>0</v>
      </c>
      <c r="AZ288" s="135">
        <f t="shared" ca="1" si="154"/>
        <v>0</v>
      </c>
      <c r="BA288" s="135">
        <f t="shared" ca="1" si="154"/>
        <v>0</v>
      </c>
      <c r="BB288" s="135">
        <f t="shared" ca="1" si="154"/>
        <v>0</v>
      </c>
      <c r="BC288" s="135">
        <f t="shared" ca="1" si="154"/>
        <v>0</v>
      </c>
      <c r="BD288" s="135">
        <f t="shared" ca="1" si="154"/>
        <v>0</v>
      </c>
      <c r="BE288" s="135">
        <f t="shared" ca="1" si="154"/>
        <v>0</v>
      </c>
      <c r="BF288" s="135">
        <f t="shared" ca="1" si="154"/>
        <v>0</v>
      </c>
      <c r="BG288" s="135">
        <f t="shared" ca="1" si="154"/>
        <v>0</v>
      </c>
      <c r="BH288" s="135">
        <f t="shared" ca="1" si="154"/>
        <v>0</v>
      </c>
      <c r="BI288" s="135">
        <f t="shared" ca="1" si="154"/>
        <v>0</v>
      </c>
      <c r="BJ288" s="135">
        <f t="shared" ca="1" si="154"/>
        <v>0</v>
      </c>
      <c r="BK288" s="135">
        <f t="shared" ca="1" si="154"/>
        <v>0</v>
      </c>
      <c r="BL288" s="135"/>
      <c r="BM288" s="135">
        <f ca="1">IF(INDEX($D288:$BV288, 1, MATCH(BM$11,$D$15:$BV$15,0))&gt;=PV_Zone_Ranking!$C$45,0,1)</f>
        <v>0</v>
      </c>
      <c r="BN288" s="135">
        <f t="shared" ca="1" si="141"/>
        <v>0</v>
      </c>
      <c r="BQ288">
        <f ca="1">IF(PV_Zone_Ranking!$AK$18="SS",0,IF(PV_Zone_Ranking!$G$29=0,0,1-(INDEX($D288:$BY288, 1, MATCH(BQ$11,$D$15:$BY$15,0))-PV_Zone_Ranking!$F$29)/(PV_Zone_Ranking!$G$29-PV_Zone_Ranking!$F$29)))</f>
        <v>3.8575399157771662</v>
      </c>
      <c r="BR288">
        <f>IF(PV_Zone_Ranking!$AK$18="TX",0,IF(PV_Zone_Ranking!$G$29=0,0,1-(INDEX($D288:$BY288, 1, MATCH(BR$11,$D$15:$BY$15,0))-PV_Zone_Ranking!$F$29)/(PV_Zone_Ranking!$G$29-PV_Zone_Ranking!$F$29)))</f>
        <v>0</v>
      </c>
      <c r="BS288">
        <f ca="1">IF(PV_Zone_Ranking!$G$30=0,0,1-(INDEX($D288:$BY288, 1, MATCH(BS$11,$D$15:$BY$15,0))-PV_Zone_Ranking!$F$30)/(PV_Zone_Ranking!$G$30-PV_Zone_Ranking!$F$30))</f>
        <v>1.0774207710083805</v>
      </c>
      <c r="BT288">
        <f ca="1">IF(PV_Zone_Ranking!$G$28=0,0,1-(INDEX($D288:$BY288, 1, MATCH(BT$11,$D$15:$BY$15,0))-PV_Zone_Ranking!$F$28)/(PV_Zone_Ranking!$G$28-PV_Zone_Ranking!$F$28))</f>
        <v>16.799370740204573</v>
      </c>
      <c r="BU288">
        <f ca="1">IF(PV_Zone_Ranking!$AK$18="SS",0,IF(PV_Zone_Ranking!$G$26=0,0,1-(INDEX($D288:$BY288, 1, MATCH(BU$11,$D$15:$BY$15,0))-PV_Zone_Ranking!$F$26)/(PV_Zone_Ranking!$G$26-PV_Zone_Ranking!$F$26)))</f>
        <v>19.138888658952798</v>
      </c>
      <c r="BV288">
        <f>IF(PV_Zone_Ranking!$AK$18="TX",0,IF(PV_Zone_Ranking!$G$26=0,0,1-(INDEX($D288:$BY288, 1, MATCH(BV$11,$D$15:$BY$15,0))-PV_Zone_Ranking!$F$26)/(PV_Zone_Ranking!$G$26-PV_Zone_Ranking!$F$26)))</f>
        <v>0</v>
      </c>
      <c r="BW288">
        <v>91</v>
      </c>
      <c r="BX288">
        <f t="shared" ca="1" si="152"/>
        <v>0</v>
      </c>
      <c r="BY288">
        <f t="shared" ca="1" si="152"/>
        <v>0</v>
      </c>
      <c r="BZ288">
        <f t="shared" ca="1" si="152"/>
        <v>0</v>
      </c>
      <c r="CA288">
        <f t="shared" ca="1" si="152"/>
        <v>0</v>
      </c>
      <c r="CB288">
        <f t="shared" ca="1" si="152"/>
        <v>0</v>
      </c>
      <c r="CC288">
        <f t="shared" ca="1" si="152"/>
        <v>0</v>
      </c>
      <c r="CD288">
        <f t="shared" ca="1" si="152"/>
        <v>0</v>
      </c>
      <c r="CE288">
        <f t="shared" ca="1" si="152"/>
        <v>0</v>
      </c>
      <c r="CF288">
        <f t="shared" ca="1" si="152"/>
        <v>0</v>
      </c>
      <c r="CG288">
        <f t="shared" ca="1" si="152"/>
        <v>0</v>
      </c>
      <c r="CH288" s="3">
        <f t="shared" ca="1" si="148"/>
        <v>0</v>
      </c>
      <c r="CI288" s="3">
        <f ca="1">IF($BN288=0,IF(PV_Zone_Ranking!$AK$18="SS",INDEX($D288:$BY288, 1, MATCH(CI$11,$D$15:$BY$15,0)),IF(PV_Zone_Ranking!$AK$18="TX",INDEX($D288:$BY288, 1, MATCH(CI$12,$D$15:$BY$15,0)),"Error")),0)</f>
        <v>0</v>
      </c>
      <c r="CJ288" s="4">
        <f t="shared" ca="1" si="146"/>
        <v>0</v>
      </c>
      <c r="CK288">
        <f t="shared" ca="1" si="149"/>
        <v>0</v>
      </c>
      <c r="CL288">
        <f t="shared" ca="1" si="150"/>
        <v>0</v>
      </c>
      <c r="CM288" s="4" t="str">
        <f ca="1">IF(D288=0,"",IF(CH288=0,"",COUNTIF($CH$16:$CH$197,"&gt;"&amp;CH288)+COUNTIF($CH$197:$CH288,CH288)))</f>
        <v/>
      </c>
      <c r="CN288" t="str">
        <f ca="1">IF(D288=0,"",IF(CH288=0,"",COUNTIFS($CI$16:$CI$197,"&lt;"&amp;CI288,$CI$16:$CI$197,"&lt;&gt;"&amp;0)+COUNTIF($CI$197:$CI288,CI288)))</f>
        <v/>
      </c>
      <c r="CQ288">
        <v>273</v>
      </c>
      <c r="CR288" t="e">
        <f t="shared" ca="1" si="135"/>
        <v>#N/A</v>
      </c>
      <c r="CS288" t="e">
        <f t="shared" ca="1" si="135"/>
        <v>#N/A</v>
      </c>
      <c r="CT288" s="3" t="e">
        <f t="shared" ca="1" si="135"/>
        <v>#N/A</v>
      </c>
      <c r="CU288" s="3" t="e">
        <f t="shared" ca="1" si="135"/>
        <v>#N/A</v>
      </c>
      <c r="CV288" s="4" t="e">
        <f t="shared" ca="1" si="135"/>
        <v>#N/A</v>
      </c>
      <c r="CW288" s="4" t="e">
        <f t="shared" ca="1" si="142"/>
        <v>#N/A</v>
      </c>
      <c r="CY288">
        <v>273</v>
      </c>
      <c r="CZ288" t="e">
        <f t="shared" ca="1" si="140"/>
        <v>#N/A</v>
      </c>
      <c r="DA288" t="e">
        <f t="shared" ca="1" si="140"/>
        <v>#N/A</v>
      </c>
      <c r="DB288" s="3" t="e">
        <f t="shared" ca="1" si="140"/>
        <v>#N/A</v>
      </c>
      <c r="DC288" s="3" t="e">
        <f t="shared" ca="1" si="140"/>
        <v>#N/A</v>
      </c>
      <c r="DD288" s="4" t="e">
        <f t="shared" ca="1" si="140"/>
        <v>#N/A</v>
      </c>
      <c r="DE288" s="4" t="e">
        <f t="shared" ca="1" si="143"/>
        <v>#N/A</v>
      </c>
      <c r="DF288" t="e">
        <f t="shared" ca="1" si="144"/>
        <v>#N/A</v>
      </c>
    </row>
    <row r="289" spans="4:110" x14ac:dyDescent="0.2">
      <c r="D289" s="135">
        <f t="shared" ca="1" si="147"/>
        <v>0</v>
      </c>
      <c r="E289" s="135">
        <f t="shared" ca="1" si="147"/>
        <v>0</v>
      </c>
      <c r="F289" s="135">
        <f t="shared" ca="1" si="147"/>
        <v>0</v>
      </c>
      <c r="G289" s="135">
        <f t="shared" ca="1" si="147"/>
        <v>0</v>
      </c>
      <c r="H289" s="135">
        <f t="shared" ca="1" si="147"/>
        <v>0</v>
      </c>
      <c r="I289" s="135">
        <f t="shared" ca="1" si="147"/>
        <v>0</v>
      </c>
      <c r="J289" s="2">
        <f t="shared" ca="1" si="147"/>
        <v>0</v>
      </c>
      <c r="K289" s="135">
        <f t="shared" ca="1" si="147"/>
        <v>0</v>
      </c>
      <c r="L289" s="135">
        <f t="shared" ca="1" si="147"/>
        <v>0</v>
      </c>
      <c r="M289" s="135">
        <f t="shared" ca="1" si="147"/>
        <v>0</v>
      </c>
      <c r="N289" s="135">
        <f t="shared" ref="D289:S305" ca="1" si="155">INDIRECT($B$3&amp;"!R"&amp;(ROW()-$D$14)&amp;"C"&amp;(COLUMN()-$C$15),FALSE)</f>
        <v>0</v>
      </c>
      <c r="O289" s="135">
        <f t="shared" ca="1" si="155"/>
        <v>0</v>
      </c>
      <c r="P289" s="135">
        <f t="shared" ca="1" si="155"/>
        <v>0</v>
      </c>
      <c r="Q289" s="135">
        <f t="shared" ca="1" si="155"/>
        <v>0</v>
      </c>
      <c r="R289" s="135">
        <f t="shared" ca="1" si="155"/>
        <v>0</v>
      </c>
      <c r="S289" s="135">
        <f t="shared" ca="1" si="155"/>
        <v>0</v>
      </c>
      <c r="T289" s="135">
        <f t="shared" ca="1" si="151"/>
        <v>0</v>
      </c>
      <c r="U289" s="135">
        <f t="shared" ca="1" si="151"/>
        <v>0</v>
      </c>
      <c r="V289" s="135">
        <f t="shared" ca="1" si="151"/>
        <v>0</v>
      </c>
      <c r="W289" s="135">
        <f t="shared" ca="1" si="151"/>
        <v>0</v>
      </c>
      <c r="X289" s="135">
        <f t="shared" ca="1" si="151"/>
        <v>0</v>
      </c>
      <c r="Y289" s="135">
        <f t="shared" ca="1" si="151"/>
        <v>0</v>
      </c>
      <c r="Z289" s="135">
        <f t="shared" ca="1" si="151"/>
        <v>0</v>
      </c>
      <c r="AA289" s="135">
        <f t="shared" ca="1" si="151"/>
        <v>0</v>
      </c>
      <c r="AB289" s="135">
        <f t="shared" ca="1" si="151"/>
        <v>0</v>
      </c>
      <c r="AC289" s="135">
        <f t="shared" ca="1" si="151"/>
        <v>0</v>
      </c>
      <c r="AD289" s="135">
        <f t="shared" ca="1" si="151"/>
        <v>0</v>
      </c>
      <c r="AE289" s="135">
        <f t="shared" ca="1" si="151"/>
        <v>0</v>
      </c>
      <c r="AF289" s="135">
        <f t="shared" ca="1" si="151"/>
        <v>0</v>
      </c>
      <c r="AG289" s="135">
        <f t="shared" ca="1" si="151"/>
        <v>0</v>
      </c>
      <c r="AH289" s="135">
        <f t="shared" ca="1" si="151"/>
        <v>0</v>
      </c>
      <c r="AI289" s="135">
        <f t="shared" ca="1" si="151"/>
        <v>0</v>
      </c>
      <c r="AJ289" s="135">
        <f t="shared" ca="1" si="153"/>
        <v>0</v>
      </c>
      <c r="AK289" s="135">
        <f t="shared" ca="1" si="153"/>
        <v>0</v>
      </c>
      <c r="AL289" s="135">
        <f t="shared" ca="1" si="153"/>
        <v>0</v>
      </c>
      <c r="AM289" s="135">
        <f t="shared" ca="1" si="153"/>
        <v>0</v>
      </c>
      <c r="AN289" s="135">
        <f t="shared" ca="1" si="153"/>
        <v>0</v>
      </c>
      <c r="AO289" s="135">
        <f t="shared" ca="1" si="153"/>
        <v>0</v>
      </c>
      <c r="AP289" s="135">
        <f t="shared" ca="1" si="153"/>
        <v>0</v>
      </c>
      <c r="AQ289" s="135">
        <f t="shared" ca="1" si="153"/>
        <v>0</v>
      </c>
      <c r="AR289" s="135">
        <f t="shared" ca="1" si="153"/>
        <v>0</v>
      </c>
      <c r="AS289" s="135">
        <f t="shared" ca="1" si="153"/>
        <v>0</v>
      </c>
      <c r="AT289" s="135">
        <f t="shared" ca="1" si="153"/>
        <v>0</v>
      </c>
      <c r="AU289" s="135">
        <f t="shared" ca="1" si="153"/>
        <v>0</v>
      </c>
      <c r="AV289" s="135">
        <f t="shared" ca="1" si="153"/>
        <v>0</v>
      </c>
      <c r="AW289" s="135">
        <f t="shared" ca="1" si="154"/>
        <v>0</v>
      </c>
      <c r="AX289" s="135">
        <f t="shared" ca="1" si="154"/>
        <v>0</v>
      </c>
      <c r="AY289" s="135">
        <f t="shared" ca="1" si="154"/>
        <v>0</v>
      </c>
      <c r="AZ289" s="135">
        <f t="shared" ca="1" si="154"/>
        <v>0</v>
      </c>
      <c r="BA289" s="135">
        <f t="shared" ca="1" si="154"/>
        <v>0</v>
      </c>
      <c r="BB289" s="135">
        <f t="shared" ca="1" si="154"/>
        <v>0</v>
      </c>
      <c r="BC289" s="135">
        <f t="shared" ca="1" si="154"/>
        <v>0</v>
      </c>
      <c r="BD289" s="135">
        <f t="shared" ca="1" si="154"/>
        <v>0</v>
      </c>
      <c r="BE289" s="135">
        <f t="shared" ca="1" si="154"/>
        <v>0</v>
      </c>
      <c r="BF289" s="135">
        <f t="shared" ca="1" si="154"/>
        <v>0</v>
      </c>
      <c r="BG289" s="135">
        <f t="shared" ca="1" si="154"/>
        <v>0</v>
      </c>
      <c r="BH289" s="135">
        <f t="shared" ca="1" si="154"/>
        <v>0</v>
      </c>
      <c r="BI289" s="135">
        <f t="shared" ca="1" si="154"/>
        <v>0</v>
      </c>
      <c r="BJ289" s="135">
        <f t="shared" ca="1" si="154"/>
        <v>0</v>
      </c>
      <c r="BK289" s="135">
        <f t="shared" ca="1" si="154"/>
        <v>0</v>
      </c>
      <c r="BL289" s="135"/>
      <c r="BM289" s="135">
        <f ca="1">IF(INDEX($D289:$BV289, 1, MATCH(BM$11,$D$15:$BV$15,0))&gt;=PV_Zone_Ranking!$C$45,0,1)</f>
        <v>0</v>
      </c>
      <c r="BN289" s="135">
        <f t="shared" ca="1" si="141"/>
        <v>0</v>
      </c>
      <c r="BQ289">
        <f ca="1">IF(PV_Zone_Ranking!$AK$18="SS",0,IF(PV_Zone_Ranking!$G$29=0,0,1-(INDEX($D289:$BY289, 1, MATCH(BQ$11,$D$15:$BY$15,0))-PV_Zone_Ranking!$F$29)/(PV_Zone_Ranking!$G$29-PV_Zone_Ranking!$F$29)))</f>
        <v>3.8575399157771662</v>
      </c>
      <c r="BR289">
        <f>IF(PV_Zone_Ranking!$AK$18="TX",0,IF(PV_Zone_Ranking!$G$29=0,0,1-(INDEX($D289:$BY289, 1, MATCH(BR$11,$D$15:$BY$15,0))-PV_Zone_Ranking!$F$29)/(PV_Zone_Ranking!$G$29-PV_Zone_Ranking!$F$29)))</f>
        <v>0</v>
      </c>
      <c r="BS289">
        <f ca="1">IF(PV_Zone_Ranking!$G$30=0,0,1-(INDEX($D289:$BY289, 1, MATCH(BS$11,$D$15:$BY$15,0))-PV_Zone_Ranking!$F$30)/(PV_Zone_Ranking!$G$30-PV_Zone_Ranking!$F$30))</f>
        <v>1.0774207710083805</v>
      </c>
      <c r="BT289">
        <f ca="1">IF(PV_Zone_Ranking!$G$28=0,0,1-(INDEX($D289:$BY289, 1, MATCH(BT$11,$D$15:$BY$15,0))-PV_Zone_Ranking!$F$28)/(PV_Zone_Ranking!$G$28-PV_Zone_Ranking!$F$28))</f>
        <v>16.799370740204573</v>
      </c>
      <c r="BU289">
        <f ca="1">IF(PV_Zone_Ranking!$AK$18="SS",0,IF(PV_Zone_Ranking!$G$26=0,0,1-(INDEX($D289:$BY289, 1, MATCH(BU$11,$D$15:$BY$15,0))-PV_Zone_Ranking!$F$26)/(PV_Zone_Ranking!$G$26-PV_Zone_Ranking!$F$26)))</f>
        <v>19.138888658952798</v>
      </c>
      <c r="BV289">
        <f>IF(PV_Zone_Ranking!$AK$18="TX",0,IF(PV_Zone_Ranking!$G$26=0,0,1-(INDEX($D289:$BY289, 1, MATCH(BV$11,$D$15:$BY$15,0))-PV_Zone_Ranking!$F$26)/(PV_Zone_Ranking!$G$26-PV_Zone_Ranking!$F$26)))</f>
        <v>0</v>
      </c>
      <c r="BW289">
        <v>92</v>
      </c>
      <c r="BX289">
        <f t="shared" ca="1" si="152"/>
        <v>0</v>
      </c>
      <c r="BY289">
        <f t="shared" ca="1" si="152"/>
        <v>0</v>
      </c>
      <c r="BZ289">
        <f t="shared" ca="1" si="152"/>
        <v>0</v>
      </c>
      <c r="CA289">
        <f t="shared" ca="1" si="152"/>
        <v>0</v>
      </c>
      <c r="CB289">
        <f t="shared" ca="1" si="152"/>
        <v>0</v>
      </c>
      <c r="CC289">
        <f t="shared" ca="1" si="152"/>
        <v>0</v>
      </c>
      <c r="CD289">
        <f t="shared" ca="1" si="152"/>
        <v>0</v>
      </c>
      <c r="CE289">
        <f t="shared" ca="1" si="152"/>
        <v>0</v>
      </c>
      <c r="CF289">
        <f t="shared" ca="1" si="152"/>
        <v>0</v>
      </c>
      <c r="CG289">
        <f t="shared" ca="1" si="152"/>
        <v>0</v>
      </c>
      <c r="CH289" s="3">
        <f t="shared" ca="1" si="148"/>
        <v>0</v>
      </c>
      <c r="CI289" s="3">
        <f ca="1">IF($BN289=0,IF(PV_Zone_Ranking!$AK$18="SS",INDEX($D289:$BY289, 1, MATCH(CI$11,$D$15:$BY$15,0)),IF(PV_Zone_Ranking!$AK$18="TX",INDEX($D289:$BY289, 1, MATCH(CI$12,$D$15:$BY$15,0)),"Error")),0)</f>
        <v>0</v>
      </c>
      <c r="CJ289" s="4">
        <f t="shared" ca="1" si="146"/>
        <v>0</v>
      </c>
      <c r="CK289">
        <f t="shared" ca="1" si="149"/>
        <v>0</v>
      </c>
      <c r="CL289">
        <f t="shared" ca="1" si="150"/>
        <v>0</v>
      </c>
      <c r="CM289" s="4" t="str">
        <f ca="1">IF(D289=0,"",IF(CH289=0,"",COUNTIF($CH$16:$CH$197,"&gt;"&amp;CH289)+COUNTIF($CH$197:$CH289,CH289)))</f>
        <v/>
      </c>
      <c r="CN289" t="str">
        <f ca="1">IF(D289=0,"",IF(CH289=0,"",COUNTIFS($CI$16:$CI$197,"&lt;"&amp;CI289,$CI$16:$CI$197,"&lt;&gt;"&amp;0)+COUNTIF($CI$197:$CI289,CI289)))</f>
        <v/>
      </c>
      <c r="CQ289">
        <v>274</v>
      </c>
      <c r="CR289" t="e">
        <f t="shared" ca="1" si="135"/>
        <v>#N/A</v>
      </c>
      <c r="CS289" t="e">
        <f t="shared" ca="1" si="135"/>
        <v>#N/A</v>
      </c>
      <c r="CT289" s="3" t="e">
        <f t="shared" ca="1" si="135"/>
        <v>#N/A</v>
      </c>
      <c r="CU289" s="3" t="e">
        <f t="shared" ca="1" si="135"/>
        <v>#N/A</v>
      </c>
      <c r="CV289" s="4" t="e">
        <f t="shared" ca="1" si="135"/>
        <v>#N/A</v>
      </c>
      <c r="CW289" s="4" t="e">
        <f t="shared" ca="1" si="142"/>
        <v>#N/A</v>
      </c>
      <c r="CY289">
        <v>274</v>
      </c>
      <c r="CZ289" t="e">
        <f t="shared" ca="1" si="140"/>
        <v>#N/A</v>
      </c>
      <c r="DA289" t="e">
        <f t="shared" ca="1" si="140"/>
        <v>#N/A</v>
      </c>
      <c r="DB289" s="3" t="e">
        <f t="shared" ca="1" si="140"/>
        <v>#N/A</v>
      </c>
      <c r="DC289" s="3" t="e">
        <f t="shared" ca="1" si="140"/>
        <v>#N/A</v>
      </c>
      <c r="DD289" s="4" t="e">
        <f t="shared" ca="1" si="140"/>
        <v>#N/A</v>
      </c>
      <c r="DE289" s="4" t="e">
        <f t="shared" ca="1" si="143"/>
        <v>#N/A</v>
      </c>
      <c r="DF289" t="e">
        <f t="shared" ca="1" si="144"/>
        <v>#N/A</v>
      </c>
    </row>
    <row r="290" spans="4:110" x14ac:dyDescent="0.2">
      <c r="D290" s="135">
        <f t="shared" ca="1" si="155"/>
        <v>0</v>
      </c>
      <c r="E290" s="135">
        <f t="shared" ca="1" si="155"/>
        <v>0</v>
      </c>
      <c r="F290" s="135">
        <f t="shared" ca="1" si="155"/>
        <v>0</v>
      </c>
      <c r="G290" s="135">
        <f t="shared" ca="1" si="155"/>
        <v>0</v>
      </c>
      <c r="H290" s="135">
        <f t="shared" ca="1" si="155"/>
        <v>0</v>
      </c>
      <c r="I290" s="135">
        <f t="shared" ca="1" si="155"/>
        <v>0</v>
      </c>
      <c r="J290" s="2">
        <f t="shared" ca="1" si="155"/>
        <v>0</v>
      </c>
      <c r="K290" s="135">
        <f t="shared" ca="1" si="155"/>
        <v>0</v>
      </c>
      <c r="L290" s="135">
        <f t="shared" ca="1" si="155"/>
        <v>0</v>
      </c>
      <c r="M290" s="135">
        <f t="shared" ca="1" si="155"/>
        <v>0</v>
      </c>
      <c r="N290" s="135">
        <f t="shared" ca="1" si="155"/>
        <v>0</v>
      </c>
      <c r="O290" s="135">
        <f t="shared" ca="1" si="155"/>
        <v>0</v>
      </c>
      <c r="P290" s="135">
        <f t="shared" ca="1" si="155"/>
        <v>0</v>
      </c>
      <c r="Q290" s="135">
        <f t="shared" ca="1" si="155"/>
        <v>0</v>
      </c>
      <c r="R290" s="135">
        <f t="shared" ca="1" si="155"/>
        <v>0</v>
      </c>
      <c r="S290" s="135">
        <f t="shared" ca="1" si="155"/>
        <v>0</v>
      </c>
      <c r="T290" s="135">
        <f t="shared" ca="1" si="151"/>
        <v>0</v>
      </c>
      <c r="U290" s="135">
        <f t="shared" ca="1" si="151"/>
        <v>0</v>
      </c>
      <c r="V290" s="135">
        <f t="shared" ca="1" si="151"/>
        <v>0</v>
      </c>
      <c r="W290" s="135">
        <f t="shared" ca="1" si="151"/>
        <v>0</v>
      </c>
      <c r="X290" s="135">
        <f t="shared" ca="1" si="151"/>
        <v>0</v>
      </c>
      <c r="Y290" s="135">
        <f t="shared" ca="1" si="151"/>
        <v>0</v>
      </c>
      <c r="Z290" s="135">
        <f t="shared" ca="1" si="151"/>
        <v>0</v>
      </c>
      <c r="AA290" s="135">
        <f t="shared" ca="1" si="151"/>
        <v>0</v>
      </c>
      <c r="AB290" s="135">
        <f t="shared" ca="1" si="151"/>
        <v>0</v>
      </c>
      <c r="AC290" s="135">
        <f t="shared" ca="1" si="151"/>
        <v>0</v>
      </c>
      <c r="AD290" s="135">
        <f t="shared" ca="1" si="151"/>
        <v>0</v>
      </c>
      <c r="AE290" s="135">
        <f t="shared" ca="1" si="151"/>
        <v>0</v>
      </c>
      <c r="AF290" s="135">
        <f t="shared" ca="1" si="151"/>
        <v>0</v>
      </c>
      <c r="AG290" s="135">
        <f t="shared" ca="1" si="151"/>
        <v>0</v>
      </c>
      <c r="AH290" s="135">
        <f t="shared" ca="1" si="151"/>
        <v>0</v>
      </c>
      <c r="AI290" s="135">
        <f t="shared" ca="1" si="151"/>
        <v>0</v>
      </c>
      <c r="AJ290" s="135">
        <f t="shared" ca="1" si="153"/>
        <v>0</v>
      </c>
      <c r="AK290" s="135">
        <f t="shared" ca="1" si="153"/>
        <v>0</v>
      </c>
      <c r="AL290" s="135">
        <f t="shared" ca="1" si="153"/>
        <v>0</v>
      </c>
      <c r="AM290" s="135">
        <f t="shared" ca="1" si="153"/>
        <v>0</v>
      </c>
      <c r="AN290" s="135">
        <f t="shared" ca="1" si="153"/>
        <v>0</v>
      </c>
      <c r="AO290" s="135">
        <f t="shared" ca="1" si="153"/>
        <v>0</v>
      </c>
      <c r="AP290" s="135">
        <f t="shared" ca="1" si="153"/>
        <v>0</v>
      </c>
      <c r="AQ290" s="135">
        <f t="shared" ca="1" si="153"/>
        <v>0</v>
      </c>
      <c r="AR290" s="135">
        <f t="shared" ca="1" si="153"/>
        <v>0</v>
      </c>
      <c r="AS290" s="135">
        <f t="shared" ca="1" si="153"/>
        <v>0</v>
      </c>
      <c r="AT290" s="135">
        <f t="shared" ca="1" si="153"/>
        <v>0</v>
      </c>
      <c r="AU290" s="135">
        <f t="shared" ca="1" si="153"/>
        <v>0</v>
      </c>
      <c r="AV290" s="135">
        <f t="shared" ca="1" si="153"/>
        <v>0</v>
      </c>
      <c r="AW290" s="135">
        <f t="shared" ca="1" si="154"/>
        <v>0</v>
      </c>
      <c r="AX290" s="135">
        <f t="shared" ca="1" si="154"/>
        <v>0</v>
      </c>
      <c r="AY290" s="135">
        <f t="shared" ca="1" si="154"/>
        <v>0</v>
      </c>
      <c r="AZ290" s="135">
        <f t="shared" ca="1" si="154"/>
        <v>0</v>
      </c>
      <c r="BA290" s="135">
        <f t="shared" ca="1" si="154"/>
        <v>0</v>
      </c>
      <c r="BB290" s="135">
        <f t="shared" ca="1" si="154"/>
        <v>0</v>
      </c>
      <c r="BC290" s="135">
        <f t="shared" ca="1" si="154"/>
        <v>0</v>
      </c>
      <c r="BD290" s="135">
        <f t="shared" ca="1" si="154"/>
        <v>0</v>
      </c>
      <c r="BE290" s="135">
        <f t="shared" ca="1" si="154"/>
        <v>0</v>
      </c>
      <c r="BF290" s="135">
        <f t="shared" ca="1" si="154"/>
        <v>0</v>
      </c>
      <c r="BG290" s="135">
        <f t="shared" ca="1" si="154"/>
        <v>0</v>
      </c>
      <c r="BH290" s="135">
        <f t="shared" ca="1" si="154"/>
        <v>0</v>
      </c>
      <c r="BI290" s="135">
        <f t="shared" ca="1" si="154"/>
        <v>0</v>
      </c>
      <c r="BJ290" s="135">
        <f t="shared" ca="1" si="154"/>
        <v>0</v>
      </c>
      <c r="BK290" s="135">
        <f t="shared" ca="1" si="154"/>
        <v>0</v>
      </c>
      <c r="BL290" s="135"/>
      <c r="BM290" s="135">
        <f ca="1">IF(INDEX($D290:$BV290, 1, MATCH(BM$11,$D$15:$BV$15,0))&gt;=PV_Zone_Ranking!$C$45,0,1)</f>
        <v>0</v>
      </c>
      <c r="BN290" s="135">
        <f t="shared" ca="1" si="141"/>
        <v>0</v>
      </c>
      <c r="BQ290">
        <f ca="1">IF(PV_Zone_Ranking!$AK$18="SS",0,IF(PV_Zone_Ranking!$G$29=0,0,1-(INDEX($D290:$BY290, 1, MATCH(BQ$11,$D$15:$BY$15,0))-PV_Zone_Ranking!$F$29)/(PV_Zone_Ranking!$G$29-PV_Zone_Ranking!$F$29)))</f>
        <v>3.8575399157771662</v>
      </c>
      <c r="BR290">
        <f>IF(PV_Zone_Ranking!$AK$18="TX",0,IF(PV_Zone_Ranking!$G$29=0,0,1-(INDEX($D290:$BY290, 1, MATCH(BR$11,$D$15:$BY$15,0))-PV_Zone_Ranking!$F$29)/(PV_Zone_Ranking!$G$29-PV_Zone_Ranking!$F$29)))</f>
        <v>0</v>
      </c>
      <c r="BS290">
        <f ca="1">IF(PV_Zone_Ranking!$G$30=0,0,1-(INDEX($D290:$BY290, 1, MATCH(BS$11,$D$15:$BY$15,0))-PV_Zone_Ranking!$F$30)/(PV_Zone_Ranking!$G$30-PV_Zone_Ranking!$F$30))</f>
        <v>1.0774207710083805</v>
      </c>
      <c r="BT290">
        <f ca="1">IF(PV_Zone_Ranking!$G$28=0,0,1-(INDEX($D290:$BY290, 1, MATCH(BT$11,$D$15:$BY$15,0))-PV_Zone_Ranking!$F$28)/(PV_Zone_Ranking!$G$28-PV_Zone_Ranking!$F$28))</f>
        <v>16.799370740204573</v>
      </c>
      <c r="BU290">
        <f ca="1">IF(PV_Zone_Ranking!$AK$18="SS",0,IF(PV_Zone_Ranking!$G$26=0,0,1-(INDEX($D290:$BY290, 1, MATCH(BU$11,$D$15:$BY$15,0))-PV_Zone_Ranking!$F$26)/(PV_Zone_Ranking!$G$26-PV_Zone_Ranking!$F$26)))</f>
        <v>19.138888658952798</v>
      </c>
      <c r="BV290">
        <f>IF(PV_Zone_Ranking!$AK$18="TX",0,IF(PV_Zone_Ranking!$G$26=0,0,1-(INDEX($D290:$BY290, 1, MATCH(BV$11,$D$15:$BY$15,0))-PV_Zone_Ranking!$F$26)/(PV_Zone_Ranking!$G$26-PV_Zone_Ranking!$F$26)))</f>
        <v>0</v>
      </c>
      <c r="BW290">
        <v>93</v>
      </c>
      <c r="BX290">
        <f t="shared" ca="1" si="152"/>
        <v>0</v>
      </c>
      <c r="BY290">
        <f t="shared" ca="1" si="152"/>
        <v>0</v>
      </c>
      <c r="BZ290">
        <f t="shared" ca="1" si="152"/>
        <v>0</v>
      </c>
      <c r="CA290">
        <f t="shared" ca="1" si="152"/>
        <v>0</v>
      </c>
      <c r="CB290">
        <f t="shared" ca="1" si="152"/>
        <v>0</v>
      </c>
      <c r="CC290">
        <f t="shared" ca="1" si="152"/>
        <v>0</v>
      </c>
      <c r="CD290">
        <f t="shared" ca="1" si="152"/>
        <v>0</v>
      </c>
      <c r="CE290">
        <f t="shared" ca="1" si="152"/>
        <v>0</v>
      </c>
      <c r="CF290">
        <f t="shared" ca="1" si="152"/>
        <v>0</v>
      </c>
      <c r="CG290">
        <f t="shared" ca="1" si="152"/>
        <v>0</v>
      </c>
      <c r="CH290" s="3">
        <f t="shared" ca="1" si="148"/>
        <v>0</v>
      </c>
      <c r="CI290" s="3">
        <f ca="1">IF($BN290=0,IF(PV_Zone_Ranking!$AK$18="SS",INDEX($D290:$BY290, 1, MATCH(CI$11,$D$15:$BY$15,0)),IF(PV_Zone_Ranking!$AK$18="TX",INDEX($D290:$BY290, 1, MATCH(CI$12,$D$15:$BY$15,0)),"Error")),0)</f>
        <v>0</v>
      </c>
      <c r="CJ290" s="4">
        <f t="shared" ca="1" si="146"/>
        <v>0</v>
      </c>
      <c r="CK290">
        <f t="shared" ca="1" si="149"/>
        <v>0</v>
      </c>
      <c r="CL290">
        <f t="shared" ca="1" si="150"/>
        <v>0</v>
      </c>
      <c r="CM290" s="4" t="str">
        <f ca="1">IF(D290=0,"",IF(CH290=0,"",COUNTIF($CH$16:$CH$197,"&gt;"&amp;CH290)+COUNTIF($CH$197:$CH290,CH290)))</f>
        <v/>
      </c>
      <c r="CN290" t="str">
        <f ca="1">IF(D290=0,"",IF(CH290=0,"",COUNTIFS($CI$16:$CI$197,"&lt;"&amp;CI290,$CI$16:$CI$197,"&lt;&gt;"&amp;0)+COUNTIF($CI$197:$CI290,CI290)))</f>
        <v/>
      </c>
      <c r="CQ290">
        <v>275</v>
      </c>
      <c r="CR290" t="e">
        <f t="shared" ca="1" si="135"/>
        <v>#N/A</v>
      </c>
      <c r="CS290" t="e">
        <f t="shared" ca="1" si="135"/>
        <v>#N/A</v>
      </c>
      <c r="CT290" s="3" t="e">
        <f t="shared" ca="1" si="135"/>
        <v>#N/A</v>
      </c>
      <c r="CU290" s="3" t="e">
        <f t="shared" ca="1" si="135"/>
        <v>#N/A</v>
      </c>
      <c r="CV290" s="4" t="e">
        <f t="shared" ca="1" si="135"/>
        <v>#N/A</v>
      </c>
      <c r="CW290" s="4" t="e">
        <f t="shared" ca="1" si="142"/>
        <v>#N/A</v>
      </c>
      <c r="CY290">
        <v>275</v>
      </c>
      <c r="CZ290" t="e">
        <f t="shared" ca="1" si="140"/>
        <v>#N/A</v>
      </c>
      <c r="DA290" t="e">
        <f t="shared" ca="1" si="140"/>
        <v>#N/A</v>
      </c>
      <c r="DB290" s="3" t="e">
        <f t="shared" ca="1" si="140"/>
        <v>#N/A</v>
      </c>
      <c r="DC290" s="3" t="e">
        <f t="shared" ca="1" si="140"/>
        <v>#N/A</v>
      </c>
      <c r="DD290" s="4" t="e">
        <f t="shared" ca="1" si="140"/>
        <v>#N/A</v>
      </c>
      <c r="DE290" s="4" t="e">
        <f t="shared" ca="1" si="143"/>
        <v>#N/A</v>
      </c>
      <c r="DF290" t="e">
        <f t="shared" ca="1" si="144"/>
        <v>#N/A</v>
      </c>
    </row>
    <row r="291" spans="4:110" x14ac:dyDescent="0.2">
      <c r="D291" s="135">
        <f t="shared" ca="1" si="155"/>
        <v>0</v>
      </c>
      <c r="E291" s="135">
        <f t="shared" ca="1" si="155"/>
        <v>0</v>
      </c>
      <c r="F291" s="135">
        <f t="shared" ca="1" si="155"/>
        <v>0</v>
      </c>
      <c r="G291" s="135">
        <f t="shared" ca="1" si="155"/>
        <v>0</v>
      </c>
      <c r="H291" s="135">
        <f t="shared" ca="1" si="155"/>
        <v>0</v>
      </c>
      <c r="I291" s="135">
        <f t="shared" ca="1" si="155"/>
        <v>0</v>
      </c>
      <c r="J291" s="2">
        <f t="shared" ca="1" si="155"/>
        <v>0</v>
      </c>
      <c r="K291" s="135">
        <f t="shared" ca="1" si="155"/>
        <v>0</v>
      </c>
      <c r="L291" s="135">
        <f t="shared" ca="1" si="155"/>
        <v>0</v>
      </c>
      <c r="M291" s="135">
        <f t="shared" ca="1" si="155"/>
        <v>0</v>
      </c>
      <c r="N291" s="135">
        <f t="shared" ca="1" si="155"/>
        <v>0</v>
      </c>
      <c r="O291" s="135">
        <f t="shared" ca="1" si="155"/>
        <v>0</v>
      </c>
      <c r="P291" s="135">
        <f t="shared" ca="1" si="155"/>
        <v>0</v>
      </c>
      <c r="Q291" s="135">
        <f t="shared" ca="1" si="155"/>
        <v>0</v>
      </c>
      <c r="R291" s="135">
        <f t="shared" ca="1" si="155"/>
        <v>0</v>
      </c>
      <c r="S291" s="135">
        <f t="shared" ca="1" si="155"/>
        <v>0</v>
      </c>
      <c r="T291" s="135">
        <f t="shared" ca="1" si="151"/>
        <v>0</v>
      </c>
      <c r="U291" s="135">
        <f t="shared" ca="1" si="151"/>
        <v>0</v>
      </c>
      <c r="V291" s="135">
        <f t="shared" ca="1" si="151"/>
        <v>0</v>
      </c>
      <c r="W291" s="135">
        <f t="shared" ca="1" si="151"/>
        <v>0</v>
      </c>
      <c r="X291" s="135">
        <f t="shared" ca="1" si="151"/>
        <v>0</v>
      </c>
      <c r="Y291" s="135">
        <f t="shared" ca="1" si="151"/>
        <v>0</v>
      </c>
      <c r="Z291" s="135">
        <f t="shared" ca="1" si="151"/>
        <v>0</v>
      </c>
      <c r="AA291" s="135">
        <f t="shared" ca="1" si="151"/>
        <v>0</v>
      </c>
      <c r="AB291" s="135">
        <f t="shared" ca="1" si="151"/>
        <v>0</v>
      </c>
      <c r="AC291" s="135">
        <f t="shared" ca="1" si="151"/>
        <v>0</v>
      </c>
      <c r="AD291" s="135">
        <f t="shared" ref="T291:AI307" ca="1" si="156">INDIRECT($B$3&amp;"!R"&amp;(ROW()-$D$14)&amp;"C"&amp;(COLUMN()-$C$15),FALSE)</f>
        <v>0</v>
      </c>
      <c r="AE291" s="135">
        <f t="shared" ca="1" si="156"/>
        <v>0</v>
      </c>
      <c r="AF291" s="135">
        <f t="shared" ca="1" si="156"/>
        <v>0</v>
      </c>
      <c r="AG291" s="135">
        <f t="shared" ca="1" si="156"/>
        <v>0</v>
      </c>
      <c r="AH291" s="135">
        <f t="shared" ca="1" si="156"/>
        <v>0</v>
      </c>
      <c r="AI291" s="135">
        <f t="shared" ca="1" si="156"/>
        <v>0</v>
      </c>
      <c r="AJ291" s="135">
        <f t="shared" ca="1" si="153"/>
        <v>0</v>
      </c>
      <c r="AK291" s="135">
        <f t="shared" ca="1" si="153"/>
        <v>0</v>
      </c>
      <c r="AL291" s="135">
        <f t="shared" ca="1" si="153"/>
        <v>0</v>
      </c>
      <c r="AM291" s="135">
        <f t="shared" ca="1" si="153"/>
        <v>0</v>
      </c>
      <c r="AN291" s="135">
        <f t="shared" ca="1" si="153"/>
        <v>0</v>
      </c>
      <c r="AO291" s="135">
        <f t="shared" ca="1" si="153"/>
        <v>0</v>
      </c>
      <c r="AP291" s="135">
        <f t="shared" ca="1" si="153"/>
        <v>0</v>
      </c>
      <c r="AQ291" s="135">
        <f t="shared" ca="1" si="153"/>
        <v>0</v>
      </c>
      <c r="AR291" s="135">
        <f t="shared" ca="1" si="153"/>
        <v>0</v>
      </c>
      <c r="AS291" s="135">
        <f t="shared" ca="1" si="153"/>
        <v>0</v>
      </c>
      <c r="AT291" s="135">
        <f t="shared" ca="1" si="153"/>
        <v>0</v>
      </c>
      <c r="AU291" s="135">
        <f t="shared" ca="1" si="153"/>
        <v>0</v>
      </c>
      <c r="AV291" s="135">
        <f t="shared" ca="1" si="153"/>
        <v>0</v>
      </c>
      <c r="AW291" s="135">
        <f t="shared" ca="1" si="154"/>
        <v>0</v>
      </c>
      <c r="AX291" s="135">
        <f t="shared" ca="1" si="154"/>
        <v>0</v>
      </c>
      <c r="AY291" s="135">
        <f t="shared" ca="1" si="154"/>
        <v>0</v>
      </c>
      <c r="AZ291" s="135">
        <f t="shared" ca="1" si="154"/>
        <v>0</v>
      </c>
      <c r="BA291" s="135">
        <f t="shared" ca="1" si="154"/>
        <v>0</v>
      </c>
      <c r="BB291" s="135">
        <f t="shared" ca="1" si="154"/>
        <v>0</v>
      </c>
      <c r="BC291" s="135">
        <f t="shared" ca="1" si="154"/>
        <v>0</v>
      </c>
      <c r="BD291" s="135">
        <f t="shared" ca="1" si="154"/>
        <v>0</v>
      </c>
      <c r="BE291" s="135">
        <f t="shared" ca="1" si="154"/>
        <v>0</v>
      </c>
      <c r="BF291" s="135">
        <f t="shared" ca="1" si="154"/>
        <v>0</v>
      </c>
      <c r="BG291" s="135">
        <f t="shared" ca="1" si="154"/>
        <v>0</v>
      </c>
      <c r="BH291" s="135">
        <f t="shared" ca="1" si="154"/>
        <v>0</v>
      </c>
      <c r="BI291" s="135">
        <f t="shared" ca="1" si="154"/>
        <v>0</v>
      </c>
      <c r="BJ291" s="135">
        <f t="shared" ca="1" si="154"/>
        <v>0</v>
      </c>
      <c r="BK291" s="135">
        <f t="shared" ca="1" si="154"/>
        <v>0</v>
      </c>
      <c r="BL291" s="135"/>
      <c r="BM291" s="135">
        <f ca="1">IF(INDEX($D291:$BV291, 1, MATCH(BM$11,$D$15:$BV$15,0))&gt;=PV_Zone_Ranking!$C$45,0,1)</f>
        <v>0</v>
      </c>
      <c r="BN291" s="135">
        <f t="shared" ca="1" si="141"/>
        <v>0</v>
      </c>
      <c r="BQ291">
        <f ca="1">IF(PV_Zone_Ranking!$AK$18="SS",0,IF(PV_Zone_Ranking!$G$29=0,0,1-(INDEX($D291:$BY291, 1, MATCH(BQ$11,$D$15:$BY$15,0))-PV_Zone_Ranking!$F$29)/(PV_Zone_Ranking!$G$29-PV_Zone_Ranking!$F$29)))</f>
        <v>3.8575399157771662</v>
      </c>
      <c r="BR291">
        <f>IF(PV_Zone_Ranking!$AK$18="TX",0,IF(PV_Zone_Ranking!$G$29=0,0,1-(INDEX($D291:$BY291, 1, MATCH(BR$11,$D$15:$BY$15,0))-PV_Zone_Ranking!$F$29)/(PV_Zone_Ranking!$G$29-PV_Zone_Ranking!$F$29)))</f>
        <v>0</v>
      </c>
      <c r="BS291">
        <f ca="1">IF(PV_Zone_Ranking!$G$30=0,0,1-(INDEX($D291:$BY291, 1, MATCH(BS$11,$D$15:$BY$15,0))-PV_Zone_Ranking!$F$30)/(PV_Zone_Ranking!$G$30-PV_Zone_Ranking!$F$30))</f>
        <v>1.0774207710083805</v>
      </c>
      <c r="BT291">
        <f ca="1">IF(PV_Zone_Ranking!$G$28=0,0,1-(INDEX($D291:$BY291, 1, MATCH(BT$11,$D$15:$BY$15,0))-PV_Zone_Ranking!$F$28)/(PV_Zone_Ranking!$G$28-PV_Zone_Ranking!$F$28))</f>
        <v>16.799370740204573</v>
      </c>
      <c r="BU291">
        <f ca="1">IF(PV_Zone_Ranking!$AK$18="SS",0,IF(PV_Zone_Ranking!$G$26=0,0,1-(INDEX($D291:$BY291, 1, MATCH(BU$11,$D$15:$BY$15,0))-PV_Zone_Ranking!$F$26)/(PV_Zone_Ranking!$G$26-PV_Zone_Ranking!$F$26)))</f>
        <v>19.138888658952798</v>
      </c>
      <c r="BV291">
        <f>IF(PV_Zone_Ranking!$AK$18="TX",0,IF(PV_Zone_Ranking!$G$26=0,0,1-(INDEX($D291:$BY291, 1, MATCH(BV$11,$D$15:$BY$15,0))-PV_Zone_Ranking!$F$26)/(PV_Zone_Ranking!$G$26-PV_Zone_Ranking!$F$26)))</f>
        <v>0</v>
      </c>
      <c r="BW291">
        <v>94</v>
      </c>
      <c r="BX291">
        <f t="shared" ca="1" si="152"/>
        <v>0</v>
      </c>
      <c r="BY291">
        <f t="shared" ca="1" si="152"/>
        <v>0</v>
      </c>
      <c r="BZ291">
        <f t="shared" ca="1" si="152"/>
        <v>0</v>
      </c>
      <c r="CA291">
        <f t="shared" ca="1" si="152"/>
        <v>0</v>
      </c>
      <c r="CB291">
        <f t="shared" ca="1" si="152"/>
        <v>0</v>
      </c>
      <c r="CC291">
        <f t="shared" ca="1" si="152"/>
        <v>0</v>
      </c>
      <c r="CD291">
        <f t="shared" ca="1" si="152"/>
        <v>0</v>
      </c>
      <c r="CE291">
        <f t="shared" ca="1" si="152"/>
        <v>0</v>
      </c>
      <c r="CF291">
        <f t="shared" ca="1" si="152"/>
        <v>0</v>
      </c>
      <c r="CG291">
        <f t="shared" ca="1" si="152"/>
        <v>0</v>
      </c>
      <c r="CH291" s="3">
        <f t="shared" ca="1" si="148"/>
        <v>0</v>
      </c>
      <c r="CI291" s="3">
        <f ca="1">IF($BN291=0,IF(PV_Zone_Ranking!$AK$18="SS",INDEX($D291:$BY291, 1, MATCH(CI$11,$D$15:$BY$15,0)),IF(PV_Zone_Ranking!$AK$18="TX",INDEX($D291:$BY291, 1, MATCH(CI$12,$D$15:$BY$15,0)),"Error")),0)</f>
        <v>0</v>
      </c>
      <c r="CJ291" s="4">
        <f t="shared" ca="1" si="146"/>
        <v>0</v>
      </c>
      <c r="CK291">
        <f t="shared" ca="1" si="149"/>
        <v>0</v>
      </c>
      <c r="CL291">
        <f t="shared" ca="1" si="150"/>
        <v>0</v>
      </c>
      <c r="CM291" s="4" t="str">
        <f ca="1">IF(D291=0,"",IF(CH291=0,"",COUNTIF($CH$16:$CH$197,"&gt;"&amp;CH291)+COUNTIF($CH$197:$CH291,CH291)))</f>
        <v/>
      </c>
      <c r="CN291" t="str">
        <f ca="1">IF(D291=0,"",IF(CH291=0,"",COUNTIFS($CI$16:$CI$197,"&lt;"&amp;CI291,$CI$16:$CI$197,"&lt;&gt;"&amp;0)+COUNTIF($CI$197:$CI291,CI291)))</f>
        <v/>
      </c>
      <c r="CQ291">
        <v>276</v>
      </c>
      <c r="CR291" t="e">
        <f t="shared" ca="1" si="135"/>
        <v>#N/A</v>
      </c>
      <c r="CS291" t="e">
        <f t="shared" ca="1" si="135"/>
        <v>#N/A</v>
      </c>
      <c r="CT291" s="3" t="e">
        <f t="shared" ca="1" si="135"/>
        <v>#N/A</v>
      </c>
      <c r="CU291" s="3" t="e">
        <f t="shared" ca="1" si="135"/>
        <v>#N/A</v>
      </c>
      <c r="CV291" s="4" t="e">
        <f t="shared" ca="1" si="135"/>
        <v>#N/A</v>
      </c>
      <c r="CW291" s="4" t="e">
        <f t="shared" ca="1" si="142"/>
        <v>#N/A</v>
      </c>
      <c r="CY291">
        <v>276</v>
      </c>
      <c r="CZ291" t="e">
        <f t="shared" ca="1" si="140"/>
        <v>#N/A</v>
      </c>
      <c r="DA291" t="e">
        <f t="shared" ca="1" si="140"/>
        <v>#N/A</v>
      </c>
      <c r="DB291" s="3" t="e">
        <f t="shared" ca="1" si="140"/>
        <v>#N/A</v>
      </c>
      <c r="DC291" s="3" t="e">
        <f t="shared" ca="1" si="140"/>
        <v>#N/A</v>
      </c>
      <c r="DD291" s="4" t="e">
        <f t="shared" ca="1" si="140"/>
        <v>#N/A</v>
      </c>
      <c r="DE291" s="4" t="e">
        <f t="shared" ca="1" si="143"/>
        <v>#N/A</v>
      </c>
      <c r="DF291" t="e">
        <f t="shared" ca="1" si="144"/>
        <v>#N/A</v>
      </c>
    </row>
    <row r="292" spans="4:110" x14ac:dyDescent="0.2">
      <c r="D292" s="135">
        <f t="shared" ca="1" si="155"/>
        <v>0</v>
      </c>
      <c r="E292" s="135">
        <f t="shared" ca="1" si="155"/>
        <v>0</v>
      </c>
      <c r="F292" s="135">
        <f t="shared" ca="1" si="155"/>
        <v>0</v>
      </c>
      <c r="G292" s="135">
        <f t="shared" ca="1" si="155"/>
        <v>0</v>
      </c>
      <c r="H292" s="135">
        <f t="shared" ca="1" si="155"/>
        <v>0</v>
      </c>
      <c r="I292" s="135">
        <f t="shared" ca="1" si="155"/>
        <v>0</v>
      </c>
      <c r="J292" s="2">
        <f t="shared" ca="1" si="155"/>
        <v>0</v>
      </c>
      <c r="K292" s="135">
        <f t="shared" ca="1" si="155"/>
        <v>0</v>
      </c>
      <c r="L292" s="135">
        <f t="shared" ca="1" si="155"/>
        <v>0</v>
      </c>
      <c r="M292" s="135">
        <f t="shared" ca="1" si="155"/>
        <v>0</v>
      </c>
      <c r="N292" s="135">
        <f t="shared" ca="1" si="155"/>
        <v>0</v>
      </c>
      <c r="O292" s="135">
        <f t="shared" ca="1" si="155"/>
        <v>0</v>
      </c>
      <c r="P292" s="135">
        <f t="shared" ca="1" si="155"/>
        <v>0</v>
      </c>
      <c r="Q292" s="135">
        <f t="shared" ca="1" si="155"/>
        <v>0</v>
      </c>
      <c r="R292" s="135">
        <f t="shared" ca="1" si="155"/>
        <v>0</v>
      </c>
      <c r="S292" s="135">
        <f t="shared" ca="1" si="155"/>
        <v>0</v>
      </c>
      <c r="T292" s="135">
        <f t="shared" ca="1" si="156"/>
        <v>0</v>
      </c>
      <c r="U292" s="135">
        <f t="shared" ca="1" si="156"/>
        <v>0</v>
      </c>
      <c r="V292" s="135">
        <f t="shared" ca="1" si="156"/>
        <v>0</v>
      </c>
      <c r="W292" s="135">
        <f t="shared" ca="1" si="156"/>
        <v>0</v>
      </c>
      <c r="X292" s="135">
        <f t="shared" ca="1" si="156"/>
        <v>0</v>
      </c>
      <c r="Y292" s="135">
        <f t="shared" ca="1" si="156"/>
        <v>0</v>
      </c>
      <c r="Z292" s="135">
        <f t="shared" ca="1" si="156"/>
        <v>0</v>
      </c>
      <c r="AA292" s="135">
        <f t="shared" ca="1" si="156"/>
        <v>0</v>
      </c>
      <c r="AB292" s="135">
        <f t="shared" ca="1" si="156"/>
        <v>0</v>
      </c>
      <c r="AC292" s="135">
        <f t="shared" ca="1" si="156"/>
        <v>0</v>
      </c>
      <c r="AD292" s="135">
        <f t="shared" ca="1" si="156"/>
        <v>0</v>
      </c>
      <c r="AE292" s="135">
        <f t="shared" ca="1" si="156"/>
        <v>0</v>
      </c>
      <c r="AF292" s="135">
        <f t="shared" ca="1" si="156"/>
        <v>0</v>
      </c>
      <c r="AG292" s="135">
        <f t="shared" ca="1" si="156"/>
        <v>0</v>
      </c>
      <c r="AH292" s="135">
        <f t="shared" ca="1" si="156"/>
        <v>0</v>
      </c>
      <c r="AI292" s="135">
        <f t="shared" ca="1" si="156"/>
        <v>0</v>
      </c>
      <c r="AJ292" s="135">
        <f t="shared" ca="1" si="153"/>
        <v>0</v>
      </c>
      <c r="AK292" s="135">
        <f t="shared" ca="1" si="153"/>
        <v>0</v>
      </c>
      <c r="AL292" s="135">
        <f t="shared" ca="1" si="153"/>
        <v>0</v>
      </c>
      <c r="AM292" s="135">
        <f t="shared" ca="1" si="153"/>
        <v>0</v>
      </c>
      <c r="AN292" s="135">
        <f t="shared" ca="1" si="153"/>
        <v>0</v>
      </c>
      <c r="AO292" s="135">
        <f t="shared" ca="1" si="153"/>
        <v>0</v>
      </c>
      <c r="AP292" s="135">
        <f t="shared" ca="1" si="153"/>
        <v>0</v>
      </c>
      <c r="AQ292" s="135">
        <f t="shared" ca="1" si="153"/>
        <v>0</v>
      </c>
      <c r="AR292" s="135">
        <f t="shared" ca="1" si="153"/>
        <v>0</v>
      </c>
      <c r="AS292" s="135">
        <f t="shared" ca="1" si="153"/>
        <v>0</v>
      </c>
      <c r="AT292" s="135">
        <f t="shared" ca="1" si="153"/>
        <v>0</v>
      </c>
      <c r="AU292" s="135">
        <f t="shared" ca="1" si="153"/>
        <v>0</v>
      </c>
      <c r="AV292" s="135">
        <f t="shared" ca="1" si="153"/>
        <v>0</v>
      </c>
      <c r="AW292" s="135">
        <f t="shared" ca="1" si="154"/>
        <v>0</v>
      </c>
      <c r="AX292" s="135">
        <f t="shared" ca="1" si="154"/>
        <v>0</v>
      </c>
      <c r="AY292" s="135">
        <f t="shared" ca="1" si="154"/>
        <v>0</v>
      </c>
      <c r="AZ292" s="135">
        <f t="shared" ca="1" si="154"/>
        <v>0</v>
      </c>
      <c r="BA292" s="135">
        <f t="shared" ca="1" si="154"/>
        <v>0</v>
      </c>
      <c r="BB292" s="135">
        <f t="shared" ca="1" si="154"/>
        <v>0</v>
      </c>
      <c r="BC292" s="135">
        <f t="shared" ca="1" si="154"/>
        <v>0</v>
      </c>
      <c r="BD292" s="135">
        <f t="shared" ca="1" si="154"/>
        <v>0</v>
      </c>
      <c r="BE292" s="135">
        <f t="shared" ca="1" si="154"/>
        <v>0</v>
      </c>
      <c r="BF292" s="135">
        <f t="shared" ca="1" si="154"/>
        <v>0</v>
      </c>
      <c r="BG292" s="135">
        <f t="shared" ca="1" si="154"/>
        <v>0</v>
      </c>
      <c r="BH292" s="135">
        <f t="shared" ca="1" si="154"/>
        <v>0</v>
      </c>
      <c r="BI292" s="135">
        <f t="shared" ca="1" si="154"/>
        <v>0</v>
      </c>
      <c r="BJ292" s="135">
        <f t="shared" ca="1" si="154"/>
        <v>0</v>
      </c>
      <c r="BK292" s="135">
        <f t="shared" ca="1" si="154"/>
        <v>0</v>
      </c>
      <c r="BL292" s="135"/>
      <c r="BM292" s="135">
        <f ca="1">IF(INDEX($D292:$BV292, 1, MATCH(BM$11,$D$15:$BV$15,0))&gt;=PV_Zone_Ranking!$C$45,0,1)</f>
        <v>0</v>
      </c>
      <c r="BN292" s="135">
        <f t="shared" ca="1" si="141"/>
        <v>0</v>
      </c>
      <c r="BQ292">
        <f ca="1">IF(PV_Zone_Ranking!$AK$18="SS",0,IF(PV_Zone_Ranking!$G$29=0,0,1-(INDEX($D292:$BY292, 1, MATCH(BQ$11,$D$15:$BY$15,0))-PV_Zone_Ranking!$F$29)/(PV_Zone_Ranking!$G$29-PV_Zone_Ranking!$F$29)))</f>
        <v>3.8575399157771662</v>
      </c>
      <c r="BR292">
        <f>IF(PV_Zone_Ranking!$AK$18="TX",0,IF(PV_Zone_Ranking!$G$29=0,0,1-(INDEX($D292:$BY292, 1, MATCH(BR$11,$D$15:$BY$15,0))-PV_Zone_Ranking!$F$29)/(PV_Zone_Ranking!$G$29-PV_Zone_Ranking!$F$29)))</f>
        <v>0</v>
      </c>
      <c r="BS292">
        <f ca="1">IF(PV_Zone_Ranking!$G$30=0,0,1-(INDEX($D292:$BY292, 1, MATCH(BS$11,$D$15:$BY$15,0))-PV_Zone_Ranking!$F$30)/(PV_Zone_Ranking!$G$30-PV_Zone_Ranking!$F$30))</f>
        <v>1.0774207710083805</v>
      </c>
      <c r="BT292">
        <f ca="1">IF(PV_Zone_Ranking!$G$28=0,0,1-(INDEX($D292:$BY292, 1, MATCH(BT$11,$D$15:$BY$15,0))-PV_Zone_Ranking!$F$28)/(PV_Zone_Ranking!$G$28-PV_Zone_Ranking!$F$28))</f>
        <v>16.799370740204573</v>
      </c>
      <c r="BU292">
        <f ca="1">IF(PV_Zone_Ranking!$AK$18="SS",0,IF(PV_Zone_Ranking!$G$26=0,0,1-(INDEX($D292:$BY292, 1, MATCH(BU$11,$D$15:$BY$15,0))-PV_Zone_Ranking!$F$26)/(PV_Zone_Ranking!$G$26-PV_Zone_Ranking!$F$26)))</f>
        <v>19.138888658952798</v>
      </c>
      <c r="BV292">
        <f>IF(PV_Zone_Ranking!$AK$18="TX",0,IF(PV_Zone_Ranking!$G$26=0,0,1-(INDEX($D292:$BY292, 1, MATCH(BV$11,$D$15:$BY$15,0))-PV_Zone_Ranking!$F$26)/(PV_Zone_Ranking!$G$26-PV_Zone_Ranking!$F$26)))</f>
        <v>0</v>
      </c>
      <c r="BW292">
        <v>95</v>
      </c>
      <c r="BX292">
        <f t="shared" ca="1" si="152"/>
        <v>0</v>
      </c>
      <c r="BY292">
        <f t="shared" ca="1" si="152"/>
        <v>0</v>
      </c>
      <c r="BZ292">
        <f t="shared" ca="1" si="152"/>
        <v>0</v>
      </c>
      <c r="CA292">
        <f t="shared" ca="1" si="152"/>
        <v>0</v>
      </c>
      <c r="CB292">
        <f t="shared" ca="1" si="152"/>
        <v>0</v>
      </c>
      <c r="CC292">
        <f t="shared" ca="1" si="152"/>
        <v>0</v>
      </c>
      <c r="CD292">
        <f t="shared" ca="1" si="152"/>
        <v>0</v>
      </c>
      <c r="CE292">
        <f t="shared" ca="1" si="152"/>
        <v>0</v>
      </c>
      <c r="CF292">
        <f t="shared" ca="1" si="152"/>
        <v>0</v>
      </c>
      <c r="CG292">
        <f t="shared" ca="1" si="152"/>
        <v>0</v>
      </c>
      <c r="CH292" s="3">
        <f t="shared" ca="1" si="148"/>
        <v>0</v>
      </c>
      <c r="CI292" s="3">
        <f ca="1">IF($BN292=0,IF(PV_Zone_Ranking!$AK$18="SS",INDEX($D292:$BY292, 1, MATCH(CI$11,$D$15:$BY$15,0)),IF(PV_Zone_Ranking!$AK$18="TX",INDEX($D292:$BY292, 1, MATCH(CI$12,$D$15:$BY$15,0)),"Error")),0)</f>
        <v>0</v>
      </c>
      <c r="CJ292" s="4">
        <f t="shared" ca="1" si="146"/>
        <v>0</v>
      </c>
      <c r="CK292">
        <f t="shared" ca="1" si="149"/>
        <v>0</v>
      </c>
      <c r="CL292">
        <f t="shared" ca="1" si="150"/>
        <v>0</v>
      </c>
      <c r="CM292" s="4" t="str">
        <f ca="1">IF(D292=0,"",IF(CH292=0,"",COUNTIF($CH$16:$CH$197,"&gt;"&amp;CH292)+COUNTIF($CH$197:$CH292,CH292)))</f>
        <v/>
      </c>
      <c r="CN292" t="str">
        <f ca="1">IF(D292=0,"",IF(CH292=0,"",COUNTIFS($CI$16:$CI$197,"&lt;"&amp;CI292,$CI$16:$CI$197,"&lt;&gt;"&amp;0)+COUNTIF($CI$197:$CI292,CI292)))</f>
        <v/>
      </c>
      <c r="CQ292">
        <v>277</v>
      </c>
      <c r="CR292" t="e">
        <f t="shared" ca="1" si="135"/>
        <v>#N/A</v>
      </c>
      <c r="CS292" t="e">
        <f t="shared" ca="1" si="135"/>
        <v>#N/A</v>
      </c>
      <c r="CT292" s="3" t="e">
        <f t="shared" ca="1" si="135"/>
        <v>#N/A</v>
      </c>
      <c r="CU292" s="3" t="e">
        <f t="shared" ca="1" si="135"/>
        <v>#N/A</v>
      </c>
      <c r="CV292" s="4" t="e">
        <f t="shared" ca="1" si="135"/>
        <v>#N/A</v>
      </c>
      <c r="CW292" s="4" t="e">
        <f t="shared" ca="1" si="142"/>
        <v>#N/A</v>
      </c>
      <c r="CY292">
        <v>277</v>
      </c>
      <c r="CZ292" t="e">
        <f t="shared" ca="1" si="140"/>
        <v>#N/A</v>
      </c>
      <c r="DA292" t="e">
        <f t="shared" ca="1" si="140"/>
        <v>#N/A</v>
      </c>
      <c r="DB292" s="3" t="e">
        <f t="shared" ca="1" si="140"/>
        <v>#N/A</v>
      </c>
      <c r="DC292" s="3" t="e">
        <f t="shared" ca="1" si="140"/>
        <v>#N/A</v>
      </c>
      <c r="DD292" s="4" t="e">
        <f t="shared" ca="1" si="140"/>
        <v>#N/A</v>
      </c>
      <c r="DE292" s="4" t="e">
        <f t="shared" ca="1" si="143"/>
        <v>#N/A</v>
      </c>
      <c r="DF292" t="e">
        <f t="shared" ca="1" si="144"/>
        <v>#N/A</v>
      </c>
    </row>
    <row r="293" spans="4:110" x14ac:dyDescent="0.2">
      <c r="D293" s="135">
        <f t="shared" ca="1" si="155"/>
        <v>0</v>
      </c>
      <c r="E293" s="135">
        <f t="shared" ca="1" si="155"/>
        <v>0</v>
      </c>
      <c r="F293" s="135">
        <f t="shared" ca="1" si="155"/>
        <v>0</v>
      </c>
      <c r="G293" s="135">
        <f t="shared" ca="1" si="155"/>
        <v>0</v>
      </c>
      <c r="H293" s="135">
        <f t="shared" ca="1" si="155"/>
        <v>0</v>
      </c>
      <c r="I293" s="135">
        <f t="shared" ca="1" si="155"/>
        <v>0</v>
      </c>
      <c r="J293" s="2">
        <f t="shared" ca="1" si="155"/>
        <v>0</v>
      </c>
      <c r="K293" s="135">
        <f t="shared" ca="1" si="155"/>
        <v>0</v>
      </c>
      <c r="L293" s="135">
        <f t="shared" ca="1" si="155"/>
        <v>0</v>
      </c>
      <c r="M293" s="135">
        <f t="shared" ca="1" si="155"/>
        <v>0</v>
      </c>
      <c r="N293" s="135">
        <f t="shared" ca="1" si="155"/>
        <v>0</v>
      </c>
      <c r="O293" s="135">
        <f t="shared" ca="1" si="155"/>
        <v>0</v>
      </c>
      <c r="P293" s="135">
        <f t="shared" ca="1" si="155"/>
        <v>0</v>
      </c>
      <c r="Q293" s="135">
        <f t="shared" ca="1" si="155"/>
        <v>0</v>
      </c>
      <c r="R293" s="135">
        <f t="shared" ca="1" si="155"/>
        <v>0</v>
      </c>
      <c r="S293" s="135">
        <f t="shared" ca="1" si="155"/>
        <v>0</v>
      </c>
      <c r="T293" s="135">
        <f t="shared" ca="1" si="156"/>
        <v>0</v>
      </c>
      <c r="U293" s="135">
        <f t="shared" ca="1" si="156"/>
        <v>0</v>
      </c>
      <c r="V293" s="135">
        <f t="shared" ca="1" si="156"/>
        <v>0</v>
      </c>
      <c r="W293" s="135">
        <f t="shared" ca="1" si="156"/>
        <v>0</v>
      </c>
      <c r="X293" s="135">
        <f t="shared" ca="1" si="156"/>
        <v>0</v>
      </c>
      <c r="Y293" s="135">
        <f t="shared" ca="1" si="156"/>
        <v>0</v>
      </c>
      <c r="Z293" s="135">
        <f t="shared" ca="1" si="156"/>
        <v>0</v>
      </c>
      <c r="AA293" s="135">
        <f t="shared" ca="1" si="156"/>
        <v>0</v>
      </c>
      <c r="AB293" s="135">
        <f t="shared" ca="1" si="156"/>
        <v>0</v>
      </c>
      <c r="AC293" s="135">
        <f t="shared" ca="1" si="156"/>
        <v>0</v>
      </c>
      <c r="AD293" s="135">
        <f t="shared" ca="1" si="156"/>
        <v>0</v>
      </c>
      <c r="AE293" s="135">
        <f t="shared" ca="1" si="156"/>
        <v>0</v>
      </c>
      <c r="AF293" s="135">
        <f t="shared" ca="1" si="156"/>
        <v>0</v>
      </c>
      <c r="AG293" s="135">
        <f t="shared" ca="1" si="156"/>
        <v>0</v>
      </c>
      <c r="AH293" s="135">
        <f t="shared" ca="1" si="156"/>
        <v>0</v>
      </c>
      <c r="AI293" s="135">
        <f t="shared" ca="1" si="156"/>
        <v>0</v>
      </c>
      <c r="AJ293" s="135">
        <f t="shared" ca="1" si="153"/>
        <v>0</v>
      </c>
      <c r="AK293" s="135">
        <f t="shared" ca="1" si="153"/>
        <v>0</v>
      </c>
      <c r="AL293" s="135">
        <f t="shared" ca="1" si="153"/>
        <v>0</v>
      </c>
      <c r="AM293" s="135">
        <f t="shared" ca="1" si="153"/>
        <v>0</v>
      </c>
      <c r="AN293" s="135">
        <f t="shared" ca="1" si="153"/>
        <v>0</v>
      </c>
      <c r="AO293" s="135">
        <f t="shared" ca="1" si="153"/>
        <v>0</v>
      </c>
      <c r="AP293" s="135">
        <f t="shared" ca="1" si="153"/>
        <v>0</v>
      </c>
      <c r="AQ293" s="135">
        <f t="shared" ca="1" si="153"/>
        <v>0</v>
      </c>
      <c r="AR293" s="135">
        <f t="shared" ca="1" si="153"/>
        <v>0</v>
      </c>
      <c r="AS293" s="135">
        <f t="shared" ca="1" si="153"/>
        <v>0</v>
      </c>
      <c r="AT293" s="135">
        <f t="shared" ca="1" si="153"/>
        <v>0</v>
      </c>
      <c r="AU293" s="135">
        <f t="shared" ca="1" si="153"/>
        <v>0</v>
      </c>
      <c r="AV293" s="135">
        <f t="shared" ca="1" si="153"/>
        <v>0</v>
      </c>
      <c r="AW293" s="135">
        <f t="shared" ca="1" si="154"/>
        <v>0</v>
      </c>
      <c r="AX293" s="135">
        <f t="shared" ca="1" si="154"/>
        <v>0</v>
      </c>
      <c r="AY293" s="135">
        <f t="shared" ca="1" si="154"/>
        <v>0</v>
      </c>
      <c r="AZ293" s="135">
        <f t="shared" ca="1" si="154"/>
        <v>0</v>
      </c>
      <c r="BA293" s="135">
        <f t="shared" ca="1" si="154"/>
        <v>0</v>
      </c>
      <c r="BB293" s="135">
        <f t="shared" ca="1" si="154"/>
        <v>0</v>
      </c>
      <c r="BC293" s="135">
        <f t="shared" ca="1" si="154"/>
        <v>0</v>
      </c>
      <c r="BD293" s="135">
        <f t="shared" ca="1" si="154"/>
        <v>0</v>
      </c>
      <c r="BE293" s="135">
        <f t="shared" ca="1" si="154"/>
        <v>0</v>
      </c>
      <c r="BF293" s="135">
        <f t="shared" ca="1" si="154"/>
        <v>0</v>
      </c>
      <c r="BG293" s="135">
        <f t="shared" ca="1" si="154"/>
        <v>0</v>
      </c>
      <c r="BH293" s="135">
        <f t="shared" ca="1" si="154"/>
        <v>0</v>
      </c>
      <c r="BI293" s="135">
        <f t="shared" ca="1" si="154"/>
        <v>0</v>
      </c>
      <c r="BJ293" s="135">
        <f t="shared" ca="1" si="154"/>
        <v>0</v>
      </c>
      <c r="BK293" s="135">
        <f t="shared" ca="1" si="154"/>
        <v>0</v>
      </c>
      <c r="BL293" s="135"/>
      <c r="BM293" s="135">
        <f ca="1">IF(INDEX($D293:$BV293, 1, MATCH(BM$11,$D$15:$BV$15,0))&gt;=PV_Zone_Ranking!$C$45,0,1)</f>
        <v>0</v>
      </c>
      <c r="BN293" s="135">
        <f t="shared" ca="1" si="141"/>
        <v>0</v>
      </c>
      <c r="BQ293">
        <f ca="1">IF(PV_Zone_Ranking!$AK$18="SS",0,IF(PV_Zone_Ranking!$G$29=0,0,1-(INDEX($D293:$BY293, 1, MATCH(BQ$11,$D$15:$BY$15,0))-PV_Zone_Ranking!$F$29)/(PV_Zone_Ranking!$G$29-PV_Zone_Ranking!$F$29)))</f>
        <v>3.8575399157771662</v>
      </c>
      <c r="BR293">
        <f>IF(PV_Zone_Ranking!$AK$18="TX",0,IF(PV_Zone_Ranking!$G$29=0,0,1-(INDEX($D293:$BY293, 1, MATCH(BR$11,$D$15:$BY$15,0))-PV_Zone_Ranking!$F$29)/(PV_Zone_Ranking!$G$29-PV_Zone_Ranking!$F$29)))</f>
        <v>0</v>
      </c>
      <c r="BS293">
        <f ca="1">IF(PV_Zone_Ranking!$G$30=0,0,1-(INDEX($D293:$BY293, 1, MATCH(BS$11,$D$15:$BY$15,0))-PV_Zone_Ranking!$F$30)/(PV_Zone_Ranking!$G$30-PV_Zone_Ranking!$F$30))</f>
        <v>1.0774207710083805</v>
      </c>
      <c r="BT293">
        <f ca="1">IF(PV_Zone_Ranking!$G$28=0,0,1-(INDEX($D293:$BY293, 1, MATCH(BT$11,$D$15:$BY$15,0))-PV_Zone_Ranking!$F$28)/(PV_Zone_Ranking!$G$28-PV_Zone_Ranking!$F$28))</f>
        <v>16.799370740204573</v>
      </c>
      <c r="BU293">
        <f ca="1">IF(PV_Zone_Ranking!$AK$18="SS",0,IF(PV_Zone_Ranking!$G$26=0,0,1-(INDEX($D293:$BY293, 1, MATCH(BU$11,$D$15:$BY$15,0))-PV_Zone_Ranking!$F$26)/(PV_Zone_Ranking!$G$26-PV_Zone_Ranking!$F$26)))</f>
        <v>19.138888658952798</v>
      </c>
      <c r="BV293">
        <f>IF(PV_Zone_Ranking!$AK$18="TX",0,IF(PV_Zone_Ranking!$G$26=0,0,1-(INDEX($D293:$BY293, 1, MATCH(BV$11,$D$15:$BY$15,0))-PV_Zone_Ranking!$F$26)/(PV_Zone_Ranking!$G$26-PV_Zone_Ranking!$F$26)))</f>
        <v>0</v>
      </c>
      <c r="BW293">
        <v>96</v>
      </c>
      <c r="BX293">
        <f t="shared" ca="1" si="152"/>
        <v>0</v>
      </c>
      <c r="BY293">
        <f t="shared" ca="1" si="152"/>
        <v>0</v>
      </c>
      <c r="BZ293">
        <f t="shared" ca="1" si="152"/>
        <v>0</v>
      </c>
      <c r="CA293">
        <f t="shared" ca="1" si="152"/>
        <v>0</v>
      </c>
      <c r="CB293">
        <f t="shared" ca="1" si="152"/>
        <v>0</v>
      </c>
      <c r="CC293">
        <f t="shared" ca="1" si="152"/>
        <v>0</v>
      </c>
      <c r="CD293">
        <f t="shared" ca="1" si="152"/>
        <v>0</v>
      </c>
      <c r="CE293">
        <f t="shared" ca="1" si="152"/>
        <v>0</v>
      </c>
      <c r="CF293">
        <f t="shared" ca="1" si="152"/>
        <v>0</v>
      </c>
      <c r="CG293">
        <f t="shared" ca="1" si="152"/>
        <v>0</v>
      </c>
      <c r="CH293" s="3">
        <f t="shared" ca="1" si="148"/>
        <v>0</v>
      </c>
      <c r="CI293" s="3">
        <f ca="1">IF($BN293=0,IF(PV_Zone_Ranking!$AK$18="SS",INDEX($D293:$BY293, 1, MATCH(CI$11,$D$15:$BY$15,0)),IF(PV_Zone_Ranking!$AK$18="TX",INDEX($D293:$BY293, 1, MATCH(CI$12,$D$15:$BY$15,0)),"Error")),0)</f>
        <v>0</v>
      </c>
      <c r="CJ293" s="4">
        <f t="shared" ca="1" si="146"/>
        <v>0</v>
      </c>
      <c r="CK293">
        <f t="shared" ca="1" si="149"/>
        <v>0</v>
      </c>
      <c r="CL293">
        <f t="shared" ca="1" si="150"/>
        <v>0</v>
      </c>
      <c r="CM293" s="4" t="str">
        <f ca="1">IF(D293=0,"",IF(CH293=0,"",COUNTIF($CH$16:$CH$197,"&gt;"&amp;CH293)+COUNTIF($CH$197:$CH293,CH293)))</f>
        <v/>
      </c>
      <c r="CN293" t="str">
        <f ca="1">IF(D293=0,"",IF(CH293=0,"",COUNTIFS($CI$16:$CI$197,"&lt;"&amp;CI293,$CI$16:$CI$197,"&lt;&gt;"&amp;0)+COUNTIF($CI$197:$CI293,CI293)))</f>
        <v/>
      </c>
      <c r="CQ293">
        <v>278</v>
      </c>
      <c r="CR293" t="e">
        <f t="shared" ca="1" si="135"/>
        <v>#N/A</v>
      </c>
      <c r="CS293" t="e">
        <f t="shared" ca="1" si="135"/>
        <v>#N/A</v>
      </c>
      <c r="CT293" s="3" t="e">
        <f t="shared" ca="1" si="135"/>
        <v>#N/A</v>
      </c>
      <c r="CU293" s="3" t="e">
        <f t="shared" ca="1" si="135"/>
        <v>#N/A</v>
      </c>
      <c r="CV293" s="4" t="e">
        <f t="shared" ca="1" si="135"/>
        <v>#N/A</v>
      </c>
      <c r="CW293" s="4" t="e">
        <f t="shared" ca="1" si="142"/>
        <v>#N/A</v>
      </c>
      <c r="CY293">
        <v>278</v>
      </c>
      <c r="CZ293" t="e">
        <f t="shared" ca="1" si="140"/>
        <v>#N/A</v>
      </c>
      <c r="DA293" t="e">
        <f t="shared" ca="1" si="140"/>
        <v>#N/A</v>
      </c>
      <c r="DB293" s="3" t="e">
        <f t="shared" ca="1" si="140"/>
        <v>#N/A</v>
      </c>
      <c r="DC293" s="3" t="e">
        <f t="shared" ca="1" si="140"/>
        <v>#N/A</v>
      </c>
      <c r="DD293" s="4" t="e">
        <f t="shared" ca="1" si="140"/>
        <v>#N/A</v>
      </c>
      <c r="DE293" s="4" t="e">
        <f t="shared" ca="1" si="143"/>
        <v>#N/A</v>
      </c>
      <c r="DF293" t="e">
        <f t="shared" ca="1" si="144"/>
        <v>#N/A</v>
      </c>
    </row>
    <row r="294" spans="4:110" x14ac:dyDescent="0.2">
      <c r="D294" s="135">
        <f t="shared" ca="1" si="155"/>
        <v>0</v>
      </c>
      <c r="E294" s="135">
        <f t="shared" ca="1" si="155"/>
        <v>0</v>
      </c>
      <c r="F294" s="135">
        <f t="shared" ca="1" si="155"/>
        <v>0</v>
      </c>
      <c r="G294" s="135">
        <f t="shared" ca="1" si="155"/>
        <v>0</v>
      </c>
      <c r="H294" s="135">
        <f t="shared" ca="1" si="155"/>
        <v>0</v>
      </c>
      <c r="I294" s="135">
        <f t="shared" ca="1" si="155"/>
        <v>0</v>
      </c>
      <c r="J294" s="2">
        <f t="shared" ca="1" si="155"/>
        <v>0</v>
      </c>
      <c r="K294" s="135">
        <f t="shared" ca="1" si="155"/>
        <v>0</v>
      </c>
      <c r="L294" s="135">
        <f t="shared" ca="1" si="155"/>
        <v>0</v>
      </c>
      <c r="M294" s="135">
        <f t="shared" ca="1" si="155"/>
        <v>0</v>
      </c>
      <c r="N294" s="135">
        <f t="shared" ca="1" si="155"/>
        <v>0</v>
      </c>
      <c r="O294" s="135">
        <f t="shared" ca="1" si="155"/>
        <v>0</v>
      </c>
      <c r="P294" s="135">
        <f t="shared" ca="1" si="155"/>
        <v>0</v>
      </c>
      <c r="Q294" s="135">
        <f t="shared" ca="1" si="155"/>
        <v>0</v>
      </c>
      <c r="R294" s="135">
        <f t="shared" ca="1" si="155"/>
        <v>0</v>
      </c>
      <c r="S294" s="135">
        <f t="shared" ca="1" si="155"/>
        <v>0</v>
      </c>
      <c r="T294" s="135">
        <f t="shared" ca="1" si="156"/>
        <v>0</v>
      </c>
      <c r="U294" s="135">
        <f t="shared" ca="1" si="156"/>
        <v>0</v>
      </c>
      <c r="V294" s="135">
        <f t="shared" ca="1" si="156"/>
        <v>0</v>
      </c>
      <c r="W294" s="135">
        <f t="shared" ca="1" si="156"/>
        <v>0</v>
      </c>
      <c r="X294" s="135">
        <f t="shared" ca="1" si="156"/>
        <v>0</v>
      </c>
      <c r="Y294" s="135">
        <f t="shared" ca="1" si="156"/>
        <v>0</v>
      </c>
      <c r="Z294" s="135">
        <f t="shared" ca="1" si="156"/>
        <v>0</v>
      </c>
      <c r="AA294" s="135">
        <f t="shared" ca="1" si="156"/>
        <v>0</v>
      </c>
      <c r="AB294" s="135">
        <f t="shared" ca="1" si="156"/>
        <v>0</v>
      </c>
      <c r="AC294" s="135">
        <f t="shared" ca="1" si="156"/>
        <v>0</v>
      </c>
      <c r="AD294" s="135">
        <f t="shared" ca="1" si="156"/>
        <v>0</v>
      </c>
      <c r="AE294" s="135">
        <f t="shared" ca="1" si="156"/>
        <v>0</v>
      </c>
      <c r="AF294" s="135">
        <f t="shared" ca="1" si="156"/>
        <v>0</v>
      </c>
      <c r="AG294" s="135">
        <f t="shared" ca="1" si="156"/>
        <v>0</v>
      </c>
      <c r="AH294" s="135">
        <f t="shared" ca="1" si="156"/>
        <v>0</v>
      </c>
      <c r="AI294" s="135">
        <f t="shared" ca="1" si="156"/>
        <v>0</v>
      </c>
      <c r="AJ294" s="135">
        <f t="shared" ca="1" si="153"/>
        <v>0</v>
      </c>
      <c r="AK294" s="135">
        <f t="shared" ca="1" si="153"/>
        <v>0</v>
      </c>
      <c r="AL294" s="135">
        <f t="shared" ca="1" si="153"/>
        <v>0</v>
      </c>
      <c r="AM294" s="135">
        <f t="shared" ca="1" si="153"/>
        <v>0</v>
      </c>
      <c r="AN294" s="135">
        <f t="shared" ca="1" si="153"/>
        <v>0</v>
      </c>
      <c r="AO294" s="135">
        <f t="shared" ca="1" si="153"/>
        <v>0</v>
      </c>
      <c r="AP294" s="135">
        <f t="shared" ca="1" si="153"/>
        <v>0</v>
      </c>
      <c r="AQ294" s="135">
        <f t="shared" ca="1" si="153"/>
        <v>0</v>
      </c>
      <c r="AR294" s="135">
        <f t="shared" ca="1" si="153"/>
        <v>0</v>
      </c>
      <c r="AS294" s="135">
        <f t="shared" ca="1" si="153"/>
        <v>0</v>
      </c>
      <c r="AT294" s="135">
        <f t="shared" ca="1" si="153"/>
        <v>0</v>
      </c>
      <c r="AU294" s="135">
        <f t="shared" ca="1" si="153"/>
        <v>0</v>
      </c>
      <c r="AV294" s="135">
        <f t="shared" ca="1" si="153"/>
        <v>0</v>
      </c>
      <c r="AW294" s="135">
        <f t="shared" ca="1" si="154"/>
        <v>0</v>
      </c>
      <c r="AX294" s="135">
        <f t="shared" ca="1" si="154"/>
        <v>0</v>
      </c>
      <c r="AY294" s="135">
        <f t="shared" ca="1" si="154"/>
        <v>0</v>
      </c>
      <c r="AZ294" s="135">
        <f t="shared" ca="1" si="154"/>
        <v>0</v>
      </c>
      <c r="BA294" s="135">
        <f t="shared" ca="1" si="154"/>
        <v>0</v>
      </c>
      <c r="BB294" s="135">
        <f t="shared" ca="1" si="154"/>
        <v>0</v>
      </c>
      <c r="BC294" s="135">
        <f t="shared" ca="1" si="154"/>
        <v>0</v>
      </c>
      <c r="BD294" s="135">
        <f t="shared" ca="1" si="154"/>
        <v>0</v>
      </c>
      <c r="BE294" s="135">
        <f t="shared" ca="1" si="154"/>
        <v>0</v>
      </c>
      <c r="BF294" s="135">
        <f t="shared" ca="1" si="154"/>
        <v>0</v>
      </c>
      <c r="BG294" s="135">
        <f t="shared" ca="1" si="154"/>
        <v>0</v>
      </c>
      <c r="BH294" s="135">
        <f t="shared" ca="1" si="154"/>
        <v>0</v>
      </c>
      <c r="BI294" s="135">
        <f t="shared" ca="1" si="154"/>
        <v>0</v>
      </c>
      <c r="BJ294" s="135">
        <f t="shared" ca="1" si="154"/>
        <v>0</v>
      </c>
      <c r="BK294" s="135">
        <f t="shared" ca="1" si="154"/>
        <v>0</v>
      </c>
      <c r="BL294" s="135"/>
      <c r="BM294" s="135">
        <f ca="1">IF(INDEX($D294:$BV294, 1, MATCH(BM$11,$D$15:$BV$15,0))&gt;=PV_Zone_Ranking!$C$45,0,1)</f>
        <v>0</v>
      </c>
      <c r="BN294" s="135">
        <f t="shared" ca="1" si="141"/>
        <v>0</v>
      </c>
      <c r="BQ294">
        <f ca="1">IF(PV_Zone_Ranking!$AK$18="SS",0,IF(PV_Zone_Ranking!$G$29=0,0,1-(INDEX($D294:$BY294, 1, MATCH(BQ$11,$D$15:$BY$15,0))-PV_Zone_Ranking!$F$29)/(PV_Zone_Ranking!$G$29-PV_Zone_Ranking!$F$29)))</f>
        <v>3.8575399157771662</v>
      </c>
      <c r="BR294">
        <f>IF(PV_Zone_Ranking!$AK$18="TX",0,IF(PV_Zone_Ranking!$G$29=0,0,1-(INDEX($D294:$BY294, 1, MATCH(BR$11,$D$15:$BY$15,0))-PV_Zone_Ranking!$F$29)/(PV_Zone_Ranking!$G$29-PV_Zone_Ranking!$F$29)))</f>
        <v>0</v>
      </c>
      <c r="BS294">
        <f ca="1">IF(PV_Zone_Ranking!$G$30=0,0,1-(INDEX($D294:$BY294, 1, MATCH(BS$11,$D$15:$BY$15,0))-PV_Zone_Ranking!$F$30)/(PV_Zone_Ranking!$G$30-PV_Zone_Ranking!$F$30))</f>
        <v>1.0774207710083805</v>
      </c>
      <c r="BT294">
        <f ca="1">IF(PV_Zone_Ranking!$G$28=0,0,1-(INDEX($D294:$BY294, 1, MATCH(BT$11,$D$15:$BY$15,0))-PV_Zone_Ranking!$F$28)/(PV_Zone_Ranking!$G$28-PV_Zone_Ranking!$F$28))</f>
        <v>16.799370740204573</v>
      </c>
      <c r="BU294">
        <f ca="1">IF(PV_Zone_Ranking!$AK$18="SS",0,IF(PV_Zone_Ranking!$G$26=0,0,1-(INDEX($D294:$BY294, 1, MATCH(BU$11,$D$15:$BY$15,0))-PV_Zone_Ranking!$F$26)/(PV_Zone_Ranking!$G$26-PV_Zone_Ranking!$F$26)))</f>
        <v>19.138888658952798</v>
      </c>
      <c r="BV294">
        <f>IF(PV_Zone_Ranking!$AK$18="TX",0,IF(PV_Zone_Ranking!$G$26=0,0,1-(INDEX($D294:$BY294, 1, MATCH(BV$11,$D$15:$BY$15,0))-PV_Zone_Ranking!$F$26)/(PV_Zone_Ranking!$G$26-PV_Zone_Ranking!$F$26)))</f>
        <v>0</v>
      </c>
      <c r="BW294">
        <v>97</v>
      </c>
      <c r="BX294">
        <f t="shared" ca="1" si="152"/>
        <v>0</v>
      </c>
      <c r="BY294">
        <f t="shared" ca="1" si="152"/>
        <v>0</v>
      </c>
      <c r="BZ294">
        <f t="shared" ca="1" si="152"/>
        <v>0</v>
      </c>
      <c r="CA294">
        <f t="shared" ca="1" si="152"/>
        <v>0</v>
      </c>
      <c r="CB294">
        <f t="shared" ca="1" si="152"/>
        <v>0</v>
      </c>
      <c r="CC294">
        <f t="shared" ca="1" si="152"/>
        <v>0</v>
      </c>
      <c r="CD294">
        <f t="shared" ca="1" si="152"/>
        <v>0</v>
      </c>
      <c r="CE294">
        <f t="shared" ca="1" si="152"/>
        <v>0</v>
      </c>
      <c r="CF294">
        <f t="shared" ca="1" si="152"/>
        <v>0</v>
      </c>
      <c r="CG294">
        <f t="shared" ca="1" si="152"/>
        <v>0</v>
      </c>
      <c r="CH294" s="3">
        <f t="shared" ca="1" si="148"/>
        <v>0</v>
      </c>
      <c r="CI294" s="3">
        <f ca="1">IF($BN294=0,IF(PV_Zone_Ranking!$AK$18="SS",INDEX($D294:$BY294, 1, MATCH(CI$11,$D$15:$BY$15,0)),IF(PV_Zone_Ranking!$AK$18="TX",INDEX($D294:$BY294, 1, MATCH(CI$12,$D$15:$BY$15,0)),"Error")),0)</f>
        <v>0</v>
      </c>
      <c r="CJ294" s="4">
        <f t="shared" ca="1" si="146"/>
        <v>0</v>
      </c>
      <c r="CK294">
        <f t="shared" ca="1" si="149"/>
        <v>0</v>
      </c>
      <c r="CL294">
        <f t="shared" ca="1" si="150"/>
        <v>0</v>
      </c>
      <c r="CM294" s="4" t="str">
        <f ca="1">IF(D294=0,"",IF(CH294=0,"",COUNTIF($CH$16:$CH$197,"&gt;"&amp;CH294)+COUNTIF($CH$197:$CH294,CH294)))</f>
        <v/>
      </c>
      <c r="CN294" t="str">
        <f ca="1">IF(D294=0,"",IF(CH294=0,"",COUNTIFS($CI$16:$CI$197,"&lt;"&amp;CI294,$CI$16:$CI$197,"&lt;&gt;"&amp;0)+COUNTIF($CI$197:$CI294,CI294)))</f>
        <v/>
      </c>
      <c r="CQ294">
        <v>279</v>
      </c>
      <c r="CR294" t="e">
        <f t="shared" ca="1" si="135"/>
        <v>#N/A</v>
      </c>
      <c r="CS294" t="e">
        <f t="shared" ca="1" si="135"/>
        <v>#N/A</v>
      </c>
      <c r="CT294" s="3" t="e">
        <f t="shared" ca="1" si="135"/>
        <v>#N/A</v>
      </c>
      <c r="CU294" s="3" t="e">
        <f t="shared" ca="1" si="135"/>
        <v>#N/A</v>
      </c>
      <c r="CV294" s="4" t="e">
        <f t="shared" ca="1" si="135"/>
        <v>#N/A</v>
      </c>
      <c r="CW294" s="4" t="e">
        <f t="shared" ca="1" si="142"/>
        <v>#N/A</v>
      </c>
      <c r="CY294">
        <v>279</v>
      </c>
      <c r="CZ294" t="e">
        <f t="shared" ca="1" si="140"/>
        <v>#N/A</v>
      </c>
      <c r="DA294" t="e">
        <f t="shared" ca="1" si="140"/>
        <v>#N/A</v>
      </c>
      <c r="DB294" s="3" t="e">
        <f t="shared" ca="1" si="140"/>
        <v>#N/A</v>
      </c>
      <c r="DC294" s="3" t="e">
        <f t="shared" ca="1" si="140"/>
        <v>#N/A</v>
      </c>
      <c r="DD294" s="4" t="e">
        <f t="shared" ca="1" si="140"/>
        <v>#N/A</v>
      </c>
      <c r="DE294" s="4" t="e">
        <f t="shared" ca="1" si="143"/>
        <v>#N/A</v>
      </c>
      <c r="DF294" t="e">
        <f t="shared" ca="1" si="144"/>
        <v>#N/A</v>
      </c>
    </row>
    <row r="295" spans="4:110" x14ac:dyDescent="0.2">
      <c r="D295" s="135">
        <f t="shared" ca="1" si="155"/>
        <v>0</v>
      </c>
      <c r="E295" s="135">
        <f t="shared" ca="1" si="155"/>
        <v>0</v>
      </c>
      <c r="F295" s="135">
        <f t="shared" ca="1" si="155"/>
        <v>0</v>
      </c>
      <c r="G295" s="135">
        <f t="shared" ca="1" si="155"/>
        <v>0</v>
      </c>
      <c r="H295" s="135">
        <f t="shared" ca="1" si="155"/>
        <v>0</v>
      </c>
      <c r="I295" s="135">
        <f t="shared" ca="1" si="155"/>
        <v>0</v>
      </c>
      <c r="J295" s="2">
        <f t="shared" ca="1" si="155"/>
        <v>0</v>
      </c>
      <c r="K295" s="135">
        <f t="shared" ca="1" si="155"/>
        <v>0</v>
      </c>
      <c r="L295" s="135">
        <f t="shared" ca="1" si="155"/>
        <v>0</v>
      </c>
      <c r="M295" s="135">
        <f t="shared" ca="1" si="155"/>
        <v>0</v>
      </c>
      <c r="N295" s="135">
        <f t="shared" ca="1" si="155"/>
        <v>0</v>
      </c>
      <c r="O295" s="135">
        <f t="shared" ca="1" si="155"/>
        <v>0</v>
      </c>
      <c r="P295" s="135">
        <f t="shared" ca="1" si="155"/>
        <v>0</v>
      </c>
      <c r="Q295" s="135">
        <f t="shared" ca="1" si="155"/>
        <v>0</v>
      </c>
      <c r="R295" s="135">
        <f t="shared" ca="1" si="155"/>
        <v>0</v>
      </c>
      <c r="S295" s="135">
        <f t="shared" ca="1" si="155"/>
        <v>0</v>
      </c>
      <c r="T295" s="135">
        <f t="shared" ca="1" si="156"/>
        <v>0</v>
      </c>
      <c r="U295" s="135">
        <f t="shared" ca="1" si="156"/>
        <v>0</v>
      </c>
      <c r="V295" s="135">
        <f t="shared" ca="1" si="156"/>
        <v>0</v>
      </c>
      <c r="W295" s="135">
        <f t="shared" ca="1" si="156"/>
        <v>0</v>
      </c>
      <c r="X295" s="135">
        <f t="shared" ca="1" si="156"/>
        <v>0</v>
      </c>
      <c r="Y295" s="135">
        <f t="shared" ca="1" si="156"/>
        <v>0</v>
      </c>
      <c r="Z295" s="135">
        <f t="shared" ca="1" si="156"/>
        <v>0</v>
      </c>
      <c r="AA295" s="135">
        <f t="shared" ca="1" si="156"/>
        <v>0</v>
      </c>
      <c r="AB295" s="135">
        <f t="shared" ca="1" si="156"/>
        <v>0</v>
      </c>
      <c r="AC295" s="135">
        <f t="shared" ca="1" si="156"/>
        <v>0</v>
      </c>
      <c r="AD295" s="135">
        <f t="shared" ca="1" si="156"/>
        <v>0</v>
      </c>
      <c r="AE295" s="135">
        <f t="shared" ca="1" si="156"/>
        <v>0</v>
      </c>
      <c r="AF295" s="135">
        <f t="shared" ca="1" si="156"/>
        <v>0</v>
      </c>
      <c r="AG295" s="135">
        <f t="shared" ca="1" si="156"/>
        <v>0</v>
      </c>
      <c r="AH295" s="135">
        <f t="shared" ca="1" si="156"/>
        <v>0</v>
      </c>
      <c r="AI295" s="135">
        <f t="shared" ca="1" si="156"/>
        <v>0</v>
      </c>
      <c r="AJ295" s="135">
        <f t="shared" ca="1" si="153"/>
        <v>0</v>
      </c>
      <c r="AK295" s="135">
        <f t="shared" ca="1" si="153"/>
        <v>0</v>
      </c>
      <c r="AL295" s="135">
        <f t="shared" ca="1" si="153"/>
        <v>0</v>
      </c>
      <c r="AM295" s="135">
        <f t="shared" ca="1" si="153"/>
        <v>0</v>
      </c>
      <c r="AN295" s="135">
        <f t="shared" ca="1" si="153"/>
        <v>0</v>
      </c>
      <c r="AO295" s="135">
        <f t="shared" ca="1" si="153"/>
        <v>0</v>
      </c>
      <c r="AP295" s="135">
        <f t="shared" ca="1" si="153"/>
        <v>0</v>
      </c>
      <c r="AQ295" s="135">
        <f t="shared" ca="1" si="153"/>
        <v>0</v>
      </c>
      <c r="AR295" s="135">
        <f t="shared" ca="1" si="153"/>
        <v>0</v>
      </c>
      <c r="AS295" s="135">
        <f t="shared" ca="1" si="153"/>
        <v>0</v>
      </c>
      <c r="AT295" s="135">
        <f t="shared" ca="1" si="153"/>
        <v>0</v>
      </c>
      <c r="AU295" s="135">
        <f t="shared" ref="AJ295:AV315" ca="1" si="157">INDIRECT($B$3&amp;"!R"&amp;(ROW()-$D$14)&amp;"C"&amp;(COLUMN()-$C$15),FALSE)</f>
        <v>0</v>
      </c>
      <c r="AV295" s="135">
        <f t="shared" ca="1" si="157"/>
        <v>0</v>
      </c>
      <c r="AW295" s="135">
        <f t="shared" ca="1" si="154"/>
        <v>0</v>
      </c>
      <c r="AX295" s="135">
        <f t="shared" ca="1" si="154"/>
        <v>0</v>
      </c>
      <c r="AY295" s="135">
        <f t="shared" ca="1" si="154"/>
        <v>0</v>
      </c>
      <c r="AZ295" s="135">
        <f t="shared" ca="1" si="154"/>
        <v>0</v>
      </c>
      <c r="BA295" s="135">
        <f t="shared" ca="1" si="154"/>
        <v>0</v>
      </c>
      <c r="BB295" s="135">
        <f t="shared" ca="1" si="154"/>
        <v>0</v>
      </c>
      <c r="BC295" s="135">
        <f t="shared" ca="1" si="154"/>
        <v>0</v>
      </c>
      <c r="BD295" s="135">
        <f t="shared" ca="1" si="154"/>
        <v>0</v>
      </c>
      <c r="BE295" s="135">
        <f t="shared" ca="1" si="154"/>
        <v>0</v>
      </c>
      <c r="BF295" s="135">
        <f t="shared" ca="1" si="154"/>
        <v>0</v>
      </c>
      <c r="BG295" s="135">
        <f t="shared" ca="1" si="154"/>
        <v>0</v>
      </c>
      <c r="BH295" s="135">
        <f t="shared" ca="1" si="154"/>
        <v>0</v>
      </c>
      <c r="BI295" s="135">
        <f t="shared" ca="1" si="154"/>
        <v>0</v>
      </c>
      <c r="BJ295" s="135">
        <f t="shared" ca="1" si="154"/>
        <v>0</v>
      </c>
      <c r="BK295" s="135">
        <f t="shared" ca="1" si="154"/>
        <v>0</v>
      </c>
      <c r="BL295" s="135"/>
      <c r="BM295" s="135">
        <f ca="1">IF(INDEX($D295:$BV295, 1, MATCH(BM$11,$D$15:$BV$15,0))&gt;=PV_Zone_Ranking!$C$45,0,1)</f>
        <v>0</v>
      </c>
      <c r="BN295" s="135">
        <f t="shared" ca="1" si="141"/>
        <v>0</v>
      </c>
      <c r="BQ295">
        <f ca="1">IF(PV_Zone_Ranking!$AK$18="SS",0,IF(PV_Zone_Ranking!$G$29=0,0,1-(INDEX($D295:$BY295, 1, MATCH(BQ$11,$D$15:$BY$15,0))-PV_Zone_Ranking!$F$29)/(PV_Zone_Ranking!$G$29-PV_Zone_Ranking!$F$29)))</f>
        <v>3.8575399157771662</v>
      </c>
      <c r="BR295">
        <f>IF(PV_Zone_Ranking!$AK$18="TX",0,IF(PV_Zone_Ranking!$G$29=0,0,1-(INDEX($D295:$BY295, 1, MATCH(BR$11,$D$15:$BY$15,0))-PV_Zone_Ranking!$F$29)/(PV_Zone_Ranking!$G$29-PV_Zone_Ranking!$F$29)))</f>
        <v>0</v>
      </c>
      <c r="BS295">
        <f ca="1">IF(PV_Zone_Ranking!$G$30=0,0,1-(INDEX($D295:$BY295, 1, MATCH(BS$11,$D$15:$BY$15,0))-PV_Zone_Ranking!$F$30)/(PV_Zone_Ranking!$G$30-PV_Zone_Ranking!$F$30))</f>
        <v>1.0774207710083805</v>
      </c>
      <c r="BT295">
        <f ca="1">IF(PV_Zone_Ranking!$G$28=0,0,1-(INDEX($D295:$BY295, 1, MATCH(BT$11,$D$15:$BY$15,0))-PV_Zone_Ranking!$F$28)/(PV_Zone_Ranking!$G$28-PV_Zone_Ranking!$F$28))</f>
        <v>16.799370740204573</v>
      </c>
      <c r="BU295">
        <f ca="1">IF(PV_Zone_Ranking!$AK$18="SS",0,IF(PV_Zone_Ranking!$G$26=0,0,1-(INDEX($D295:$BY295, 1, MATCH(BU$11,$D$15:$BY$15,0))-PV_Zone_Ranking!$F$26)/(PV_Zone_Ranking!$G$26-PV_Zone_Ranking!$F$26)))</f>
        <v>19.138888658952798</v>
      </c>
      <c r="BV295">
        <f>IF(PV_Zone_Ranking!$AK$18="TX",0,IF(PV_Zone_Ranking!$G$26=0,0,1-(INDEX($D295:$BY295, 1, MATCH(BV$11,$D$15:$BY$15,0))-PV_Zone_Ranking!$F$26)/(PV_Zone_Ranking!$G$26-PV_Zone_Ranking!$F$26)))</f>
        <v>0</v>
      </c>
      <c r="BW295">
        <v>98</v>
      </c>
      <c r="BX295">
        <f t="shared" ca="1" si="152"/>
        <v>0</v>
      </c>
      <c r="BY295">
        <f t="shared" ca="1" si="152"/>
        <v>0</v>
      </c>
      <c r="BZ295">
        <f t="shared" ca="1" si="152"/>
        <v>0</v>
      </c>
      <c r="CA295">
        <f t="shared" ca="1" si="152"/>
        <v>0</v>
      </c>
      <c r="CB295">
        <f t="shared" ca="1" si="152"/>
        <v>0</v>
      </c>
      <c r="CC295">
        <f t="shared" ca="1" si="152"/>
        <v>0</v>
      </c>
      <c r="CD295">
        <f t="shared" ca="1" si="152"/>
        <v>0</v>
      </c>
      <c r="CE295">
        <f t="shared" ca="1" si="152"/>
        <v>0</v>
      </c>
      <c r="CF295">
        <f t="shared" ca="1" si="152"/>
        <v>0</v>
      </c>
      <c r="CG295">
        <f t="shared" ca="1" si="152"/>
        <v>0</v>
      </c>
      <c r="CH295" s="3">
        <f t="shared" ca="1" si="148"/>
        <v>0</v>
      </c>
      <c r="CI295" s="3">
        <f ca="1">IF($BN295=0,IF(PV_Zone_Ranking!$AK$18="SS",INDEX($D295:$BY295, 1, MATCH(CI$11,$D$15:$BY$15,0)),IF(PV_Zone_Ranking!$AK$18="TX",INDEX($D295:$BY295, 1, MATCH(CI$12,$D$15:$BY$15,0)),"Error")),0)</f>
        <v>0</v>
      </c>
      <c r="CJ295" s="4">
        <f t="shared" ca="1" si="146"/>
        <v>0</v>
      </c>
      <c r="CK295">
        <f t="shared" ca="1" si="149"/>
        <v>0</v>
      </c>
      <c r="CL295">
        <f t="shared" ca="1" si="150"/>
        <v>0</v>
      </c>
      <c r="CM295" s="4" t="str">
        <f ca="1">IF(D295=0,"",IF(CH295=0,"",COUNTIF($CH$16:$CH$197,"&gt;"&amp;CH295)+COUNTIF($CH$197:$CH295,CH295)))</f>
        <v/>
      </c>
      <c r="CN295" t="str">
        <f ca="1">IF(D295=0,"",IF(CH295=0,"",COUNTIFS($CI$16:$CI$197,"&lt;"&amp;CI295,$CI$16:$CI$197,"&lt;&gt;"&amp;0)+COUNTIF($CI$197:$CI295,CI295)))</f>
        <v/>
      </c>
      <c r="CQ295">
        <v>280</v>
      </c>
      <c r="CR295" t="e">
        <f t="shared" ca="1" si="135"/>
        <v>#N/A</v>
      </c>
      <c r="CS295" t="e">
        <f t="shared" ca="1" si="135"/>
        <v>#N/A</v>
      </c>
      <c r="CT295" s="3" t="e">
        <f t="shared" ca="1" si="135"/>
        <v>#N/A</v>
      </c>
      <c r="CU295" s="3" t="e">
        <f t="shared" ca="1" si="135"/>
        <v>#N/A</v>
      </c>
      <c r="CV295" s="4" t="e">
        <f t="shared" ca="1" si="135"/>
        <v>#N/A</v>
      </c>
      <c r="CW295" s="4" t="e">
        <f t="shared" ca="1" si="142"/>
        <v>#N/A</v>
      </c>
      <c r="CY295">
        <v>280</v>
      </c>
      <c r="CZ295" t="e">
        <f t="shared" ca="1" si="140"/>
        <v>#N/A</v>
      </c>
      <c r="DA295" t="e">
        <f t="shared" ca="1" si="140"/>
        <v>#N/A</v>
      </c>
      <c r="DB295" s="3" t="e">
        <f t="shared" ca="1" si="140"/>
        <v>#N/A</v>
      </c>
      <c r="DC295" s="3" t="e">
        <f t="shared" ca="1" si="140"/>
        <v>#N/A</v>
      </c>
      <c r="DD295" s="4" t="e">
        <f t="shared" ca="1" si="140"/>
        <v>#N/A</v>
      </c>
      <c r="DE295" s="4" t="e">
        <f t="shared" ca="1" si="143"/>
        <v>#N/A</v>
      </c>
      <c r="DF295" t="e">
        <f t="shared" ca="1" si="144"/>
        <v>#N/A</v>
      </c>
    </row>
    <row r="296" spans="4:110" x14ac:dyDescent="0.2">
      <c r="D296" s="135">
        <f t="shared" ca="1" si="155"/>
        <v>0</v>
      </c>
      <c r="E296" s="135">
        <f t="shared" ca="1" si="155"/>
        <v>0</v>
      </c>
      <c r="F296" s="135">
        <f t="shared" ca="1" si="155"/>
        <v>0</v>
      </c>
      <c r="G296" s="135">
        <f t="shared" ca="1" si="155"/>
        <v>0</v>
      </c>
      <c r="H296" s="135">
        <f t="shared" ca="1" si="155"/>
        <v>0</v>
      </c>
      <c r="I296" s="135">
        <f t="shared" ca="1" si="155"/>
        <v>0</v>
      </c>
      <c r="J296" s="2">
        <f t="shared" ca="1" si="155"/>
        <v>0</v>
      </c>
      <c r="K296" s="135">
        <f t="shared" ca="1" si="155"/>
        <v>0</v>
      </c>
      <c r="L296" s="135">
        <f t="shared" ca="1" si="155"/>
        <v>0</v>
      </c>
      <c r="M296" s="135">
        <f t="shared" ca="1" si="155"/>
        <v>0</v>
      </c>
      <c r="N296" s="135">
        <f t="shared" ca="1" si="155"/>
        <v>0</v>
      </c>
      <c r="O296" s="135">
        <f t="shared" ca="1" si="155"/>
        <v>0</v>
      </c>
      <c r="P296" s="135">
        <f t="shared" ca="1" si="155"/>
        <v>0</v>
      </c>
      <c r="Q296" s="135">
        <f t="shared" ca="1" si="155"/>
        <v>0</v>
      </c>
      <c r="R296" s="135">
        <f t="shared" ca="1" si="155"/>
        <v>0</v>
      </c>
      <c r="S296" s="135">
        <f t="shared" ca="1" si="155"/>
        <v>0</v>
      </c>
      <c r="T296" s="135">
        <f t="shared" ca="1" si="156"/>
        <v>0</v>
      </c>
      <c r="U296" s="135">
        <f t="shared" ca="1" si="156"/>
        <v>0</v>
      </c>
      <c r="V296" s="135">
        <f t="shared" ca="1" si="156"/>
        <v>0</v>
      </c>
      <c r="W296" s="135">
        <f t="shared" ca="1" si="156"/>
        <v>0</v>
      </c>
      <c r="X296" s="135">
        <f t="shared" ca="1" si="156"/>
        <v>0</v>
      </c>
      <c r="Y296" s="135">
        <f t="shared" ca="1" si="156"/>
        <v>0</v>
      </c>
      <c r="Z296" s="135">
        <f t="shared" ca="1" si="156"/>
        <v>0</v>
      </c>
      <c r="AA296" s="135">
        <f t="shared" ca="1" si="156"/>
        <v>0</v>
      </c>
      <c r="AB296" s="135">
        <f t="shared" ca="1" si="156"/>
        <v>0</v>
      </c>
      <c r="AC296" s="135">
        <f t="shared" ca="1" si="156"/>
        <v>0</v>
      </c>
      <c r="AD296" s="135">
        <f t="shared" ca="1" si="156"/>
        <v>0</v>
      </c>
      <c r="AE296" s="135">
        <f t="shared" ca="1" si="156"/>
        <v>0</v>
      </c>
      <c r="AF296" s="135">
        <f t="shared" ca="1" si="156"/>
        <v>0</v>
      </c>
      <c r="AG296" s="135">
        <f t="shared" ca="1" si="156"/>
        <v>0</v>
      </c>
      <c r="AH296" s="135">
        <f t="shared" ca="1" si="156"/>
        <v>0</v>
      </c>
      <c r="AI296" s="135">
        <f t="shared" ca="1" si="156"/>
        <v>0</v>
      </c>
      <c r="AJ296" s="135">
        <f t="shared" ca="1" si="157"/>
        <v>0</v>
      </c>
      <c r="AK296" s="135">
        <f t="shared" ca="1" si="157"/>
        <v>0</v>
      </c>
      <c r="AL296" s="135">
        <f t="shared" ca="1" si="157"/>
        <v>0</v>
      </c>
      <c r="AM296" s="135">
        <f t="shared" ca="1" si="157"/>
        <v>0</v>
      </c>
      <c r="AN296" s="135">
        <f t="shared" ca="1" si="157"/>
        <v>0</v>
      </c>
      <c r="AO296" s="135">
        <f t="shared" ca="1" si="157"/>
        <v>0</v>
      </c>
      <c r="AP296" s="135">
        <f t="shared" ca="1" si="157"/>
        <v>0</v>
      </c>
      <c r="AQ296" s="135">
        <f t="shared" ca="1" si="157"/>
        <v>0</v>
      </c>
      <c r="AR296" s="135">
        <f t="shared" ca="1" si="157"/>
        <v>0</v>
      </c>
      <c r="AS296" s="135">
        <f t="shared" ca="1" si="157"/>
        <v>0</v>
      </c>
      <c r="AT296" s="135">
        <f t="shared" ca="1" si="157"/>
        <v>0</v>
      </c>
      <c r="AU296" s="135">
        <f t="shared" ca="1" si="157"/>
        <v>0</v>
      </c>
      <c r="AV296" s="135">
        <f t="shared" ca="1" si="157"/>
        <v>0</v>
      </c>
      <c r="AW296" s="135">
        <f t="shared" ca="1" si="154"/>
        <v>0</v>
      </c>
      <c r="AX296" s="135">
        <f t="shared" ca="1" si="154"/>
        <v>0</v>
      </c>
      <c r="AY296" s="135">
        <f t="shared" ca="1" si="154"/>
        <v>0</v>
      </c>
      <c r="AZ296" s="135">
        <f t="shared" ca="1" si="154"/>
        <v>0</v>
      </c>
      <c r="BA296" s="135">
        <f t="shared" ca="1" si="154"/>
        <v>0</v>
      </c>
      <c r="BB296" s="135">
        <f t="shared" ca="1" si="154"/>
        <v>0</v>
      </c>
      <c r="BC296" s="135">
        <f t="shared" ca="1" si="154"/>
        <v>0</v>
      </c>
      <c r="BD296" s="135">
        <f t="shared" ca="1" si="154"/>
        <v>0</v>
      </c>
      <c r="BE296" s="135">
        <f t="shared" ca="1" si="154"/>
        <v>0</v>
      </c>
      <c r="BF296" s="135">
        <f t="shared" ca="1" si="154"/>
        <v>0</v>
      </c>
      <c r="BG296" s="135">
        <f t="shared" ca="1" si="154"/>
        <v>0</v>
      </c>
      <c r="BH296" s="135">
        <f t="shared" ca="1" si="154"/>
        <v>0</v>
      </c>
      <c r="BI296" s="135">
        <f t="shared" ca="1" si="154"/>
        <v>0</v>
      </c>
      <c r="BJ296" s="135">
        <f t="shared" ca="1" si="154"/>
        <v>0</v>
      </c>
      <c r="BK296" s="135">
        <f t="shared" ca="1" si="154"/>
        <v>0</v>
      </c>
      <c r="BL296" s="135"/>
      <c r="BM296" s="135">
        <f ca="1">IF(INDEX($D296:$BV296, 1, MATCH(BM$11,$D$15:$BV$15,0))&gt;=PV_Zone_Ranking!$C$45,0,1)</f>
        <v>0</v>
      </c>
      <c r="BN296" s="135">
        <f t="shared" ca="1" si="141"/>
        <v>0</v>
      </c>
      <c r="BQ296">
        <f ca="1">IF(PV_Zone_Ranking!$AK$18="SS",0,IF(PV_Zone_Ranking!$G$29=0,0,1-(INDEX($D296:$BY296, 1, MATCH(BQ$11,$D$15:$BY$15,0))-PV_Zone_Ranking!$F$29)/(PV_Zone_Ranking!$G$29-PV_Zone_Ranking!$F$29)))</f>
        <v>3.8575399157771662</v>
      </c>
      <c r="BR296">
        <f>IF(PV_Zone_Ranking!$AK$18="TX",0,IF(PV_Zone_Ranking!$G$29=0,0,1-(INDEX($D296:$BY296, 1, MATCH(BR$11,$D$15:$BY$15,0))-PV_Zone_Ranking!$F$29)/(PV_Zone_Ranking!$G$29-PV_Zone_Ranking!$F$29)))</f>
        <v>0</v>
      </c>
      <c r="BS296">
        <f ca="1">IF(PV_Zone_Ranking!$G$30=0,0,1-(INDEX($D296:$BY296, 1, MATCH(BS$11,$D$15:$BY$15,0))-PV_Zone_Ranking!$F$30)/(PV_Zone_Ranking!$G$30-PV_Zone_Ranking!$F$30))</f>
        <v>1.0774207710083805</v>
      </c>
      <c r="BT296">
        <f ca="1">IF(PV_Zone_Ranking!$G$28=0,0,1-(INDEX($D296:$BY296, 1, MATCH(BT$11,$D$15:$BY$15,0))-PV_Zone_Ranking!$F$28)/(PV_Zone_Ranking!$G$28-PV_Zone_Ranking!$F$28))</f>
        <v>16.799370740204573</v>
      </c>
      <c r="BU296">
        <f ca="1">IF(PV_Zone_Ranking!$AK$18="SS",0,IF(PV_Zone_Ranking!$G$26=0,0,1-(INDEX($D296:$BY296, 1, MATCH(BU$11,$D$15:$BY$15,0))-PV_Zone_Ranking!$F$26)/(PV_Zone_Ranking!$G$26-PV_Zone_Ranking!$F$26)))</f>
        <v>19.138888658952798</v>
      </c>
      <c r="BV296">
        <f>IF(PV_Zone_Ranking!$AK$18="TX",0,IF(PV_Zone_Ranking!$G$26=0,0,1-(INDEX($D296:$BY296, 1, MATCH(BV$11,$D$15:$BY$15,0))-PV_Zone_Ranking!$F$26)/(PV_Zone_Ranking!$G$26-PV_Zone_Ranking!$F$26)))</f>
        <v>0</v>
      </c>
      <c r="BW296">
        <v>99</v>
      </c>
      <c r="BX296">
        <f t="shared" ca="1" si="152"/>
        <v>0</v>
      </c>
      <c r="BY296">
        <f t="shared" ca="1" si="152"/>
        <v>0</v>
      </c>
      <c r="BZ296">
        <f t="shared" ca="1" si="152"/>
        <v>0</v>
      </c>
      <c r="CA296">
        <f t="shared" ca="1" si="152"/>
        <v>0</v>
      </c>
      <c r="CB296">
        <f t="shared" ca="1" si="152"/>
        <v>0</v>
      </c>
      <c r="CC296">
        <f t="shared" ca="1" si="152"/>
        <v>0</v>
      </c>
      <c r="CD296">
        <f t="shared" ca="1" si="152"/>
        <v>0</v>
      </c>
      <c r="CE296">
        <f t="shared" ca="1" si="152"/>
        <v>0</v>
      </c>
      <c r="CF296">
        <f t="shared" ca="1" si="152"/>
        <v>0</v>
      </c>
      <c r="CG296">
        <f t="shared" ca="1" si="152"/>
        <v>0</v>
      </c>
      <c r="CH296" s="3">
        <f t="shared" ca="1" si="148"/>
        <v>0</v>
      </c>
      <c r="CI296" s="3">
        <f ca="1">IF($BN296=0,IF(PV_Zone_Ranking!$AK$18="SS",INDEX($D296:$BY296, 1, MATCH(CI$11,$D$15:$BY$15,0)),IF(PV_Zone_Ranking!$AK$18="TX",INDEX($D296:$BY296, 1, MATCH(CI$12,$D$15:$BY$15,0)),"Error")),0)</f>
        <v>0</v>
      </c>
      <c r="CJ296" s="4">
        <f t="shared" ca="1" si="146"/>
        <v>0</v>
      </c>
      <c r="CK296">
        <f t="shared" ca="1" si="149"/>
        <v>0</v>
      </c>
      <c r="CL296">
        <f t="shared" ca="1" si="150"/>
        <v>0</v>
      </c>
      <c r="CM296" s="4" t="str">
        <f ca="1">IF(D296=0,"",IF(CH296=0,"",COUNTIF($CH$16:$CH$197,"&gt;"&amp;CH296)+COUNTIF($CH$197:$CH296,CH296)))</f>
        <v/>
      </c>
      <c r="CN296" t="str">
        <f ca="1">IF(D296=0,"",IF(CH296=0,"",COUNTIFS($CI$16:$CI$197,"&lt;"&amp;CI296,$CI$16:$CI$197,"&lt;&gt;"&amp;0)+COUNTIF($CI$197:$CI296,CI296)))</f>
        <v/>
      </c>
      <c r="CQ296">
        <v>281</v>
      </c>
      <c r="CR296" t="e">
        <f t="shared" ca="1" si="135"/>
        <v>#N/A</v>
      </c>
      <c r="CS296" t="e">
        <f t="shared" ca="1" si="135"/>
        <v>#N/A</v>
      </c>
      <c r="CT296" s="3" t="e">
        <f t="shared" ca="1" si="135"/>
        <v>#N/A</v>
      </c>
      <c r="CU296" s="3" t="e">
        <f t="shared" ca="1" si="135"/>
        <v>#N/A</v>
      </c>
      <c r="CV296" s="4" t="e">
        <f t="shared" ca="1" si="135"/>
        <v>#N/A</v>
      </c>
      <c r="CW296" s="4" t="e">
        <f t="shared" ca="1" si="142"/>
        <v>#N/A</v>
      </c>
      <c r="CY296">
        <v>281</v>
      </c>
      <c r="CZ296" t="e">
        <f t="shared" ca="1" si="140"/>
        <v>#N/A</v>
      </c>
      <c r="DA296" t="e">
        <f t="shared" ca="1" si="140"/>
        <v>#N/A</v>
      </c>
      <c r="DB296" s="3" t="e">
        <f t="shared" ca="1" si="140"/>
        <v>#N/A</v>
      </c>
      <c r="DC296" s="3" t="e">
        <f t="shared" ca="1" si="140"/>
        <v>#N/A</v>
      </c>
      <c r="DD296" s="4" t="e">
        <f t="shared" ca="1" si="140"/>
        <v>#N/A</v>
      </c>
      <c r="DE296" s="4" t="e">
        <f t="shared" ca="1" si="143"/>
        <v>#N/A</v>
      </c>
      <c r="DF296" t="e">
        <f t="shared" ca="1" si="144"/>
        <v>#N/A</v>
      </c>
    </row>
    <row r="297" spans="4:110" x14ac:dyDescent="0.2">
      <c r="D297" s="135">
        <f t="shared" ca="1" si="155"/>
        <v>0</v>
      </c>
      <c r="E297" s="135">
        <f t="shared" ca="1" si="155"/>
        <v>0</v>
      </c>
      <c r="F297" s="135">
        <f t="shared" ca="1" si="155"/>
        <v>0</v>
      </c>
      <c r="G297" s="135">
        <f t="shared" ca="1" si="155"/>
        <v>0</v>
      </c>
      <c r="H297" s="135">
        <f t="shared" ca="1" si="155"/>
        <v>0</v>
      </c>
      <c r="I297" s="135">
        <f t="shared" ca="1" si="155"/>
        <v>0</v>
      </c>
      <c r="J297" s="2">
        <f t="shared" ca="1" si="155"/>
        <v>0</v>
      </c>
      <c r="K297" s="135">
        <f t="shared" ca="1" si="155"/>
        <v>0</v>
      </c>
      <c r="L297" s="135">
        <f t="shared" ca="1" si="155"/>
        <v>0</v>
      </c>
      <c r="M297" s="135">
        <f t="shared" ca="1" si="155"/>
        <v>0</v>
      </c>
      <c r="N297" s="135">
        <f t="shared" ca="1" si="155"/>
        <v>0</v>
      </c>
      <c r="O297" s="135">
        <f t="shared" ca="1" si="155"/>
        <v>0</v>
      </c>
      <c r="P297" s="135">
        <f t="shared" ca="1" si="155"/>
        <v>0</v>
      </c>
      <c r="Q297" s="135">
        <f t="shared" ca="1" si="155"/>
        <v>0</v>
      </c>
      <c r="R297" s="135">
        <f t="shared" ca="1" si="155"/>
        <v>0</v>
      </c>
      <c r="S297" s="135">
        <f t="shared" ca="1" si="155"/>
        <v>0</v>
      </c>
      <c r="T297" s="135">
        <f t="shared" ca="1" si="156"/>
        <v>0</v>
      </c>
      <c r="U297" s="135">
        <f t="shared" ca="1" si="156"/>
        <v>0</v>
      </c>
      <c r="V297" s="135">
        <f t="shared" ca="1" si="156"/>
        <v>0</v>
      </c>
      <c r="W297" s="135">
        <f t="shared" ca="1" si="156"/>
        <v>0</v>
      </c>
      <c r="X297" s="135">
        <f t="shared" ca="1" si="156"/>
        <v>0</v>
      </c>
      <c r="Y297" s="135">
        <f t="shared" ca="1" si="156"/>
        <v>0</v>
      </c>
      <c r="Z297" s="135">
        <f t="shared" ca="1" si="156"/>
        <v>0</v>
      </c>
      <c r="AA297" s="135">
        <f t="shared" ca="1" si="156"/>
        <v>0</v>
      </c>
      <c r="AB297" s="135">
        <f t="shared" ca="1" si="156"/>
        <v>0</v>
      </c>
      <c r="AC297" s="135">
        <f t="shared" ca="1" si="156"/>
        <v>0</v>
      </c>
      <c r="AD297" s="135">
        <f t="shared" ca="1" si="156"/>
        <v>0</v>
      </c>
      <c r="AE297" s="135">
        <f t="shared" ca="1" si="156"/>
        <v>0</v>
      </c>
      <c r="AF297" s="135">
        <f t="shared" ca="1" si="156"/>
        <v>0</v>
      </c>
      <c r="AG297" s="135">
        <f t="shared" ca="1" si="156"/>
        <v>0</v>
      </c>
      <c r="AH297" s="135">
        <f t="shared" ca="1" si="156"/>
        <v>0</v>
      </c>
      <c r="AI297" s="135">
        <f t="shared" ca="1" si="156"/>
        <v>0</v>
      </c>
      <c r="AJ297" s="135">
        <f t="shared" ca="1" si="157"/>
        <v>0</v>
      </c>
      <c r="AK297" s="135">
        <f t="shared" ca="1" si="157"/>
        <v>0</v>
      </c>
      <c r="AL297" s="135">
        <f t="shared" ca="1" si="157"/>
        <v>0</v>
      </c>
      <c r="AM297" s="135">
        <f t="shared" ca="1" si="157"/>
        <v>0</v>
      </c>
      <c r="AN297" s="135">
        <f t="shared" ca="1" si="157"/>
        <v>0</v>
      </c>
      <c r="AO297" s="135">
        <f t="shared" ca="1" si="157"/>
        <v>0</v>
      </c>
      <c r="AP297" s="135">
        <f t="shared" ca="1" si="157"/>
        <v>0</v>
      </c>
      <c r="AQ297" s="135">
        <f t="shared" ca="1" si="157"/>
        <v>0</v>
      </c>
      <c r="AR297" s="135">
        <f t="shared" ca="1" si="157"/>
        <v>0</v>
      </c>
      <c r="AS297" s="135">
        <f t="shared" ca="1" si="157"/>
        <v>0</v>
      </c>
      <c r="AT297" s="135">
        <f t="shared" ca="1" si="157"/>
        <v>0</v>
      </c>
      <c r="AU297" s="135">
        <f t="shared" ca="1" si="157"/>
        <v>0</v>
      </c>
      <c r="AV297" s="135">
        <f t="shared" ca="1" si="157"/>
        <v>0</v>
      </c>
      <c r="AW297" s="135">
        <f t="shared" ca="1" si="154"/>
        <v>0</v>
      </c>
      <c r="AX297" s="135">
        <f t="shared" ca="1" si="154"/>
        <v>0</v>
      </c>
      <c r="AY297" s="135">
        <f t="shared" ca="1" si="154"/>
        <v>0</v>
      </c>
      <c r="AZ297" s="135">
        <f t="shared" ca="1" si="154"/>
        <v>0</v>
      </c>
      <c r="BA297" s="135">
        <f t="shared" ca="1" si="154"/>
        <v>0</v>
      </c>
      <c r="BB297" s="135">
        <f t="shared" ca="1" si="154"/>
        <v>0</v>
      </c>
      <c r="BC297" s="135">
        <f t="shared" ca="1" si="154"/>
        <v>0</v>
      </c>
      <c r="BD297" s="135">
        <f t="shared" ca="1" si="154"/>
        <v>0</v>
      </c>
      <c r="BE297" s="135">
        <f t="shared" ca="1" si="154"/>
        <v>0</v>
      </c>
      <c r="BF297" s="135">
        <f t="shared" ca="1" si="154"/>
        <v>0</v>
      </c>
      <c r="BG297" s="135">
        <f t="shared" ca="1" si="154"/>
        <v>0</v>
      </c>
      <c r="BH297" s="135">
        <f t="shared" ca="1" si="154"/>
        <v>0</v>
      </c>
      <c r="BI297" s="135">
        <f t="shared" ca="1" si="154"/>
        <v>0</v>
      </c>
      <c r="BJ297" s="135">
        <f t="shared" ca="1" si="154"/>
        <v>0</v>
      </c>
      <c r="BK297" s="135">
        <f t="shared" ca="1" si="154"/>
        <v>0</v>
      </c>
      <c r="BL297" s="135"/>
      <c r="BM297" s="135">
        <f ca="1">IF(INDEX($D297:$BV297, 1, MATCH(BM$11,$D$15:$BV$15,0))&gt;=PV_Zone_Ranking!$C$45,0,1)</f>
        <v>0</v>
      </c>
      <c r="BN297" s="135">
        <f t="shared" ca="1" si="141"/>
        <v>0</v>
      </c>
      <c r="BQ297">
        <f ca="1">IF(PV_Zone_Ranking!$AK$18="SS",0,IF(PV_Zone_Ranking!$G$29=0,0,1-(INDEX($D297:$BY297, 1, MATCH(BQ$11,$D$15:$BY$15,0))-PV_Zone_Ranking!$F$29)/(PV_Zone_Ranking!$G$29-PV_Zone_Ranking!$F$29)))</f>
        <v>3.8575399157771662</v>
      </c>
      <c r="BR297">
        <f>IF(PV_Zone_Ranking!$AK$18="TX",0,IF(PV_Zone_Ranking!$G$29=0,0,1-(INDEX($D297:$BY297, 1, MATCH(BR$11,$D$15:$BY$15,0))-PV_Zone_Ranking!$F$29)/(PV_Zone_Ranking!$G$29-PV_Zone_Ranking!$F$29)))</f>
        <v>0</v>
      </c>
      <c r="BS297">
        <f ca="1">IF(PV_Zone_Ranking!$G$30=0,0,1-(INDEX($D297:$BY297, 1, MATCH(BS$11,$D$15:$BY$15,0))-PV_Zone_Ranking!$F$30)/(PV_Zone_Ranking!$G$30-PV_Zone_Ranking!$F$30))</f>
        <v>1.0774207710083805</v>
      </c>
      <c r="BT297">
        <f ca="1">IF(PV_Zone_Ranking!$G$28=0,0,1-(INDEX($D297:$BY297, 1, MATCH(BT$11,$D$15:$BY$15,0))-PV_Zone_Ranking!$F$28)/(PV_Zone_Ranking!$G$28-PV_Zone_Ranking!$F$28))</f>
        <v>16.799370740204573</v>
      </c>
      <c r="BU297">
        <f ca="1">IF(PV_Zone_Ranking!$AK$18="SS",0,IF(PV_Zone_Ranking!$G$26=0,0,1-(INDEX($D297:$BY297, 1, MATCH(BU$11,$D$15:$BY$15,0))-PV_Zone_Ranking!$F$26)/(PV_Zone_Ranking!$G$26-PV_Zone_Ranking!$F$26)))</f>
        <v>19.138888658952798</v>
      </c>
      <c r="BV297">
        <f>IF(PV_Zone_Ranking!$AK$18="TX",0,IF(PV_Zone_Ranking!$G$26=0,0,1-(INDEX($D297:$BY297, 1, MATCH(BV$11,$D$15:$BY$15,0))-PV_Zone_Ranking!$F$26)/(PV_Zone_Ranking!$G$26-PV_Zone_Ranking!$F$26)))</f>
        <v>0</v>
      </c>
      <c r="BW297">
        <v>100</v>
      </c>
      <c r="BX297">
        <f t="shared" ca="1" si="152"/>
        <v>0</v>
      </c>
      <c r="BY297">
        <f t="shared" ca="1" si="152"/>
        <v>0</v>
      </c>
      <c r="BZ297">
        <f t="shared" ca="1" si="152"/>
        <v>0</v>
      </c>
      <c r="CA297">
        <f t="shared" ca="1" si="152"/>
        <v>0</v>
      </c>
      <c r="CB297">
        <f t="shared" ca="1" si="152"/>
        <v>0</v>
      </c>
      <c r="CC297">
        <f t="shared" ca="1" si="152"/>
        <v>0</v>
      </c>
      <c r="CD297">
        <f t="shared" ca="1" si="152"/>
        <v>0</v>
      </c>
      <c r="CE297">
        <f t="shared" ca="1" si="152"/>
        <v>0</v>
      </c>
      <c r="CF297">
        <f t="shared" ca="1" si="152"/>
        <v>0</v>
      </c>
      <c r="CG297">
        <f t="shared" ca="1" si="152"/>
        <v>0</v>
      </c>
      <c r="CH297" s="3">
        <f t="shared" ca="1" si="148"/>
        <v>0</v>
      </c>
      <c r="CI297" s="3">
        <f ca="1">IF($BN297=0,IF(PV_Zone_Ranking!$AK$18="SS",INDEX($D297:$BY297, 1, MATCH(CI$11,$D$15:$BY$15,0)),IF(PV_Zone_Ranking!$AK$18="TX",INDEX($D297:$BY297, 1, MATCH(CI$12,$D$15:$BY$15,0)),"Error")),0)</f>
        <v>0</v>
      </c>
      <c r="CJ297" s="4">
        <f t="shared" ca="1" si="146"/>
        <v>0</v>
      </c>
      <c r="CK297">
        <f t="shared" ca="1" si="149"/>
        <v>0</v>
      </c>
      <c r="CL297">
        <f t="shared" ca="1" si="150"/>
        <v>0</v>
      </c>
      <c r="CM297" s="4" t="str">
        <f ca="1">IF(D297=0,"",IF(CH297=0,"",COUNTIF($CH$16:$CH$197,"&gt;"&amp;CH297)+COUNTIF($CH$197:$CH297,CH297)))</f>
        <v/>
      </c>
      <c r="CN297" t="str">
        <f ca="1">IF(D297=0,"",IF(CH297=0,"",COUNTIFS($CI$16:$CI$197,"&lt;"&amp;CI297,$CI$16:$CI$197,"&lt;&gt;"&amp;0)+COUNTIF($CI$197:$CI297,CI297)))</f>
        <v/>
      </c>
      <c r="CQ297">
        <v>282</v>
      </c>
      <c r="CR297" t="e">
        <f t="shared" ca="1" si="135"/>
        <v>#N/A</v>
      </c>
      <c r="CS297" t="e">
        <f t="shared" ca="1" si="135"/>
        <v>#N/A</v>
      </c>
      <c r="CT297" s="3" t="e">
        <f t="shared" ca="1" si="135"/>
        <v>#N/A</v>
      </c>
      <c r="CU297" s="3" t="e">
        <f t="shared" ca="1" si="135"/>
        <v>#N/A</v>
      </c>
      <c r="CV297" s="4" t="e">
        <f t="shared" ca="1" si="135"/>
        <v>#N/A</v>
      </c>
      <c r="CW297" s="4" t="e">
        <f t="shared" ca="1" si="142"/>
        <v>#N/A</v>
      </c>
      <c r="CY297">
        <v>282</v>
      </c>
      <c r="CZ297" t="e">
        <f t="shared" ca="1" si="140"/>
        <v>#N/A</v>
      </c>
      <c r="DA297" t="e">
        <f t="shared" ca="1" si="140"/>
        <v>#N/A</v>
      </c>
      <c r="DB297" s="3" t="e">
        <f t="shared" ca="1" si="140"/>
        <v>#N/A</v>
      </c>
      <c r="DC297" s="3" t="e">
        <f t="shared" ca="1" si="140"/>
        <v>#N/A</v>
      </c>
      <c r="DD297" s="4" t="e">
        <f t="shared" ca="1" si="140"/>
        <v>#N/A</v>
      </c>
      <c r="DE297" s="4" t="e">
        <f t="shared" ca="1" si="143"/>
        <v>#N/A</v>
      </c>
      <c r="DF297" t="e">
        <f t="shared" ca="1" si="144"/>
        <v>#N/A</v>
      </c>
    </row>
    <row r="298" spans="4:110" x14ac:dyDescent="0.2">
      <c r="D298" s="135">
        <f t="shared" ca="1" si="155"/>
        <v>0</v>
      </c>
      <c r="E298" s="135">
        <f t="shared" ca="1" si="155"/>
        <v>0</v>
      </c>
      <c r="F298" s="135">
        <f t="shared" ca="1" si="155"/>
        <v>0</v>
      </c>
      <c r="G298" s="135">
        <f t="shared" ca="1" si="155"/>
        <v>0</v>
      </c>
      <c r="H298" s="135">
        <f t="shared" ca="1" si="155"/>
        <v>0</v>
      </c>
      <c r="I298" s="135">
        <f t="shared" ca="1" si="155"/>
        <v>0</v>
      </c>
      <c r="J298" s="2">
        <f t="shared" ca="1" si="155"/>
        <v>0</v>
      </c>
      <c r="K298" s="135">
        <f t="shared" ca="1" si="155"/>
        <v>0</v>
      </c>
      <c r="L298" s="135">
        <f t="shared" ca="1" si="155"/>
        <v>0</v>
      </c>
      <c r="M298" s="135">
        <f t="shared" ca="1" si="155"/>
        <v>0</v>
      </c>
      <c r="N298" s="135">
        <f t="shared" ca="1" si="155"/>
        <v>0</v>
      </c>
      <c r="O298" s="135">
        <f t="shared" ca="1" si="155"/>
        <v>0</v>
      </c>
      <c r="P298" s="135">
        <f t="shared" ca="1" si="155"/>
        <v>0</v>
      </c>
      <c r="Q298" s="135">
        <f t="shared" ca="1" si="155"/>
        <v>0</v>
      </c>
      <c r="R298" s="135">
        <f t="shared" ca="1" si="155"/>
        <v>0</v>
      </c>
      <c r="S298" s="135">
        <f t="shared" ca="1" si="155"/>
        <v>0</v>
      </c>
      <c r="T298" s="135">
        <f t="shared" ca="1" si="156"/>
        <v>0</v>
      </c>
      <c r="U298" s="135">
        <f t="shared" ca="1" si="156"/>
        <v>0</v>
      </c>
      <c r="V298" s="135">
        <f t="shared" ca="1" si="156"/>
        <v>0</v>
      </c>
      <c r="W298" s="135">
        <f t="shared" ca="1" si="156"/>
        <v>0</v>
      </c>
      <c r="X298" s="135">
        <f t="shared" ca="1" si="156"/>
        <v>0</v>
      </c>
      <c r="Y298" s="135">
        <f t="shared" ca="1" si="156"/>
        <v>0</v>
      </c>
      <c r="Z298" s="135">
        <f t="shared" ca="1" si="156"/>
        <v>0</v>
      </c>
      <c r="AA298" s="135">
        <f t="shared" ca="1" si="156"/>
        <v>0</v>
      </c>
      <c r="AB298" s="135">
        <f t="shared" ca="1" si="156"/>
        <v>0</v>
      </c>
      <c r="AC298" s="135">
        <f t="shared" ca="1" si="156"/>
        <v>0</v>
      </c>
      <c r="AD298" s="135">
        <f t="shared" ca="1" si="156"/>
        <v>0</v>
      </c>
      <c r="AE298" s="135">
        <f t="shared" ca="1" si="156"/>
        <v>0</v>
      </c>
      <c r="AF298" s="135">
        <f t="shared" ca="1" si="156"/>
        <v>0</v>
      </c>
      <c r="AG298" s="135">
        <f t="shared" ca="1" si="156"/>
        <v>0</v>
      </c>
      <c r="AH298" s="135">
        <f t="shared" ca="1" si="156"/>
        <v>0</v>
      </c>
      <c r="AI298" s="135">
        <f t="shared" ca="1" si="156"/>
        <v>0</v>
      </c>
      <c r="AJ298" s="135">
        <f t="shared" ca="1" si="157"/>
        <v>0</v>
      </c>
      <c r="AK298" s="135">
        <f t="shared" ca="1" si="157"/>
        <v>0</v>
      </c>
      <c r="AL298" s="135">
        <f t="shared" ca="1" si="157"/>
        <v>0</v>
      </c>
      <c r="AM298" s="135">
        <f t="shared" ca="1" si="157"/>
        <v>0</v>
      </c>
      <c r="AN298" s="135">
        <f t="shared" ca="1" si="157"/>
        <v>0</v>
      </c>
      <c r="AO298" s="135">
        <f t="shared" ca="1" si="157"/>
        <v>0</v>
      </c>
      <c r="AP298" s="135">
        <f t="shared" ca="1" si="157"/>
        <v>0</v>
      </c>
      <c r="AQ298" s="135">
        <f t="shared" ca="1" si="157"/>
        <v>0</v>
      </c>
      <c r="AR298" s="135">
        <f t="shared" ca="1" si="157"/>
        <v>0</v>
      </c>
      <c r="AS298" s="135">
        <f t="shared" ca="1" si="157"/>
        <v>0</v>
      </c>
      <c r="AT298" s="135">
        <f t="shared" ca="1" si="157"/>
        <v>0</v>
      </c>
      <c r="AU298" s="135">
        <f t="shared" ca="1" si="157"/>
        <v>0</v>
      </c>
      <c r="AV298" s="135">
        <f t="shared" ca="1" si="157"/>
        <v>0</v>
      </c>
      <c r="AW298" s="135">
        <f t="shared" ca="1" si="154"/>
        <v>0</v>
      </c>
      <c r="AX298" s="135">
        <f t="shared" ca="1" si="154"/>
        <v>0</v>
      </c>
      <c r="AY298" s="135">
        <f t="shared" ca="1" si="154"/>
        <v>0</v>
      </c>
      <c r="AZ298" s="135">
        <f t="shared" ca="1" si="154"/>
        <v>0</v>
      </c>
      <c r="BA298" s="135">
        <f t="shared" ca="1" si="154"/>
        <v>0</v>
      </c>
      <c r="BB298" s="135">
        <f t="shared" ca="1" si="154"/>
        <v>0</v>
      </c>
      <c r="BC298" s="135">
        <f t="shared" ca="1" si="154"/>
        <v>0</v>
      </c>
      <c r="BD298" s="135">
        <f t="shared" ca="1" si="154"/>
        <v>0</v>
      </c>
      <c r="BE298" s="135">
        <f t="shared" ca="1" si="154"/>
        <v>0</v>
      </c>
      <c r="BF298" s="135">
        <f t="shared" ca="1" si="154"/>
        <v>0</v>
      </c>
      <c r="BG298" s="135">
        <f t="shared" ca="1" si="154"/>
        <v>0</v>
      </c>
      <c r="BH298" s="135">
        <f t="shared" ca="1" si="154"/>
        <v>0</v>
      </c>
      <c r="BI298" s="135">
        <f t="shared" ca="1" si="154"/>
        <v>0</v>
      </c>
      <c r="BJ298" s="135">
        <f t="shared" ca="1" si="154"/>
        <v>0</v>
      </c>
      <c r="BK298" s="135">
        <f t="shared" ca="1" si="154"/>
        <v>0</v>
      </c>
      <c r="BL298" s="135"/>
      <c r="BM298" s="135">
        <f ca="1">IF(INDEX($D298:$BV298, 1, MATCH(BM$11,$D$15:$BV$15,0))&gt;=PV_Zone_Ranking!$C$45,0,1)</f>
        <v>0</v>
      </c>
      <c r="BN298" s="135">
        <f t="shared" ca="1" si="141"/>
        <v>0</v>
      </c>
      <c r="BQ298">
        <f ca="1">IF(PV_Zone_Ranking!$AK$18="SS",0,IF(PV_Zone_Ranking!$G$29=0,0,1-(INDEX($D298:$BY298, 1, MATCH(BQ$11,$D$15:$BY$15,0))-PV_Zone_Ranking!$F$29)/(PV_Zone_Ranking!$G$29-PV_Zone_Ranking!$F$29)))</f>
        <v>3.8575399157771662</v>
      </c>
      <c r="BR298">
        <f>IF(PV_Zone_Ranking!$AK$18="TX",0,IF(PV_Zone_Ranking!$G$29=0,0,1-(INDEX($D298:$BY298, 1, MATCH(BR$11,$D$15:$BY$15,0))-PV_Zone_Ranking!$F$29)/(PV_Zone_Ranking!$G$29-PV_Zone_Ranking!$F$29)))</f>
        <v>0</v>
      </c>
      <c r="BS298">
        <f ca="1">IF(PV_Zone_Ranking!$G$30=0,0,1-(INDEX($D298:$BY298, 1, MATCH(BS$11,$D$15:$BY$15,0))-PV_Zone_Ranking!$F$30)/(PV_Zone_Ranking!$G$30-PV_Zone_Ranking!$F$30))</f>
        <v>1.0774207710083805</v>
      </c>
      <c r="BT298">
        <f ca="1">IF(PV_Zone_Ranking!$G$28=0,0,1-(INDEX($D298:$BY298, 1, MATCH(BT$11,$D$15:$BY$15,0))-PV_Zone_Ranking!$F$28)/(PV_Zone_Ranking!$G$28-PV_Zone_Ranking!$F$28))</f>
        <v>16.799370740204573</v>
      </c>
      <c r="BU298">
        <f ca="1">IF(PV_Zone_Ranking!$AK$18="SS",0,IF(PV_Zone_Ranking!$G$26=0,0,1-(INDEX($D298:$BY298, 1, MATCH(BU$11,$D$15:$BY$15,0))-PV_Zone_Ranking!$F$26)/(PV_Zone_Ranking!$G$26-PV_Zone_Ranking!$F$26)))</f>
        <v>19.138888658952798</v>
      </c>
      <c r="BV298">
        <f>IF(PV_Zone_Ranking!$AK$18="TX",0,IF(PV_Zone_Ranking!$G$26=0,0,1-(INDEX($D298:$BY298, 1, MATCH(BV$11,$D$15:$BY$15,0))-PV_Zone_Ranking!$F$26)/(PV_Zone_Ranking!$G$26-PV_Zone_Ranking!$F$26)))</f>
        <v>0</v>
      </c>
      <c r="BW298">
        <v>101</v>
      </c>
      <c r="BX298">
        <f t="shared" ca="1" si="152"/>
        <v>0</v>
      </c>
      <c r="BY298">
        <f t="shared" ca="1" si="152"/>
        <v>0</v>
      </c>
      <c r="BZ298">
        <f t="shared" ca="1" si="152"/>
        <v>0</v>
      </c>
      <c r="CA298">
        <f t="shared" ca="1" si="152"/>
        <v>0</v>
      </c>
      <c r="CB298">
        <f t="shared" ca="1" si="152"/>
        <v>0</v>
      </c>
      <c r="CC298">
        <f t="shared" ca="1" si="152"/>
        <v>0</v>
      </c>
      <c r="CD298">
        <f t="shared" ca="1" si="152"/>
        <v>0</v>
      </c>
      <c r="CE298">
        <f t="shared" ca="1" si="152"/>
        <v>0</v>
      </c>
      <c r="CF298">
        <f t="shared" ca="1" si="152"/>
        <v>0</v>
      </c>
      <c r="CG298">
        <f t="shared" ca="1" si="152"/>
        <v>0</v>
      </c>
      <c r="CH298" s="3">
        <f t="shared" ca="1" si="148"/>
        <v>0</v>
      </c>
      <c r="CI298" s="3">
        <f ca="1">IF($BN298=0,IF(PV_Zone_Ranking!$AK$18="SS",INDEX($D298:$BY298, 1, MATCH(CI$11,$D$15:$BY$15,0)),IF(PV_Zone_Ranking!$AK$18="TX",INDEX($D298:$BY298, 1, MATCH(CI$12,$D$15:$BY$15,0)),"Error")),0)</f>
        <v>0</v>
      </c>
      <c r="CJ298" s="4">
        <f t="shared" ca="1" si="146"/>
        <v>0</v>
      </c>
      <c r="CK298">
        <f t="shared" ca="1" si="149"/>
        <v>0</v>
      </c>
      <c r="CL298">
        <f t="shared" ca="1" si="150"/>
        <v>0</v>
      </c>
      <c r="CM298" s="4" t="str">
        <f ca="1">IF(D298=0,"",IF(CH298=0,"",COUNTIF($CH$16:$CH$197,"&gt;"&amp;CH298)+COUNTIF($CH$197:$CH298,CH298)))</f>
        <v/>
      </c>
      <c r="CN298" t="str">
        <f ca="1">IF(D298=0,"",IF(CH298=0,"",COUNTIFS($CI$16:$CI$197,"&lt;"&amp;CI298,$CI$16:$CI$197,"&lt;&gt;"&amp;0)+COUNTIF($CI$197:$CI298,CI298)))</f>
        <v/>
      </c>
      <c r="CQ298">
        <v>283</v>
      </c>
      <c r="CR298" t="e">
        <f t="shared" ca="1" si="135"/>
        <v>#N/A</v>
      </c>
      <c r="CS298" t="e">
        <f t="shared" ca="1" si="135"/>
        <v>#N/A</v>
      </c>
      <c r="CT298" s="3" t="e">
        <f t="shared" ca="1" si="135"/>
        <v>#N/A</v>
      </c>
      <c r="CU298" s="3" t="e">
        <f t="shared" ca="1" si="135"/>
        <v>#N/A</v>
      </c>
      <c r="CV298" s="4" t="e">
        <f t="shared" ca="1" si="135"/>
        <v>#N/A</v>
      </c>
      <c r="CW298" s="4" t="e">
        <f t="shared" ca="1" si="142"/>
        <v>#N/A</v>
      </c>
      <c r="CY298">
        <v>283</v>
      </c>
      <c r="CZ298" t="e">
        <f t="shared" ca="1" si="140"/>
        <v>#N/A</v>
      </c>
      <c r="DA298" t="e">
        <f t="shared" ca="1" si="140"/>
        <v>#N/A</v>
      </c>
      <c r="DB298" s="3" t="e">
        <f t="shared" ca="1" si="140"/>
        <v>#N/A</v>
      </c>
      <c r="DC298" s="3" t="e">
        <f t="shared" ca="1" si="140"/>
        <v>#N/A</v>
      </c>
      <c r="DD298" s="4" t="e">
        <f t="shared" ca="1" si="140"/>
        <v>#N/A</v>
      </c>
      <c r="DE298" s="4" t="e">
        <f t="shared" ca="1" si="143"/>
        <v>#N/A</v>
      </c>
      <c r="DF298" t="e">
        <f t="shared" ca="1" si="144"/>
        <v>#N/A</v>
      </c>
    </row>
    <row r="299" spans="4:110" x14ac:dyDescent="0.2">
      <c r="D299" s="135">
        <f t="shared" ca="1" si="155"/>
        <v>0</v>
      </c>
      <c r="E299" s="135">
        <f t="shared" ca="1" si="155"/>
        <v>0</v>
      </c>
      <c r="F299" s="135">
        <f t="shared" ca="1" si="155"/>
        <v>0</v>
      </c>
      <c r="G299" s="135">
        <f t="shared" ca="1" si="155"/>
        <v>0</v>
      </c>
      <c r="H299" s="135">
        <f t="shared" ca="1" si="155"/>
        <v>0</v>
      </c>
      <c r="I299" s="135">
        <f t="shared" ca="1" si="155"/>
        <v>0</v>
      </c>
      <c r="J299" s="2">
        <f t="shared" ca="1" si="155"/>
        <v>0</v>
      </c>
      <c r="K299" s="135">
        <f t="shared" ca="1" si="155"/>
        <v>0</v>
      </c>
      <c r="L299" s="135">
        <f t="shared" ca="1" si="155"/>
        <v>0</v>
      </c>
      <c r="M299" s="135">
        <f t="shared" ca="1" si="155"/>
        <v>0</v>
      </c>
      <c r="N299" s="135">
        <f t="shared" ca="1" si="155"/>
        <v>0</v>
      </c>
      <c r="O299" s="135">
        <f t="shared" ca="1" si="155"/>
        <v>0</v>
      </c>
      <c r="P299" s="135">
        <f t="shared" ca="1" si="155"/>
        <v>0</v>
      </c>
      <c r="Q299" s="135">
        <f t="shared" ca="1" si="155"/>
        <v>0</v>
      </c>
      <c r="R299" s="135">
        <f t="shared" ca="1" si="155"/>
        <v>0</v>
      </c>
      <c r="S299" s="135">
        <f t="shared" ca="1" si="155"/>
        <v>0</v>
      </c>
      <c r="T299" s="135">
        <f t="shared" ca="1" si="156"/>
        <v>0</v>
      </c>
      <c r="U299" s="135">
        <f t="shared" ca="1" si="156"/>
        <v>0</v>
      </c>
      <c r="V299" s="135">
        <f t="shared" ca="1" si="156"/>
        <v>0</v>
      </c>
      <c r="W299" s="135">
        <f t="shared" ca="1" si="156"/>
        <v>0</v>
      </c>
      <c r="X299" s="135">
        <f t="shared" ca="1" si="156"/>
        <v>0</v>
      </c>
      <c r="Y299" s="135">
        <f t="shared" ca="1" si="156"/>
        <v>0</v>
      </c>
      <c r="Z299" s="135">
        <f t="shared" ca="1" si="156"/>
        <v>0</v>
      </c>
      <c r="AA299" s="135">
        <f t="shared" ca="1" si="156"/>
        <v>0</v>
      </c>
      <c r="AB299" s="135">
        <f t="shared" ca="1" si="156"/>
        <v>0</v>
      </c>
      <c r="AC299" s="135">
        <f t="shared" ca="1" si="156"/>
        <v>0</v>
      </c>
      <c r="AD299" s="135">
        <f t="shared" ca="1" si="156"/>
        <v>0</v>
      </c>
      <c r="AE299" s="135">
        <f t="shared" ca="1" si="156"/>
        <v>0</v>
      </c>
      <c r="AF299" s="135">
        <f t="shared" ca="1" si="156"/>
        <v>0</v>
      </c>
      <c r="AG299" s="135">
        <f t="shared" ca="1" si="156"/>
        <v>0</v>
      </c>
      <c r="AH299" s="135">
        <f t="shared" ca="1" si="156"/>
        <v>0</v>
      </c>
      <c r="AI299" s="135">
        <f t="shared" ca="1" si="156"/>
        <v>0</v>
      </c>
      <c r="AJ299" s="135">
        <f t="shared" ca="1" si="157"/>
        <v>0</v>
      </c>
      <c r="AK299" s="135">
        <f t="shared" ca="1" si="157"/>
        <v>0</v>
      </c>
      <c r="AL299" s="135">
        <f t="shared" ca="1" si="157"/>
        <v>0</v>
      </c>
      <c r="AM299" s="135">
        <f t="shared" ca="1" si="157"/>
        <v>0</v>
      </c>
      <c r="AN299" s="135">
        <f t="shared" ca="1" si="157"/>
        <v>0</v>
      </c>
      <c r="AO299" s="135">
        <f t="shared" ca="1" si="157"/>
        <v>0</v>
      </c>
      <c r="AP299" s="135">
        <f t="shared" ca="1" si="157"/>
        <v>0</v>
      </c>
      <c r="AQ299" s="135">
        <f t="shared" ca="1" si="157"/>
        <v>0</v>
      </c>
      <c r="AR299" s="135">
        <f t="shared" ca="1" si="157"/>
        <v>0</v>
      </c>
      <c r="AS299" s="135">
        <f t="shared" ca="1" si="157"/>
        <v>0</v>
      </c>
      <c r="AT299" s="135">
        <f t="shared" ca="1" si="157"/>
        <v>0</v>
      </c>
      <c r="AU299" s="135">
        <f t="shared" ca="1" si="157"/>
        <v>0</v>
      </c>
      <c r="AV299" s="135">
        <f t="shared" ca="1" si="157"/>
        <v>0</v>
      </c>
      <c r="AW299" s="135">
        <f t="shared" ca="1" si="154"/>
        <v>0</v>
      </c>
      <c r="AX299" s="135">
        <f t="shared" ca="1" si="154"/>
        <v>0</v>
      </c>
      <c r="AY299" s="135">
        <f t="shared" ca="1" si="154"/>
        <v>0</v>
      </c>
      <c r="AZ299" s="135">
        <f t="shared" ca="1" si="154"/>
        <v>0</v>
      </c>
      <c r="BA299" s="135">
        <f t="shared" ca="1" si="154"/>
        <v>0</v>
      </c>
      <c r="BB299" s="135">
        <f t="shared" ca="1" si="154"/>
        <v>0</v>
      </c>
      <c r="BC299" s="135">
        <f t="shared" ca="1" si="154"/>
        <v>0</v>
      </c>
      <c r="BD299" s="135">
        <f t="shared" ca="1" si="154"/>
        <v>0</v>
      </c>
      <c r="BE299" s="135">
        <f t="shared" ca="1" si="154"/>
        <v>0</v>
      </c>
      <c r="BF299" s="135">
        <f t="shared" ca="1" si="154"/>
        <v>0</v>
      </c>
      <c r="BG299" s="135">
        <f t="shared" ca="1" si="154"/>
        <v>0</v>
      </c>
      <c r="BH299" s="135">
        <f t="shared" ca="1" si="154"/>
        <v>0</v>
      </c>
      <c r="BI299" s="135">
        <f t="shared" ca="1" si="154"/>
        <v>0</v>
      </c>
      <c r="BJ299" s="135">
        <f t="shared" ca="1" si="154"/>
        <v>0</v>
      </c>
      <c r="BK299" s="135">
        <f t="shared" ca="1" si="154"/>
        <v>0</v>
      </c>
      <c r="BL299" s="135"/>
      <c r="BM299" s="135">
        <f ca="1">IF(INDEX($D299:$BV299, 1, MATCH(BM$11,$D$15:$BV$15,0))&gt;=PV_Zone_Ranking!$C$45,0,1)</f>
        <v>0</v>
      </c>
      <c r="BN299" s="135">
        <f t="shared" ca="1" si="141"/>
        <v>0</v>
      </c>
      <c r="BQ299">
        <f ca="1">IF(PV_Zone_Ranking!$AK$18="SS",0,IF(PV_Zone_Ranking!$G$29=0,0,1-(INDEX($D299:$BY299, 1, MATCH(BQ$11,$D$15:$BY$15,0))-PV_Zone_Ranking!$F$29)/(PV_Zone_Ranking!$G$29-PV_Zone_Ranking!$F$29)))</f>
        <v>3.8575399157771662</v>
      </c>
      <c r="BR299">
        <f>IF(PV_Zone_Ranking!$AK$18="TX",0,IF(PV_Zone_Ranking!$G$29=0,0,1-(INDEX($D299:$BY299, 1, MATCH(BR$11,$D$15:$BY$15,0))-PV_Zone_Ranking!$F$29)/(PV_Zone_Ranking!$G$29-PV_Zone_Ranking!$F$29)))</f>
        <v>0</v>
      </c>
      <c r="BS299">
        <f ca="1">IF(PV_Zone_Ranking!$G$30=0,0,1-(INDEX($D299:$BY299, 1, MATCH(BS$11,$D$15:$BY$15,0))-PV_Zone_Ranking!$F$30)/(PV_Zone_Ranking!$G$30-PV_Zone_Ranking!$F$30))</f>
        <v>1.0774207710083805</v>
      </c>
      <c r="BT299">
        <f ca="1">IF(PV_Zone_Ranking!$G$28=0,0,1-(INDEX($D299:$BY299, 1, MATCH(BT$11,$D$15:$BY$15,0))-PV_Zone_Ranking!$F$28)/(PV_Zone_Ranking!$G$28-PV_Zone_Ranking!$F$28))</f>
        <v>16.799370740204573</v>
      </c>
      <c r="BU299">
        <f ca="1">IF(PV_Zone_Ranking!$AK$18="SS",0,IF(PV_Zone_Ranking!$G$26=0,0,1-(INDEX($D299:$BY299, 1, MATCH(BU$11,$D$15:$BY$15,0))-PV_Zone_Ranking!$F$26)/(PV_Zone_Ranking!$G$26-PV_Zone_Ranking!$F$26)))</f>
        <v>19.138888658952798</v>
      </c>
      <c r="BV299">
        <f>IF(PV_Zone_Ranking!$AK$18="TX",0,IF(PV_Zone_Ranking!$G$26=0,0,1-(INDEX($D299:$BY299, 1, MATCH(BV$11,$D$15:$BY$15,0))-PV_Zone_Ranking!$F$26)/(PV_Zone_Ranking!$G$26-PV_Zone_Ranking!$F$26)))</f>
        <v>0</v>
      </c>
      <c r="BW299">
        <v>102</v>
      </c>
      <c r="BX299">
        <f t="shared" ca="1" si="152"/>
        <v>0</v>
      </c>
      <c r="BY299">
        <f t="shared" ca="1" si="152"/>
        <v>0</v>
      </c>
      <c r="BZ299">
        <f t="shared" ca="1" si="152"/>
        <v>0</v>
      </c>
      <c r="CA299">
        <f t="shared" ca="1" si="152"/>
        <v>0</v>
      </c>
      <c r="CB299">
        <f t="shared" ca="1" si="152"/>
        <v>0</v>
      </c>
      <c r="CC299">
        <f t="shared" ca="1" si="152"/>
        <v>0</v>
      </c>
      <c r="CD299">
        <f t="shared" ca="1" si="152"/>
        <v>0</v>
      </c>
      <c r="CE299">
        <f t="shared" ca="1" si="152"/>
        <v>0</v>
      </c>
      <c r="CF299">
        <f t="shared" ca="1" si="152"/>
        <v>0</v>
      </c>
      <c r="CG299">
        <f t="shared" ca="1" si="152"/>
        <v>0</v>
      </c>
      <c r="CH299" s="3">
        <f t="shared" ca="1" si="148"/>
        <v>0</v>
      </c>
      <c r="CI299" s="3">
        <f ca="1">IF($BN299=0,IF(PV_Zone_Ranking!$AK$18="SS",INDEX($D299:$BY299, 1, MATCH(CI$11,$D$15:$BY$15,0)),IF(PV_Zone_Ranking!$AK$18="TX",INDEX($D299:$BY299, 1, MATCH(CI$12,$D$15:$BY$15,0)),"Error")),0)</f>
        <v>0</v>
      </c>
      <c r="CJ299" s="4">
        <f t="shared" ca="1" si="146"/>
        <v>0</v>
      </c>
      <c r="CK299">
        <f t="shared" ca="1" si="149"/>
        <v>0</v>
      </c>
      <c r="CL299">
        <f t="shared" ca="1" si="150"/>
        <v>0</v>
      </c>
      <c r="CM299" s="4" t="str">
        <f ca="1">IF(D299=0,"",IF(CH299=0,"",COUNTIF($CH$16:$CH$197,"&gt;"&amp;CH299)+COUNTIF($CH$197:$CH299,CH299)))</f>
        <v/>
      </c>
      <c r="CN299" t="str">
        <f ca="1">IF(D299=0,"",IF(CH299=0,"",COUNTIFS($CI$16:$CI$197,"&lt;"&amp;CI299,$CI$16:$CI$197,"&lt;&gt;"&amp;0)+COUNTIF($CI$197:$CI299,CI299)))</f>
        <v/>
      </c>
      <c r="CQ299">
        <v>284</v>
      </c>
      <c r="CR299" t="e">
        <f t="shared" ca="1" si="135"/>
        <v>#N/A</v>
      </c>
      <c r="CS299" t="e">
        <f t="shared" ca="1" si="135"/>
        <v>#N/A</v>
      </c>
      <c r="CT299" s="3" t="e">
        <f t="shared" ca="1" si="135"/>
        <v>#N/A</v>
      </c>
      <c r="CU299" s="3" t="e">
        <f t="shared" ca="1" si="135"/>
        <v>#N/A</v>
      </c>
      <c r="CV299" s="4" t="e">
        <f t="shared" ca="1" si="135"/>
        <v>#N/A</v>
      </c>
      <c r="CW299" s="4" t="e">
        <f t="shared" ca="1" si="142"/>
        <v>#N/A</v>
      </c>
      <c r="CY299">
        <v>284</v>
      </c>
      <c r="CZ299" t="e">
        <f t="shared" ca="1" si="140"/>
        <v>#N/A</v>
      </c>
      <c r="DA299" t="e">
        <f t="shared" ca="1" si="140"/>
        <v>#N/A</v>
      </c>
      <c r="DB299" s="3" t="e">
        <f t="shared" ca="1" si="140"/>
        <v>#N/A</v>
      </c>
      <c r="DC299" s="3" t="e">
        <f t="shared" ca="1" si="140"/>
        <v>#N/A</v>
      </c>
      <c r="DD299" s="4" t="e">
        <f t="shared" ca="1" si="140"/>
        <v>#N/A</v>
      </c>
      <c r="DE299" s="4" t="e">
        <f t="shared" ca="1" si="143"/>
        <v>#N/A</v>
      </c>
      <c r="DF299" t="e">
        <f t="shared" ca="1" si="144"/>
        <v>#N/A</v>
      </c>
    </row>
    <row r="300" spans="4:110" x14ac:dyDescent="0.2">
      <c r="D300" s="135">
        <f t="shared" ca="1" si="155"/>
        <v>0</v>
      </c>
      <c r="E300" s="135">
        <f t="shared" ca="1" si="155"/>
        <v>0</v>
      </c>
      <c r="F300" s="135">
        <f t="shared" ca="1" si="155"/>
        <v>0</v>
      </c>
      <c r="G300" s="135">
        <f t="shared" ca="1" si="155"/>
        <v>0</v>
      </c>
      <c r="H300" s="135">
        <f t="shared" ca="1" si="155"/>
        <v>0</v>
      </c>
      <c r="I300" s="135">
        <f t="shared" ca="1" si="155"/>
        <v>0</v>
      </c>
      <c r="J300" s="2">
        <f t="shared" ca="1" si="155"/>
        <v>0</v>
      </c>
      <c r="K300" s="135">
        <f t="shared" ca="1" si="155"/>
        <v>0</v>
      </c>
      <c r="L300" s="135">
        <f t="shared" ca="1" si="155"/>
        <v>0</v>
      </c>
      <c r="M300" s="135">
        <f t="shared" ca="1" si="155"/>
        <v>0</v>
      </c>
      <c r="N300" s="135">
        <f t="shared" ca="1" si="155"/>
        <v>0</v>
      </c>
      <c r="O300" s="135">
        <f t="shared" ca="1" si="155"/>
        <v>0</v>
      </c>
      <c r="P300" s="135">
        <f t="shared" ca="1" si="155"/>
        <v>0</v>
      </c>
      <c r="Q300" s="135">
        <f t="shared" ca="1" si="155"/>
        <v>0</v>
      </c>
      <c r="R300" s="135">
        <f t="shared" ca="1" si="155"/>
        <v>0</v>
      </c>
      <c r="S300" s="135">
        <f t="shared" ca="1" si="155"/>
        <v>0</v>
      </c>
      <c r="T300" s="135">
        <f t="shared" ca="1" si="156"/>
        <v>0</v>
      </c>
      <c r="U300" s="135">
        <f t="shared" ca="1" si="156"/>
        <v>0</v>
      </c>
      <c r="V300" s="135">
        <f t="shared" ca="1" si="156"/>
        <v>0</v>
      </c>
      <c r="W300" s="135">
        <f t="shared" ca="1" si="156"/>
        <v>0</v>
      </c>
      <c r="X300" s="135">
        <f t="shared" ca="1" si="156"/>
        <v>0</v>
      </c>
      <c r="Y300" s="135">
        <f t="shared" ca="1" si="156"/>
        <v>0</v>
      </c>
      <c r="Z300" s="135">
        <f t="shared" ca="1" si="156"/>
        <v>0</v>
      </c>
      <c r="AA300" s="135">
        <f t="shared" ca="1" si="156"/>
        <v>0</v>
      </c>
      <c r="AB300" s="135">
        <f t="shared" ca="1" si="156"/>
        <v>0</v>
      </c>
      <c r="AC300" s="135">
        <f t="shared" ca="1" si="156"/>
        <v>0</v>
      </c>
      <c r="AD300" s="135">
        <f t="shared" ca="1" si="156"/>
        <v>0</v>
      </c>
      <c r="AE300" s="135">
        <f t="shared" ca="1" si="156"/>
        <v>0</v>
      </c>
      <c r="AF300" s="135">
        <f t="shared" ca="1" si="156"/>
        <v>0</v>
      </c>
      <c r="AG300" s="135">
        <f t="shared" ca="1" si="156"/>
        <v>0</v>
      </c>
      <c r="AH300" s="135">
        <f t="shared" ca="1" si="156"/>
        <v>0</v>
      </c>
      <c r="AI300" s="135">
        <f t="shared" ca="1" si="156"/>
        <v>0</v>
      </c>
      <c r="AJ300" s="135">
        <f t="shared" ca="1" si="157"/>
        <v>0</v>
      </c>
      <c r="AK300" s="135">
        <f t="shared" ca="1" si="157"/>
        <v>0</v>
      </c>
      <c r="AL300" s="135">
        <f t="shared" ca="1" si="157"/>
        <v>0</v>
      </c>
      <c r="AM300" s="135">
        <f t="shared" ca="1" si="157"/>
        <v>0</v>
      </c>
      <c r="AN300" s="135">
        <f t="shared" ca="1" si="157"/>
        <v>0</v>
      </c>
      <c r="AO300" s="135">
        <f t="shared" ca="1" si="157"/>
        <v>0</v>
      </c>
      <c r="AP300" s="135">
        <f t="shared" ca="1" si="157"/>
        <v>0</v>
      </c>
      <c r="AQ300" s="135">
        <f t="shared" ca="1" si="157"/>
        <v>0</v>
      </c>
      <c r="AR300" s="135">
        <f t="shared" ca="1" si="157"/>
        <v>0</v>
      </c>
      <c r="AS300" s="135">
        <f t="shared" ca="1" si="157"/>
        <v>0</v>
      </c>
      <c r="AT300" s="135">
        <f t="shared" ca="1" si="157"/>
        <v>0</v>
      </c>
      <c r="AU300" s="135">
        <f t="shared" ca="1" si="157"/>
        <v>0</v>
      </c>
      <c r="AV300" s="135">
        <f t="shared" ca="1" si="157"/>
        <v>0</v>
      </c>
      <c r="AW300" s="135">
        <f t="shared" ca="1" si="154"/>
        <v>0</v>
      </c>
      <c r="AX300" s="135">
        <f t="shared" ca="1" si="154"/>
        <v>0</v>
      </c>
      <c r="AY300" s="135">
        <f t="shared" ca="1" si="154"/>
        <v>0</v>
      </c>
      <c r="AZ300" s="135">
        <f t="shared" ca="1" si="154"/>
        <v>0</v>
      </c>
      <c r="BA300" s="135">
        <f t="shared" ca="1" si="154"/>
        <v>0</v>
      </c>
      <c r="BB300" s="135">
        <f t="shared" ca="1" si="154"/>
        <v>0</v>
      </c>
      <c r="BC300" s="135">
        <f t="shared" ca="1" si="154"/>
        <v>0</v>
      </c>
      <c r="BD300" s="135">
        <f t="shared" ca="1" si="154"/>
        <v>0</v>
      </c>
      <c r="BE300" s="135">
        <f t="shared" ca="1" si="154"/>
        <v>0</v>
      </c>
      <c r="BF300" s="135">
        <f t="shared" ca="1" si="154"/>
        <v>0</v>
      </c>
      <c r="BG300" s="135">
        <f t="shared" ca="1" si="154"/>
        <v>0</v>
      </c>
      <c r="BH300" s="135">
        <f t="shared" ca="1" si="154"/>
        <v>0</v>
      </c>
      <c r="BI300" s="135">
        <f t="shared" ca="1" si="154"/>
        <v>0</v>
      </c>
      <c r="BJ300" s="135">
        <f t="shared" ca="1" si="154"/>
        <v>0</v>
      </c>
      <c r="BK300" s="135">
        <f t="shared" ca="1" si="154"/>
        <v>0</v>
      </c>
      <c r="BL300" s="135"/>
      <c r="BM300" s="135">
        <f ca="1">IF(INDEX($D300:$BV300, 1, MATCH(BM$11,$D$15:$BV$15,0))&gt;=PV_Zone_Ranking!$C$45,0,1)</f>
        <v>0</v>
      </c>
      <c r="BN300" s="135">
        <f t="shared" ca="1" si="141"/>
        <v>0</v>
      </c>
      <c r="BQ300">
        <f ca="1">IF(PV_Zone_Ranking!$AK$18="SS",0,IF(PV_Zone_Ranking!$G$29=0,0,1-(INDEX($D300:$BY300, 1, MATCH(BQ$11,$D$15:$BY$15,0))-PV_Zone_Ranking!$F$29)/(PV_Zone_Ranking!$G$29-PV_Zone_Ranking!$F$29)))</f>
        <v>3.8575399157771662</v>
      </c>
      <c r="BR300">
        <f>IF(PV_Zone_Ranking!$AK$18="TX",0,IF(PV_Zone_Ranking!$G$29=0,0,1-(INDEX($D300:$BY300, 1, MATCH(BR$11,$D$15:$BY$15,0))-PV_Zone_Ranking!$F$29)/(PV_Zone_Ranking!$G$29-PV_Zone_Ranking!$F$29)))</f>
        <v>0</v>
      </c>
      <c r="BS300">
        <f ca="1">IF(PV_Zone_Ranking!$G$30=0,0,1-(INDEX($D300:$BY300, 1, MATCH(BS$11,$D$15:$BY$15,0))-PV_Zone_Ranking!$F$30)/(PV_Zone_Ranking!$G$30-PV_Zone_Ranking!$F$30))</f>
        <v>1.0774207710083805</v>
      </c>
      <c r="BT300">
        <f ca="1">IF(PV_Zone_Ranking!$G$28=0,0,1-(INDEX($D300:$BY300, 1, MATCH(BT$11,$D$15:$BY$15,0))-PV_Zone_Ranking!$F$28)/(PV_Zone_Ranking!$G$28-PV_Zone_Ranking!$F$28))</f>
        <v>16.799370740204573</v>
      </c>
      <c r="BU300">
        <f ca="1">IF(PV_Zone_Ranking!$AK$18="SS",0,IF(PV_Zone_Ranking!$G$26=0,0,1-(INDEX($D300:$BY300, 1, MATCH(BU$11,$D$15:$BY$15,0))-PV_Zone_Ranking!$F$26)/(PV_Zone_Ranking!$G$26-PV_Zone_Ranking!$F$26)))</f>
        <v>19.138888658952798</v>
      </c>
      <c r="BV300">
        <f>IF(PV_Zone_Ranking!$AK$18="TX",0,IF(PV_Zone_Ranking!$G$26=0,0,1-(INDEX($D300:$BY300, 1, MATCH(BV$11,$D$15:$BY$15,0))-PV_Zone_Ranking!$F$26)/(PV_Zone_Ranking!$G$26-PV_Zone_Ranking!$F$26)))</f>
        <v>0</v>
      </c>
      <c r="BW300">
        <v>103</v>
      </c>
      <c r="BX300">
        <f t="shared" ca="1" si="152"/>
        <v>0</v>
      </c>
      <c r="BY300">
        <f t="shared" ca="1" si="152"/>
        <v>0</v>
      </c>
      <c r="BZ300">
        <f t="shared" ca="1" si="152"/>
        <v>0</v>
      </c>
      <c r="CA300">
        <f t="shared" ca="1" si="152"/>
        <v>0</v>
      </c>
      <c r="CB300">
        <f t="shared" ca="1" si="152"/>
        <v>0</v>
      </c>
      <c r="CC300">
        <f t="shared" ca="1" si="152"/>
        <v>0</v>
      </c>
      <c r="CD300">
        <f t="shared" ca="1" si="152"/>
        <v>0</v>
      </c>
      <c r="CE300">
        <f t="shared" ca="1" si="152"/>
        <v>0</v>
      </c>
      <c r="CF300">
        <f t="shared" ca="1" si="152"/>
        <v>0</v>
      </c>
      <c r="CG300">
        <f t="shared" ca="1" si="152"/>
        <v>0</v>
      </c>
      <c r="CH300" s="3">
        <f t="shared" ca="1" si="148"/>
        <v>0</v>
      </c>
      <c r="CI300" s="3">
        <f ca="1">IF($BN300=0,IF(PV_Zone_Ranking!$AK$18="SS",INDEX($D300:$BY300, 1, MATCH(CI$11,$D$15:$BY$15,0)),IF(PV_Zone_Ranking!$AK$18="TX",INDEX($D300:$BY300, 1, MATCH(CI$12,$D$15:$BY$15,0)),"Error")),0)</f>
        <v>0</v>
      </c>
      <c r="CJ300" s="4">
        <f t="shared" ca="1" si="146"/>
        <v>0</v>
      </c>
      <c r="CK300">
        <f t="shared" ca="1" si="149"/>
        <v>0</v>
      </c>
      <c r="CL300">
        <f t="shared" ca="1" si="150"/>
        <v>0</v>
      </c>
      <c r="CM300" s="4" t="str">
        <f ca="1">IF(D300=0,"",IF(CH300=0,"",COUNTIF($CH$16:$CH$197,"&gt;"&amp;CH300)+COUNTIF($CH$197:$CH300,CH300)))</f>
        <v/>
      </c>
      <c r="CN300" t="str">
        <f ca="1">IF(D300=0,"",IF(CH300=0,"",COUNTIFS($CI$16:$CI$197,"&lt;"&amp;CI300,$CI$16:$CI$197,"&lt;&gt;"&amp;0)+COUNTIF($CI$197:$CI300,CI300)))</f>
        <v/>
      </c>
      <c r="CQ300">
        <v>285</v>
      </c>
      <c r="CR300" t="e">
        <f t="shared" ca="1" si="135"/>
        <v>#N/A</v>
      </c>
      <c r="CS300" t="e">
        <f t="shared" ca="1" si="135"/>
        <v>#N/A</v>
      </c>
      <c r="CT300" s="3" t="e">
        <f t="shared" ca="1" si="135"/>
        <v>#N/A</v>
      </c>
      <c r="CU300" s="3" t="e">
        <f t="shared" ca="1" si="135"/>
        <v>#N/A</v>
      </c>
      <c r="CV300" s="4" t="e">
        <f t="shared" ca="1" si="135"/>
        <v>#N/A</v>
      </c>
      <c r="CW300" s="4" t="e">
        <f t="shared" ca="1" si="142"/>
        <v>#N/A</v>
      </c>
      <c r="CY300">
        <v>285</v>
      </c>
      <c r="CZ300" t="e">
        <f t="shared" ca="1" si="140"/>
        <v>#N/A</v>
      </c>
      <c r="DA300" t="e">
        <f t="shared" ca="1" si="140"/>
        <v>#N/A</v>
      </c>
      <c r="DB300" s="3" t="e">
        <f t="shared" ca="1" si="140"/>
        <v>#N/A</v>
      </c>
      <c r="DC300" s="3" t="e">
        <f t="shared" ca="1" si="140"/>
        <v>#N/A</v>
      </c>
      <c r="DD300" s="4" t="e">
        <f t="shared" ca="1" si="140"/>
        <v>#N/A</v>
      </c>
      <c r="DE300" s="4" t="e">
        <f t="shared" ca="1" si="143"/>
        <v>#N/A</v>
      </c>
      <c r="DF300" t="e">
        <f t="shared" ca="1" si="144"/>
        <v>#N/A</v>
      </c>
    </row>
    <row r="301" spans="4:110" x14ac:dyDescent="0.2">
      <c r="D301" s="135">
        <f t="shared" ca="1" si="155"/>
        <v>0</v>
      </c>
      <c r="E301" s="135">
        <f t="shared" ca="1" si="155"/>
        <v>0</v>
      </c>
      <c r="F301" s="135">
        <f t="shared" ca="1" si="155"/>
        <v>0</v>
      </c>
      <c r="G301" s="135">
        <f t="shared" ca="1" si="155"/>
        <v>0</v>
      </c>
      <c r="H301" s="135">
        <f t="shared" ca="1" si="155"/>
        <v>0</v>
      </c>
      <c r="I301" s="135">
        <f t="shared" ca="1" si="155"/>
        <v>0</v>
      </c>
      <c r="J301" s="2">
        <f t="shared" ca="1" si="155"/>
        <v>0</v>
      </c>
      <c r="K301" s="135">
        <f t="shared" ca="1" si="155"/>
        <v>0</v>
      </c>
      <c r="L301" s="135">
        <f t="shared" ca="1" si="155"/>
        <v>0</v>
      </c>
      <c r="M301" s="135">
        <f t="shared" ca="1" si="155"/>
        <v>0</v>
      </c>
      <c r="N301" s="135">
        <f t="shared" ca="1" si="155"/>
        <v>0</v>
      </c>
      <c r="O301" s="135">
        <f t="shared" ca="1" si="155"/>
        <v>0</v>
      </c>
      <c r="P301" s="135">
        <f t="shared" ca="1" si="155"/>
        <v>0</v>
      </c>
      <c r="Q301" s="135">
        <f t="shared" ca="1" si="155"/>
        <v>0</v>
      </c>
      <c r="R301" s="135">
        <f t="shared" ca="1" si="155"/>
        <v>0</v>
      </c>
      <c r="S301" s="135">
        <f t="shared" ca="1" si="155"/>
        <v>0</v>
      </c>
      <c r="T301" s="135">
        <f t="shared" ca="1" si="156"/>
        <v>0</v>
      </c>
      <c r="U301" s="135">
        <f t="shared" ca="1" si="156"/>
        <v>0</v>
      </c>
      <c r="V301" s="135">
        <f t="shared" ca="1" si="156"/>
        <v>0</v>
      </c>
      <c r="W301" s="135">
        <f t="shared" ca="1" si="156"/>
        <v>0</v>
      </c>
      <c r="X301" s="135">
        <f t="shared" ca="1" si="156"/>
        <v>0</v>
      </c>
      <c r="Y301" s="135">
        <f t="shared" ca="1" si="156"/>
        <v>0</v>
      </c>
      <c r="Z301" s="135">
        <f t="shared" ca="1" si="156"/>
        <v>0</v>
      </c>
      <c r="AA301" s="135">
        <f t="shared" ca="1" si="156"/>
        <v>0</v>
      </c>
      <c r="AB301" s="135">
        <f t="shared" ca="1" si="156"/>
        <v>0</v>
      </c>
      <c r="AC301" s="135">
        <f t="shared" ca="1" si="156"/>
        <v>0</v>
      </c>
      <c r="AD301" s="135">
        <f t="shared" ca="1" si="156"/>
        <v>0</v>
      </c>
      <c r="AE301" s="135">
        <f t="shared" ca="1" si="156"/>
        <v>0</v>
      </c>
      <c r="AF301" s="135">
        <f t="shared" ca="1" si="156"/>
        <v>0</v>
      </c>
      <c r="AG301" s="135">
        <f t="shared" ca="1" si="156"/>
        <v>0</v>
      </c>
      <c r="AH301" s="135">
        <f t="shared" ca="1" si="156"/>
        <v>0</v>
      </c>
      <c r="AI301" s="135">
        <f t="shared" ca="1" si="156"/>
        <v>0</v>
      </c>
      <c r="AJ301" s="135">
        <f t="shared" ca="1" si="157"/>
        <v>0</v>
      </c>
      <c r="AK301" s="135">
        <f t="shared" ca="1" si="157"/>
        <v>0</v>
      </c>
      <c r="AL301" s="135">
        <f t="shared" ca="1" si="157"/>
        <v>0</v>
      </c>
      <c r="AM301" s="135">
        <f t="shared" ca="1" si="157"/>
        <v>0</v>
      </c>
      <c r="AN301" s="135">
        <f t="shared" ca="1" si="157"/>
        <v>0</v>
      </c>
      <c r="AO301" s="135">
        <f t="shared" ca="1" si="157"/>
        <v>0</v>
      </c>
      <c r="AP301" s="135">
        <f t="shared" ca="1" si="157"/>
        <v>0</v>
      </c>
      <c r="AQ301" s="135">
        <f t="shared" ca="1" si="157"/>
        <v>0</v>
      </c>
      <c r="AR301" s="135">
        <f t="shared" ca="1" si="157"/>
        <v>0</v>
      </c>
      <c r="AS301" s="135">
        <f t="shared" ca="1" si="157"/>
        <v>0</v>
      </c>
      <c r="AT301" s="135">
        <f t="shared" ca="1" si="157"/>
        <v>0</v>
      </c>
      <c r="AU301" s="135">
        <f t="shared" ca="1" si="157"/>
        <v>0</v>
      </c>
      <c r="AV301" s="135">
        <f t="shared" ca="1" si="157"/>
        <v>0</v>
      </c>
      <c r="AW301" s="135">
        <f t="shared" ca="1" si="154"/>
        <v>0</v>
      </c>
      <c r="AX301" s="135">
        <f t="shared" ca="1" si="154"/>
        <v>0</v>
      </c>
      <c r="AY301" s="135">
        <f t="shared" ca="1" si="154"/>
        <v>0</v>
      </c>
      <c r="AZ301" s="135">
        <f t="shared" ca="1" si="154"/>
        <v>0</v>
      </c>
      <c r="BA301" s="135">
        <f t="shared" ca="1" si="154"/>
        <v>0</v>
      </c>
      <c r="BB301" s="135">
        <f t="shared" ca="1" si="154"/>
        <v>0</v>
      </c>
      <c r="BC301" s="135">
        <f t="shared" ca="1" si="154"/>
        <v>0</v>
      </c>
      <c r="BD301" s="135">
        <f t="shared" ca="1" si="154"/>
        <v>0</v>
      </c>
      <c r="BE301" s="135">
        <f t="shared" ca="1" si="154"/>
        <v>0</v>
      </c>
      <c r="BF301" s="135">
        <f t="shared" ca="1" si="154"/>
        <v>0</v>
      </c>
      <c r="BG301" s="135">
        <f t="shared" ca="1" si="154"/>
        <v>0</v>
      </c>
      <c r="BH301" s="135">
        <f t="shared" ca="1" si="154"/>
        <v>0</v>
      </c>
      <c r="BI301" s="135">
        <f t="shared" ca="1" si="154"/>
        <v>0</v>
      </c>
      <c r="BJ301" s="135">
        <f t="shared" ca="1" si="154"/>
        <v>0</v>
      </c>
      <c r="BK301" s="135">
        <f t="shared" ca="1" si="154"/>
        <v>0</v>
      </c>
      <c r="BL301" s="135"/>
      <c r="BM301" s="135">
        <f ca="1">IF(INDEX($D301:$BV301, 1, MATCH(BM$11,$D$15:$BV$15,0))&gt;=PV_Zone_Ranking!$C$45,0,1)</f>
        <v>0</v>
      </c>
      <c r="BN301" s="135">
        <f t="shared" ca="1" si="141"/>
        <v>0</v>
      </c>
      <c r="BQ301">
        <f ca="1">IF(PV_Zone_Ranking!$AK$18="SS",0,IF(PV_Zone_Ranking!$G$29=0,0,1-(INDEX($D301:$BY301, 1, MATCH(BQ$11,$D$15:$BY$15,0))-PV_Zone_Ranking!$F$29)/(PV_Zone_Ranking!$G$29-PV_Zone_Ranking!$F$29)))</f>
        <v>3.8575399157771662</v>
      </c>
      <c r="BR301">
        <f>IF(PV_Zone_Ranking!$AK$18="TX",0,IF(PV_Zone_Ranking!$G$29=0,0,1-(INDEX($D301:$BY301, 1, MATCH(BR$11,$D$15:$BY$15,0))-PV_Zone_Ranking!$F$29)/(PV_Zone_Ranking!$G$29-PV_Zone_Ranking!$F$29)))</f>
        <v>0</v>
      </c>
      <c r="BS301">
        <f ca="1">IF(PV_Zone_Ranking!$G$30=0,0,1-(INDEX($D301:$BY301, 1, MATCH(BS$11,$D$15:$BY$15,0))-PV_Zone_Ranking!$F$30)/(PV_Zone_Ranking!$G$30-PV_Zone_Ranking!$F$30))</f>
        <v>1.0774207710083805</v>
      </c>
      <c r="BT301">
        <f ca="1">IF(PV_Zone_Ranking!$G$28=0,0,1-(INDEX($D301:$BY301, 1, MATCH(BT$11,$D$15:$BY$15,0))-PV_Zone_Ranking!$F$28)/(PV_Zone_Ranking!$G$28-PV_Zone_Ranking!$F$28))</f>
        <v>16.799370740204573</v>
      </c>
      <c r="BU301">
        <f ca="1">IF(PV_Zone_Ranking!$AK$18="SS",0,IF(PV_Zone_Ranking!$G$26=0,0,1-(INDEX($D301:$BY301, 1, MATCH(BU$11,$D$15:$BY$15,0))-PV_Zone_Ranking!$F$26)/(PV_Zone_Ranking!$G$26-PV_Zone_Ranking!$F$26)))</f>
        <v>19.138888658952798</v>
      </c>
      <c r="BV301">
        <f>IF(PV_Zone_Ranking!$AK$18="TX",0,IF(PV_Zone_Ranking!$G$26=0,0,1-(INDEX($D301:$BY301, 1, MATCH(BV$11,$D$15:$BY$15,0))-PV_Zone_Ranking!$F$26)/(PV_Zone_Ranking!$G$26-PV_Zone_Ranking!$F$26)))</f>
        <v>0</v>
      </c>
      <c r="BW301">
        <v>104</v>
      </c>
      <c r="BX301">
        <f t="shared" ref="BX301:CG326" ca="1" si="158">INDEX($D301:$BV301, 1, MATCH(BX$15,$D$15:$BV$15,0))</f>
        <v>0</v>
      </c>
      <c r="BY301">
        <f t="shared" ca="1" si="158"/>
        <v>0</v>
      </c>
      <c r="BZ301">
        <f t="shared" ca="1" si="158"/>
        <v>0</v>
      </c>
      <c r="CA301">
        <f t="shared" ca="1" si="158"/>
        <v>0</v>
      </c>
      <c r="CB301">
        <f t="shared" ca="1" si="158"/>
        <v>0</v>
      </c>
      <c r="CC301">
        <f t="shared" ca="1" si="158"/>
        <v>0</v>
      </c>
      <c r="CD301">
        <f t="shared" ca="1" si="158"/>
        <v>0</v>
      </c>
      <c r="CE301">
        <f t="shared" ca="1" si="158"/>
        <v>0</v>
      </c>
      <c r="CF301">
        <f t="shared" ca="1" si="158"/>
        <v>0</v>
      </c>
      <c r="CG301">
        <f t="shared" ca="1" si="158"/>
        <v>0</v>
      </c>
      <c r="CH301" s="3">
        <f t="shared" ca="1" si="148"/>
        <v>0</v>
      </c>
      <c r="CI301" s="3">
        <f ca="1">IF($BN301=0,IF(PV_Zone_Ranking!$AK$18="SS",INDEX($D301:$BY301, 1, MATCH(CI$11,$D$15:$BY$15,0)),IF(PV_Zone_Ranking!$AK$18="TX",INDEX($D301:$BY301, 1, MATCH(CI$12,$D$15:$BY$15,0)),"Error")),0)</f>
        <v>0</v>
      </c>
      <c r="CJ301" s="4">
        <f t="shared" ca="1" si="146"/>
        <v>0</v>
      </c>
      <c r="CK301">
        <f t="shared" ca="1" si="149"/>
        <v>0</v>
      </c>
      <c r="CL301">
        <f t="shared" ca="1" si="150"/>
        <v>0</v>
      </c>
      <c r="CM301" s="4" t="str">
        <f ca="1">IF(D301=0,"",IF(CH301=0,"",COUNTIF($CH$16:$CH$197,"&gt;"&amp;CH301)+COUNTIF($CH$197:$CH301,CH301)))</f>
        <v/>
      </c>
      <c r="CN301" t="str">
        <f ca="1">IF(D301=0,"",IF(CH301=0,"",COUNTIFS($CI$16:$CI$197,"&lt;"&amp;CI301,$CI$16:$CI$197,"&lt;&gt;"&amp;0)+COUNTIF($CI$197:$CI301,CI301)))</f>
        <v/>
      </c>
      <c r="CQ301">
        <v>286</v>
      </c>
      <c r="CR301" t="e">
        <f t="shared" ref="CR301:CV345" ca="1" si="159">INDEX($CH$16:$CN$197,MATCH($CQ301,$CM$16:$CM$197,0),MATCH(CR$15,$CH$15:$CN$15,0))</f>
        <v>#N/A</v>
      </c>
      <c r="CS301" t="e">
        <f t="shared" ca="1" si="159"/>
        <v>#N/A</v>
      </c>
      <c r="CT301" s="3" t="e">
        <f t="shared" ca="1" si="159"/>
        <v>#N/A</v>
      </c>
      <c r="CU301" s="3" t="e">
        <f t="shared" ca="1" si="159"/>
        <v>#N/A</v>
      </c>
      <c r="CV301" s="4" t="e">
        <f t="shared" ca="1" si="159"/>
        <v>#N/A</v>
      </c>
      <c r="CW301" s="4" t="e">
        <f t="shared" ca="1" si="142"/>
        <v>#N/A</v>
      </c>
      <c r="CY301">
        <v>286</v>
      </c>
      <c r="CZ301" t="e">
        <f t="shared" ca="1" si="140"/>
        <v>#N/A</v>
      </c>
      <c r="DA301" t="e">
        <f t="shared" ca="1" si="140"/>
        <v>#N/A</v>
      </c>
      <c r="DB301" s="3" t="e">
        <f t="shared" ca="1" si="140"/>
        <v>#N/A</v>
      </c>
      <c r="DC301" s="3" t="e">
        <f t="shared" ca="1" si="140"/>
        <v>#N/A</v>
      </c>
      <c r="DD301" s="4" t="e">
        <f t="shared" ca="1" si="140"/>
        <v>#N/A</v>
      </c>
      <c r="DE301" s="4" t="e">
        <f t="shared" ca="1" si="143"/>
        <v>#N/A</v>
      </c>
      <c r="DF301" t="e">
        <f t="shared" ca="1" si="144"/>
        <v>#N/A</v>
      </c>
    </row>
    <row r="302" spans="4:110" x14ac:dyDescent="0.2">
      <c r="D302" s="135">
        <f t="shared" ca="1" si="155"/>
        <v>0</v>
      </c>
      <c r="E302" s="135">
        <f t="shared" ca="1" si="155"/>
        <v>0</v>
      </c>
      <c r="F302" s="135">
        <f t="shared" ca="1" si="155"/>
        <v>0</v>
      </c>
      <c r="G302" s="135">
        <f t="shared" ca="1" si="155"/>
        <v>0</v>
      </c>
      <c r="H302" s="135">
        <f t="shared" ca="1" si="155"/>
        <v>0</v>
      </c>
      <c r="I302" s="135">
        <f t="shared" ca="1" si="155"/>
        <v>0</v>
      </c>
      <c r="J302" s="2">
        <f t="shared" ca="1" si="155"/>
        <v>0</v>
      </c>
      <c r="K302" s="135">
        <f t="shared" ca="1" si="155"/>
        <v>0</v>
      </c>
      <c r="L302" s="135">
        <f t="shared" ca="1" si="155"/>
        <v>0</v>
      </c>
      <c r="M302" s="135">
        <f t="shared" ca="1" si="155"/>
        <v>0</v>
      </c>
      <c r="N302" s="135">
        <f t="shared" ca="1" si="155"/>
        <v>0</v>
      </c>
      <c r="O302" s="135">
        <f t="shared" ca="1" si="155"/>
        <v>0</v>
      </c>
      <c r="P302" s="135">
        <f t="shared" ca="1" si="155"/>
        <v>0</v>
      </c>
      <c r="Q302" s="135">
        <f t="shared" ca="1" si="155"/>
        <v>0</v>
      </c>
      <c r="R302" s="135">
        <f t="shared" ca="1" si="155"/>
        <v>0</v>
      </c>
      <c r="S302" s="135">
        <f t="shared" ca="1" si="155"/>
        <v>0</v>
      </c>
      <c r="T302" s="135">
        <f t="shared" ca="1" si="156"/>
        <v>0</v>
      </c>
      <c r="U302" s="135">
        <f t="shared" ca="1" si="156"/>
        <v>0</v>
      </c>
      <c r="V302" s="135">
        <f t="shared" ca="1" si="156"/>
        <v>0</v>
      </c>
      <c r="W302" s="135">
        <f t="shared" ca="1" si="156"/>
        <v>0</v>
      </c>
      <c r="X302" s="135">
        <f t="shared" ca="1" si="156"/>
        <v>0</v>
      </c>
      <c r="Y302" s="135">
        <f t="shared" ca="1" si="156"/>
        <v>0</v>
      </c>
      <c r="Z302" s="135">
        <f t="shared" ca="1" si="156"/>
        <v>0</v>
      </c>
      <c r="AA302" s="135">
        <f t="shared" ca="1" si="156"/>
        <v>0</v>
      </c>
      <c r="AB302" s="135">
        <f t="shared" ca="1" si="156"/>
        <v>0</v>
      </c>
      <c r="AC302" s="135">
        <f t="shared" ca="1" si="156"/>
        <v>0</v>
      </c>
      <c r="AD302" s="135">
        <f t="shared" ca="1" si="156"/>
        <v>0</v>
      </c>
      <c r="AE302" s="135">
        <f t="shared" ca="1" si="156"/>
        <v>0</v>
      </c>
      <c r="AF302" s="135">
        <f t="shared" ca="1" si="156"/>
        <v>0</v>
      </c>
      <c r="AG302" s="135">
        <f t="shared" ca="1" si="156"/>
        <v>0</v>
      </c>
      <c r="AH302" s="135">
        <f t="shared" ca="1" si="156"/>
        <v>0</v>
      </c>
      <c r="AI302" s="135">
        <f t="shared" ca="1" si="156"/>
        <v>0</v>
      </c>
      <c r="AJ302" s="135">
        <f t="shared" ca="1" si="157"/>
        <v>0</v>
      </c>
      <c r="AK302" s="135">
        <f t="shared" ca="1" si="157"/>
        <v>0</v>
      </c>
      <c r="AL302" s="135">
        <f t="shared" ca="1" si="157"/>
        <v>0</v>
      </c>
      <c r="AM302" s="135">
        <f t="shared" ca="1" si="157"/>
        <v>0</v>
      </c>
      <c r="AN302" s="135">
        <f t="shared" ca="1" si="157"/>
        <v>0</v>
      </c>
      <c r="AO302" s="135">
        <f t="shared" ca="1" si="157"/>
        <v>0</v>
      </c>
      <c r="AP302" s="135">
        <f t="shared" ca="1" si="157"/>
        <v>0</v>
      </c>
      <c r="AQ302" s="135">
        <f t="shared" ca="1" si="157"/>
        <v>0</v>
      </c>
      <c r="AR302" s="135">
        <f t="shared" ca="1" si="157"/>
        <v>0</v>
      </c>
      <c r="AS302" s="135">
        <f t="shared" ca="1" si="157"/>
        <v>0</v>
      </c>
      <c r="AT302" s="135">
        <f t="shared" ca="1" si="157"/>
        <v>0</v>
      </c>
      <c r="AU302" s="135">
        <f t="shared" ca="1" si="157"/>
        <v>0</v>
      </c>
      <c r="AV302" s="135">
        <f t="shared" ca="1" si="157"/>
        <v>0</v>
      </c>
      <c r="AW302" s="135">
        <f t="shared" ca="1" si="154"/>
        <v>0</v>
      </c>
      <c r="AX302" s="135">
        <f t="shared" ca="1" si="154"/>
        <v>0</v>
      </c>
      <c r="AY302" s="135">
        <f t="shared" ca="1" si="154"/>
        <v>0</v>
      </c>
      <c r="AZ302" s="135">
        <f t="shared" ca="1" si="154"/>
        <v>0</v>
      </c>
      <c r="BA302" s="135">
        <f t="shared" ca="1" si="154"/>
        <v>0</v>
      </c>
      <c r="BB302" s="135">
        <f t="shared" ca="1" si="154"/>
        <v>0</v>
      </c>
      <c r="BC302" s="135">
        <f t="shared" ca="1" si="154"/>
        <v>0</v>
      </c>
      <c r="BD302" s="135">
        <f t="shared" ca="1" si="154"/>
        <v>0</v>
      </c>
      <c r="BE302" s="135">
        <f t="shared" ca="1" si="154"/>
        <v>0</v>
      </c>
      <c r="BF302" s="135">
        <f t="shared" ca="1" si="154"/>
        <v>0</v>
      </c>
      <c r="BG302" s="135">
        <f t="shared" ca="1" si="154"/>
        <v>0</v>
      </c>
      <c r="BH302" s="135">
        <f t="shared" ca="1" si="154"/>
        <v>0</v>
      </c>
      <c r="BI302" s="135">
        <f t="shared" ca="1" si="154"/>
        <v>0</v>
      </c>
      <c r="BJ302" s="135">
        <f t="shared" ca="1" si="154"/>
        <v>0</v>
      </c>
      <c r="BK302" s="135">
        <f t="shared" ca="1" si="154"/>
        <v>0</v>
      </c>
      <c r="BL302" s="135"/>
      <c r="BM302" s="135">
        <f ca="1">IF(INDEX($D302:$BV302, 1, MATCH(BM$11,$D$15:$BV$15,0))&gt;=PV_Zone_Ranking!$C$45,0,1)</f>
        <v>0</v>
      </c>
      <c r="BN302" s="135">
        <f t="shared" ca="1" si="141"/>
        <v>0</v>
      </c>
      <c r="BQ302">
        <f ca="1">IF(PV_Zone_Ranking!$AK$18="SS",0,IF(PV_Zone_Ranking!$G$29=0,0,1-(INDEX($D302:$BY302, 1, MATCH(BQ$11,$D$15:$BY$15,0))-PV_Zone_Ranking!$F$29)/(PV_Zone_Ranking!$G$29-PV_Zone_Ranking!$F$29)))</f>
        <v>3.8575399157771662</v>
      </c>
      <c r="BR302">
        <f>IF(PV_Zone_Ranking!$AK$18="TX",0,IF(PV_Zone_Ranking!$G$29=0,0,1-(INDEX($D302:$BY302, 1, MATCH(BR$11,$D$15:$BY$15,0))-PV_Zone_Ranking!$F$29)/(PV_Zone_Ranking!$G$29-PV_Zone_Ranking!$F$29)))</f>
        <v>0</v>
      </c>
      <c r="BS302">
        <f ca="1">IF(PV_Zone_Ranking!$G$30=0,0,1-(INDEX($D302:$BY302, 1, MATCH(BS$11,$D$15:$BY$15,0))-PV_Zone_Ranking!$F$30)/(PV_Zone_Ranking!$G$30-PV_Zone_Ranking!$F$30))</f>
        <v>1.0774207710083805</v>
      </c>
      <c r="BT302">
        <f ca="1">IF(PV_Zone_Ranking!$G$28=0,0,1-(INDEX($D302:$BY302, 1, MATCH(BT$11,$D$15:$BY$15,0))-PV_Zone_Ranking!$F$28)/(PV_Zone_Ranking!$G$28-PV_Zone_Ranking!$F$28))</f>
        <v>16.799370740204573</v>
      </c>
      <c r="BU302">
        <f ca="1">IF(PV_Zone_Ranking!$AK$18="SS",0,IF(PV_Zone_Ranking!$G$26=0,0,1-(INDEX($D302:$BY302, 1, MATCH(BU$11,$D$15:$BY$15,0))-PV_Zone_Ranking!$F$26)/(PV_Zone_Ranking!$G$26-PV_Zone_Ranking!$F$26)))</f>
        <v>19.138888658952798</v>
      </c>
      <c r="BV302">
        <f>IF(PV_Zone_Ranking!$AK$18="TX",0,IF(PV_Zone_Ranking!$G$26=0,0,1-(INDEX($D302:$BY302, 1, MATCH(BV$11,$D$15:$BY$15,0))-PV_Zone_Ranking!$F$26)/(PV_Zone_Ranking!$G$26-PV_Zone_Ranking!$F$26)))</f>
        <v>0</v>
      </c>
      <c r="BW302">
        <v>105</v>
      </c>
      <c r="BX302">
        <f t="shared" ca="1" si="158"/>
        <v>0</v>
      </c>
      <c r="BY302">
        <f t="shared" ca="1" si="158"/>
        <v>0</v>
      </c>
      <c r="BZ302">
        <f t="shared" ca="1" si="158"/>
        <v>0</v>
      </c>
      <c r="CA302">
        <f t="shared" ca="1" si="158"/>
        <v>0</v>
      </c>
      <c r="CB302">
        <f t="shared" ca="1" si="158"/>
        <v>0</v>
      </c>
      <c r="CC302">
        <f t="shared" ca="1" si="158"/>
        <v>0</v>
      </c>
      <c r="CD302">
        <f t="shared" ca="1" si="158"/>
        <v>0</v>
      </c>
      <c r="CE302">
        <f t="shared" ca="1" si="158"/>
        <v>0</v>
      </c>
      <c r="CF302">
        <f t="shared" ca="1" si="158"/>
        <v>0</v>
      </c>
      <c r="CG302">
        <f t="shared" ca="1" si="158"/>
        <v>0</v>
      </c>
      <c r="CH302" s="3">
        <f t="shared" ca="1" si="148"/>
        <v>0</v>
      </c>
      <c r="CI302" s="3">
        <f ca="1">IF($BN302=0,IF(PV_Zone_Ranking!$AK$18="SS",INDEX($D302:$BY302, 1, MATCH(CI$11,$D$15:$BY$15,0)),IF(PV_Zone_Ranking!$AK$18="TX",INDEX($D302:$BY302, 1, MATCH(CI$12,$D$15:$BY$15,0)),"Error")),0)</f>
        <v>0</v>
      </c>
      <c r="CJ302" s="4">
        <f t="shared" ca="1" si="146"/>
        <v>0</v>
      </c>
      <c r="CK302">
        <f t="shared" ca="1" si="149"/>
        <v>0</v>
      </c>
      <c r="CL302">
        <f t="shared" ca="1" si="150"/>
        <v>0</v>
      </c>
      <c r="CM302" s="4" t="str">
        <f ca="1">IF(D302=0,"",IF(CH302=0,"",COUNTIF($CH$16:$CH$197,"&gt;"&amp;CH302)+COUNTIF($CH$197:$CH302,CH302)))</f>
        <v/>
      </c>
      <c r="CN302" t="str">
        <f ca="1">IF(D302=0,"",IF(CH302=0,"",COUNTIFS($CI$16:$CI$197,"&lt;"&amp;CI302,$CI$16:$CI$197,"&lt;&gt;"&amp;0)+COUNTIF($CI$197:$CI302,CI302)))</f>
        <v/>
      </c>
      <c r="CQ302">
        <v>287</v>
      </c>
      <c r="CR302" t="e">
        <f t="shared" ca="1" si="159"/>
        <v>#N/A</v>
      </c>
      <c r="CS302" t="e">
        <f t="shared" ca="1" si="159"/>
        <v>#N/A</v>
      </c>
      <c r="CT302" s="3" t="e">
        <f t="shared" ca="1" si="159"/>
        <v>#N/A</v>
      </c>
      <c r="CU302" s="3" t="e">
        <f t="shared" ca="1" si="159"/>
        <v>#N/A</v>
      </c>
      <c r="CV302" s="4" t="e">
        <f t="shared" ca="1" si="159"/>
        <v>#N/A</v>
      </c>
      <c r="CW302" s="4" t="e">
        <f t="shared" ca="1" si="142"/>
        <v>#N/A</v>
      </c>
      <c r="CY302">
        <v>287</v>
      </c>
      <c r="CZ302" t="e">
        <f t="shared" ca="1" si="140"/>
        <v>#N/A</v>
      </c>
      <c r="DA302" t="e">
        <f t="shared" ca="1" si="140"/>
        <v>#N/A</v>
      </c>
      <c r="DB302" s="3" t="e">
        <f t="shared" ca="1" si="140"/>
        <v>#N/A</v>
      </c>
      <c r="DC302" s="3" t="e">
        <f t="shared" ca="1" si="140"/>
        <v>#N/A</v>
      </c>
      <c r="DD302" s="4" t="e">
        <f t="shared" ca="1" si="140"/>
        <v>#N/A</v>
      </c>
      <c r="DE302" s="4" t="e">
        <f t="shared" ca="1" si="143"/>
        <v>#N/A</v>
      </c>
      <c r="DF302" t="e">
        <f t="shared" ca="1" si="144"/>
        <v>#N/A</v>
      </c>
    </row>
    <row r="303" spans="4:110" x14ac:dyDescent="0.2">
      <c r="D303" s="135">
        <f t="shared" ca="1" si="155"/>
        <v>0</v>
      </c>
      <c r="E303" s="135">
        <f t="shared" ca="1" si="155"/>
        <v>0</v>
      </c>
      <c r="F303" s="135">
        <f t="shared" ca="1" si="155"/>
        <v>0</v>
      </c>
      <c r="G303" s="135">
        <f t="shared" ca="1" si="155"/>
        <v>0</v>
      </c>
      <c r="H303" s="135">
        <f t="shared" ca="1" si="155"/>
        <v>0</v>
      </c>
      <c r="I303" s="135">
        <f t="shared" ca="1" si="155"/>
        <v>0</v>
      </c>
      <c r="J303" s="2">
        <f t="shared" ca="1" si="155"/>
        <v>0</v>
      </c>
      <c r="K303" s="135">
        <f t="shared" ca="1" si="155"/>
        <v>0</v>
      </c>
      <c r="L303" s="135">
        <f t="shared" ca="1" si="155"/>
        <v>0</v>
      </c>
      <c r="M303" s="135">
        <f t="shared" ca="1" si="155"/>
        <v>0</v>
      </c>
      <c r="N303" s="135">
        <f t="shared" ca="1" si="155"/>
        <v>0</v>
      </c>
      <c r="O303" s="135">
        <f t="shared" ca="1" si="155"/>
        <v>0</v>
      </c>
      <c r="P303" s="135">
        <f t="shared" ca="1" si="155"/>
        <v>0</v>
      </c>
      <c r="Q303" s="135">
        <f t="shared" ca="1" si="155"/>
        <v>0</v>
      </c>
      <c r="R303" s="135">
        <f t="shared" ca="1" si="155"/>
        <v>0</v>
      </c>
      <c r="S303" s="135">
        <f t="shared" ca="1" si="155"/>
        <v>0</v>
      </c>
      <c r="T303" s="135">
        <f t="shared" ca="1" si="156"/>
        <v>0</v>
      </c>
      <c r="U303" s="135">
        <f t="shared" ca="1" si="156"/>
        <v>0</v>
      </c>
      <c r="V303" s="135">
        <f t="shared" ca="1" si="156"/>
        <v>0</v>
      </c>
      <c r="W303" s="135">
        <f t="shared" ca="1" si="156"/>
        <v>0</v>
      </c>
      <c r="X303" s="135">
        <f t="shared" ca="1" si="156"/>
        <v>0</v>
      </c>
      <c r="Y303" s="135">
        <f t="shared" ca="1" si="156"/>
        <v>0</v>
      </c>
      <c r="Z303" s="135">
        <f t="shared" ca="1" si="156"/>
        <v>0</v>
      </c>
      <c r="AA303" s="135">
        <f t="shared" ca="1" si="156"/>
        <v>0</v>
      </c>
      <c r="AB303" s="135">
        <f t="shared" ca="1" si="156"/>
        <v>0</v>
      </c>
      <c r="AC303" s="135">
        <f t="shared" ca="1" si="156"/>
        <v>0</v>
      </c>
      <c r="AD303" s="135">
        <f t="shared" ca="1" si="156"/>
        <v>0</v>
      </c>
      <c r="AE303" s="135">
        <f t="shared" ca="1" si="156"/>
        <v>0</v>
      </c>
      <c r="AF303" s="135">
        <f t="shared" ca="1" si="156"/>
        <v>0</v>
      </c>
      <c r="AG303" s="135">
        <f t="shared" ca="1" si="156"/>
        <v>0</v>
      </c>
      <c r="AH303" s="135">
        <f t="shared" ca="1" si="156"/>
        <v>0</v>
      </c>
      <c r="AI303" s="135">
        <f t="shared" ca="1" si="156"/>
        <v>0</v>
      </c>
      <c r="AJ303" s="135">
        <f t="shared" ca="1" si="157"/>
        <v>0</v>
      </c>
      <c r="AK303" s="135">
        <f t="shared" ca="1" si="157"/>
        <v>0</v>
      </c>
      <c r="AL303" s="135">
        <f t="shared" ca="1" si="157"/>
        <v>0</v>
      </c>
      <c r="AM303" s="135">
        <f t="shared" ca="1" si="157"/>
        <v>0</v>
      </c>
      <c r="AN303" s="135">
        <f t="shared" ca="1" si="157"/>
        <v>0</v>
      </c>
      <c r="AO303" s="135">
        <f t="shared" ca="1" si="157"/>
        <v>0</v>
      </c>
      <c r="AP303" s="135">
        <f t="shared" ca="1" si="157"/>
        <v>0</v>
      </c>
      <c r="AQ303" s="135">
        <f t="shared" ca="1" si="157"/>
        <v>0</v>
      </c>
      <c r="AR303" s="135">
        <f t="shared" ca="1" si="157"/>
        <v>0</v>
      </c>
      <c r="AS303" s="135">
        <f t="shared" ca="1" si="157"/>
        <v>0</v>
      </c>
      <c r="AT303" s="135">
        <f t="shared" ca="1" si="157"/>
        <v>0</v>
      </c>
      <c r="AU303" s="135">
        <f t="shared" ca="1" si="157"/>
        <v>0</v>
      </c>
      <c r="AV303" s="135">
        <f t="shared" ca="1" si="157"/>
        <v>0</v>
      </c>
      <c r="AW303" s="135">
        <f t="shared" ca="1" si="154"/>
        <v>0</v>
      </c>
      <c r="AX303" s="135">
        <f t="shared" ca="1" si="154"/>
        <v>0</v>
      </c>
      <c r="AY303" s="135">
        <f t="shared" ca="1" si="154"/>
        <v>0</v>
      </c>
      <c r="AZ303" s="135">
        <f t="shared" ca="1" si="154"/>
        <v>0</v>
      </c>
      <c r="BA303" s="135">
        <f t="shared" ca="1" si="154"/>
        <v>0</v>
      </c>
      <c r="BB303" s="135">
        <f t="shared" ca="1" si="154"/>
        <v>0</v>
      </c>
      <c r="BC303" s="135">
        <f t="shared" ca="1" si="154"/>
        <v>0</v>
      </c>
      <c r="BD303" s="135">
        <f t="shared" ca="1" si="154"/>
        <v>0</v>
      </c>
      <c r="BE303" s="135">
        <f t="shared" ca="1" si="154"/>
        <v>0</v>
      </c>
      <c r="BF303" s="135">
        <f t="shared" ca="1" si="154"/>
        <v>0</v>
      </c>
      <c r="BG303" s="135">
        <f t="shared" ca="1" si="154"/>
        <v>0</v>
      </c>
      <c r="BH303" s="135">
        <f t="shared" ca="1" si="154"/>
        <v>0</v>
      </c>
      <c r="BI303" s="135">
        <f t="shared" ca="1" si="154"/>
        <v>0</v>
      </c>
      <c r="BJ303" s="135">
        <f t="shared" ca="1" si="154"/>
        <v>0</v>
      </c>
      <c r="BK303" s="135">
        <f t="shared" ca="1" si="154"/>
        <v>0</v>
      </c>
      <c r="BL303" s="135"/>
      <c r="BM303" s="135">
        <f ca="1">IF(INDEX($D303:$BV303, 1, MATCH(BM$11,$D$15:$BV$15,0))&gt;=PV_Zone_Ranking!$C$45,0,1)</f>
        <v>0</v>
      </c>
      <c r="BN303" s="135">
        <f t="shared" ca="1" si="141"/>
        <v>0</v>
      </c>
      <c r="BQ303">
        <f ca="1">IF(PV_Zone_Ranking!$AK$18="SS",0,IF(PV_Zone_Ranking!$G$29=0,0,1-(INDEX($D303:$BY303, 1, MATCH(BQ$11,$D$15:$BY$15,0))-PV_Zone_Ranking!$F$29)/(PV_Zone_Ranking!$G$29-PV_Zone_Ranking!$F$29)))</f>
        <v>3.8575399157771662</v>
      </c>
      <c r="BR303">
        <f>IF(PV_Zone_Ranking!$AK$18="TX",0,IF(PV_Zone_Ranking!$G$29=0,0,1-(INDEX($D303:$BY303, 1, MATCH(BR$11,$D$15:$BY$15,0))-PV_Zone_Ranking!$F$29)/(PV_Zone_Ranking!$G$29-PV_Zone_Ranking!$F$29)))</f>
        <v>0</v>
      </c>
      <c r="BS303">
        <f ca="1">IF(PV_Zone_Ranking!$G$30=0,0,1-(INDEX($D303:$BY303, 1, MATCH(BS$11,$D$15:$BY$15,0))-PV_Zone_Ranking!$F$30)/(PV_Zone_Ranking!$G$30-PV_Zone_Ranking!$F$30))</f>
        <v>1.0774207710083805</v>
      </c>
      <c r="BT303">
        <f ca="1">IF(PV_Zone_Ranking!$G$28=0,0,1-(INDEX($D303:$BY303, 1, MATCH(BT$11,$D$15:$BY$15,0))-PV_Zone_Ranking!$F$28)/(PV_Zone_Ranking!$G$28-PV_Zone_Ranking!$F$28))</f>
        <v>16.799370740204573</v>
      </c>
      <c r="BU303">
        <f ca="1">IF(PV_Zone_Ranking!$AK$18="SS",0,IF(PV_Zone_Ranking!$G$26=0,0,1-(INDEX($D303:$BY303, 1, MATCH(BU$11,$D$15:$BY$15,0))-PV_Zone_Ranking!$F$26)/(PV_Zone_Ranking!$G$26-PV_Zone_Ranking!$F$26)))</f>
        <v>19.138888658952798</v>
      </c>
      <c r="BV303">
        <f>IF(PV_Zone_Ranking!$AK$18="TX",0,IF(PV_Zone_Ranking!$G$26=0,0,1-(INDEX($D303:$BY303, 1, MATCH(BV$11,$D$15:$BY$15,0))-PV_Zone_Ranking!$F$26)/(PV_Zone_Ranking!$G$26-PV_Zone_Ranking!$F$26)))</f>
        <v>0</v>
      </c>
      <c r="BW303">
        <v>106</v>
      </c>
      <c r="BX303">
        <f t="shared" ca="1" si="158"/>
        <v>0</v>
      </c>
      <c r="BY303">
        <f t="shared" ca="1" si="158"/>
        <v>0</v>
      </c>
      <c r="BZ303">
        <f t="shared" ca="1" si="158"/>
        <v>0</v>
      </c>
      <c r="CA303">
        <f t="shared" ca="1" si="158"/>
        <v>0</v>
      </c>
      <c r="CB303">
        <f t="shared" ca="1" si="158"/>
        <v>0</v>
      </c>
      <c r="CC303">
        <f t="shared" ca="1" si="158"/>
        <v>0</v>
      </c>
      <c r="CD303">
        <f t="shared" ca="1" si="158"/>
        <v>0</v>
      </c>
      <c r="CE303">
        <f t="shared" ca="1" si="158"/>
        <v>0</v>
      </c>
      <c r="CF303">
        <f t="shared" ca="1" si="158"/>
        <v>0</v>
      </c>
      <c r="CG303">
        <f t="shared" ca="1" si="158"/>
        <v>0</v>
      </c>
      <c r="CH303" s="3">
        <f t="shared" ca="1" si="148"/>
        <v>0</v>
      </c>
      <c r="CI303" s="3">
        <f ca="1">IF($BN303=0,IF(PV_Zone_Ranking!$AK$18="SS",INDEX($D303:$BY303, 1, MATCH(CI$11,$D$15:$BY$15,0)),IF(PV_Zone_Ranking!$AK$18="TX",INDEX($D303:$BY303, 1, MATCH(CI$12,$D$15:$BY$15,0)),"Error")),0)</f>
        <v>0</v>
      </c>
      <c r="CJ303" s="4">
        <f t="shared" ca="1" si="146"/>
        <v>0</v>
      </c>
      <c r="CK303">
        <f t="shared" ca="1" si="149"/>
        <v>0</v>
      </c>
      <c r="CL303">
        <f t="shared" ca="1" si="150"/>
        <v>0</v>
      </c>
      <c r="CM303" s="4" t="str">
        <f ca="1">IF(D303=0,"",IF(CH303=0,"",COUNTIF($CH$16:$CH$197,"&gt;"&amp;CH303)+COUNTIF($CH$197:$CH303,CH303)))</f>
        <v/>
      </c>
      <c r="CN303" t="str">
        <f ca="1">IF(D303=0,"",IF(CH303=0,"",COUNTIFS($CI$16:$CI$197,"&lt;"&amp;CI303,$CI$16:$CI$197,"&lt;&gt;"&amp;0)+COUNTIF($CI$197:$CI303,CI303)))</f>
        <v/>
      </c>
      <c r="CQ303">
        <v>288</v>
      </c>
      <c r="CR303" t="e">
        <f t="shared" ca="1" si="159"/>
        <v>#N/A</v>
      </c>
      <c r="CS303" t="e">
        <f t="shared" ca="1" si="159"/>
        <v>#N/A</v>
      </c>
      <c r="CT303" s="3" t="e">
        <f t="shared" ca="1" si="159"/>
        <v>#N/A</v>
      </c>
      <c r="CU303" s="3" t="e">
        <f t="shared" ca="1" si="159"/>
        <v>#N/A</v>
      </c>
      <c r="CV303" s="4" t="e">
        <f t="shared" ca="1" si="159"/>
        <v>#N/A</v>
      </c>
      <c r="CW303" s="4" t="e">
        <f t="shared" ca="1" si="142"/>
        <v>#N/A</v>
      </c>
      <c r="CY303">
        <v>288</v>
      </c>
      <c r="CZ303" t="e">
        <f t="shared" ca="1" si="140"/>
        <v>#N/A</v>
      </c>
      <c r="DA303" t="e">
        <f t="shared" ca="1" si="140"/>
        <v>#N/A</v>
      </c>
      <c r="DB303" s="3" t="e">
        <f t="shared" ca="1" si="140"/>
        <v>#N/A</v>
      </c>
      <c r="DC303" s="3" t="e">
        <f t="shared" ca="1" si="140"/>
        <v>#N/A</v>
      </c>
      <c r="DD303" s="4" t="e">
        <f t="shared" ca="1" si="140"/>
        <v>#N/A</v>
      </c>
      <c r="DE303" s="4" t="e">
        <f t="shared" ca="1" si="143"/>
        <v>#N/A</v>
      </c>
      <c r="DF303" t="e">
        <f t="shared" ca="1" si="144"/>
        <v>#N/A</v>
      </c>
    </row>
    <row r="304" spans="4:110" x14ac:dyDescent="0.2">
      <c r="D304" s="135">
        <f t="shared" ca="1" si="155"/>
        <v>0</v>
      </c>
      <c r="E304" s="135">
        <f t="shared" ca="1" si="155"/>
        <v>0</v>
      </c>
      <c r="F304" s="135">
        <f t="shared" ca="1" si="155"/>
        <v>0</v>
      </c>
      <c r="G304" s="135">
        <f t="shared" ca="1" si="155"/>
        <v>0</v>
      </c>
      <c r="H304" s="135">
        <f t="shared" ca="1" si="155"/>
        <v>0</v>
      </c>
      <c r="I304" s="135">
        <f t="shared" ca="1" si="155"/>
        <v>0</v>
      </c>
      <c r="J304" s="2">
        <f t="shared" ca="1" si="155"/>
        <v>0</v>
      </c>
      <c r="K304" s="135">
        <f t="shared" ca="1" si="155"/>
        <v>0</v>
      </c>
      <c r="L304" s="135">
        <f t="shared" ca="1" si="155"/>
        <v>0</v>
      </c>
      <c r="M304" s="135">
        <f t="shared" ca="1" si="155"/>
        <v>0</v>
      </c>
      <c r="N304" s="135">
        <f t="shared" ca="1" si="155"/>
        <v>0</v>
      </c>
      <c r="O304" s="135">
        <f t="shared" ca="1" si="155"/>
        <v>0</v>
      </c>
      <c r="P304" s="135">
        <f t="shared" ca="1" si="155"/>
        <v>0</v>
      </c>
      <c r="Q304" s="135">
        <f t="shared" ca="1" si="155"/>
        <v>0</v>
      </c>
      <c r="R304" s="135">
        <f t="shared" ca="1" si="155"/>
        <v>0</v>
      </c>
      <c r="S304" s="135">
        <f t="shared" ca="1" si="155"/>
        <v>0</v>
      </c>
      <c r="T304" s="135">
        <f t="shared" ca="1" si="156"/>
        <v>0</v>
      </c>
      <c r="U304" s="135">
        <f t="shared" ca="1" si="156"/>
        <v>0</v>
      </c>
      <c r="V304" s="135">
        <f t="shared" ca="1" si="156"/>
        <v>0</v>
      </c>
      <c r="W304" s="135">
        <f t="shared" ca="1" si="156"/>
        <v>0</v>
      </c>
      <c r="X304" s="135">
        <f t="shared" ca="1" si="156"/>
        <v>0</v>
      </c>
      <c r="Y304" s="135">
        <f t="shared" ca="1" si="156"/>
        <v>0</v>
      </c>
      <c r="Z304" s="135">
        <f t="shared" ca="1" si="156"/>
        <v>0</v>
      </c>
      <c r="AA304" s="135">
        <f t="shared" ca="1" si="156"/>
        <v>0</v>
      </c>
      <c r="AB304" s="135">
        <f t="shared" ca="1" si="156"/>
        <v>0</v>
      </c>
      <c r="AC304" s="135">
        <f t="shared" ca="1" si="156"/>
        <v>0</v>
      </c>
      <c r="AD304" s="135">
        <f t="shared" ca="1" si="156"/>
        <v>0</v>
      </c>
      <c r="AE304" s="135">
        <f t="shared" ca="1" si="156"/>
        <v>0</v>
      </c>
      <c r="AF304" s="135">
        <f t="shared" ca="1" si="156"/>
        <v>0</v>
      </c>
      <c r="AG304" s="135">
        <f t="shared" ca="1" si="156"/>
        <v>0</v>
      </c>
      <c r="AH304" s="135">
        <f t="shared" ca="1" si="156"/>
        <v>0</v>
      </c>
      <c r="AI304" s="135">
        <f t="shared" ca="1" si="156"/>
        <v>0</v>
      </c>
      <c r="AJ304" s="135">
        <f t="shared" ca="1" si="157"/>
        <v>0</v>
      </c>
      <c r="AK304" s="135">
        <f t="shared" ca="1" si="157"/>
        <v>0</v>
      </c>
      <c r="AL304" s="135">
        <f t="shared" ca="1" si="157"/>
        <v>0</v>
      </c>
      <c r="AM304" s="135">
        <f t="shared" ca="1" si="157"/>
        <v>0</v>
      </c>
      <c r="AN304" s="135">
        <f t="shared" ca="1" si="157"/>
        <v>0</v>
      </c>
      <c r="AO304" s="135">
        <f t="shared" ca="1" si="157"/>
        <v>0</v>
      </c>
      <c r="AP304" s="135">
        <f t="shared" ca="1" si="157"/>
        <v>0</v>
      </c>
      <c r="AQ304" s="135">
        <f t="shared" ca="1" si="157"/>
        <v>0</v>
      </c>
      <c r="AR304" s="135">
        <f t="shared" ca="1" si="157"/>
        <v>0</v>
      </c>
      <c r="AS304" s="135">
        <f t="shared" ca="1" si="157"/>
        <v>0</v>
      </c>
      <c r="AT304" s="135">
        <f t="shared" ca="1" si="157"/>
        <v>0</v>
      </c>
      <c r="AU304" s="135">
        <f t="shared" ca="1" si="157"/>
        <v>0</v>
      </c>
      <c r="AV304" s="135">
        <f t="shared" ca="1" si="157"/>
        <v>0</v>
      </c>
      <c r="AW304" s="135">
        <f t="shared" ca="1" si="154"/>
        <v>0</v>
      </c>
      <c r="AX304" s="135">
        <f t="shared" ca="1" si="154"/>
        <v>0</v>
      </c>
      <c r="AY304" s="135">
        <f t="shared" ca="1" si="154"/>
        <v>0</v>
      </c>
      <c r="AZ304" s="135">
        <f t="shared" ref="AW304:BK321" ca="1" si="160">INDIRECT($B$3&amp;"!R"&amp;(ROW()-$D$14)&amp;"C"&amp;(COLUMN()-$C$15),FALSE)</f>
        <v>0</v>
      </c>
      <c r="BA304" s="135">
        <f t="shared" ca="1" si="160"/>
        <v>0</v>
      </c>
      <c r="BB304" s="135">
        <f t="shared" ca="1" si="160"/>
        <v>0</v>
      </c>
      <c r="BC304" s="135">
        <f t="shared" ca="1" si="160"/>
        <v>0</v>
      </c>
      <c r="BD304" s="135">
        <f t="shared" ca="1" si="160"/>
        <v>0</v>
      </c>
      <c r="BE304" s="135">
        <f t="shared" ca="1" si="160"/>
        <v>0</v>
      </c>
      <c r="BF304" s="135">
        <f t="shared" ca="1" si="160"/>
        <v>0</v>
      </c>
      <c r="BG304" s="135">
        <f t="shared" ca="1" si="160"/>
        <v>0</v>
      </c>
      <c r="BH304" s="135">
        <f t="shared" ca="1" si="160"/>
        <v>0</v>
      </c>
      <c r="BI304" s="135">
        <f t="shared" ca="1" si="160"/>
        <v>0</v>
      </c>
      <c r="BJ304" s="135">
        <f t="shared" ca="1" si="160"/>
        <v>0</v>
      </c>
      <c r="BK304" s="135">
        <f t="shared" ca="1" si="160"/>
        <v>0</v>
      </c>
      <c r="BL304" s="135"/>
      <c r="BM304" s="135">
        <f ca="1">IF(INDEX($D304:$BV304, 1, MATCH(BM$11,$D$15:$BV$15,0))&gt;=PV_Zone_Ranking!$C$45,0,1)</f>
        <v>0</v>
      </c>
      <c r="BN304" s="135">
        <f t="shared" ca="1" si="141"/>
        <v>0</v>
      </c>
      <c r="BQ304">
        <f ca="1">IF(PV_Zone_Ranking!$AK$18="SS",0,IF(PV_Zone_Ranking!$G$29=0,0,1-(INDEX($D304:$BY304, 1, MATCH(BQ$11,$D$15:$BY$15,0))-PV_Zone_Ranking!$F$29)/(PV_Zone_Ranking!$G$29-PV_Zone_Ranking!$F$29)))</f>
        <v>3.8575399157771662</v>
      </c>
      <c r="BR304">
        <f>IF(PV_Zone_Ranking!$AK$18="TX",0,IF(PV_Zone_Ranking!$G$29=0,0,1-(INDEX($D304:$BY304, 1, MATCH(BR$11,$D$15:$BY$15,0))-PV_Zone_Ranking!$F$29)/(PV_Zone_Ranking!$G$29-PV_Zone_Ranking!$F$29)))</f>
        <v>0</v>
      </c>
      <c r="BS304">
        <f ca="1">IF(PV_Zone_Ranking!$G$30=0,0,1-(INDEX($D304:$BY304, 1, MATCH(BS$11,$D$15:$BY$15,0))-PV_Zone_Ranking!$F$30)/(PV_Zone_Ranking!$G$30-PV_Zone_Ranking!$F$30))</f>
        <v>1.0774207710083805</v>
      </c>
      <c r="BT304">
        <f ca="1">IF(PV_Zone_Ranking!$G$28=0,0,1-(INDEX($D304:$BY304, 1, MATCH(BT$11,$D$15:$BY$15,0))-PV_Zone_Ranking!$F$28)/(PV_Zone_Ranking!$G$28-PV_Zone_Ranking!$F$28))</f>
        <v>16.799370740204573</v>
      </c>
      <c r="BU304">
        <f ca="1">IF(PV_Zone_Ranking!$AK$18="SS",0,IF(PV_Zone_Ranking!$G$26=0,0,1-(INDEX($D304:$BY304, 1, MATCH(BU$11,$D$15:$BY$15,0))-PV_Zone_Ranking!$F$26)/(PV_Zone_Ranking!$G$26-PV_Zone_Ranking!$F$26)))</f>
        <v>19.138888658952798</v>
      </c>
      <c r="BV304">
        <f>IF(PV_Zone_Ranking!$AK$18="TX",0,IF(PV_Zone_Ranking!$G$26=0,0,1-(INDEX($D304:$BY304, 1, MATCH(BV$11,$D$15:$BY$15,0))-PV_Zone_Ranking!$F$26)/(PV_Zone_Ranking!$G$26-PV_Zone_Ranking!$F$26)))</f>
        <v>0</v>
      </c>
      <c r="BW304">
        <v>107</v>
      </c>
      <c r="BX304">
        <f t="shared" ca="1" si="158"/>
        <v>0</v>
      </c>
      <c r="BY304">
        <f t="shared" ca="1" si="158"/>
        <v>0</v>
      </c>
      <c r="BZ304">
        <f t="shared" ca="1" si="158"/>
        <v>0</v>
      </c>
      <c r="CA304">
        <f t="shared" ca="1" si="158"/>
        <v>0</v>
      </c>
      <c r="CB304">
        <f t="shared" ca="1" si="158"/>
        <v>0</v>
      </c>
      <c r="CC304">
        <f t="shared" ca="1" si="158"/>
        <v>0</v>
      </c>
      <c r="CD304">
        <f t="shared" ca="1" si="158"/>
        <v>0</v>
      </c>
      <c r="CE304">
        <f t="shared" ca="1" si="158"/>
        <v>0</v>
      </c>
      <c r="CF304">
        <f t="shared" ca="1" si="158"/>
        <v>0</v>
      </c>
      <c r="CG304">
        <f t="shared" ca="1" si="158"/>
        <v>0</v>
      </c>
      <c r="CH304" s="3">
        <f t="shared" ca="1" si="148"/>
        <v>0</v>
      </c>
      <c r="CI304" s="3">
        <f ca="1">IF($BN304=0,IF(PV_Zone_Ranking!$AK$18="SS",INDEX($D304:$BY304, 1, MATCH(CI$11,$D$15:$BY$15,0)),IF(PV_Zone_Ranking!$AK$18="TX",INDEX($D304:$BY304, 1, MATCH(CI$12,$D$15:$BY$15,0)),"Error")),0)</f>
        <v>0</v>
      </c>
      <c r="CJ304" s="4">
        <f t="shared" ca="1" si="146"/>
        <v>0</v>
      </c>
      <c r="CK304">
        <f t="shared" ca="1" si="149"/>
        <v>0</v>
      </c>
      <c r="CL304">
        <f t="shared" ca="1" si="150"/>
        <v>0</v>
      </c>
      <c r="CM304" s="4" t="str">
        <f ca="1">IF(D304=0,"",IF(CH304=0,"",COUNTIF($CH$16:$CH$197,"&gt;"&amp;CH304)+COUNTIF($CH$197:$CH304,CH304)))</f>
        <v/>
      </c>
      <c r="CN304" t="str">
        <f ca="1">IF(D304=0,"",IF(CH304=0,"",COUNTIFS($CI$16:$CI$197,"&lt;"&amp;CI304,$CI$16:$CI$197,"&lt;&gt;"&amp;0)+COUNTIF($CI$197:$CI304,CI304)))</f>
        <v/>
      </c>
      <c r="CQ304">
        <v>289</v>
      </c>
      <c r="CR304" t="e">
        <f t="shared" ca="1" si="159"/>
        <v>#N/A</v>
      </c>
      <c r="CS304" t="e">
        <f t="shared" ca="1" si="159"/>
        <v>#N/A</v>
      </c>
      <c r="CT304" s="3" t="e">
        <f t="shared" ca="1" si="159"/>
        <v>#N/A</v>
      </c>
      <c r="CU304" s="3" t="e">
        <f t="shared" ca="1" si="159"/>
        <v>#N/A</v>
      </c>
      <c r="CV304" s="4" t="e">
        <f t="shared" ca="1" si="159"/>
        <v>#N/A</v>
      </c>
      <c r="CW304" s="4" t="e">
        <f t="shared" ca="1" si="142"/>
        <v>#N/A</v>
      </c>
      <c r="CY304">
        <v>289</v>
      </c>
      <c r="CZ304" t="e">
        <f t="shared" ca="1" si="140"/>
        <v>#N/A</v>
      </c>
      <c r="DA304" t="e">
        <f t="shared" ca="1" si="140"/>
        <v>#N/A</v>
      </c>
      <c r="DB304" s="3" t="e">
        <f t="shared" ca="1" si="140"/>
        <v>#N/A</v>
      </c>
      <c r="DC304" s="3" t="e">
        <f t="shared" ca="1" si="140"/>
        <v>#N/A</v>
      </c>
      <c r="DD304" s="4" t="e">
        <f t="shared" ca="1" si="140"/>
        <v>#N/A</v>
      </c>
      <c r="DE304" s="4" t="e">
        <f t="shared" ca="1" si="143"/>
        <v>#N/A</v>
      </c>
      <c r="DF304" t="e">
        <f t="shared" ca="1" si="144"/>
        <v>#N/A</v>
      </c>
    </row>
    <row r="305" spans="4:110" x14ac:dyDescent="0.2">
      <c r="D305" s="135">
        <f t="shared" ca="1" si="155"/>
        <v>0</v>
      </c>
      <c r="E305" s="135">
        <f t="shared" ca="1" si="155"/>
        <v>0</v>
      </c>
      <c r="F305" s="135">
        <f t="shared" ca="1" si="155"/>
        <v>0</v>
      </c>
      <c r="G305" s="135">
        <f t="shared" ca="1" si="155"/>
        <v>0</v>
      </c>
      <c r="H305" s="135">
        <f t="shared" ca="1" si="155"/>
        <v>0</v>
      </c>
      <c r="I305" s="135">
        <f t="shared" ca="1" si="155"/>
        <v>0</v>
      </c>
      <c r="J305" s="2">
        <f t="shared" ca="1" si="155"/>
        <v>0</v>
      </c>
      <c r="K305" s="135">
        <f t="shared" ca="1" si="155"/>
        <v>0</v>
      </c>
      <c r="L305" s="135">
        <f t="shared" ca="1" si="155"/>
        <v>0</v>
      </c>
      <c r="M305" s="135">
        <f t="shared" ref="D305:S321" ca="1" si="161">INDIRECT($B$3&amp;"!R"&amp;(ROW()-$D$14)&amp;"C"&amp;(COLUMN()-$C$15),FALSE)</f>
        <v>0</v>
      </c>
      <c r="N305" s="135">
        <f t="shared" ca="1" si="161"/>
        <v>0</v>
      </c>
      <c r="O305" s="135">
        <f t="shared" ca="1" si="161"/>
        <v>0</v>
      </c>
      <c r="P305" s="135">
        <f t="shared" ca="1" si="161"/>
        <v>0</v>
      </c>
      <c r="Q305" s="135">
        <f t="shared" ca="1" si="161"/>
        <v>0</v>
      </c>
      <c r="R305" s="135">
        <f t="shared" ca="1" si="161"/>
        <v>0</v>
      </c>
      <c r="S305" s="135">
        <f t="shared" ca="1" si="161"/>
        <v>0</v>
      </c>
      <c r="T305" s="135">
        <f t="shared" ca="1" si="156"/>
        <v>0</v>
      </c>
      <c r="U305" s="135">
        <f t="shared" ca="1" si="156"/>
        <v>0</v>
      </c>
      <c r="V305" s="135">
        <f t="shared" ca="1" si="156"/>
        <v>0</v>
      </c>
      <c r="W305" s="135">
        <f t="shared" ca="1" si="156"/>
        <v>0</v>
      </c>
      <c r="X305" s="135">
        <f t="shared" ca="1" si="156"/>
        <v>0</v>
      </c>
      <c r="Y305" s="135">
        <f t="shared" ca="1" si="156"/>
        <v>0</v>
      </c>
      <c r="Z305" s="135">
        <f t="shared" ca="1" si="156"/>
        <v>0</v>
      </c>
      <c r="AA305" s="135">
        <f t="shared" ca="1" si="156"/>
        <v>0</v>
      </c>
      <c r="AB305" s="135">
        <f t="shared" ca="1" si="156"/>
        <v>0</v>
      </c>
      <c r="AC305" s="135">
        <f t="shared" ca="1" si="156"/>
        <v>0</v>
      </c>
      <c r="AD305" s="135">
        <f t="shared" ca="1" si="156"/>
        <v>0</v>
      </c>
      <c r="AE305" s="135">
        <f t="shared" ca="1" si="156"/>
        <v>0</v>
      </c>
      <c r="AF305" s="135">
        <f t="shared" ca="1" si="156"/>
        <v>0</v>
      </c>
      <c r="AG305" s="135">
        <f t="shared" ca="1" si="156"/>
        <v>0</v>
      </c>
      <c r="AH305" s="135">
        <f t="shared" ca="1" si="156"/>
        <v>0</v>
      </c>
      <c r="AI305" s="135">
        <f t="shared" ca="1" si="156"/>
        <v>0</v>
      </c>
      <c r="AJ305" s="135">
        <f t="shared" ca="1" si="157"/>
        <v>0</v>
      </c>
      <c r="AK305" s="135">
        <f t="shared" ca="1" si="157"/>
        <v>0</v>
      </c>
      <c r="AL305" s="135">
        <f t="shared" ca="1" si="157"/>
        <v>0</v>
      </c>
      <c r="AM305" s="135">
        <f t="shared" ca="1" si="157"/>
        <v>0</v>
      </c>
      <c r="AN305" s="135">
        <f t="shared" ca="1" si="157"/>
        <v>0</v>
      </c>
      <c r="AO305" s="135">
        <f t="shared" ca="1" si="157"/>
        <v>0</v>
      </c>
      <c r="AP305" s="135">
        <f t="shared" ca="1" si="157"/>
        <v>0</v>
      </c>
      <c r="AQ305" s="135">
        <f t="shared" ca="1" si="157"/>
        <v>0</v>
      </c>
      <c r="AR305" s="135">
        <f t="shared" ca="1" si="157"/>
        <v>0</v>
      </c>
      <c r="AS305" s="135">
        <f t="shared" ca="1" si="157"/>
        <v>0</v>
      </c>
      <c r="AT305" s="135">
        <f t="shared" ca="1" si="157"/>
        <v>0</v>
      </c>
      <c r="AU305" s="135">
        <f t="shared" ca="1" si="157"/>
        <v>0</v>
      </c>
      <c r="AV305" s="135">
        <f t="shared" ca="1" si="157"/>
        <v>0</v>
      </c>
      <c r="AW305" s="135">
        <f t="shared" ca="1" si="160"/>
        <v>0</v>
      </c>
      <c r="AX305" s="135">
        <f t="shared" ca="1" si="160"/>
        <v>0</v>
      </c>
      <c r="AY305" s="135">
        <f t="shared" ca="1" si="160"/>
        <v>0</v>
      </c>
      <c r="AZ305" s="135">
        <f t="shared" ca="1" si="160"/>
        <v>0</v>
      </c>
      <c r="BA305" s="135">
        <f t="shared" ca="1" si="160"/>
        <v>0</v>
      </c>
      <c r="BB305" s="135">
        <f t="shared" ca="1" si="160"/>
        <v>0</v>
      </c>
      <c r="BC305" s="135">
        <f t="shared" ca="1" si="160"/>
        <v>0</v>
      </c>
      <c r="BD305" s="135">
        <f t="shared" ca="1" si="160"/>
        <v>0</v>
      </c>
      <c r="BE305" s="135">
        <f t="shared" ca="1" si="160"/>
        <v>0</v>
      </c>
      <c r="BF305" s="135">
        <f t="shared" ca="1" si="160"/>
        <v>0</v>
      </c>
      <c r="BG305" s="135">
        <f t="shared" ca="1" si="160"/>
        <v>0</v>
      </c>
      <c r="BH305" s="135">
        <f t="shared" ca="1" si="160"/>
        <v>0</v>
      </c>
      <c r="BI305" s="135">
        <f t="shared" ca="1" si="160"/>
        <v>0</v>
      </c>
      <c r="BJ305" s="135">
        <f t="shared" ca="1" si="160"/>
        <v>0</v>
      </c>
      <c r="BK305" s="135">
        <f t="shared" ca="1" si="160"/>
        <v>0</v>
      </c>
      <c r="BL305" s="135"/>
      <c r="BM305" s="135">
        <f ca="1">IF(INDEX($D305:$BV305, 1, MATCH(BM$11,$D$15:$BV$15,0))&gt;=PV_Zone_Ranking!$C$45,0,1)</f>
        <v>0</v>
      </c>
      <c r="BN305" s="135">
        <f t="shared" ca="1" si="141"/>
        <v>0</v>
      </c>
      <c r="BQ305">
        <f ca="1">IF(PV_Zone_Ranking!$AK$18="SS",0,IF(PV_Zone_Ranking!$G$29=0,0,1-(INDEX($D305:$BY305, 1, MATCH(BQ$11,$D$15:$BY$15,0))-PV_Zone_Ranking!$F$29)/(PV_Zone_Ranking!$G$29-PV_Zone_Ranking!$F$29)))</f>
        <v>3.8575399157771662</v>
      </c>
      <c r="BR305">
        <f>IF(PV_Zone_Ranking!$AK$18="TX",0,IF(PV_Zone_Ranking!$G$29=0,0,1-(INDEX($D305:$BY305, 1, MATCH(BR$11,$D$15:$BY$15,0))-PV_Zone_Ranking!$F$29)/(PV_Zone_Ranking!$G$29-PV_Zone_Ranking!$F$29)))</f>
        <v>0</v>
      </c>
      <c r="BS305">
        <f ca="1">IF(PV_Zone_Ranking!$G$30=0,0,1-(INDEX($D305:$BY305, 1, MATCH(BS$11,$D$15:$BY$15,0))-PV_Zone_Ranking!$F$30)/(PV_Zone_Ranking!$G$30-PV_Zone_Ranking!$F$30))</f>
        <v>1.0774207710083805</v>
      </c>
      <c r="BT305">
        <f ca="1">IF(PV_Zone_Ranking!$G$28=0,0,1-(INDEX($D305:$BY305, 1, MATCH(BT$11,$D$15:$BY$15,0))-PV_Zone_Ranking!$F$28)/(PV_Zone_Ranking!$G$28-PV_Zone_Ranking!$F$28))</f>
        <v>16.799370740204573</v>
      </c>
      <c r="BU305">
        <f ca="1">IF(PV_Zone_Ranking!$AK$18="SS",0,IF(PV_Zone_Ranking!$G$26=0,0,1-(INDEX($D305:$BY305, 1, MATCH(BU$11,$D$15:$BY$15,0))-PV_Zone_Ranking!$F$26)/(PV_Zone_Ranking!$G$26-PV_Zone_Ranking!$F$26)))</f>
        <v>19.138888658952798</v>
      </c>
      <c r="BV305">
        <f>IF(PV_Zone_Ranking!$AK$18="TX",0,IF(PV_Zone_Ranking!$G$26=0,0,1-(INDEX($D305:$BY305, 1, MATCH(BV$11,$D$15:$BY$15,0))-PV_Zone_Ranking!$F$26)/(PV_Zone_Ranking!$G$26-PV_Zone_Ranking!$F$26)))</f>
        <v>0</v>
      </c>
      <c r="BW305">
        <v>108</v>
      </c>
      <c r="BX305">
        <f t="shared" ca="1" si="158"/>
        <v>0</v>
      </c>
      <c r="BY305">
        <f t="shared" ca="1" si="158"/>
        <v>0</v>
      </c>
      <c r="BZ305">
        <f t="shared" ca="1" si="158"/>
        <v>0</v>
      </c>
      <c r="CA305">
        <f t="shared" ca="1" si="158"/>
        <v>0</v>
      </c>
      <c r="CB305">
        <f t="shared" ca="1" si="158"/>
        <v>0</v>
      </c>
      <c r="CC305">
        <f t="shared" ca="1" si="158"/>
        <v>0</v>
      </c>
      <c r="CD305">
        <f t="shared" ca="1" si="158"/>
        <v>0</v>
      </c>
      <c r="CE305">
        <f t="shared" ca="1" si="158"/>
        <v>0</v>
      </c>
      <c r="CF305">
        <f t="shared" ca="1" si="158"/>
        <v>0</v>
      </c>
      <c r="CG305">
        <f t="shared" ca="1" si="158"/>
        <v>0</v>
      </c>
      <c r="CH305" s="3">
        <f t="shared" ca="1" si="148"/>
        <v>0</v>
      </c>
      <c r="CI305" s="3">
        <f ca="1">IF($BN305=0,IF(PV_Zone_Ranking!$AK$18="SS",INDEX($D305:$BY305, 1, MATCH(CI$11,$D$15:$BY$15,0)),IF(PV_Zone_Ranking!$AK$18="TX",INDEX($D305:$BY305, 1, MATCH(CI$12,$D$15:$BY$15,0)),"Error")),0)</f>
        <v>0</v>
      </c>
      <c r="CJ305" s="4">
        <f t="shared" ca="1" si="146"/>
        <v>0</v>
      </c>
      <c r="CK305">
        <f t="shared" ca="1" si="149"/>
        <v>0</v>
      </c>
      <c r="CL305">
        <f t="shared" ca="1" si="150"/>
        <v>0</v>
      </c>
      <c r="CM305" s="4" t="str">
        <f ca="1">IF(D305=0,"",IF(CH305=0,"",COUNTIF($CH$16:$CH$197,"&gt;"&amp;CH305)+COUNTIF($CH$197:$CH305,CH305)))</f>
        <v/>
      </c>
      <c r="CN305" t="str">
        <f ca="1">IF(D305=0,"",IF(CH305=0,"",COUNTIFS($CI$16:$CI$197,"&lt;"&amp;CI305,$CI$16:$CI$197,"&lt;&gt;"&amp;0)+COUNTIF($CI$197:$CI305,CI305)))</f>
        <v/>
      </c>
      <c r="CQ305">
        <v>290</v>
      </c>
      <c r="CR305" t="e">
        <f t="shared" ca="1" si="159"/>
        <v>#N/A</v>
      </c>
      <c r="CS305" t="e">
        <f t="shared" ca="1" si="159"/>
        <v>#N/A</v>
      </c>
      <c r="CT305" s="3" t="e">
        <f t="shared" ca="1" si="159"/>
        <v>#N/A</v>
      </c>
      <c r="CU305" s="3" t="e">
        <f t="shared" ca="1" si="159"/>
        <v>#N/A</v>
      </c>
      <c r="CV305" s="4" t="e">
        <f t="shared" ca="1" si="159"/>
        <v>#N/A</v>
      </c>
      <c r="CW305" s="4" t="e">
        <f t="shared" ca="1" si="142"/>
        <v>#N/A</v>
      </c>
      <c r="CY305">
        <v>290</v>
      </c>
      <c r="CZ305" t="e">
        <f t="shared" ca="1" si="140"/>
        <v>#N/A</v>
      </c>
      <c r="DA305" t="e">
        <f t="shared" ca="1" si="140"/>
        <v>#N/A</v>
      </c>
      <c r="DB305" s="3" t="e">
        <f t="shared" ca="1" si="140"/>
        <v>#N/A</v>
      </c>
      <c r="DC305" s="3" t="e">
        <f t="shared" ca="1" si="140"/>
        <v>#N/A</v>
      </c>
      <c r="DD305" s="4" t="e">
        <f t="shared" ca="1" si="140"/>
        <v>#N/A</v>
      </c>
      <c r="DE305" s="4" t="e">
        <f t="shared" ca="1" si="143"/>
        <v>#N/A</v>
      </c>
      <c r="DF305" t="e">
        <f t="shared" ca="1" si="144"/>
        <v>#N/A</v>
      </c>
    </row>
    <row r="306" spans="4:110" x14ac:dyDescent="0.2">
      <c r="D306" s="135">
        <f t="shared" ca="1" si="161"/>
        <v>0</v>
      </c>
      <c r="E306" s="135">
        <f t="shared" ca="1" si="161"/>
        <v>0</v>
      </c>
      <c r="F306" s="135">
        <f t="shared" ca="1" si="161"/>
        <v>0</v>
      </c>
      <c r="G306" s="135">
        <f t="shared" ca="1" si="161"/>
        <v>0</v>
      </c>
      <c r="H306" s="135">
        <f t="shared" ca="1" si="161"/>
        <v>0</v>
      </c>
      <c r="I306" s="135">
        <f t="shared" ca="1" si="161"/>
        <v>0</v>
      </c>
      <c r="J306" s="2">
        <f t="shared" ca="1" si="161"/>
        <v>0</v>
      </c>
      <c r="K306" s="135">
        <f t="shared" ca="1" si="161"/>
        <v>0</v>
      </c>
      <c r="L306" s="135">
        <f t="shared" ca="1" si="161"/>
        <v>0</v>
      </c>
      <c r="M306" s="135">
        <f t="shared" ca="1" si="161"/>
        <v>0</v>
      </c>
      <c r="N306" s="135">
        <f t="shared" ca="1" si="161"/>
        <v>0</v>
      </c>
      <c r="O306" s="135">
        <f t="shared" ca="1" si="161"/>
        <v>0</v>
      </c>
      <c r="P306" s="135">
        <f t="shared" ca="1" si="161"/>
        <v>0</v>
      </c>
      <c r="Q306" s="135">
        <f t="shared" ca="1" si="161"/>
        <v>0</v>
      </c>
      <c r="R306" s="135">
        <f t="shared" ca="1" si="161"/>
        <v>0</v>
      </c>
      <c r="S306" s="135">
        <f t="shared" ca="1" si="161"/>
        <v>0</v>
      </c>
      <c r="T306" s="135">
        <f t="shared" ca="1" si="156"/>
        <v>0</v>
      </c>
      <c r="U306" s="135">
        <f t="shared" ca="1" si="156"/>
        <v>0</v>
      </c>
      <c r="V306" s="135">
        <f t="shared" ca="1" si="156"/>
        <v>0</v>
      </c>
      <c r="W306" s="135">
        <f t="shared" ca="1" si="156"/>
        <v>0</v>
      </c>
      <c r="X306" s="135">
        <f t="shared" ca="1" si="156"/>
        <v>0</v>
      </c>
      <c r="Y306" s="135">
        <f t="shared" ca="1" si="156"/>
        <v>0</v>
      </c>
      <c r="Z306" s="135">
        <f t="shared" ca="1" si="156"/>
        <v>0</v>
      </c>
      <c r="AA306" s="135">
        <f t="shared" ca="1" si="156"/>
        <v>0</v>
      </c>
      <c r="AB306" s="135">
        <f t="shared" ca="1" si="156"/>
        <v>0</v>
      </c>
      <c r="AC306" s="135">
        <f t="shared" ca="1" si="156"/>
        <v>0</v>
      </c>
      <c r="AD306" s="135">
        <f t="shared" ca="1" si="156"/>
        <v>0</v>
      </c>
      <c r="AE306" s="135">
        <f t="shared" ca="1" si="156"/>
        <v>0</v>
      </c>
      <c r="AF306" s="135">
        <f t="shared" ca="1" si="156"/>
        <v>0</v>
      </c>
      <c r="AG306" s="135">
        <f t="shared" ca="1" si="156"/>
        <v>0</v>
      </c>
      <c r="AH306" s="135">
        <f t="shared" ca="1" si="156"/>
        <v>0</v>
      </c>
      <c r="AI306" s="135">
        <f t="shared" ca="1" si="156"/>
        <v>0</v>
      </c>
      <c r="AJ306" s="135">
        <f t="shared" ca="1" si="157"/>
        <v>0</v>
      </c>
      <c r="AK306" s="135">
        <f t="shared" ca="1" si="157"/>
        <v>0</v>
      </c>
      <c r="AL306" s="135">
        <f t="shared" ca="1" si="157"/>
        <v>0</v>
      </c>
      <c r="AM306" s="135">
        <f t="shared" ca="1" si="157"/>
        <v>0</v>
      </c>
      <c r="AN306" s="135">
        <f t="shared" ca="1" si="157"/>
        <v>0</v>
      </c>
      <c r="AO306" s="135">
        <f t="shared" ca="1" si="157"/>
        <v>0</v>
      </c>
      <c r="AP306" s="135">
        <f t="shared" ca="1" si="157"/>
        <v>0</v>
      </c>
      <c r="AQ306" s="135">
        <f t="shared" ca="1" si="157"/>
        <v>0</v>
      </c>
      <c r="AR306" s="135">
        <f t="shared" ca="1" si="157"/>
        <v>0</v>
      </c>
      <c r="AS306" s="135">
        <f t="shared" ca="1" si="157"/>
        <v>0</v>
      </c>
      <c r="AT306" s="135">
        <f t="shared" ca="1" si="157"/>
        <v>0</v>
      </c>
      <c r="AU306" s="135">
        <f t="shared" ca="1" si="157"/>
        <v>0</v>
      </c>
      <c r="AV306" s="135">
        <f t="shared" ca="1" si="157"/>
        <v>0</v>
      </c>
      <c r="AW306" s="135">
        <f t="shared" ca="1" si="160"/>
        <v>0</v>
      </c>
      <c r="AX306" s="135">
        <f t="shared" ca="1" si="160"/>
        <v>0</v>
      </c>
      <c r="AY306" s="135">
        <f t="shared" ca="1" si="160"/>
        <v>0</v>
      </c>
      <c r="AZ306" s="135">
        <f t="shared" ca="1" si="160"/>
        <v>0</v>
      </c>
      <c r="BA306" s="135">
        <f t="shared" ca="1" si="160"/>
        <v>0</v>
      </c>
      <c r="BB306" s="135">
        <f t="shared" ca="1" si="160"/>
        <v>0</v>
      </c>
      <c r="BC306" s="135">
        <f t="shared" ca="1" si="160"/>
        <v>0</v>
      </c>
      <c r="BD306" s="135">
        <f t="shared" ca="1" si="160"/>
        <v>0</v>
      </c>
      <c r="BE306" s="135">
        <f t="shared" ca="1" si="160"/>
        <v>0</v>
      </c>
      <c r="BF306" s="135">
        <f t="shared" ca="1" si="160"/>
        <v>0</v>
      </c>
      <c r="BG306" s="135">
        <f t="shared" ca="1" si="160"/>
        <v>0</v>
      </c>
      <c r="BH306" s="135">
        <f t="shared" ca="1" si="160"/>
        <v>0</v>
      </c>
      <c r="BI306" s="135">
        <f t="shared" ca="1" si="160"/>
        <v>0</v>
      </c>
      <c r="BJ306" s="135">
        <f t="shared" ca="1" si="160"/>
        <v>0</v>
      </c>
      <c r="BK306" s="135">
        <f t="shared" ca="1" si="160"/>
        <v>0</v>
      </c>
      <c r="BL306" s="135"/>
      <c r="BM306" s="135">
        <f ca="1">IF(INDEX($D306:$BV306, 1, MATCH(BM$11,$D$15:$BV$15,0))&gt;=PV_Zone_Ranking!$C$45,0,1)</f>
        <v>0</v>
      </c>
      <c r="BN306" s="135">
        <f t="shared" ca="1" si="141"/>
        <v>0</v>
      </c>
      <c r="BQ306">
        <f ca="1">IF(PV_Zone_Ranking!$AK$18="SS",0,IF(PV_Zone_Ranking!$G$29=0,0,1-(INDEX($D306:$BY306, 1, MATCH(BQ$11,$D$15:$BY$15,0))-PV_Zone_Ranking!$F$29)/(PV_Zone_Ranking!$G$29-PV_Zone_Ranking!$F$29)))</f>
        <v>3.8575399157771662</v>
      </c>
      <c r="BR306">
        <f>IF(PV_Zone_Ranking!$AK$18="TX",0,IF(PV_Zone_Ranking!$G$29=0,0,1-(INDEX($D306:$BY306, 1, MATCH(BR$11,$D$15:$BY$15,0))-PV_Zone_Ranking!$F$29)/(PV_Zone_Ranking!$G$29-PV_Zone_Ranking!$F$29)))</f>
        <v>0</v>
      </c>
      <c r="BS306">
        <f ca="1">IF(PV_Zone_Ranking!$G$30=0,0,1-(INDEX($D306:$BY306, 1, MATCH(BS$11,$D$15:$BY$15,0))-PV_Zone_Ranking!$F$30)/(PV_Zone_Ranking!$G$30-PV_Zone_Ranking!$F$30))</f>
        <v>1.0774207710083805</v>
      </c>
      <c r="BT306">
        <f ca="1">IF(PV_Zone_Ranking!$G$28=0,0,1-(INDEX($D306:$BY306, 1, MATCH(BT$11,$D$15:$BY$15,0))-PV_Zone_Ranking!$F$28)/(PV_Zone_Ranking!$G$28-PV_Zone_Ranking!$F$28))</f>
        <v>16.799370740204573</v>
      </c>
      <c r="BU306">
        <f ca="1">IF(PV_Zone_Ranking!$AK$18="SS",0,IF(PV_Zone_Ranking!$G$26=0,0,1-(INDEX($D306:$BY306, 1, MATCH(BU$11,$D$15:$BY$15,0))-PV_Zone_Ranking!$F$26)/(PV_Zone_Ranking!$G$26-PV_Zone_Ranking!$F$26)))</f>
        <v>19.138888658952798</v>
      </c>
      <c r="BV306">
        <f>IF(PV_Zone_Ranking!$AK$18="TX",0,IF(PV_Zone_Ranking!$G$26=0,0,1-(INDEX($D306:$BY306, 1, MATCH(BV$11,$D$15:$BY$15,0))-PV_Zone_Ranking!$F$26)/(PV_Zone_Ranking!$G$26-PV_Zone_Ranking!$F$26)))</f>
        <v>0</v>
      </c>
      <c r="BW306">
        <v>109</v>
      </c>
      <c r="BX306">
        <f t="shared" ca="1" si="158"/>
        <v>0</v>
      </c>
      <c r="BY306">
        <f t="shared" ca="1" si="158"/>
        <v>0</v>
      </c>
      <c r="BZ306">
        <f t="shared" ca="1" si="158"/>
        <v>0</v>
      </c>
      <c r="CA306">
        <f t="shared" ca="1" si="158"/>
        <v>0</v>
      </c>
      <c r="CB306">
        <f t="shared" ca="1" si="158"/>
        <v>0</v>
      </c>
      <c r="CC306">
        <f t="shared" ca="1" si="158"/>
        <v>0</v>
      </c>
      <c r="CD306">
        <f t="shared" ca="1" si="158"/>
        <v>0</v>
      </c>
      <c r="CE306">
        <f t="shared" ca="1" si="158"/>
        <v>0</v>
      </c>
      <c r="CF306">
        <f t="shared" ca="1" si="158"/>
        <v>0</v>
      </c>
      <c r="CG306">
        <f t="shared" ca="1" si="158"/>
        <v>0</v>
      </c>
      <c r="CH306" s="3">
        <f t="shared" ca="1" si="148"/>
        <v>0</v>
      </c>
      <c r="CI306" s="3">
        <f ca="1">IF($BN306=0,IF(PV_Zone_Ranking!$AK$18="SS",INDEX($D306:$BY306, 1, MATCH(CI$11,$D$15:$BY$15,0)),IF(PV_Zone_Ranking!$AK$18="TX",INDEX($D306:$BY306, 1, MATCH(CI$12,$D$15:$BY$15,0)),"Error")),0)</f>
        <v>0</v>
      </c>
      <c r="CJ306" s="4">
        <f t="shared" ca="1" si="146"/>
        <v>0</v>
      </c>
      <c r="CK306">
        <f t="shared" ca="1" si="149"/>
        <v>0</v>
      </c>
      <c r="CL306">
        <f t="shared" ca="1" si="150"/>
        <v>0</v>
      </c>
      <c r="CM306" s="4" t="str">
        <f ca="1">IF(D306=0,"",IF(CH306=0,"",COUNTIF($CH$16:$CH$197,"&gt;"&amp;CH306)+COUNTIF($CH$197:$CH306,CH306)))</f>
        <v/>
      </c>
      <c r="CN306" t="str">
        <f ca="1">IF(D306=0,"",IF(CH306=0,"",COUNTIFS($CI$16:$CI$197,"&lt;"&amp;CI306,$CI$16:$CI$197,"&lt;&gt;"&amp;0)+COUNTIF($CI$197:$CI306,CI306)))</f>
        <v/>
      </c>
      <c r="CQ306">
        <v>291</v>
      </c>
      <c r="CR306" t="e">
        <f t="shared" ca="1" si="159"/>
        <v>#N/A</v>
      </c>
      <c r="CS306" t="e">
        <f t="shared" ca="1" si="159"/>
        <v>#N/A</v>
      </c>
      <c r="CT306" s="3" t="e">
        <f t="shared" ca="1" si="159"/>
        <v>#N/A</v>
      </c>
      <c r="CU306" s="3" t="e">
        <f t="shared" ca="1" si="159"/>
        <v>#N/A</v>
      </c>
      <c r="CV306" s="4" t="e">
        <f t="shared" ca="1" si="159"/>
        <v>#N/A</v>
      </c>
      <c r="CW306" s="4" t="e">
        <f t="shared" ca="1" si="142"/>
        <v>#N/A</v>
      </c>
      <c r="CY306">
        <v>291</v>
      </c>
      <c r="CZ306" t="e">
        <f t="shared" ca="1" si="140"/>
        <v>#N/A</v>
      </c>
      <c r="DA306" t="e">
        <f t="shared" ca="1" si="140"/>
        <v>#N/A</v>
      </c>
      <c r="DB306" s="3" t="e">
        <f t="shared" ca="1" si="140"/>
        <v>#N/A</v>
      </c>
      <c r="DC306" s="3" t="e">
        <f t="shared" ca="1" si="140"/>
        <v>#N/A</v>
      </c>
      <c r="DD306" s="4" t="e">
        <f t="shared" ca="1" si="140"/>
        <v>#N/A</v>
      </c>
      <c r="DE306" s="4" t="e">
        <f t="shared" ca="1" si="143"/>
        <v>#N/A</v>
      </c>
      <c r="DF306" t="e">
        <f t="shared" ca="1" si="144"/>
        <v>#N/A</v>
      </c>
    </row>
    <row r="307" spans="4:110" x14ac:dyDescent="0.2">
      <c r="D307" s="135">
        <f t="shared" ca="1" si="161"/>
        <v>0</v>
      </c>
      <c r="E307" s="135">
        <f t="shared" ca="1" si="161"/>
        <v>0</v>
      </c>
      <c r="F307" s="135">
        <f t="shared" ca="1" si="161"/>
        <v>0</v>
      </c>
      <c r="G307" s="135">
        <f t="shared" ca="1" si="161"/>
        <v>0</v>
      </c>
      <c r="H307" s="135">
        <f t="shared" ca="1" si="161"/>
        <v>0</v>
      </c>
      <c r="I307" s="135">
        <f t="shared" ca="1" si="161"/>
        <v>0</v>
      </c>
      <c r="J307" s="2">
        <f t="shared" ca="1" si="161"/>
        <v>0</v>
      </c>
      <c r="K307" s="135">
        <f t="shared" ca="1" si="161"/>
        <v>0</v>
      </c>
      <c r="L307" s="135">
        <f t="shared" ca="1" si="161"/>
        <v>0</v>
      </c>
      <c r="M307" s="135">
        <f t="shared" ca="1" si="161"/>
        <v>0</v>
      </c>
      <c r="N307" s="135">
        <f t="shared" ca="1" si="161"/>
        <v>0</v>
      </c>
      <c r="O307" s="135">
        <f t="shared" ca="1" si="161"/>
        <v>0</v>
      </c>
      <c r="P307" s="135">
        <f t="shared" ca="1" si="161"/>
        <v>0</v>
      </c>
      <c r="Q307" s="135">
        <f t="shared" ca="1" si="161"/>
        <v>0</v>
      </c>
      <c r="R307" s="135">
        <f t="shared" ca="1" si="161"/>
        <v>0</v>
      </c>
      <c r="S307" s="135">
        <f t="shared" ca="1" si="161"/>
        <v>0</v>
      </c>
      <c r="T307" s="135">
        <f t="shared" ca="1" si="156"/>
        <v>0</v>
      </c>
      <c r="U307" s="135">
        <f t="shared" ca="1" si="156"/>
        <v>0</v>
      </c>
      <c r="V307" s="135">
        <f t="shared" ca="1" si="156"/>
        <v>0</v>
      </c>
      <c r="W307" s="135">
        <f t="shared" ca="1" si="156"/>
        <v>0</v>
      </c>
      <c r="X307" s="135">
        <f t="shared" ca="1" si="156"/>
        <v>0</v>
      </c>
      <c r="Y307" s="135">
        <f t="shared" ca="1" si="156"/>
        <v>0</v>
      </c>
      <c r="Z307" s="135">
        <f t="shared" ca="1" si="156"/>
        <v>0</v>
      </c>
      <c r="AA307" s="135">
        <f t="shared" ca="1" si="156"/>
        <v>0</v>
      </c>
      <c r="AB307" s="135">
        <f t="shared" ca="1" si="156"/>
        <v>0</v>
      </c>
      <c r="AC307" s="135">
        <f t="shared" ref="T307:AI323" ca="1" si="162">INDIRECT($B$3&amp;"!R"&amp;(ROW()-$D$14)&amp;"C"&amp;(COLUMN()-$C$15),FALSE)</f>
        <v>0</v>
      </c>
      <c r="AD307" s="135">
        <f t="shared" ca="1" si="162"/>
        <v>0</v>
      </c>
      <c r="AE307" s="135">
        <f t="shared" ca="1" si="162"/>
        <v>0</v>
      </c>
      <c r="AF307" s="135">
        <f t="shared" ca="1" si="162"/>
        <v>0</v>
      </c>
      <c r="AG307" s="135">
        <f t="shared" ca="1" si="162"/>
        <v>0</v>
      </c>
      <c r="AH307" s="135">
        <f t="shared" ca="1" si="162"/>
        <v>0</v>
      </c>
      <c r="AI307" s="135">
        <f t="shared" ca="1" si="162"/>
        <v>0</v>
      </c>
      <c r="AJ307" s="135">
        <f t="shared" ca="1" si="157"/>
        <v>0</v>
      </c>
      <c r="AK307" s="135">
        <f t="shared" ca="1" si="157"/>
        <v>0</v>
      </c>
      <c r="AL307" s="135">
        <f t="shared" ca="1" si="157"/>
        <v>0</v>
      </c>
      <c r="AM307" s="135">
        <f t="shared" ca="1" si="157"/>
        <v>0</v>
      </c>
      <c r="AN307" s="135">
        <f t="shared" ca="1" si="157"/>
        <v>0</v>
      </c>
      <c r="AO307" s="135">
        <f t="shared" ca="1" si="157"/>
        <v>0</v>
      </c>
      <c r="AP307" s="135">
        <f t="shared" ca="1" si="157"/>
        <v>0</v>
      </c>
      <c r="AQ307" s="135">
        <f t="shared" ca="1" si="157"/>
        <v>0</v>
      </c>
      <c r="AR307" s="135">
        <f t="shared" ca="1" si="157"/>
        <v>0</v>
      </c>
      <c r="AS307" s="135">
        <f t="shared" ca="1" si="157"/>
        <v>0</v>
      </c>
      <c r="AT307" s="135">
        <f t="shared" ca="1" si="157"/>
        <v>0</v>
      </c>
      <c r="AU307" s="135">
        <f t="shared" ca="1" si="157"/>
        <v>0</v>
      </c>
      <c r="AV307" s="135">
        <f t="shared" ca="1" si="157"/>
        <v>0</v>
      </c>
      <c r="AW307" s="135">
        <f t="shared" ca="1" si="160"/>
        <v>0</v>
      </c>
      <c r="AX307" s="135">
        <f t="shared" ca="1" si="160"/>
        <v>0</v>
      </c>
      <c r="AY307" s="135">
        <f t="shared" ca="1" si="160"/>
        <v>0</v>
      </c>
      <c r="AZ307" s="135">
        <f t="shared" ca="1" si="160"/>
        <v>0</v>
      </c>
      <c r="BA307" s="135">
        <f t="shared" ca="1" si="160"/>
        <v>0</v>
      </c>
      <c r="BB307" s="135">
        <f t="shared" ca="1" si="160"/>
        <v>0</v>
      </c>
      <c r="BC307" s="135">
        <f t="shared" ca="1" si="160"/>
        <v>0</v>
      </c>
      <c r="BD307" s="135">
        <f t="shared" ca="1" si="160"/>
        <v>0</v>
      </c>
      <c r="BE307" s="135">
        <f t="shared" ca="1" si="160"/>
        <v>0</v>
      </c>
      <c r="BF307" s="135">
        <f t="shared" ca="1" si="160"/>
        <v>0</v>
      </c>
      <c r="BG307" s="135">
        <f t="shared" ca="1" si="160"/>
        <v>0</v>
      </c>
      <c r="BH307" s="135">
        <f t="shared" ca="1" si="160"/>
        <v>0</v>
      </c>
      <c r="BI307" s="135">
        <f t="shared" ca="1" si="160"/>
        <v>0</v>
      </c>
      <c r="BJ307" s="135">
        <f t="shared" ca="1" si="160"/>
        <v>0</v>
      </c>
      <c r="BK307" s="135">
        <f t="shared" ca="1" si="160"/>
        <v>0</v>
      </c>
      <c r="BL307" s="135"/>
      <c r="BM307" s="135">
        <f ca="1">IF(INDEX($D307:$BV307, 1, MATCH(BM$11,$D$15:$BV$15,0))&gt;=PV_Zone_Ranking!$C$45,0,1)</f>
        <v>0</v>
      </c>
      <c r="BN307" s="135">
        <f t="shared" ca="1" si="141"/>
        <v>0</v>
      </c>
      <c r="BQ307">
        <f ca="1">IF(PV_Zone_Ranking!$AK$18="SS",0,IF(PV_Zone_Ranking!$G$29=0,0,1-(INDEX($D307:$BY307, 1, MATCH(BQ$11,$D$15:$BY$15,0))-PV_Zone_Ranking!$F$29)/(PV_Zone_Ranking!$G$29-PV_Zone_Ranking!$F$29)))</f>
        <v>3.8575399157771662</v>
      </c>
      <c r="BR307">
        <f>IF(PV_Zone_Ranking!$AK$18="TX",0,IF(PV_Zone_Ranking!$G$29=0,0,1-(INDEX($D307:$BY307, 1, MATCH(BR$11,$D$15:$BY$15,0))-PV_Zone_Ranking!$F$29)/(PV_Zone_Ranking!$G$29-PV_Zone_Ranking!$F$29)))</f>
        <v>0</v>
      </c>
      <c r="BS307">
        <f ca="1">IF(PV_Zone_Ranking!$G$30=0,0,1-(INDEX($D307:$BY307, 1, MATCH(BS$11,$D$15:$BY$15,0))-PV_Zone_Ranking!$F$30)/(PV_Zone_Ranking!$G$30-PV_Zone_Ranking!$F$30))</f>
        <v>1.0774207710083805</v>
      </c>
      <c r="BT307">
        <f ca="1">IF(PV_Zone_Ranking!$G$28=0,0,1-(INDEX($D307:$BY307, 1, MATCH(BT$11,$D$15:$BY$15,0))-PV_Zone_Ranking!$F$28)/(PV_Zone_Ranking!$G$28-PV_Zone_Ranking!$F$28))</f>
        <v>16.799370740204573</v>
      </c>
      <c r="BU307">
        <f ca="1">IF(PV_Zone_Ranking!$AK$18="SS",0,IF(PV_Zone_Ranking!$G$26=0,0,1-(INDEX($D307:$BY307, 1, MATCH(BU$11,$D$15:$BY$15,0))-PV_Zone_Ranking!$F$26)/(PV_Zone_Ranking!$G$26-PV_Zone_Ranking!$F$26)))</f>
        <v>19.138888658952798</v>
      </c>
      <c r="BV307">
        <f>IF(PV_Zone_Ranking!$AK$18="TX",0,IF(PV_Zone_Ranking!$G$26=0,0,1-(INDEX($D307:$BY307, 1, MATCH(BV$11,$D$15:$BY$15,0))-PV_Zone_Ranking!$F$26)/(PV_Zone_Ranking!$G$26-PV_Zone_Ranking!$F$26)))</f>
        <v>0</v>
      </c>
      <c r="BW307">
        <v>110</v>
      </c>
      <c r="BX307">
        <f t="shared" ca="1" si="158"/>
        <v>0</v>
      </c>
      <c r="BY307">
        <f t="shared" ca="1" si="158"/>
        <v>0</v>
      </c>
      <c r="BZ307">
        <f t="shared" ca="1" si="158"/>
        <v>0</v>
      </c>
      <c r="CA307">
        <f t="shared" ca="1" si="158"/>
        <v>0</v>
      </c>
      <c r="CB307">
        <f t="shared" ca="1" si="158"/>
        <v>0</v>
      </c>
      <c r="CC307">
        <f t="shared" ca="1" si="158"/>
        <v>0</v>
      </c>
      <c r="CD307">
        <f t="shared" ca="1" si="158"/>
        <v>0</v>
      </c>
      <c r="CE307">
        <f t="shared" ca="1" si="158"/>
        <v>0</v>
      </c>
      <c r="CF307">
        <f t="shared" ca="1" si="158"/>
        <v>0</v>
      </c>
      <c r="CG307">
        <f t="shared" ca="1" si="158"/>
        <v>0</v>
      </c>
      <c r="CH307" s="3">
        <f t="shared" ca="1" si="148"/>
        <v>0</v>
      </c>
      <c r="CI307" s="3">
        <f ca="1">IF($BN307=0,IF(PV_Zone_Ranking!$AK$18="SS",INDEX($D307:$BY307, 1, MATCH(CI$11,$D$15:$BY$15,0)),IF(PV_Zone_Ranking!$AK$18="TX",INDEX($D307:$BY307, 1, MATCH(CI$12,$D$15:$BY$15,0)),"Error")),0)</f>
        <v>0</v>
      </c>
      <c r="CJ307" s="4">
        <f t="shared" ca="1" si="146"/>
        <v>0</v>
      </c>
      <c r="CK307">
        <f t="shared" ca="1" si="149"/>
        <v>0</v>
      </c>
      <c r="CL307">
        <f t="shared" ca="1" si="150"/>
        <v>0</v>
      </c>
      <c r="CM307" s="4" t="str">
        <f ca="1">IF(D307=0,"",IF(CH307=0,"",COUNTIF($CH$16:$CH$197,"&gt;"&amp;CH307)+COUNTIF($CH$197:$CH307,CH307)))</f>
        <v/>
      </c>
      <c r="CN307" t="str">
        <f ca="1">IF(D307=0,"",IF(CH307=0,"",COUNTIFS($CI$16:$CI$197,"&lt;"&amp;CI307,$CI$16:$CI$197,"&lt;&gt;"&amp;0)+COUNTIF($CI$197:$CI307,CI307)))</f>
        <v/>
      </c>
      <c r="CQ307">
        <v>292</v>
      </c>
      <c r="CR307" t="e">
        <f t="shared" ca="1" si="159"/>
        <v>#N/A</v>
      </c>
      <c r="CS307" t="e">
        <f t="shared" ca="1" si="159"/>
        <v>#N/A</v>
      </c>
      <c r="CT307" s="3" t="e">
        <f t="shared" ca="1" si="159"/>
        <v>#N/A</v>
      </c>
      <c r="CU307" s="3" t="e">
        <f t="shared" ca="1" si="159"/>
        <v>#N/A</v>
      </c>
      <c r="CV307" s="4" t="e">
        <f t="shared" ca="1" si="159"/>
        <v>#N/A</v>
      </c>
      <c r="CW307" s="4" t="e">
        <f t="shared" ca="1" si="142"/>
        <v>#N/A</v>
      </c>
      <c r="CY307">
        <v>292</v>
      </c>
      <c r="CZ307" t="e">
        <f t="shared" ca="1" si="140"/>
        <v>#N/A</v>
      </c>
      <c r="DA307" t="e">
        <f t="shared" ca="1" si="140"/>
        <v>#N/A</v>
      </c>
      <c r="DB307" s="3" t="e">
        <f t="shared" ca="1" si="140"/>
        <v>#N/A</v>
      </c>
      <c r="DC307" s="3" t="e">
        <f t="shared" ca="1" si="140"/>
        <v>#N/A</v>
      </c>
      <c r="DD307" s="4" t="e">
        <f t="shared" ca="1" si="140"/>
        <v>#N/A</v>
      </c>
      <c r="DE307" s="4" t="e">
        <f t="shared" ca="1" si="143"/>
        <v>#N/A</v>
      </c>
      <c r="DF307" t="e">
        <f t="shared" ca="1" si="144"/>
        <v>#N/A</v>
      </c>
    </row>
    <row r="308" spans="4:110" x14ac:dyDescent="0.2">
      <c r="D308" s="135">
        <f t="shared" ca="1" si="161"/>
        <v>0</v>
      </c>
      <c r="E308" s="135">
        <f t="shared" ca="1" si="161"/>
        <v>0</v>
      </c>
      <c r="F308" s="135">
        <f t="shared" ca="1" si="161"/>
        <v>0</v>
      </c>
      <c r="G308" s="135">
        <f t="shared" ca="1" si="161"/>
        <v>0</v>
      </c>
      <c r="H308" s="135">
        <f t="shared" ca="1" si="161"/>
        <v>0</v>
      </c>
      <c r="I308" s="135">
        <f t="shared" ca="1" si="161"/>
        <v>0</v>
      </c>
      <c r="J308" s="2">
        <f t="shared" ca="1" si="161"/>
        <v>0</v>
      </c>
      <c r="K308" s="135">
        <f t="shared" ca="1" si="161"/>
        <v>0</v>
      </c>
      <c r="L308" s="135">
        <f t="shared" ca="1" si="161"/>
        <v>0</v>
      </c>
      <c r="M308" s="135">
        <f t="shared" ca="1" si="161"/>
        <v>0</v>
      </c>
      <c r="N308" s="135">
        <f t="shared" ca="1" si="161"/>
        <v>0</v>
      </c>
      <c r="O308" s="135">
        <f t="shared" ca="1" si="161"/>
        <v>0</v>
      </c>
      <c r="P308" s="135">
        <f t="shared" ca="1" si="161"/>
        <v>0</v>
      </c>
      <c r="Q308" s="135">
        <f t="shared" ca="1" si="161"/>
        <v>0</v>
      </c>
      <c r="R308" s="135">
        <f t="shared" ca="1" si="161"/>
        <v>0</v>
      </c>
      <c r="S308" s="135">
        <f t="shared" ca="1" si="161"/>
        <v>0</v>
      </c>
      <c r="T308" s="135">
        <f t="shared" ca="1" si="162"/>
        <v>0</v>
      </c>
      <c r="U308" s="135">
        <f t="shared" ca="1" si="162"/>
        <v>0</v>
      </c>
      <c r="V308" s="135">
        <f t="shared" ca="1" si="162"/>
        <v>0</v>
      </c>
      <c r="W308" s="135">
        <f t="shared" ca="1" si="162"/>
        <v>0</v>
      </c>
      <c r="X308" s="135">
        <f t="shared" ca="1" si="162"/>
        <v>0</v>
      </c>
      <c r="Y308" s="135">
        <f t="shared" ca="1" si="162"/>
        <v>0</v>
      </c>
      <c r="Z308" s="135">
        <f t="shared" ca="1" si="162"/>
        <v>0</v>
      </c>
      <c r="AA308" s="135">
        <f t="shared" ca="1" si="162"/>
        <v>0</v>
      </c>
      <c r="AB308" s="135">
        <f t="shared" ca="1" si="162"/>
        <v>0</v>
      </c>
      <c r="AC308" s="135">
        <f t="shared" ca="1" si="162"/>
        <v>0</v>
      </c>
      <c r="AD308" s="135">
        <f t="shared" ca="1" si="162"/>
        <v>0</v>
      </c>
      <c r="AE308" s="135">
        <f t="shared" ca="1" si="162"/>
        <v>0</v>
      </c>
      <c r="AF308" s="135">
        <f t="shared" ca="1" si="162"/>
        <v>0</v>
      </c>
      <c r="AG308" s="135">
        <f t="shared" ca="1" si="162"/>
        <v>0</v>
      </c>
      <c r="AH308" s="135">
        <f t="shared" ca="1" si="162"/>
        <v>0</v>
      </c>
      <c r="AI308" s="135">
        <f t="shared" ca="1" si="162"/>
        <v>0</v>
      </c>
      <c r="AJ308" s="135">
        <f t="shared" ca="1" si="157"/>
        <v>0</v>
      </c>
      <c r="AK308" s="135">
        <f t="shared" ca="1" si="157"/>
        <v>0</v>
      </c>
      <c r="AL308" s="135">
        <f t="shared" ca="1" si="157"/>
        <v>0</v>
      </c>
      <c r="AM308" s="135">
        <f t="shared" ca="1" si="157"/>
        <v>0</v>
      </c>
      <c r="AN308" s="135">
        <f t="shared" ca="1" si="157"/>
        <v>0</v>
      </c>
      <c r="AO308" s="135">
        <f t="shared" ca="1" si="157"/>
        <v>0</v>
      </c>
      <c r="AP308" s="135">
        <f t="shared" ca="1" si="157"/>
        <v>0</v>
      </c>
      <c r="AQ308" s="135">
        <f t="shared" ca="1" si="157"/>
        <v>0</v>
      </c>
      <c r="AR308" s="135">
        <f t="shared" ca="1" si="157"/>
        <v>0</v>
      </c>
      <c r="AS308" s="135">
        <f t="shared" ca="1" si="157"/>
        <v>0</v>
      </c>
      <c r="AT308" s="135">
        <f t="shared" ca="1" si="157"/>
        <v>0</v>
      </c>
      <c r="AU308" s="135">
        <f t="shared" ca="1" si="157"/>
        <v>0</v>
      </c>
      <c r="AV308" s="135">
        <f t="shared" ca="1" si="157"/>
        <v>0</v>
      </c>
      <c r="AW308" s="135">
        <f t="shared" ca="1" si="160"/>
        <v>0</v>
      </c>
      <c r="AX308" s="135">
        <f t="shared" ca="1" si="160"/>
        <v>0</v>
      </c>
      <c r="AY308" s="135">
        <f t="shared" ca="1" si="160"/>
        <v>0</v>
      </c>
      <c r="AZ308" s="135">
        <f t="shared" ca="1" si="160"/>
        <v>0</v>
      </c>
      <c r="BA308" s="135">
        <f t="shared" ca="1" si="160"/>
        <v>0</v>
      </c>
      <c r="BB308" s="135">
        <f t="shared" ca="1" si="160"/>
        <v>0</v>
      </c>
      <c r="BC308" s="135">
        <f t="shared" ca="1" si="160"/>
        <v>0</v>
      </c>
      <c r="BD308" s="135">
        <f t="shared" ca="1" si="160"/>
        <v>0</v>
      </c>
      <c r="BE308" s="135">
        <f t="shared" ca="1" si="160"/>
        <v>0</v>
      </c>
      <c r="BF308" s="135">
        <f t="shared" ca="1" si="160"/>
        <v>0</v>
      </c>
      <c r="BG308" s="135">
        <f t="shared" ca="1" si="160"/>
        <v>0</v>
      </c>
      <c r="BH308" s="135">
        <f t="shared" ca="1" si="160"/>
        <v>0</v>
      </c>
      <c r="BI308" s="135">
        <f t="shared" ca="1" si="160"/>
        <v>0</v>
      </c>
      <c r="BJ308" s="135">
        <f t="shared" ca="1" si="160"/>
        <v>0</v>
      </c>
      <c r="BK308" s="135">
        <f t="shared" ca="1" si="160"/>
        <v>0</v>
      </c>
      <c r="BL308" s="135"/>
      <c r="BM308" s="135">
        <f ca="1">IF(INDEX($D308:$BV308, 1, MATCH(BM$11,$D$15:$BV$15,0))&gt;=PV_Zone_Ranking!$C$45,0,1)</f>
        <v>0</v>
      </c>
      <c r="BN308" s="135">
        <f t="shared" ca="1" si="141"/>
        <v>0</v>
      </c>
      <c r="BQ308">
        <f ca="1">IF(PV_Zone_Ranking!$AK$18="SS",0,IF(PV_Zone_Ranking!$G$29=0,0,1-(INDEX($D308:$BY308, 1, MATCH(BQ$11,$D$15:$BY$15,0))-PV_Zone_Ranking!$F$29)/(PV_Zone_Ranking!$G$29-PV_Zone_Ranking!$F$29)))</f>
        <v>3.8575399157771662</v>
      </c>
      <c r="BR308">
        <f>IF(PV_Zone_Ranking!$AK$18="TX",0,IF(PV_Zone_Ranking!$G$29=0,0,1-(INDEX($D308:$BY308, 1, MATCH(BR$11,$D$15:$BY$15,0))-PV_Zone_Ranking!$F$29)/(PV_Zone_Ranking!$G$29-PV_Zone_Ranking!$F$29)))</f>
        <v>0</v>
      </c>
      <c r="BS308">
        <f ca="1">IF(PV_Zone_Ranking!$G$30=0,0,1-(INDEX($D308:$BY308, 1, MATCH(BS$11,$D$15:$BY$15,0))-PV_Zone_Ranking!$F$30)/(PV_Zone_Ranking!$G$30-PV_Zone_Ranking!$F$30))</f>
        <v>1.0774207710083805</v>
      </c>
      <c r="BT308">
        <f ca="1">IF(PV_Zone_Ranking!$G$28=0,0,1-(INDEX($D308:$BY308, 1, MATCH(BT$11,$D$15:$BY$15,0))-PV_Zone_Ranking!$F$28)/(PV_Zone_Ranking!$G$28-PV_Zone_Ranking!$F$28))</f>
        <v>16.799370740204573</v>
      </c>
      <c r="BU308">
        <f ca="1">IF(PV_Zone_Ranking!$AK$18="SS",0,IF(PV_Zone_Ranking!$G$26=0,0,1-(INDEX($D308:$BY308, 1, MATCH(BU$11,$D$15:$BY$15,0))-PV_Zone_Ranking!$F$26)/(PV_Zone_Ranking!$G$26-PV_Zone_Ranking!$F$26)))</f>
        <v>19.138888658952798</v>
      </c>
      <c r="BV308">
        <f>IF(PV_Zone_Ranking!$AK$18="TX",0,IF(PV_Zone_Ranking!$G$26=0,0,1-(INDEX($D308:$BY308, 1, MATCH(BV$11,$D$15:$BY$15,0))-PV_Zone_Ranking!$F$26)/(PV_Zone_Ranking!$G$26-PV_Zone_Ranking!$F$26)))</f>
        <v>0</v>
      </c>
      <c r="BW308">
        <v>111</v>
      </c>
      <c r="BX308">
        <f t="shared" ca="1" si="158"/>
        <v>0</v>
      </c>
      <c r="BY308">
        <f t="shared" ca="1" si="158"/>
        <v>0</v>
      </c>
      <c r="BZ308">
        <f t="shared" ca="1" si="158"/>
        <v>0</v>
      </c>
      <c r="CA308">
        <f t="shared" ca="1" si="158"/>
        <v>0</v>
      </c>
      <c r="CB308">
        <f t="shared" ca="1" si="158"/>
        <v>0</v>
      </c>
      <c r="CC308">
        <f t="shared" ca="1" si="158"/>
        <v>0</v>
      </c>
      <c r="CD308">
        <f t="shared" ca="1" si="158"/>
        <v>0</v>
      </c>
      <c r="CE308">
        <f t="shared" ca="1" si="158"/>
        <v>0</v>
      </c>
      <c r="CF308">
        <f t="shared" ca="1" si="158"/>
        <v>0</v>
      </c>
      <c r="CG308">
        <f t="shared" ca="1" si="158"/>
        <v>0</v>
      </c>
      <c r="CH308" s="3">
        <f t="shared" ca="1" si="148"/>
        <v>0</v>
      </c>
      <c r="CI308" s="3">
        <f ca="1">IF($BN308=0,IF(PV_Zone_Ranking!$AK$18="SS",INDEX($D308:$BY308, 1, MATCH(CI$11,$D$15:$BY$15,0)),IF(PV_Zone_Ranking!$AK$18="TX",INDEX($D308:$BY308, 1, MATCH(CI$12,$D$15:$BY$15,0)),"Error")),0)</f>
        <v>0</v>
      </c>
      <c r="CJ308" s="4">
        <f t="shared" ca="1" si="146"/>
        <v>0</v>
      </c>
      <c r="CK308">
        <f t="shared" ca="1" si="149"/>
        <v>0</v>
      </c>
      <c r="CL308">
        <f t="shared" ca="1" si="150"/>
        <v>0</v>
      </c>
      <c r="CM308" s="4" t="str">
        <f ca="1">IF(D308=0,"",IF(CH308=0,"",COUNTIF($CH$16:$CH$197,"&gt;"&amp;CH308)+COUNTIF($CH$197:$CH308,CH308)))</f>
        <v/>
      </c>
      <c r="CN308" t="str">
        <f ca="1">IF(D308=0,"",IF(CH308=0,"",COUNTIFS($CI$16:$CI$197,"&lt;"&amp;CI308,$CI$16:$CI$197,"&lt;&gt;"&amp;0)+COUNTIF($CI$197:$CI308,CI308)))</f>
        <v/>
      </c>
      <c r="CQ308">
        <v>293</v>
      </c>
      <c r="CR308" t="e">
        <f t="shared" ca="1" si="159"/>
        <v>#N/A</v>
      </c>
      <c r="CS308" t="e">
        <f t="shared" ca="1" si="159"/>
        <v>#N/A</v>
      </c>
      <c r="CT308" s="3" t="e">
        <f t="shared" ca="1" si="159"/>
        <v>#N/A</v>
      </c>
      <c r="CU308" s="3" t="e">
        <f t="shared" ca="1" si="159"/>
        <v>#N/A</v>
      </c>
      <c r="CV308" s="4" t="e">
        <f t="shared" ca="1" si="159"/>
        <v>#N/A</v>
      </c>
      <c r="CW308" s="4" t="e">
        <f t="shared" ca="1" si="142"/>
        <v>#N/A</v>
      </c>
      <c r="CY308">
        <v>293</v>
      </c>
      <c r="CZ308" t="e">
        <f t="shared" ca="1" si="140"/>
        <v>#N/A</v>
      </c>
      <c r="DA308" t="e">
        <f t="shared" ca="1" si="140"/>
        <v>#N/A</v>
      </c>
      <c r="DB308" s="3" t="e">
        <f t="shared" ca="1" si="140"/>
        <v>#N/A</v>
      </c>
      <c r="DC308" s="3" t="e">
        <f t="shared" ca="1" si="140"/>
        <v>#N/A</v>
      </c>
      <c r="DD308" s="4" t="e">
        <f t="shared" ca="1" si="140"/>
        <v>#N/A</v>
      </c>
      <c r="DE308" s="4" t="e">
        <f t="shared" ca="1" si="143"/>
        <v>#N/A</v>
      </c>
      <c r="DF308" t="e">
        <f t="shared" ca="1" si="144"/>
        <v>#N/A</v>
      </c>
    </row>
    <row r="309" spans="4:110" x14ac:dyDescent="0.2">
      <c r="D309" s="135">
        <f t="shared" ca="1" si="161"/>
        <v>0</v>
      </c>
      <c r="E309" s="135">
        <f t="shared" ca="1" si="161"/>
        <v>0</v>
      </c>
      <c r="F309" s="135">
        <f t="shared" ca="1" si="161"/>
        <v>0</v>
      </c>
      <c r="G309" s="135">
        <f t="shared" ca="1" si="161"/>
        <v>0</v>
      </c>
      <c r="H309" s="135">
        <f t="shared" ca="1" si="161"/>
        <v>0</v>
      </c>
      <c r="I309" s="135">
        <f t="shared" ca="1" si="161"/>
        <v>0</v>
      </c>
      <c r="J309" s="2">
        <f t="shared" ca="1" si="161"/>
        <v>0</v>
      </c>
      <c r="K309" s="135">
        <f t="shared" ca="1" si="161"/>
        <v>0</v>
      </c>
      <c r="L309" s="135">
        <f t="shared" ca="1" si="161"/>
        <v>0</v>
      </c>
      <c r="M309" s="135">
        <f t="shared" ca="1" si="161"/>
        <v>0</v>
      </c>
      <c r="N309" s="135">
        <f t="shared" ca="1" si="161"/>
        <v>0</v>
      </c>
      <c r="O309" s="135">
        <f t="shared" ca="1" si="161"/>
        <v>0</v>
      </c>
      <c r="P309" s="135">
        <f t="shared" ca="1" si="161"/>
        <v>0</v>
      </c>
      <c r="Q309" s="135">
        <f t="shared" ca="1" si="161"/>
        <v>0</v>
      </c>
      <c r="R309" s="135">
        <f t="shared" ca="1" si="161"/>
        <v>0</v>
      </c>
      <c r="S309" s="135">
        <f t="shared" ca="1" si="161"/>
        <v>0</v>
      </c>
      <c r="T309" s="135">
        <f t="shared" ca="1" si="162"/>
        <v>0</v>
      </c>
      <c r="U309" s="135">
        <f t="shared" ca="1" si="162"/>
        <v>0</v>
      </c>
      <c r="V309" s="135">
        <f t="shared" ca="1" si="162"/>
        <v>0</v>
      </c>
      <c r="W309" s="135">
        <f t="shared" ca="1" si="162"/>
        <v>0</v>
      </c>
      <c r="X309" s="135">
        <f t="shared" ca="1" si="162"/>
        <v>0</v>
      </c>
      <c r="Y309" s="135">
        <f t="shared" ca="1" si="162"/>
        <v>0</v>
      </c>
      <c r="Z309" s="135">
        <f t="shared" ca="1" si="162"/>
        <v>0</v>
      </c>
      <c r="AA309" s="135">
        <f t="shared" ca="1" si="162"/>
        <v>0</v>
      </c>
      <c r="AB309" s="135">
        <f t="shared" ca="1" si="162"/>
        <v>0</v>
      </c>
      <c r="AC309" s="135">
        <f t="shared" ca="1" si="162"/>
        <v>0</v>
      </c>
      <c r="AD309" s="135">
        <f t="shared" ca="1" si="162"/>
        <v>0</v>
      </c>
      <c r="AE309" s="135">
        <f t="shared" ca="1" si="162"/>
        <v>0</v>
      </c>
      <c r="AF309" s="135">
        <f t="shared" ca="1" si="162"/>
        <v>0</v>
      </c>
      <c r="AG309" s="135">
        <f t="shared" ca="1" si="162"/>
        <v>0</v>
      </c>
      <c r="AH309" s="135">
        <f t="shared" ca="1" si="162"/>
        <v>0</v>
      </c>
      <c r="AI309" s="135">
        <f t="shared" ca="1" si="162"/>
        <v>0</v>
      </c>
      <c r="AJ309" s="135">
        <f t="shared" ca="1" si="157"/>
        <v>0</v>
      </c>
      <c r="AK309" s="135">
        <f t="shared" ca="1" si="157"/>
        <v>0</v>
      </c>
      <c r="AL309" s="135">
        <f t="shared" ca="1" si="157"/>
        <v>0</v>
      </c>
      <c r="AM309" s="135">
        <f t="shared" ca="1" si="157"/>
        <v>0</v>
      </c>
      <c r="AN309" s="135">
        <f t="shared" ca="1" si="157"/>
        <v>0</v>
      </c>
      <c r="AO309" s="135">
        <f t="shared" ca="1" si="157"/>
        <v>0</v>
      </c>
      <c r="AP309" s="135">
        <f t="shared" ca="1" si="157"/>
        <v>0</v>
      </c>
      <c r="AQ309" s="135">
        <f t="shared" ca="1" si="157"/>
        <v>0</v>
      </c>
      <c r="AR309" s="135">
        <f t="shared" ca="1" si="157"/>
        <v>0</v>
      </c>
      <c r="AS309" s="135">
        <f t="shared" ca="1" si="157"/>
        <v>0</v>
      </c>
      <c r="AT309" s="135">
        <f t="shared" ca="1" si="157"/>
        <v>0</v>
      </c>
      <c r="AU309" s="135">
        <f t="shared" ca="1" si="157"/>
        <v>0</v>
      </c>
      <c r="AV309" s="135">
        <f t="shared" ca="1" si="157"/>
        <v>0</v>
      </c>
      <c r="AW309" s="135">
        <f t="shared" ca="1" si="160"/>
        <v>0</v>
      </c>
      <c r="AX309" s="135">
        <f t="shared" ca="1" si="160"/>
        <v>0</v>
      </c>
      <c r="AY309" s="135">
        <f t="shared" ca="1" si="160"/>
        <v>0</v>
      </c>
      <c r="AZ309" s="135">
        <f t="shared" ca="1" si="160"/>
        <v>0</v>
      </c>
      <c r="BA309" s="135">
        <f t="shared" ca="1" si="160"/>
        <v>0</v>
      </c>
      <c r="BB309" s="135">
        <f t="shared" ca="1" si="160"/>
        <v>0</v>
      </c>
      <c r="BC309" s="135">
        <f t="shared" ca="1" si="160"/>
        <v>0</v>
      </c>
      <c r="BD309" s="135">
        <f t="shared" ca="1" si="160"/>
        <v>0</v>
      </c>
      <c r="BE309" s="135">
        <f t="shared" ca="1" si="160"/>
        <v>0</v>
      </c>
      <c r="BF309" s="135">
        <f t="shared" ca="1" si="160"/>
        <v>0</v>
      </c>
      <c r="BG309" s="135">
        <f t="shared" ca="1" si="160"/>
        <v>0</v>
      </c>
      <c r="BH309" s="135">
        <f t="shared" ca="1" si="160"/>
        <v>0</v>
      </c>
      <c r="BI309" s="135">
        <f t="shared" ca="1" si="160"/>
        <v>0</v>
      </c>
      <c r="BJ309" s="135">
        <f t="shared" ca="1" si="160"/>
        <v>0</v>
      </c>
      <c r="BK309" s="135">
        <f t="shared" ca="1" si="160"/>
        <v>0</v>
      </c>
      <c r="BL309" s="135"/>
      <c r="BM309" s="135">
        <f ca="1">IF(INDEX($D309:$BV309, 1, MATCH(BM$11,$D$15:$BV$15,0))&gt;=PV_Zone_Ranking!$C$45,0,1)</f>
        <v>0</v>
      </c>
      <c r="BN309" s="135">
        <f t="shared" ca="1" si="141"/>
        <v>0</v>
      </c>
      <c r="BQ309">
        <f ca="1">IF(PV_Zone_Ranking!$AK$18="SS",0,IF(PV_Zone_Ranking!$G$29=0,0,1-(INDEX($D309:$BY309, 1, MATCH(BQ$11,$D$15:$BY$15,0))-PV_Zone_Ranking!$F$29)/(PV_Zone_Ranking!$G$29-PV_Zone_Ranking!$F$29)))</f>
        <v>3.8575399157771662</v>
      </c>
      <c r="BR309">
        <f>IF(PV_Zone_Ranking!$AK$18="TX",0,IF(PV_Zone_Ranking!$G$29=0,0,1-(INDEX($D309:$BY309, 1, MATCH(BR$11,$D$15:$BY$15,0))-PV_Zone_Ranking!$F$29)/(PV_Zone_Ranking!$G$29-PV_Zone_Ranking!$F$29)))</f>
        <v>0</v>
      </c>
      <c r="BS309">
        <f ca="1">IF(PV_Zone_Ranking!$G$30=0,0,1-(INDEX($D309:$BY309, 1, MATCH(BS$11,$D$15:$BY$15,0))-PV_Zone_Ranking!$F$30)/(PV_Zone_Ranking!$G$30-PV_Zone_Ranking!$F$30))</f>
        <v>1.0774207710083805</v>
      </c>
      <c r="BT309">
        <f ca="1">IF(PV_Zone_Ranking!$G$28=0,0,1-(INDEX($D309:$BY309, 1, MATCH(BT$11,$D$15:$BY$15,0))-PV_Zone_Ranking!$F$28)/(PV_Zone_Ranking!$G$28-PV_Zone_Ranking!$F$28))</f>
        <v>16.799370740204573</v>
      </c>
      <c r="BU309">
        <f ca="1">IF(PV_Zone_Ranking!$AK$18="SS",0,IF(PV_Zone_Ranking!$G$26=0,0,1-(INDEX($D309:$BY309, 1, MATCH(BU$11,$D$15:$BY$15,0))-PV_Zone_Ranking!$F$26)/(PV_Zone_Ranking!$G$26-PV_Zone_Ranking!$F$26)))</f>
        <v>19.138888658952798</v>
      </c>
      <c r="BV309">
        <f>IF(PV_Zone_Ranking!$AK$18="TX",0,IF(PV_Zone_Ranking!$G$26=0,0,1-(INDEX($D309:$BY309, 1, MATCH(BV$11,$D$15:$BY$15,0))-PV_Zone_Ranking!$F$26)/(PV_Zone_Ranking!$G$26-PV_Zone_Ranking!$F$26)))</f>
        <v>0</v>
      </c>
      <c r="BW309">
        <v>112</v>
      </c>
      <c r="BX309">
        <f t="shared" ca="1" si="158"/>
        <v>0</v>
      </c>
      <c r="BY309">
        <f t="shared" ca="1" si="158"/>
        <v>0</v>
      </c>
      <c r="BZ309">
        <f t="shared" ca="1" si="158"/>
        <v>0</v>
      </c>
      <c r="CA309">
        <f t="shared" ca="1" si="158"/>
        <v>0</v>
      </c>
      <c r="CB309">
        <f t="shared" ca="1" si="158"/>
        <v>0</v>
      </c>
      <c r="CC309">
        <f t="shared" ca="1" si="158"/>
        <v>0</v>
      </c>
      <c r="CD309">
        <f t="shared" ca="1" si="158"/>
        <v>0</v>
      </c>
      <c r="CE309">
        <f t="shared" ca="1" si="158"/>
        <v>0</v>
      </c>
      <c r="CF309">
        <f t="shared" ca="1" si="158"/>
        <v>0</v>
      </c>
      <c r="CG309">
        <f t="shared" ca="1" si="158"/>
        <v>0</v>
      </c>
      <c r="CH309" s="3">
        <f t="shared" ca="1" si="148"/>
        <v>0</v>
      </c>
      <c r="CI309" s="3">
        <f ca="1">IF($BN309=0,IF(PV_Zone_Ranking!$AK$18="SS",INDEX($D309:$BY309, 1, MATCH(CI$11,$D$15:$BY$15,0)),IF(PV_Zone_Ranking!$AK$18="TX",INDEX($D309:$BY309, 1, MATCH(CI$12,$D$15:$BY$15,0)),"Error")),0)</f>
        <v>0</v>
      </c>
      <c r="CJ309" s="4">
        <f t="shared" ca="1" si="146"/>
        <v>0</v>
      </c>
      <c r="CK309">
        <f t="shared" ca="1" si="149"/>
        <v>0</v>
      </c>
      <c r="CL309">
        <f t="shared" ca="1" si="150"/>
        <v>0</v>
      </c>
      <c r="CM309" s="4" t="str">
        <f ca="1">IF(D309=0,"",IF(CH309=0,"",COUNTIF($CH$16:$CH$197,"&gt;"&amp;CH309)+COUNTIF($CH$197:$CH309,CH309)))</f>
        <v/>
      </c>
      <c r="CN309" t="str">
        <f ca="1">IF(D309=0,"",IF(CH309=0,"",COUNTIFS($CI$16:$CI$197,"&lt;"&amp;CI309,$CI$16:$CI$197,"&lt;&gt;"&amp;0)+COUNTIF($CI$197:$CI309,CI309)))</f>
        <v/>
      </c>
      <c r="CQ309">
        <v>294</v>
      </c>
      <c r="CR309" t="e">
        <f t="shared" ca="1" si="159"/>
        <v>#N/A</v>
      </c>
      <c r="CS309" t="e">
        <f t="shared" ca="1" si="159"/>
        <v>#N/A</v>
      </c>
      <c r="CT309" s="3" t="e">
        <f t="shared" ca="1" si="159"/>
        <v>#N/A</v>
      </c>
      <c r="CU309" s="3" t="e">
        <f t="shared" ca="1" si="159"/>
        <v>#N/A</v>
      </c>
      <c r="CV309" s="4" t="e">
        <f t="shared" ca="1" si="159"/>
        <v>#N/A</v>
      </c>
      <c r="CW309" s="4" t="e">
        <f t="shared" ca="1" si="142"/>
        <v>#N/A</v>
      </c>
      <c r="CY309">
        <v>294</v>
      </c>
      <c r="CZ309" t="e">
        <f t="shared" ca="1" si="140"/>
        <v>#N/A</v>
      </c>
      <c r="DA309" t="e">
        <f t="shared" ca="1" si="140"/>
        <v>#N/A</v>
      </c>
      <c r="DB309" s="3" t="e">
        <f t="shared" ca="1" si="140"/>
        <v>#N/A</v>
      </c>
      <c r="DC309" s="3" t="e">
        <f t="shared" ca="1" si="140"/>
        <v>#N/A</v>
      </c>
      <c r="DD309" s="4" t="e">
        <f t="shared" ca="1" si="140"/>
        <v>#N/A</v>
      </c>
      <c r="DE309" s="4" t="e">
        <f t="shared" ca="1" si="143"/>
        <v>#N/A</v>
      </c>
      <c r="DF309" t="e">
        <f t="shared" ca="1" si="144"/>
        <v>#N/A</v>
      </c>
    </row>
    <row r="310" spans="4:110" x14ac:dyDescent="0.2">
      <c r="D310" s="135">
        <f t="shared" ca="1" si="161"/>
        <v>0</v>
      </c>
      <c r="E310" s="135">
        <f t="shared" ca="1" si="161"/>
        <v>0</v>
      </c>
      <c r="F310" s="135">
        <f t="shared" ca="1" si="161"/>
        <v>0</v>
      </c>
      <c r="G310" s="135">
        <f t="shared" ca="1" si="161"/>
        <v>0</v>
      </c>
      <c r="H310" s="135">
        <f t="shared" ca="1" si="161"/>
        <v>0</v>
      </c>
      <c r="I310" s="135">
        <f t="shared" ca="1" si="161"/>
        <v>0</v>
      </c>
      <c r="J310" s="2">
        <f t="shared" ca="1" si="161"/>
        <v>0</v>
      </c>
      <c r="K310" s="135">
        <f t="shared" ca="1" si="161"/>
        <v>0</v>
      </c>
      <c r="L310" s="135">
        <f t="shared" ca="1" si="161"/>
        <v>0</v>
      </c>
      <c r="M310" s="135">
        <f t="shared" ca="1" si="161"/>
        <v>0</v>
      </c>
      <c r="N310" s="135">
        <f t="shared" ca="1" si="161"/>
        <v>0</v>
      </c>
      <c r="O310" s="135">
        <f t="shared" ca="1" si="161"/>
        <v>0</v>
      </c>
      <c r="P310" s="135">
        <f t="shared" ca="1" si="161"/>
        <v>0</v>
      </c>
      <c r="Q310" s="135">
        <f t="shared" ca="1" si="161"/>
        <v>0</v>
      </c>
      <c r="R310" s="135">
        <f t="shared" ca="1" si="161"/>
        <v>0</v>
      </c>
      <c r="S310" s="135">
        <f t="shared" ca="1" si="161"/>
        <v>0</v>
      </c>
      <c r="T310" s="135">
        <f t="shared" ca="1" si="162"/>
        <v>0</v>
      </c>
      <c r="U310" s="135">
        <f t="shared" ca="1" si="162"/>
        <v>0</v>
      </c>
      <c r="V310" s="135">
        <f t="shared" ca="1" si="162"/>
        <v>0</v>
      </c>
      <c r="W310" s="135">
        <f t="shared" ca="1" si="162"/>
        <v>0</v>
      </c>
      <c r="X310" s="135">
        <f t="shared" ca="1" si="162"/>
        <v>0</v>
      </c>
      <c r="Y310" s="135">
        <f t="shared" ca="1" si="162"/>
        <v>0</v>
      </c>
      <c r="Z310" s="135">
        <f t="shared" ca="1" si="162"/>
        <v>0</v>
      </c>
      <c r="AA310" s="135">
        <f t="shared" ca="1" si="162"/>
        <v>0</v>
      </c>
      <c r="AB310" s="135">
        <f t="shared" ca="1" si="162"/>
        <v>0</v>
      </c>
      <c r="AC310" s="135">
        <f t="shared" ca="1" si="162"/>
        <v>0</v>
      </c>
      <c r="AD310" s="135">
        <f t="shared" ca="1" si="162"/>
        <v>0</v>
      </c>
      <c r="AE310" s="135">
        <f t="shared" ca="1" si="162"/>
        <v>0</v>
      </c>
      <c r="AF310" s="135">
        <f t="shared" ca="1" si="162"/>
        <v>0</v>
      </c>
      <c r="AG310" s="135">
        <f t="shared" ca="1" si="162"/>
        <v>0</v>
      </c>
      <c r="AH310" s="135">
        <f t="shared" ca="1" si="162"/>
        <v>0</v>
      </c>
      <c r="AI310" s="135">
        <f t="shared" ca="1" si="162"/>
        <v>0</v>
      </c>
      <c r="AJ310" s="135">
        <f t="shared" ca="1" si="157"/>
        <v>0</v>
      </c>
      <c r="AK310" s="135">
        <f t="shared" ca="1" si="157"/>
        <v>0</v>
      </c>
      <c r="AL310" s="135">
        <f t="shared" ca="1" si="157"/>
        <v>0</v>
      </c>
      <c r="AM310" s="135">
        <f t="shared" ca="1" si="157"/>
        <v>0</v>
      </c>
      <c r="AN310" s="135">
        <f t="shared" ca="1" si="157"/>
        <v>0</v>
      </c>
      <c r="AO310" s="135">
        <f t="shared" ca="1" si="157"/>
        <v>0</v>
      </c>
      <c r="AP310" s="135">
        <f t="shared" ca="1" si="157"/>
        <v>0</v>
      </c>
      <c r="AQ310" s="135">
        <f t="shared" ca="1" si="157"/>
        <v>0</v>
      </c>
      <c r="AR310" s="135">
        <f t="shared" ca="1" si="157"/>
        <v>0</v>
      </c>
      <c r="AS310" s="135">
        <f t="shared" ca="1" si="157"/>
        <v>0</v>
      </c>
      <c r="AT310" s="135">
        <f t="shared" ca="1" si="157"/>
        <v>0</v>
      </c>
      <c r="AU310" s="135">
        <f t="shared" ca="1" si="157"/>
        <v>0</v>
      </c>
      <c r="AV310" s="135">
        <f t="shared" ca="1" si="157"/>
        <v>0</v>
      </c>
      <c r="AW310" s="135">
        <f t="shared" ca="1" si="160"/>
        <v>0</v>
      </c>
      <c r="AX310" s="135">
        <f t="shared" ca="1" si="160"/>
        <v>0</v>
      </c>
      <c r="AY310" s="135">
        <f t="shared" ca="1" si="160"/>
        <v>0</v>
      </c>
      <c r="AZ310" s="135">
        <f t="shared" ca="1" si="160"/>
        <v>0</v>
      </c>
      <c r="BA310" s="135">
        <f t="shared" ca="1" si="160"/>
        <v>0</v>
      </c>
      <c r="BB310" s="135">
        <f t="shared" ca="1" si="160"/>
        <v>0</v>
      </c>
      <c r="BC310" s="135">
        <f t="shared" ca="1" si="160"/>
        <v>0</v>
      </c>
      <c r="BD310" s="135">
        <f t="shared" ca="1" si="160"/>
        <v>0</v>
      </c>
      <c r="BE310" s="135">
        <f t="shared" ca="1" si="160"/>
        <v>0</v>
      </c>
      <c r="BF310" s="135">
        <f t="shared" ca="1" si="160"/>
        <v>0</v>
      </c>
      <c r="BG310" s="135">
        <f t="shared" ca="1" si="160"/>
        <v>0</v>
      </c>
      <c r="BH310" s="135">
        <f t="shared" ca="1" si="160"/>
        <v>0</v>
      </c>
      <c r="BI310" s="135">
        <f t="shared" ca="1" si="160"/>
        <v>0</v>
      </c>
      <c r="BJ310" s="135">
        <f t="shared" ca="1" si="160"/>
        <v>0</v>
      </c>
      <c r="BK310" s="135">
        <f t="shared" ca="1" si="160"/>
        <v>0</v>
      </c>
      <c r="BL310" s="135"/>
      <c r="BM310" s="135">
        <f ca="1">IF(INDEX($D310:$BV310, 1, MATCH(BM$11,$D$15:$BV$15,0))&gt;=PV_Zone_Ranking!$C$45,0,1)</f>
        <v>0</v>
      </c>
      <c r="BN310" s="135">
        <f t="shared" ca="1" si="141"/>
        <v>0</v>
      </c>
      <c r="BQ310">
        <f ca="1">IF(PV_Zone_Ranking!$AK$18="SS",0,IF(PV_Zone_Ranking!$G$29=0,0,1-(INDEX($D310:$BY310, 1, MATCH(BQ$11,$D$15:$BY$15,0))-PV_Zone_Ranking!$F$29)/(PV_Zone_Ranking!$G$29-PV_Zone_Ranking!$F$29)))</f>
        <v>3.8575399157771662</v>
      </c>
      <c r="BR310">
        <f>IF(PV_Zone_Ranking!$AK$18="TX",0,IF(PV_Zone_Ranking!$G$29=0,0,1-(INDEX($D310:$BY310, 1, MATCH(BR$11,$D$15:$BY$15,0))-PV_Zone_Ranking!$F$29)/(PV_Zone_Ranking!$G$29-PV_Zone_Ranking!$F$29)))</f>
        <v>0</v>
      </c>
      <c r="BS310">
        <f ca="1">IF(PV_Zone_Ranking!$G$30=0,0,1-(INDEX($D310:$BY310, 1, MATCH(BS$11,$D$15:$BY$15,0))-PV_Zone_Ranking!$F$30)/(PV_Zone_Ranking!$G$30-PV_Zone_Ranking!$F$30))</f>
        <v>1.0774207710083805</v>
      </c>
      <c r="BT310">
        <f ca="1">IF(PV_Zone_Ranking!$G$28=0,0,1-(INDEX($D310:$BY310, 1, MATCH(BT$11,$D$15:$BY$15,0))-PV_Zone_Ranking!$F$28)/(PV_Zone_Ranking!$G$28-PV_Zone_Ranking!$F$28))</f>
        <v>16.799370740204573</v>
      </c>
      <c r="BU310">
        <f ca="1">IF(PV_Zone_Ranking!$AK$18="SS",0,IF(PV_Zone_Ranking!$G$26=0,0,1-(INDEX($D310:$BY310, 1, MATCH(BU$11,$D$15:$BY$15,0))-PV_Zone_Ranking!$F$26)/(PV_Zone_Ranking!$G$26-PV_Zone_Ranking!$F$26)))</f>
        <v>19.138888658952798</v>
      </c>
      <c r="BV310">
        <f>IF(PV_Zone_Ranking!$AK$18="TX",0,IF(PV_Zone_Ranking!$G$26=0,0,1-(INDEX($D310:$BY310, 1, MATCH(BV$11,$D$15:$BY$15,0))-PV_Zone_Ranking!$F$26)/(PV_Zone_Ranking!$G$26-PV_Zone_Ranking!$F$26)))</f>
        <v>0</v>
      </c>
      <c r="BW310">
        <v>113</v>
      </c>
      <c r="BX310">
        <f t="shared" ca="1" si="158"/>
        <v>0</v>
      </c>
      <c r="BY310">
        <f t="shared" ca="1" si="158"/>
        <v>0</v>
      </c>
      <c r="BZ310">
        <f t="shared" ca="1" si="158"/>
        <v>0</v>
      </c>
      <c r="CA310">
        <f t="shared" ca="1" si="158"/>
        <v>0</v>
      </c>
      <c r="CB310">
        <f t="shared" ca="1" si="158"/>
        <v>0</v>
      </c>
      <c r="CC310">
        <f t="shared" ca="1" si="158"/>
        <v>0</v>
      </c>
      <c r="CD310">
        <f t="shared" ca="1" si="158"/>
        <v>0</v>
      </c>
      <c r="CE310">
        <f t="shared" ca="1" si="158"/>
        <v>0</v>
      </c>
      <c r="CF310">
        <f t="shared" ca="1" si="158"/>
        <v>0</v>
      </c>
      <c r="CG310">
        <f t="shared" ca="1" si="158"/>
        <v>0</v>
      </c>
      <c r="CH310" s="3">
        <f t="shared" ca="1" si="148"/>
        <v>0</v>
      </c>
      <c r="CI310" s="3">
        <f ca="1">IF($BN310=0,IF(PV_Zone_Ranking!$AK$18="SS",INDEX($D310:$BY310, 1, MATCH(CI$11,$D$15:$BY$15,0)),IF(PV_Zone_Ranking!$AK$18="TX",INDEX($D310:$BY310, 1, MATCH(CI$12,$D$15:$BY$15,0)),"Error")),0)</f>
        <v>0</v>
      </c>
      <c r="CJ310" s="4">
        <f t="shared" ca="1" si="146"/>
        <v>0</v>
      </c>
      <c r="CK310">
        <f t="shared" ca="1" si="149"/>
        <v>0</v>
      </c>
      <c r="CL310">
        <f t="shared" ca="1" si="150"/>
        <v>0</v>
      </c>
      <c r="CM310" s="4" t="str">
        <f ca="1">IF(D310=0,"",IF(CH310=0,"",COUNTIF($CH$16:$CH$197,"&gt;"&amp;CH310)+COUNTIF($CH$197:$CH310,CH310)))</f>
        <v/>
      </c>
      <c r="CN310" t="str">
        <f ca="1">IF(D310=0,"",IF(CH310=0,"",COUNTIFS($CI$16:$CI$197,"&lt;"&amp;CI310,$CI$16:$CI$197,"&lt;&gt;"&amp;0)+COUNTIF($CI$197:$CI310,CI310)))</f>
        <v/>
      </c>
      <c r="CQ310">
        <v>295</v>
      </c>
      <c r="CR310" t="e">
        <f t="shared" ca="1" si="159"/>
        <v>#N/A</v>
      </c>
      <c r="CS310" t="e">
        <f t="shared" ca="1" si="159"/>
        <v>#N/A</v>
      </c>
      <c r="CT310" s="3" t="e">
        <f t="shared" ca="1" si="159"/>
        <v>#N/A</v>
      </c>
      <c r="CU310" s="3" t="e">
        <f t="shared" ca="1" si="159"/>
        <v>#N/A</v>
      </c>
      <c r="CV310" s="4" t="e">
        <f t="shared" ca="1" si="159"/>
        <v>#N/A</v>
      </c>
      <c r="CW310" s="4" t="e">
        <f t="shared" ca="1" si="142"/>
        <v>#N/A</v>
      </c>
      <c r="CY310">
        <v>295</v>
      </c>
      <c r="CZ310" t="e">
        <f t="shared" ca="1" si="140"/>
        <v>#N/A</v>
      </c>
      <c r="DA310" t="e">
        <f t="shared" ca="1" si="140"/>
        <v>#N/A</v>
      </c>
      <c r="DB310" s="3" t="e">
        <f t="shared" ca="1" si="140"/>
        <v>#N/A</v>
      </c>
      <c r="DC310" s="3" t="e">
        <f t="shared" ca="1" si="140"/>
        <v>#N/A</v>
      </c>
      <c r="DD310" s="4" t="e">
        <f t="shared" ca="1" si="140"/>
        <v>#N/A</v>
      </c>
      <c r="DE310" s="4" t="e">
        <f t="shared" ca="1" si="143"/>
        <v>#N/A</v>
      </c>
      <c r="DF310" t="e">
        <f t="shared" ca="1" si="144"/>
        <v>#N/A</v>
      </c>
    </row>
    <row r="311" spans="4:110" x14ac:dyDescent="0.2">
      <c r="D311" s="135">
        <f t="shared" ca="1" si="161"/>
        <v>0</v>
      </c>
      <c r="E311" s="135">
        <f t="shared" ca="1" si="161"/>
        <v>0</v>
      </c>
      <c r="F311" s="135">
        <f t="shared" ca="1" si="161"/>
        <v>0</v>
      </c>
      <c r="G311" s="135">
        <f t="shared" ca="1" si="161"/>
        <v>0</v>
      </c>
      <c r="H311" s="135">
        <f t="shared" ca="1" si="161"/>
        <v>0</v>
      </c>
      <c r="I311" s="135">
        <f t="shared" ca="1" si="161"/>
        <v>0</v>
      </c>
      <c r="J311" s="2">
        <f t="shared" ca="1" si="161"/>
        <v>0</v>
      </c>
      <c r="K311" s="135">
        <f t="shared" ca="1" si="161"/>
        <v>0</v>
      </c>
      <c r="L311" s="135">
        <f t="shared" ca="1" si="161"/>
        <v>0</v>
      </c>
      <c r="M311" s="135">
        <f t="shared" ca="1" si="161"/>
        <v>0</v>
      </c>
      <c r="N311" s="135">
        <f t="shared" ca="1" si="161"/>
        <v>0</v>
      </c>
      <c r="O311" s="135">
        <f t="shared" ca="1" si="161"/>
        <v>0</v>
      </c>
      <c r="P311" s="135">
        <f t="shared" ca="1" si="161"/>
        <v>0</v>
      </c>
      <c r="Q311" s="135">
        <f t="shared" ca="1" si="161"/>
        <v>0</v>
      </c>
      <c r="R311" s="135">
        <f t="shared" ca="1" si="161"/>
        <v>0</v>
      </c>
      <c r="S311" s="135">
        <f t="shared" ca="1" si="161"/>
        <v>0</v>
      </c>
      <c r="T311" s="135">
        <f t="shared" ca="1" si="162"/>
        <v>0</v>
      </c>
      <c r="U311" s="135">
        <f t="shared" ca="1" si="162"/>
        <v>0</v>
      </c>
      <c r="V311" s="135">
        <f t="shared" ca="1" si="162"/>
        <v>0</v>
      </c>
      <c r="W311" s="135">
        <f t="shared" ca="1" si="162"/>
        <v>0</v>
      </c>
      <c r="X311" s="135">
        <f t="shared" ca="1" si="162"/>
        <v>0</v>
      </c>
      <c r="Y311" s="135">
        <f t="shared" ca="1" si="162"/>
        <v>0</v>
      </c>
      <c r="Z311" s="135">
        <f t="shared" ca="1" si="162"/>
        <v>0</v>
      </c>
      <c r="AA311" s="135">
        <f t="shared" ca="1" si="162"/>
        <v>0</v>
      </c>
      <c r="AB311" s="135">
        <f t="shared" ca="1" si="162"/>
        <v>0</v>
      </c>
      <c r="AC311" s="135">
        <f t="shared" ca="1" si="162"/>
        <v>0</v>
      </c>
      <c r="AD311" s="135">
        <f t="shared" ca="1" si="162"/>
        <v>0</v>
      </c>
      <c r="AE311" s="135">
        <f t="shared" ca="1" si="162"/>
        <v>0</v>
      </c>
      <c r="AF311" s="135">
        <f t="shared" ca="1" si="162"/>
        <v>0</v>
      </c>
      <c r="AG311" s="135">
        <f t="shared" ca="1" si="162"/>
        <v>0</v>
      </c>
      <c r="AH311" s="135">
        <f t="shared" ca="1" si="162"/>
        <v>0</v>
      </c>
      <c r="AI311" s="135">
        <f t="shared" ca="1" si="162"/>
        <v>0</v>
      </c>
      <c r="AJ311" s="135">
        <f t="shared" ca="1" si="157"/>
        <v>0</v>
      </c>
      <c r="AK311" s="135">
        <f t="shared" ca="1" si="157"/>
        <v>0</v>
      </c>
      <c r="AL311" s="135">
        <f t="shared" ca="1" si="157"/>
        <v>0</v>
      </c>
      <c r="AM311" s="135">
        <f t="shared" ca="1" si="157"/>
        <v>0</v>
      </c>
      <c r="AN311" s="135">
        <f t="shared" ca="1" si="157"/>
        <v>0</v>
      </c>
      <c r="AO311" s="135">
        <f t="shared" ca="1" si="157"/>
        <v>0</v>
      </c>
      <c r="AP311" s="135">
        <f t="shared" ca="1" si="157"/>
        <v>0</v>
      </c>
      <c r="AQ311" s="135">
        <f t="shared" ca="1" si="157"/>
        <v>0</v>
      </c>
      <c r="AR311" s="135">
        <f t="shared" ca="1" si="157"/>
        <v>0</v>
      </c>
      <c r="AS311" s="135">
        <f t="shared" ca="1" si="157"/>
        <v>0</v>
      </c>
      <c r="AT311" s="135">
        <f t="shared" ca="1" si="157"/>
        <v>0</v>
      </c>
      <c r="AU311" s="135">
        <f t="shared" ca="1" si="157"/>
        <v>0</v>
      </c>
      <c r="AV311" s="135">
        <f t="shared" ca="1" si="157"/>
        <v>0</v>
      </c>
      <c r="AW311" s="135">
        <f t="shared" ca="1" si="160"/>
        <v>0</v>
      </c>
      <c r="AX311" s="135">
        <f t="shared" ca="1" si="160"/>
        <v>0</v>
      </c>
      <c r="AY311" s="135">
        <f t="shared" ca="1" si="160"/>
        <v>0</v>
      </c>
      <c r="AZ311" s="135">
        <f t="shared" ca="1" si="160"/>
        <v>0</v>
      </c>
      <c r="BA311" s="135">
        <f t="shared" ca="1" si="160"/>
        <v>0</v>
      </c>
      <c r="BB311" s="135">
        <f t="shared" ca="1" si="160"/>
        <v>0</v>
      </c>
      <c r="BC311" s="135">
        <f t="shared" ca="1" si="160"/>
        <v>0</v>
      </c>
      <c r="BD311" s="135">
        <f t="shared" ca="1" si="160"/>
        <v>0</v>
      </c>
      <c r="BE311" s="135">
        <f t="shared" ca="1" si="160"/>
        <v>0</v>
      </c>
      <c r="BF311" s="135">
        <f t="shared" ca="1" si="160"/>
        <v>0</v>
      </c>
      <c r="BG311" s="135">
        <f t="shared" ca="1" si="160"/>
        <v>0</v>
      </c>
      <c r="BH311" s="135">
        <f t="shared" ca="1" si="160"/>
        <v>0</v>
      </c>
      <c r="BI311" s="135">
        <f t="shared" ca="1" si="160"/>
        <v>0</v>
      </c>
      <c r="BJ311" s="135">
        <f t="shared" ca="1" si="160"/>
        <v>0</v>
      </c>
      <c r="BK311" s="135">
        <f t="shared" ca="1" si="160"/>
        <v>0</v>
      </c>
      <c r="BL311" s="135"/>
      <c r="BM311" s="135">
        <f ca="1">IF(INDEX($D311:$BV311, 1, MATCH(BM$11,$D$15:$BV$15,0))&gt;=PV_Zone_Ranking!$C$45,0,1)</f>
        <v>0</v>
      </c>
      <c r="BN311" s="135">
        <f t="shared" ca="1" si="141"/>
        <v>0</v>
      </c>
      <c r="BQ311">
        <f ca="1">IF(PV_Zone_Ranking!$AK$18="SS",0,IF(PV_Zone_Ranking!$G$29=0,0,1-(INDEX($D311:$BY311, 1, MATCH(BQ$11,$D$15:$BY$15,0))-PV_Zone_Ranking!$F$29)/(PV_Zone_Ranking!$G$29-PV_Zone_Ranking!$F$29)))</f>
        <v>3.8575399157771662</v>
      </c>
      <c r="BR311">
        <f>IF(PV_Zone_Ranking!$AK$18="TX",0,IF(PV_Zone_Ranking!$G$29=0,0,1-(INDEX($D311:$BY311, 1, MATCH(BR$11,$D$15:$BY$15,0))-PV_Zone_Ranking!$F$29)/(PV_Zone_Ranking!$G$29-PV_Zone_Ranking!$F$29)))</f>
        <v>0</v>
      </c>
      <c r="BS311">
        <f ca="1">IF(PV_Zone_Ranking!$G$30=0,0,1-(INDEX($D311:$BY311, 1, MATCH(BS$11,$D$15:$BY$15,0))-PV_Zone_Ranking!$F$30)/(PV_Zone_Ranking!$G$30-PV_Zone_Ranking!$F$30))</f>
        <v>1.0774207710083805</v>
      </c>
      <c r="BT311">
        <f ca="1">IF(PV_Zone_Ranking!$G$28=0,0,1-(INDEX($D311:$BY311, 1, MATCH(BT$11,$D$15:$BY$15,0))-PV_Zone_Ranking!$F$28)/(PV_Zone_Ranking!$G$28-PV_Zone_Ranking!$F$28))</f>
        <v>16.799370740204573</v>
      </c>
      <c r="BU311">
        <f ca="1">IF(PV_Zone_Ranking!$AK$18="SS",0,IF(PV_Zone_Ranking!$G$26=0,0,1-(INDEX($D311:$BY311, 1, MATCH(BU$11,$D$15:$BY$15,0))-PV_Zone_Ranking!$F$26)/(PV_Zone_Ranking!$G$26-PV_Zone_Ranking!$F$26)))</f>
        <v>19.138888658952798</v>
      </c>
      <c r="BV311">
        <f>IF(PV_Zone_Ranking!$AK$18="TX",0,IF(PV_Zone_Ranking!$G$26=0,0,1-(INDEX($D311:$BY311, 1, MATCH(BV$11,$D$15:$BY$15,0))-PV_Zone_Ranking!$F$26)/(PV_Zone_Ranking!$G$26-PV_Zone_Ranking!$F$26)))</f>
        <v>0</v>
      </c>
      <c r="BW311">
        <v>114</v>
      </c>
      <c r="BX311">
        <f t="shared" ca="1" si="158"/>
        <v>0</v>
      </c>
      <c r="BY311">
        <f t="shared" ca="1" si="158"/>
        <v>0</v>
      </c>
      <c r="BZ311">
        <f t="shared" ca="1" si="158"/>
        <v>0</v>
      </c>
      <c r="CA311">
        <f t="shared" ca="1" si="158"/>
        <v>0</v>
      </c>
      <c r="CB311">
        <f t="shared" ca="1" si="158"/>
        <v>0</v>
      </c>
      <c r="CC311">
        <f t="shared" ca="1" si="158"/>
        <v>0</v>
      </c>
      <c r="CD311">
        <f t="shared" ca="1" si="158"/>
        <v>0</v>
      </c>
      <c r="CE311">
        <f t="shared" ca="1" si="158"/>
        <v>0</v>
      </c>
      <c r="CF311">
        <f t="shared" ca="1" si="158"/>
        <v>0</v>
      </c>
      <c r="CG311">
        <f t="shared" ca="1" si="158"/>
        <v>0</v>
      </c>
      <c r="CH311" s="3">
        <f t="shared" ca="1" si="148"/>
        <v>0</v>
      </c>
      <c r="CI311" s="3">
        <f ca="1">IF($BN311=0,IF(PV_Zone_Ranking!$AK$18="SS",INDEX($D311:$BY311, 1, MATCH(CI$11,$D$15:$BY$15,0)),IF(PV_Zone_Ranking!$AK$18="TX",INDEX($D311:$BY311, 1, MATCH(CI$12,$D$15:$BY$15,0)),"Error")),0)</f>
        <v>0</v>
      </c>
      <c r="CJ311" s="4">
        <f t="shared" ca="1" si="146"/>
        <v>0</v>
      </c>
      <c r="CK311">
        <f t="shared" ca="1" si="149"/>
        <v>0</v>
      </c>
      <c r="CL311">
        <f t="shared" ca="1" si="150"/>
        <v>0</v>
      </c>
      <c r="CM311" s="4" t="str">
        <f ca="1">IF(D311=0,"",IF(CH311=0,"",COUNTIF($CH$16:$CH$197,"&gt;"&amp;CH311)+COUNTIF($CH$197:$CH311,CH311)))</f>
        <v/>
      </c>
      <c r="CN311" t="str">
        <f ca="1">IF(D311=0,"",IF(CH311=0,"",COUNTIFS($CI$16:$CI$197,"&lt;"&amp;CI311,$CI$16:$CI$197,"&lt;&gt;"&amp;0)+COUNTIF($CI$197:$CI311,CI311)))</f>
        <v/>
      </c>
      <c r="CQ311">
        <v>296</v>
      </c>
      <c r="CR311" t="e">
        <f t="shared" ca="1" si="159"/>
        <v>#N/A</v>
      </c>
      <c r="CS311" t="e">
        <f t="shared" ca="1" si="159"/>
        <v>#N/A</v>
      </c>
      <c r="CT311" s="3" t="e">
        <f t="shared" ca="1" si="159"/>
        <v>#N/A</v>
      </c>
      <c r="CU311" s="3" t="e">
        <f t="shared" ca="1" si="159"/>
        <v>#N/A</v>
      </c>
      <c r="CV311" s="4" t="e">
        <f t="shared" ca="1" si="159"/>
        <v>#N/A</v>
      </c>
      <c r="CW311" s="4" t="e">
        <f t="shared" ca="1" si="142"/>
        <v>#N/A</v>
      </c>
      <c r="CY311">
        <v>296</v>
      </c>
      <c r="CZ311" t="e">
        <f t="shared" ref="CZ311:DD345" ca="1" si="163">INDEX($CH$16:$CN$197,MATCH($CY311,$CN$16:$CN$197,0),MATCH(CZ$15,$CH$15:$CN$15,0))</f>
        <v>#N/A</v>
      </c>
      <c r="DA311" t="e">
        <f t="shared" ca="1" si="163"/>
        <v>#N/A</v>
      </c>
      <c r="DB311" s="3" t="e">
        <f t="shared" ca="1" si="163"/>
        <v>#N/A</v>
      </c>
      <c r="DC311" s="3" t="e">
        <f t="shared" ca="1" si="163"/>
        <v>#N/A</v>
      </c>
      <c r="DD311" s="4" t="e">
        <f t="shared" ca="1" si="163"/>
        <v>#N/A</v>
      </c>
      <c r="DE311" s="4" t="e">
        <f t="shared" ca="1" si="143"/>
        <v>#N/A</v>
      </c>
      <c r="DF311" t="e">
        <f t="shared" ca="1" si="144"/>
        <v>#N/A</v>
      </c>
    </row>
    <row r="312" spans="4:110" x14ac:dyDescent="0.2">
      <c r="D312" s="135">
        <f t="shared" ca="1" si="161"/>
        <v>0</v>
      </c>
      <c r="E312" s="135">
        <f t="shared" ca="1" si="161"/>
        <v>0</v>
      </c>
      <c r="F312" s="135">
        <f t="shared" ca="1" si="161"/>
        <v>0</v>
      </c>
      <c r="G312" s="135">
        <f t="shared" ca="1" si="161"/>
        <v>0</v>
      </c>
      <c r="H312" s="135">
        <f t="shared" ca="1" si="161"/>
        <v>0</v>
      </c>
      <c r="I312" s="135">
        <f t="shared" ca="1" si="161"/>
        <v>0</v>
      </c>
      <c r="J312" s="2">
        <f t="shared" ca="1" si="161"/>
        <v>0</v>
      </c>
      <c r="K312" s="135">
        <f t="shared" ca="1" si="161"/>
        <v>0</v>
      </c>
      <c r="L312" s="135">
        <f t="shared" ca="1" si="161"/>
        <v>0</v>
      </c>
      <c r="M312" s="135">
        <f t="shared" ca="1" si="161"/>
        <v>0</v>
      </c>
      <c r="N312" s="135">
        <f t="shared" ca="1" si="161"/>
        <v>0</v>
      </c>
      <c r="O312" s="135">
        <f t="shared" ca="1" si="161"/>
        <v>0</v>
      </c>
      <c r="P312" s="135">
        <f t="shared" ca="1" si="161"/>
        <v>0</v>
      </c>
      <c r="Q312" s="135">
        <f t="shared" ca="1" si="161"/>
        <v>0</v>
      </c>
      <c r="R312" s="135">
        <f t="shared" ca="1" si="161"/>
        <v>0</v>
      </c>
      <c r="S312" s="135">
        <f t="shared" ca="1" si="161"/>
        <v>0</v>
      </c>
      <c r="T312" s="135">
        <f t="shared" ca="1" si="162"/>
        <v>0</v>
      </c>
      <c r="U312" s="135">
        <f t="shared" ca="1" si="162"/>
        <v>0</v>
      </c>
      <c r="V312" s="135">
        <f t="shared" ca="1" si="162"/>
        <v>0</v>
      </c>
      <c r="W312" s="135">
        <f t="shared" ca="1" si="162"/>
        <v>0</v>
      </c>
      <c r="X312" s="135">
        <f t="shared" ca="1" si="162"/>
        <v>0</v>
      </c>
      <c r="Y312" s="135">
        <f t="shared" ca="1" si="162"/>
        <v>0</v>
      </c>
      <c r="Z312" s="135">
        <f t="shared" ca="1" si="162"/>
        <v>0</v>
      </c>
      <c r="AA312" s="135">
        <f t="shared" ca="1" si="162"/>
        <v>0</v>
      </c>
      <c r="AB312" s="135">
        <f t="shared" ca="1" si="162"/>
        <v>0</v>
      </c>
      <c r="AC312" s="135">
        <f t="shared" ca="1" si="162"/>
        <v>0</v>
      </c>
      <c r="AD312" s="135">
        <f t="shared" ca="1" si="162"/>
        <v>0</v>
      </c>
      <c r="AE312" s="135">
        <f t="shared" ca="1" si="162"/>
        <v>0</v>
      </c>
      <c r="AF312" s="135">
        <f t="shared" ca="1" si="162"/>
        <v>0</v>
      </c>
      <c r="AG312" s="135">
        <f t="shared" ca="1" si="162"/>
        <v>0</v>
      </c>
      <c r="AH312" s="135">
        <f t="shared" ca="1" si="162"/>
        <v>0</v>
      </c>
      <c r="AI312" s="135">
        <f t="shared" ca="1" si="162"/>
        <v>0</v>
      </c>
      <c r="AJ312" s="135">
        <f t="shared" ca="1" si="157"/>
        <v>0</v>
      </c>
      <c r="AK312" s="135">
        <f t="shared" ca="1" si="157"/>
        <v>0</v>
      </c>
      <c r="AL312" s="135">
        <f t="shared" ca="1" si="157"/>
        <v>0</v>
      </c>
      <c r="AM312" s="135">
        <f t="shared" ca="1" si="157"/>
        <v>0</v>
      </c>
      <c r="AN312" s="135">
        <f t="shared" ca="1" si="157"/>
        <v>0</v>
      </c>
      <c r="AO312" s="135">
        <f t="shared" ca="1" si="157"/>
        <v>0</v>
      </c>
      <c r="AP312" s="135">
        <f t="shared" ca="1" si="157"/>
        <v>0</v>
      </c>
      <c r="AQ312" s="135">
        <f t="shared" ca="1" si="157"/>
        <v>0</v>
      </c>
      <c r="AR312" s="135">
        <f t="shared" ca="1" si="157"/>
        <v>0</v>
      </c>
      <c r="AS312" s="135">
        <f t="shared" ca="1" si="157"/>
        <v>0</v>
      </c>
      <c r="AT312" s="135">
        <f t="shared" ca="1" si="157"/>
        <v>0</v>
      </c>
      <c r="AU312" s="135">
        <f t="shared" ca="1" si="157"/>
        <v>0</v>
      </c>
      <c r="AV312" s="135">
        <f t="shared" ca="1" si="157"/>
        <v>0</v>
      </c>
      <c r="AW312" s="135">
        <f t="shared" ca="1" si="160"/>
        <v>0</v>
      </c>
      <c r="AX312" s="135">
        <f t="shared" ca="1" si="160"/>
        <v>0</v>
      </c>
      <c r="AY312" s="135">
        <f t="shared" ca="1" si="160"/>
        <v>0</v>
      </c>
      <c r="AZ312" s="135">
        <f t="shared" ca="1" si="160"/>
        <v>0</v>
      </c>
      <c r="BA312" s="135">
        <f t="shared" ca="1" si="160"/>
        <v>0</v>
      </c>
      <c r="BB312" s="135">
        <f t="shared" ca="1" si="160"/>
        <v>0</v>
      </c>
      <c r="BC312" s="135">
        <f t="shared" ca="1" si="160"/>
        <v>0</v>
      </c>
      <c r="BD312" s="135">
        <f t="shared" ca="1" si="160"/>
        <v>0</v>
      </c>
      <c r="BE312" s="135">
        <f t="shared" ca="1" si="160"/>
        <v>0</v>
      </c>
      <c r="BF312" s="135">
        <f t="shared" ca="1" si="160"/>
        <v>0</v>
      </c>
      <c r="BG312" s="135">
        <f t="shared" ca="1" si="160"/>
        <v>0</v>
      </c>
      <c r="BH312" s="135">
        <f t="shared" ca="1" si="160"/>
        <v>0</v>
      </c>
      <c r="BI312" s="135">
        <f t="shared" ca="1" si="160"/>
        <v>0</v>
      </c>
      <c r="BJ312" s="135">
        <f t="shared" ca="1" si="160"/>
        <v>0</v>
      </c>
      <c r="BK312" s="135">
        <f t="shared" ca="1" si="160"/>
        <v>0</v>
      </c>
      <c r="BL312" s="135"/>
      <c r="BM312" s="135">
        <f ca="1">IF(INDEX($D312:$BV312, 1, MATCH(BM$11,$D$15:$BV$15,0))&gt;=PV_Zone_Ranking!$C$45,0,1)</f>
        <v>0</v>
      </c>
      <c r="BN312" s="135">
        <f t="shared" ca="1" si="141"/>
        <v>0</v>
      </c>
      <c r="BQ312">
        <f ca="1">IF(PV_Zone_Ranking!$AK$18="SS",0,IF(PV_Zone_Ranking!$G$29=0,0,1-(INDEX($D312:$BY312, 1, MATCH(BQ$11,$D$15:$BY$15,0))-PV_Zone_Ranking!$F$29)/(PV_Zone_Ranking!$G$29-PV_Zone_Ranking!$F$29)))</f>
        <v>3.8575399157771662</v>
      </c>
      <c r="BR312">
        <f>IF(PV_Zone_Ranking!$AK$18="TX",0,IF(PV_Zone_Ranking!$G$29=0,0,1-(INDEX($D312:$BY312, 1, MATCH(BR$11,$D$15:$BY$15,0))-PV_Zone_Ranking!$F$29)/(PV_Zone_Ranking!$G$29-PV_Zone_Ranking!$F$29)))</f>
        <v>0</v>
      </c>
      <c r="BS312">
        <f ca="1">IF(PV_Zone_Ranking!$G$30=0,0,1-(INDEX($D312:$BY312, 1, MATCH(BS$11,$D$15:$BY$15,0))-PV_Zone_Ranking!$F$30)/(PV_Zone_Ranking!$G$30-PV_Zone_Ranking!$F$30))</f>
        <v>1.0774207710083805</v>
      </c>
      <c r="BT312">
        <f ca="1">IF(PV_Zone_Ranking!$G$28=0,0,1-(INDEX($D312:$BY312, 1, MATCH(BT$11,$D$15:$BY$15,0))-PV_Zone_Ranking!$F$28)/(PV_Zone_Ranking!$G$28-PV_Zone_Ranking!$F$28))</f>
        <v>16.799370740204573</v>
      </c>
      <c r="BU312">
        <f ca="1">IF(PV_Zone_Ranking!$AK$18="SS",0,IF(PV_Zone_Ranking!$G$26=0,0,1-(INDEX($D312:$BY312, 1, MATCH(BU$11,$D$15:$BY$15,0))-PV_Zone_Ranking!$F$26)/(PV_Zone_Ranking!$G$26-PV_Zone_Ranking!$F$26)))</f>
        <v>19.138888658952798</v>
      </c>
      <c r="BV312">
        <f>IF(PV_Zone_Ranking!$AK$18="TX",0,IF(PV_Zone_Ranking!$G$26=0,0,1-(INDEX($D312:$BY312, 1, MATCH(BV$11,$D$15:$BY$15,0))-PV_Zone_Ranking!$F$26)/(PV_Zone_Ranking!$G$26-PV_Zone_Ranking!$F$26)))</f>
        <v>0</v>
      </c>
      <c r="BW312">
        <v>115</v>
      </c>
      <c r="BX312">
        <f t="shared" ca="1" si="158"/>
        <v>0</v>
      </c>
      <c r="BY312">
        <f t="shared" ca="1" si="158"/>
        <v>0</v>
      </c>
      <c r="BZ312">
        <f t="shared" ca="1" si="158"/>
        <v>0</v>
      </c>
      <c r="CA312">
        <f t="shared" ca="1" si="158"/>
        <v>0</v>
      </c>
      <c r="CB312">
        <f t="shared" ca="1" si="158"/>
        <v>0</v>
      </c>
      <c r="CC312">
        <f t="shared" ca="1" si="158"/>
        <v>0</v>
      </c>
      <c r="CD312">
        <f t="shared" ca="1" si="158"/>
        <v>0</v>
      </c>
      <c r="CE312">
        <f t="shared" ca="1" si="158"/>
        <v>0</v>
      </c>
      <c r="CF312">
        <f t="shared" ca="1" si="158"/>
        <v>0</v>
      </c>
      <c r="CG312">
        <f t="shared" ca="1" si="158"/>
        <v>0</v>
      </c>
      <c r="CH312" s="3">
        <f t="shared" ca="1" si="148"/>
        <v>0</v>
      </c>
      <c r="CI312" s="3">
        <f ca="1">IF($BN312=0,IF(PV_Zone_Ranking!$AK$18="SS",INDEX($D312:$BY312, 1, MATCH(CI$11,$D$15:$BY$15,0)),IF(PV_Zone_Ranking!$AK$18="TX",INDEX($D312:$BY312, 1, MATCH(CI$12,$D$15:$BY$15,0)),"Error")),0)</f>
        <v>0</v>
      </c>
      <c r="CJ312" s="4">
        <f t="shared" ca="1" si="146"/>
        <v>0</v>
      </c>
      <c r="CK312">
        <f t="shared" ca="1" si="149"/>
        <v>0</v>
      </c>
      <c r="CL312">
        <f t="shared" ca="1" si="150"/>
        <v>0</v>
      </c>
      <c r="CM312" s="4" t="str">
        <f ca="1">IF(D312=0,"",IF(CH312=0,"",COUNTIF($CH$16:$CH$197,"&gt;"&amp;CH312)+COUNTIF($CH$197:$CH312,CH312)))</f>
        <v/>
      </c>
      <c r="CN312" t="str">
        <f ca="1">IF(D312=0,"",IF(CH312=0,"",COUNTIFS($CI$16:$CI$197,"&lt;"&amp;CI312,$CI$16:$CI$197,"&lt;&gt;"&amp;0)+COUNTIF($CI$197:$CI312,CI312)))</f>
        <v/>
      </c>
      <c r="CQ312">
        <v>297</v>
      </c>
      <c r="CR312" t="e">
        <f t="shared" ca="1" si="159"/>
        <v>#N/A</v>
      </c>
      <c r="CS312" t="e">
        <f t="shared" ca="1" si="159"/>
        <v>#N/A</v>
      </c>
      <c r="CT312" s="3" t="e">
        <f t="shared" ca="1" si="159"/>
        <v>#N/A</v>
      </c>
      <c r="CU312" s="3" t="e">
        <f t="shared" ca="1" si="159"/>
        <v>#N/A</v>
      </c>
      <c r="CV312" s="4" t="e">
        <f t="shared" ca="1" si="159"/>
        <v>#N/A</v>
      </c>
      <c r="CW312" s="4" t="e">
        <f t="shared" ca="1" si="142"/>
        <v>#N/A</v>
      </c>
      <c r="CY312">
        <v>297</v>
      </c>
      <c r="CZ312" t="e">
        <f t="shared" ca="1" si="163"/>
        <v>#N/A</v>
      </c>
      <c r="DA312" t="e">
        <f t="shared" ca="1" si="163"/>
        <v>#N/A</v>
      </c>
      <c r="DB312" s="3" t="e">
        <f t="shared" ca="1" si="163"/>
        <v>#N/A</v>
      </c>
      <c r="DC312" s="3" t="e">
        <f t="shared" ca="1" si="163"/>
        <v>#N/A</v>
      </c>
      <c r="DD312" s="4" t="e">
        <f t="shared" ca="1" si="163"/>
        <v>#N/A</v>
      </c>
      <c r="DE312" s="4" t="e">
        <f t="shared" ca="1" si="143"/>
        <v>#N/A</v>
      </c>
      <c r="DF312" t="e">
        <f t="shared" ca="1" si="144"/>
        <v>#N/A</v>
      </c>
    </row>
    <row r="313" spans="4:110" x14ac:dyDescent="0.2">
      <c r="D313" s="135">
        <f t="shared" ca="1" si="161"/>
        <v>0</v>
      </c>
      <c r="E313" s="135">
        <f t="shared" ca="1" si="161"/>
        <v>0</v>
      </c>
      <c r="F313" s="135">
        <f t="shared" ca="1" si="161"/>
        <v>0</v>
      </c>
      <c r="G313" s="135">
        <f t="shared" ca="1" si="161"/>
        <v>0</v>
      </c>
      <c r="H313" s="135">
        <f t="shared" ca="1" si="161"/>
        <v>0</v>
      </c>
      <c r="I313" s="135">
        <f t="shared" ca="1" si="161"/>
        <v>0</v>
      </c>
      <c r="J313" s="2">
        <f t="shared" ca="1" si="161"/>
        <v>0</v>
      </c>
      <c r="K313" s="135">
        <f t="shared" ca="1" si="161"/>
        <v>0</v>
      </c>
      <c r="L313" s="135">
        <f t="shared" ca="1" si="161"/>
        <v>0</v>
      </c>
      <c r="M313" s="135">
        <f t="shared" ca="1" si="161"/>
        <v>0</v>
      </c>
      <c r="N313" s="135">
        <f t="shared" ca="1" si="161"/>
        <v>0</v>
      </c>
      <c r="O313" s="135">
        <f t="shared" ca="1" si="161"/>
        <v>0</v>
      </c>
      <c r="P313" s="135">
        <f t="shared" ca="1" si="161"/>
        <v>0</v>
      </c>
      <c r="Q313" s="135">
        <f t="shared" ca="1" si="161"/>
        <v>0</v>
      </c>
      <c r="R313" s="135">
        <f t="shared" ca="1" si="161"/>
        <v>0</v>
      </c>
      <c r="S313" s="135">
        <f t="shared" ca="1" si="161"/>
        <v>0</v>
      </c>
      <c r="T313" s="135">
        <f t="shared" ca="1" si="162"/>
        <v>0</v>
      </c>
      <c r="U313" s="135">
        <f t="shared" ca="1" si="162"/>
        <v>0</v>
      </c>
      <c r="V313" s="135">
        <f t="shared" ca="1" si="162"/>
        <v>0</v>
      </c>
      <c r="W313" s="135">
        <f t="shared" ca="1" si="162"/>
        <v>0</v>
      </c>
      <c r="X313" s="135">
        <f t="shared" ca="1" si="162"/>
        <v>0</v>
      </c>
      <c r="Y313" s="135">
        <f t="shared" ca="1" si="162"/>
        <v>0</v>
      </c>
      <c r="Z313" s="135">
        <f t="shared" ca="1" si="162"/>
        <v>0</v>
      </c>
      <c r="AA313" s="135">
        <f t="shared" ca="1" si="162"/>
        <v>0</v>
      </c>
      <c r="AB313" s="135">
        <f t="shared" ca="1" si="162"/>
        <v>0</v>
      </c>
      <c r="AC313" s="135">
        <f t="shared" ca="1" si="162"/>
        <v>0</v>
      </c>
      <c r="AD313" s="135">
        <f t="shared" ca="1" si="162"/>
        <v>0</v>
      </c>
      <c r="AE313" s="135">
        <f t="shared" ca="1" si="162"/>
        <v>0</v>
      </c>
      <c r="AF313" s="135">
        <f t="shared" ca="1" si="162"/>
        <v>0</v>
      </c>
      <c r="AG313" s="135">
        <f t="shared" ca="1" si="162"/>
        <v>0</v>
      </c>
      <c r="AH313" s="135">
        <f t="shared" ca="1" si="162"/>
        <v>0</v>
      </c>
      <c r="AI313" s="135">
        <f t="shared" ca="1" si="162"/>
        <v>0</v>
      </c>
      <c r="AJ313" s="135">
        <f t="shared" ca="1" si="157"/>
        <v>0</v>
      </c>
      <c r="AK313" s="135">
        <f t="shared" ca="1" si="157"/>
        <v>0</v>
      </c>
      <c r="AL313" s="135">
        <f t="shared" ca="1" si="157"/>
        <v>0</v>
      </c>
      <c r="AM313" s="135">
        <f t="shared" ca="1" si="157"/>
        <v>0</v>
      </c>
      <c r="AN313" s="135">
        <f t="shared" ca="1" si="157"/>
        <v>0</v>
      </c>
      <c r="AO313" s="135">
        <f t="shared" ca="1" si="157"/>
        <v>0</v>
      </c>
      <c r="AP313" s="135">
        <f t="shared" ca="1" si="157"/>
        <v>0</v>
      </c>
      <c r="AQ313" s="135">
        <f t="shared" ca="1" si="157"/>
        <v>0</v>
      </c>
      <c r="AR313" s="135">
        <f t="shared" ca="1" si="157"/>
        <v>0</v>
      </c>
      <c r="AS313" s="135">
        <f t="shared" ca="1" si="157"/>
        <v>0</v>
      </c>
      <c r="AT313" s="135">
        <f t="shared" ca="1" si="157"/>
        <v>0</v>
      </c>
      <c r="AU313" s="135">
        <f t="shared" ca="1" si="157"/>
        <v>0</v>
      </c>
      <c r="AV313" s="135">
        <f t="shared" ca="1" si="157"/>
        <v>0</v>
      </c>
      <c r="AW313" s="135">
        <f t="shared" ca="1" si="160"/>
        <v>0</v>
      </c>
      <c r="AX313" s="135">
        <f t="shared" ca="1" si="160"/>
        <v>0</v>
      </c>
      <c r="AY313" s="135">
        <f t="shared" ca="1" si="160"/>
        <v>0</v>
      </c>
      <c r="AZ313" s="135">
        <f t="shared" ca="1" si="160"/>
        <v>0</v>
      </c>
      <c r="BA313" s="135">
        <f t="shared" ca="1" si="160"/>
        <v>0</v>
      </c>
      <c r="BB313" s="135">
        <f t="shared" ca="1" si="160"/>
        <v>0</v>
      </c>
      <c r="BC313" s="135">
        <f t="shared" ca="1" si="160"/>
        <v>0</v>
      </c>
      <c r="BD313" s="135">
        <f t="shared" ca="1" si="160"/>
        <v>0</v>
      </c>
      <c r="BE313" s="135">
        <f t="shared" ca="1" si="160"/>
        <v>0</v>
      </c>
      <c r="BF313" s="135">
        <f t="shared" ca="1" si="160"/>
        <v>0</v>
      </c>
      <c r="BG313" s="135">
        <f t="shared" ca="1" si="160"/>
        <v>0</v>
      </c>
      <c r="BH313" s="135">
        <f t="shared" ca="1" si="160"/>
        <v>0</v>
      </c>
      <c r="BI313" s="135">
        <f t="shared" ca="1" si="160"/>
        <v>0</v>
      </c>
      <c r="BJ313" s="135">
        <f t="shared" ca="1" si="160"/>
        <v>0</v>
      </c>
      <c r="BK313" s="135">
        <f t="shared" ca="1" si="160"/>
        <v>0</v>
      </c>
      <c r="BL313" s="135"/>
      <c r="BM313" s="135">
        <f ca="1">IF(INDEX($D313:$BV313, 1, MATCH(BM$11,$D$15:$BV$15,0))&gt;=PV_Zone_Ranking!$C$45,0,1)</f>
        <v>0</v>
      </c>
      <c r="BN313" s="135">
        <f t="shared" ca="1" si="141"/>
        <v>0</v>
      </c>
      <c r="BQ313">
        <f ca="1">IF(PV_Zone_Ranking!$AK$18="SS",0,IF(PV_Zone_Ranking!$G$29=0,0,1-(INDEX($D313:$BY313, 1, MATCH(BQ$11,$D$15:$BY$15,0))-PV_Zone_Ranking!$F$29)/(PV_Zone_Ranking!$G$29-PV_Zone_Ranking!$F$29)))</f>
        <v>3.8575399157771662</v>
      </c>
      <c r="BR313">
        <f>IF(PV_Zone_Ranking!$AK$18="TX",0,IF(PV_Zone_Ranking!$G$29=0,0,1-(INDEX($D313:$BY313, 1, MATCH(BR$11,$D$15:$BY$15,0))-PV_Zone_Ranking!$F$29)/(PV_Zone_Ranking!$G$29-PV_Zone_Ranking!$F$29)))</f>
        <v>0</v>
      </c>
      <c r="BS313">
        <f ca="1">IF(PV_Zone_Ranking!$G$30=0,0,1-(INDEX($D313:$BY313, 1, MATCH(BS$11,$D$15:$BY$15,0))-PV_Zone_Ranking!$F$30)/(PV_Zone_Ranking!$G$30-PV_Zone_Ranking!$F$30))</f>
        <v>1.0774207710083805</v>
      </c>
      <c r="BT313">
        <f ca="1">IF(PV_Zone_Ranking!$G$28=0,0,1-(INDEX($D313:$BY313, 1, MATCH(BT$11,$D$15:$BY$15,0))-PV_Zone_Ranking!$F$28)/(PV_Zone_Ranking!$G$28-PV_Zone_Ranking!$F$28))</f>
        <v>16.799370740204573</v>
      </c>
      <c r="BU313">
        <f ca="1">IF(PV_Zone_Ranking!$AK$18="SS",0,IF(PV_Zone_Ranking!$G$26=0,0,1-(INDEX($D313:$BY313, 1, MATCH(BU$11,$D$15:$BY$15,0))-PV_Zone_Ranking!$F$26)/(PV_Zone_Ranking!$G$26-PV_Zone_Ranking!$F$26)))</f>
        <v>19.138888658952798</v>
      </c>
      <c r="BV313">
        <f>IF(PV_Zone_Ranking!$AK$18="TX",0,IF(PV_Zone_Ranking!$G$26=0,0,1-(INDEX($D313:$BY313, 1, MATCH(BV$11,$D$15:$BY$15,0))-PV_Zone_Ranking!$F$26)/(PV_Zone_Ranking!$G$26-PV_Zone_Ranking!$F$26)))</f>
        <v>0</v>
      </c>
      <c r="BW313">
        <v>116</v>
      </c>
      <c r="BX313">
        <f t="shared" ca="1" si="158"/>
        <v>0</v>
      </c>
      <c r="BY313">
        <f t="shared" ca="1" si="158"/>
        <v>0</v>
      </c>
      <c r="BZ313">
        <f t="shared" ca="1" si="158"/>
        <v>0</v>
      </c>
      <c r="CA313">
        <f t="shared" ca="1" si="158"/>
        <v>0</v>
      </c>
      <c r="CB313">
        <f t="shared" ca="1" si="158"/>
        <v>0</v>
      </c>
      <c r="CC313">
        <f t="shared" ca="1" si="158"/>
        <v>0</v>
      </c>
      <c r="CD313">
        <f t="shared" ca="1" si="158"/>
        <v>0</v>
      </c>
      <c r="CE313">
        <f t="shared" ca="1" si="158"/>
        <v>0</v>
      </c>
      <c r="CF313">
        <f t="shared" ca="1" si="158"/>
        <v>0</v>
      </c>
      <c r="CG313">
        <f t="shared" ca="1" si="158"/>
        <v>0</v>
      </c>
      <c r="CH313" s="3">
        <f t="shared" ca="1" si="148"/>
        <v>0</v>
      </c>
      <c r="CI313" s="3">
        <f ca="1">IF($BN313=0,IF(PV_Zone_Ranking!$AK$18="SS",INDEX($D313:$BY313, 1, MATCH(CI$11,$D$15:$BY$15,0)),IF(PV_Zone_Ranking!$AK$18="TX",INDEX($D313:$BY313, 1, MATCH(CI$12,$D$15:$BY$15,0)),"Error")),0)</f>
        <v>0</v>
      </c>
      <c r="CJ313" s="4">
        <f t="shared" ca="1" si="146"/>
        <v>0</v>
      </c>
      <c r="CK313">
        <f t="shared" ca="1" si="149"/>
        <v>0</v>
      </c>
      <c r="CL313">
        <f t="shared" ca="1" si="150"/>
        <v>0</v>
      </c>
      <c r="CM313" s="4" t="str">
        <f ca="1">IF(D313=0,"",IF(CH313=0,"",COUNTIF($CH$16:$CH$197,"&gt;"&amp;CH313)+COUNTIF($CH$197:$CH313,CH313)))</f>
        <v/>
      </c>
      <c r="CN313" t="str">
        <f ca="1">IF(D313=0,"",IF(CH313=0,"",COUNTIFS($CI$16:$CI$197,"&lt;"&amp;CI313,$CI$16:$CI$197,"&lt;&gt;"&amp;0)+COUNTIF($CI$197:$CI313,CI313)))</f>
        <v/>
      </c>
      <c r="CQ313">
        <v>298</v>
      </c>
      <c r="CR313" t="e">
        <f t="shared" ca="1" si="159"/>
        <v>#N/A</v>
      </c>
      <c r="CS313" t="e">
        <f t="shared" ca="1" si="159"/>
        <v>#N/A</v>
      </c>
      <c r="CT313" s="3" t="e">
        <f t="shared" ca="1" si="159"/>
        <v>#N/A</v>
      </c>
      <c r="CU313" s="3" t="e">
        <f t="shared" ca="1" si="159"/>
        <v>#N/A</v>
      </c>
      <c r="CV313" s="4" t="e">
        <f t="shared" ca="1" si="159"/>
        <v>#N/A</v>
      </c>
      <c r="CW313" s="4" t="e">
        <f t="shared" ca="1" si="142"/>
        <v>#N/A</v>
      </c>
      <c r="CY313">
        <v>298</v>
      </c>
      <c r="CZ313" t="e">
        <f t="shared" ca="1" si="163"/>
        <v>#N/A</v>
      </c>
      <c r="DA313" t="e">
        <f t="shared" ca="1" si="163"/>
        <v>#N/A</v>
      </c>
      <c r="DB313" s="3" t="e">
        <f t="shared" ca="1" si="163"/>
        <v>#N/A</v>
      </c>
      <c r="DC313" s="3" t="e">
        <f t="shared" ca="1" si="163"/>
        <v>#N/A</v>
      </c>
      <c r="DD313" s="4" t="e">
        <f t="shared" ca="1" si="163"/>
        <v>#N/A</v>
      </c>
      <c r="DE313" s="4" t="e">
        <f t="shared" ca="1" si="143"/>
        <v>#N/A</v>
      </c>
      <c r="DF313" t="e">
        <f t="shared" ca="1" si="144"/>
        <v>#N/A</v>
      </c>
    </row>
    <row r="314" spans="4:110" x14ac:dyDescent="0.2">
      <c r="D314" s="135">
        <f t="shared" ca="1" si="161"/>
        <v>0</v>
      </c>
      <c r="E314" s="135">
        <f t="shared" ca="1" si="161"/>
        <v>0</v>
      </c>
      <c r="F314" s="135">
        <f t="shared" ca="1" si="161"/>
        <v>0</v>
      </c>
      <c r="G314" s="135">
        <f t="shared" ca="1" si="161"/>
        <v>0</v>
      </c>
      <c r="H314" s="135">
        <f t="shared" ca="1" si="161"/>
        <v>0</v>
      </c>
      <c r="I314" s="135">
        <f t="shared" ca="1" si="161"/>
        <v>0</v>
      </c>
      <c r="J314" s="2">
        <f t="shared" ca="1" si="161"/>
        <v>0</v>
      </c>
      <c r="K314" s="135">
        <f t="shared" ca="1" si="161"/>
        <v>0</v>
      </c>
      <c r="L314" s="135">
        <f t="shared" ca="1" si="161"/>
        <v>0</v>
      </c>
      <c r="M314" s="135">
        <f t="shared" ca="1" si="161"/>
        <v>0</v>
      </c>
      <c r="N314" s="135">
        <f t="shared" ca="1" si="161"/>
        <v>0</v>
      </c>
      <c r="O314" s="135">
        <f t="shared" ca="1" si="161"/>
        <v>0</v>
      </c>
      <c r="P314" s="135">
        <f t="shared" ca="1" si="161"/>
        <v>0</v>
      </c>
      <c r="Q314" s="135">
        <f t="shared" ca="1" si="161"/>
        <v>0</v>
      </c>
      <c r="R314" s="135">
        <f t="shared" ca="1" si="161"/>
        <v>0</v>
      </c>
      <c r="S314" s="135">
        <f t="shared" ca="1" si="161"/>
        <v>0</v>
      </c>
      <c r="T314" s="135">
        <f t="shared" ca="1" si="162"/>
        <v>0</v>
      </c>
      <c r="U314" s="135">
        <f t="shared" ca="1" si="162"/>
        <v>0</v>
      </c>
      <c r="V314" s="135">
        <f t="shared" ca="1" si="162"/>
        <v>0</v>
      </c>
      <c r="W314" s="135">
        <f t="shared" ca="1" si="162"/>
        <v>0</v>
      </c>
      <c r="X314" s="135">
        <f t="shared" ca="1" si="162"/>
        <v>0</v>
      </c>
      <c r="Y314" s="135">
        <f t="shared" ca="1" si="162"/>
        <v>0</v>
      </c>
      <c r="Z314" s="135">
        <f t="shared" ca="1" si="162"/>
        <v>0</v>
      </c>
      <c r="AA314" s="135">
        <f t="shared" ca="1" si="162"/>
        <v>0</v>
      </c>
      <c r="AB314" s="135">
        <f t="shared" ca="1" si="162"/>
        <v>0</v>
      </c>
      <c r="AC314" s="135">
        <f t="shared" ca="1" si="162"/>
        <v>0</v>
      </c>
      <c r="AD314" s="135">
        <f t="shared" ca="1" si="162"/>
        <v>0</v>
      </c>
      <c r="AE314" s="135">
        <f t="shared" ca="1" si="162"/>
        <v>0</v>
      </c>
      <c r="AF314" s="135">
        <f t="shared" ca="1" si="162"/>
        <v>0</v>
      </c>
      <c r="AG314" s="135">
        <f t="shared" ca="1" si="162"/>
        <v>0</v>
      </c>
      <c r="AH314" s="135">
        <f t="shared" ca="1" si="162"/>
        <v>0</v>
      </c>
      <c r="AI314" s="135">
        <f t="shared" ca="1" si="162"/>
        <v>0</v>
      </c>
      <c r="AJ314" s="135">
        <f t="shared" ca="1" si="157"/>
        <v>0</v>
      </c>
      <c r="AK314" s="135">
        <f t="shared" ca="1" si="157"/>
        <v>0</v>
      </c>
      <c r="AL314" s="135">
        <f t="shared" ca="1" si="157"/>
        <v>0</v>
      </c>
      <c r="AM314" s="135">
        <f t="shared" ca="1" si="157"/>
        <v>0</v>
      </c>
      <c r="AN314" s="135">
        <f t="shared" ca="1" si="157"/>
        <v>0</v>
      </c>
      <c r="AO314" s="135">
        <f t="shared" ca="1" si="157"/>
        <v>0</v>
      </c>
      <c r="AP314" s="135">
        <f t="shared" ca="1" si="157"/>
        <v>0</v>
      </c>
      <c r="AQ314" s="135">
        <f t="shared" ca="1" si="157"/>
        <v>0</v>
      </c>
      <c r="AR314" s="135">
        <f t="shared" ca="1" si="157"/>
        <v>0</v>
      </c>
      <c r="AS314" s="135">
        <f t="shared" ca="1" si="157"/>
        <v>0</v>
      </c>
      <c r="AT314" s="135">
        <f t="shared" ca="1" si="157"/>
        <v>0</v>
      </c>
      <c r="AU314" s="135">
        <f t="shared" ca="1" si="157"/>
        <v>0</v>
      </c>
      <c r="AV314" s="135">
        <f t="shared" ca="1" si="157"/>
        <v>0</v>
      </c>
      <c r="AW314" s="135">
        <f t="shared" ca="1" si="160"/>
        <v>0</v>
      </c>
      <c r="AX314" s="135">
        <f t="shared" ca="1" si="160"/>
        <v>0</v>
      </c>
      <c r="AY314" s="135">
        <f t="shared" ca="1" si="160"/>
        <v>0</v>
      </c>
      <c r="AZ314" s="135">
        <f t="shared" ca="1" si="160"/>
        <v>0</v>
      </c>
      <c r="BA314" s="135">
        <f t="shared" ca="1" si="160"/>
        <v>0</v>
      </c>
      <c r="BB314" s="135">
        <f t="shared" ca="1" si="160"/>
        <v>0</v>
      </c>
      <c r="BC314" s="135">
        <f t="shared" ca="1" si="160"/>
        <v>0</v>
      </c>
      <c r="BD314" s="135">
        <f t="shared" ca="1" si="160"/>
        <v>0</v>
      </c>
      <c r="BE314" s="135">
        <f t="shared" ca="1" si="160"/>
        <v>0</v>
      </c>
      <c r="BF314" s="135">
        <f t="shared" ca="1" si="160"/>
        <v>0</v>
      </c>
      <c r="BG314" s="135">
        <f t="shared" ca="1" si="160"/>
        <v>0</v>
      </c>
      <c r="BH314" s="135">
        <f t="shared" ca="1" si="160"/>
        <v>0</v>
      </c>
      <c r="BI314" s="135">
        <f t="shared" ca="1" si="160"/>
        <v>0</v>
      </c>
      <c r="BJ314" s="135">
        <f t="shared" ca="1" si="160"/>
        <v>0</v>
      </c>
      <c r="BK314" s="135">
        <f t="shared" ca="1" si="160"/>
        <v>0</v>
      </c>
      <c r="BL314" s="135"/>
      <c r="BM314" s="135">
        <f ca="1">IF(INDEX($D314:$BV314, 1, MATCH(BM$11,$D$15:$BV$15,0))&gt;=PV_Zone_Ranking!$C$45,0,1)</f>
        <v>0</v>
      </c>
      <c r="BN314" s="135">
        <f t="shared" ca="1" si="141"/>
        <v>0</v>
      </c>
      <c r="BQ314">
        <f ca="1">IF(PV_Zone_Ranking!$AK$18="SS",0,IF(PV_Zone_Ranking!$G$29=0,0,1-(INDEX($D314:$BY314, 1, MATCH(BQ$11,$D$15:$BY$15,0))-PV_Zone_Ranking!$F$29)/(PV_Zone_Ranking!$G$29-PV_Zone_Ranking!$F$29)))</f>
        <v>3.8575399157771662</v>
      </c>
      <c r="BR314">
        <f>IF(PV_Zone_Ranking!$AK$18="TX",0,IF(PV_Zone_Ranking!$G$29=0,0,1-(INDEX($D314:$BY314, 1, MATCH(BR$11,$D$15:$BY$15,0))-PV_Zone_Ranking!$F$29)/(PV_Zone_Ranking!$G$29-PV_Zone_Ranking!$F$29)))</f>
        <v>0</v>
      </c>
      <c r="BS314">
        <f ca="1">IF(PV_Zone_Ranking!$G$30=0,0,1-(INDEX($D314:$BY314, 1, MATCH(BS$11,$D$15:$BY$15,0))-PV_Zone_Ranking!$F$30)/(PV_Zone_Ranking!$G$30-PV_Zone_Ranking!$F$30))</f>
        <v>1.0774207710083805</v>
      </c>
      <c r="BT314">
        <f ca="1">IF(PV_Zone_Ranking!$G$28=0,0,1-(INDEX($D314:$BY314, 1, MATCH(BT$11,$D$15:$BY$15,0))-PV_Zone_Ranking!$F$28)/(PV_Zone_Ranking!$G$28-PV_Zone_Ranking!$F$28))</f>
        <v>16.799370740204573</v>
      </c>
      <c r="BU314">
        <f ca="1">IF(PV_Zone_Ranking!$AK$18="SS",0,IF(PV_Zone_Ranking!$G$26=0,0,1-(INDEX($D314:$BY314, 1, MATCH(BU$11,$D$15:$BY$15,0))-PV_Zone_Ranking!$F$26)/(PV_Zone_Ranking!$G$26-PV_Zone_Ranking!$F$26)))</f>
        <v>19.138888658952798</v>
      </c>
      <c r="BV314">
        <f>IF(PV_Zone_Ranking!$AK$18="TX",0,IF(PV_Zone_Ranking!$G$26=0,0,1-(INDEX($D314:$BY314, 1, MATCH(BV$11,$D$15:$BY$15,0))-PV_Zone_Ranking!$F$26)/(PV_Zone_Ranking!$G$26-PV_Zone_Ranking!$F$26)))</f>
        <v>0</v>
      </c>
      <c r="BW314">
        <v>117</v>
      </c>
      <c r="BX314">
        <f t="shared" ca="1" si="158"/>
        <v>0</v>
      </c>
      <c r="BY314">
        <f t="shared" ca="1" si="158"/>
        <v>0</v>
      </c>
      <c r="BZ314">
        <f t="shared" ca="1" si="158"/>
        <v>0</v>
      </c>
      <c r="CA314">
        <f t="shared" ca="1" si="158"/>
        <v>0</v>
      </c>
      <c r="CB314">
        <f t="shared" ca="1" si="158"/>
        <v>0</v>
      </c>
      <c r="CC314">
        <f t="shared" ca="1" si="158"/>
        <v>0</v>
      </c>
      <c r="CD314">
        <f t="shared" ca="1" si="158"/>
        <v>0</v>
      </c>
      <c r="CE314">
        <f t="shared" ca="1" si="158"/>
        <v>0</v>
      </c>
      <c r="CF314">
        <f t="shared" ca="1" si="158"/>
        <v>0</v>
      </c>
      <c r="CG314">
        <f t="shared" ca="1" si="158"/>
        <v>0</v>
      </c>
      <c r="CH314" s="3">
        <f t="shared" ca="1" si="148"/>
        <v>0</v>
      </c>
      <c r="CI314" s="3">
        <f ca="1">IF($BN314=0,IF(PV_Zone_Ranking!$AK$18="SS",INDEX($D314:$BY314, 1, MATCH(CI$11,$D$15:$BY$15,0)),IF(PV_Zone_Ranking!$AK$18="TX",INDEX($D314:$BY314, 1, MATCH(CI$12,$D$15:$BY$15,0)),"Error")),0)</f>
        <v>0</v>
      </c>
      <c r="CJ314" s="4">
        <f t="shared" ca="1" si="146"/>
        <v>0</v>
      </c>
      <c r="CK314">
        <f t="shared" ca="1" si="149"/>
        <v>0</v>
      </c>
      <c r="CL314">
        <f t="shared" ca="1" si="150"/>
        <v>0</v>
      </c>
      <c r="CM314" s="4" t="str">
        <f ca="1">IF(D314=0,"",IF(CH314=0,"",COUNTIF($CH$16:$CH$197,"&gt;"&amp;CH314)+COUNTIF($CH$197:$CH314,CH314)))</f>
        <v/>
      </c>
      <c r="CN314" t="str">
        <f ca="1">IF(D314=0,"",IF(CH314=0,"",COUNTIFS($CI$16:$CI$197,"&lt;"&amp;CI314,$CI$16:$CI$197,"&lt;&gt;"&amp;0)+COUNTIF($CI$197:$CI314,CI314)))</f>
        <v/>
      </c>
      <c r="CQ314">
        <v>299</v>
      </c>
      <c r="CR314" t="e">
        <f t="shared" ca="1" si="159"/>
        <v>#N/A</v>
      </c>
      <c r="CS314" t="e">
        <f t="shared" ca="1" si="159"/>
        <v>#N/A</v>
      </c>
      <c r="CT314" s="3" t="e">
        <f t="shared" ca="1" si="159"/>
        <v>#N/A</v>
      </c>
      <c r="CU314" s="3" t="e">
        <f t="shared" ca="1" si="159"/>
        <v>#N/A</v>
      </c>
      <c r="CV314" s="4" t="e">
        <f t="shared" ca="1" si="159"/>
        <v>#N/A</v>
      </c>
      <c r="CW314" s="4" t="e">
        <f t="shared" ca="1" si="142"/>
        <v>#N/A</v>
      </c>
      <c r="CY314">
        <v>299</v>
      </c>
      <c r="CZ314" t="e">
        <f t="shared" ca="1" si="163"/>
        <v>#N/A</v>
      </c>
      <c r="DA314" t="e">
        <f t="shared" ca="1" si="163"/>
        <v>#N/A</v>
      </c>
      <c r="DB314" s="3" t="e">
        <f t="shared" ca="1" si="163"/>
        <v>#N/A</v>
      </c>
      <c r="DC314" s="3" t="e">
        <f t="shared" ca="1" si="163"/>
        <v>#N/A</v>
      </c>
      <c r="DD314" s="4" t="e">
        <f t="shared" ca="1" si="163"/>
        <v>#N/A</v>
      </c>
      <c r="DE314" s="4" t="e">
        <f t="shared" ca="1" si="143"/>
        <v>#N/A</v>
      </c>
      <c r="DF314" t="e">
        <f t="shared" ca="1" si="144"/>
        <v>#N/A</v>
      </c>
    </row>
    <row r="315" spans="4:110" x14ac:dyDescent="0.2">
      <c r="D315" s="135">
        <f t="shared" ca="1" si="161"/>
        <v>0</v>
      </c>
      <c r="E315" s="135">
        <f t="shared" ca="1" si="161"/>
        <v>0</v>
      </c>
      <c r="F315" s="135">
        <f t="shared" ca="1" si="161"/>
        <v>0</v>
      </c>
      <c r="G315" s="135">
        <f t="shared" ca="1" si="161"/>
        <v>0</v>
      </c>
      <c r="H315" s="135">
        <f t="shared" ca="1" si="161"/>
        <v>0</v>
      </c>
      <c r="I315" s="135">
        <f t="shared" ca="1" si="161"/>
        <v>0</v>
      </c>
      <c r="J315" s="2">
        <f t="shared" ca="1" si="161"/>
        <v>0</v>
      </c>
      <c r="K315" s="135">
        <f t="shared" ca="1" si="161"/>
        <v>0</v>
      </c>
      <c r="L315" s="135">
        <f t="shared" ca="1" si="161"/>
        <v>0</v>
      </c>
      <c r="M315" s="135">
        <f t="shared" ca="1" si="161"/>
        <v>0</v>
      </c>
      <c r="N315" s="135">
        <f t="shared" ca="1" si="161"/>
        <v>0</v>
      </c>
      <c r="O315" s="135">
        <f t="shared" ca="1" si="161"/>
        <v>0</v>
      </c>
      <c r="P315" s="135">
        <f t="shared" ca="1" si="161"/>
        <v>0</v>
      </c>
      <c r="Q315" s="135">
        <f t="shared" ca="1" si="161"/>
        <v>0</v>
      </c>
      <c r="R315" s="135">
        <f t="shared" ca="1" si="161"/>
        <v>0</v>
      </c>
      <c r="S315" s="135">
        <f t="shared" ca="1" si="161"/>
        <v>0</v>
      </c>
      <c r="T315" s="135">
        <f t="shared" ca="1" si="162"/>
        <v>0</v>
      </c>
      <c r="U315" s="135">
        <f t="shared" ca="1" si="162"/>
        <v>0</v>
      </c>
      <c r="V315" s="135">
        <f t="shared" ca="1" si="162"/>
        <v>0</v>
      </c>
      <c r="W315" s="135">
        <f t="shared" ca="1" si="162"/>
        <v>0</v>
      </c>
      <c r="X315" s="135">
        <f t="shared" ca="1" si="162"/>
        <v>0</v>
      </c>
      <c r="Y315" s="135">
        <f t="shared" ca="1" si="162"/>
        <v>0</v>
      </c>
      <c r="Z315" s="135">
        <f t="shared" ca="1" si="162"/>
        <v>0</v>
      </c>
      <c r="AA315" s="135">
        <f t="shared" ca="1" si="162"/>
        <v>0</v>
      </c>
      <c r="AB315" s="135">
        <f t="shared" ca="1" si="162"/>
        <v>0</v>
      </c>
      <c r="AC315" s="135">
        <f t="shared" ca="1" si="162"/>
        <v>0</v>
      </c>
      <c r="AD315" s="135">
        <f t="shared" ca="1" si="162"/>
        <v>0</v>
      </c>
      <c r="AE315" s="135">
        <f t="shared" ca="1" si="162"/>
        <v>0</v>
      </c>
      <c r="AF315" s="135">
        <f t="shared" ca="1" si="162"/>
        <v>0</v>
      </c>
      <c r="AG315" s="135">
        <f t="shared" ca="1" si="162"/>
        <v>0</v>
      </c>
      <c r="AH315" s="135">
        <f t="shared" ca="1" si="162"/>
        <v>0</v>
      </c>
      <c r="AI315" s="135">
        <f t="shared" ca="1" si="162"/>
        <v>0</v>
      </c>
      <c r="AJ315" s="135">
        <f t="shared" ca="1" si="157"/>
        <v>0</v>
      </c>
      <c r="AK315" s="135">
        <f t="shared" ca="1" si="157"/>
        <v>0</v>
      </c>
      <c r="AL315" s="135">
        <f t="shared" ca="1" si="157"/>
        <v>0</v>
      </c>
      <c r="AM315" s="135">
        <f t="shared" ca="1" si="157"/>
        <v>0</v>
      </c>
      <c r="AN315" s="135">
        <f t="shared" ca="1" si="157"/>
        <v>0</v>
      </c>
      <c r="AO315" s="135">
        <f t="shared" ca="1" si="157"/>
        <v>0</v>
      </c>
      <c r="AP315" s="135">
        <f t="shared" ref="AJ315:AV335" ca="1" si="164">INDIRECT($B$3&amp;"!R"&amp;(ROW()-$D$14)&amp;"C"&amp;(COLUMN()-$C$15),FALSE)</f>
        <v>0</v>
      </c>
      <c r="AQ315" s="135">
        <f t="shared" ca="1" si="164"/>
        <v>0</v>
      </c>
      <c r="AR315" s="135">
        <f t="shared" ca="1" si="164"/>
        <v>0</v>
      </c>
      <c r="AS315" s="135">
        <f t="shared" ca="1" si="164"/>
        <v>0</v>
      </c>
      <c r="AT315" s="135">
        <f t="shared" ca="1" si="164"/>
        <v>0</v>
      </c>
      <c r="AU315" s="135">
        <f t="shared" ca="1" si="164"/>
        <v>0</v>
      </c>
      <c r="AV315" s="135">
        <f t="shared" ca="1" si="164"/>
        <v>0</v>
      </c>
      <c r="AW315" s="135">
        <f t="shared" ca="1" si="160"/>
        <v>0</v>
      </c>
      <c r="AX315" s="135">
        <f t="shared" ca="1" si="160"/>
        <v>0</v>
      </c>
      <c r="AY315" s="135">
        <f t="shared" ca="1" si="160"/>
        <v>0</v>
      </c>
      <c r="AZ315" s="135">
        <f t="shared" ca="1" si="160"/>
        <v>0</v>
      </c>
      <c r="BA315" s="135">
        <f t="shared" ca="1" si="160"/>
        <v>0</v>
      </c>
      <c r="BB315" s="135">
        <f t="shared" ca="1" si="160"/>
        <v>0</v>
      </c>
      <c r="BC315" s="135">
        <f t="shared" ca="1" si="160"/>
        <v>0</v>
      </c>
      <c r="BD315" s="135">
        <f t="shared" ca="1" si="160"/>
        <v>0</v>
      </c>
      <c r="BE315" s="135">
        <f t="shared" ca="1" si="160"/>
        <v>0</v>
      </c>
      <c r="BF315" s="135">
        <f t="shared" ca="1" si="160"/>
        <v>0</v>
      </c>
      <c r="BG315" s="135">
        <f t="shared" ca="1" si="160"/>
        <v>0</v>
      </c>
      <c r="BH315" s="135">
        <f t="shared" ca="1" si="160"/>
        <v>0</v>
      </c>
      <c r="BI315" s="135">
        <f t="shared" ca="1" si="160"/>
        <v>0</v>
      </c>
      <c r="BJ315" s="135">
        <f t="shared" ca="1" si="160"/>
        <v>0</v>
      </c>
      <c r="BK315" s="135">
        <f t="shared" ca="1" si="160"/>
        <v>0</v>
      </c>
      <c r="BL315" s="135"/>
      <c r="BM315" s="135">
        <f ca="1">IF(INDEX($D315:$BV315, 1, MATCH(BM$11,$D$15:$BV$15,0))&gt;=PV_Zone_Ranking!$C$45,0,1)</f>
        <v>0</v>
      </c>
      <c r="BN315" s="135">
        <f t="shared" ca="1" si="141"/>
        <v>0</v>
      </c>
      <c r="BQ315">
        <f ca="1">IF(PV_Zone_Ranking!$AK$18="SS",0,IF(PV_Zone_Ranking!$G$29=0,0,1-(INDEX($D315:$BY315, 1, MATCH(BQ$11,$D$15:$BY$15,0))-PV_Zone_Ranking!$F$29)/(PV_Zone_Ranking!$G$29-PV_Zone_Ranking!$F$29)))</f>
        <v>3.8575399157771662</v>
      </c>
      <c r="BR315">
        <f>IF(PV_Zone_Ranking!$AK$18="TX",0,IF(PV_Zone_Ranking!$G$29=0,0,1-(INDEX($D315:$BY315, 1, MATCH(BR$11,$D$15:$BY$15,0))-PV_Zone_Ranking!$F$29)/(PV_Zone_Ranking!$G$29-PV_Zone_Ranking!$F$29)))</f>
        <v>0</v>
      </c>
      <c r="BS315">
        <f ca="1">IF(PV_Zone_Ranking!$G$30=0,0,1-(INDEX($D315:$BY315, 1, MATCH(BS$11,$D$15:$BY$15,0))-PV_Zone_Ranking!$F$30)/(PV_Zone_Ranking!$G$30-PV_Zone_Ranking!$F$30))</f>
        <v>1.0774207710083805</v>
      </c>
      <c r="BT315">
        <f ca="1">IF(PV_Zone_Ranking!$G$28=0,0,1-(INDEX($D315:$BY315, 1, MATCH(BT$11,$D$15:$BY$15,0))-PV_Zone_Ranking!$F$28)/(PV_Zone_Ranking!$G$28-PV_Zone_Ranking!$F$28))</f>
        <v>16.799370740204573</v>
      </c>
      <c r="BU315">
        <f ca="1">IF(PV_Zone_Ranking!$AK$18="SS",0,IF(PV_Zone_Ranking!$G$26=0,0,1-(INDEX($D315:$BY315, 1, MATCH(BU$11,$D$15:$BY$15,0))-PV_Zone_Ranking!$F$26)/(PV_Zone_Ranking!$G$26-PV_Zone_Ranking!$F$26)))</f>
        <v>19.138888658952798</v>
      </c>
      <c r="BV315">
        <f>IF(PV_Zone_Ranking!$AK$18="TX",0,IF(PV_Zone_Ranking!$G$26=0,0,1-(INDEX($D315:$BY315, 1, MATCH(BV$11,$D$15:$BY$15,0))-PV_Zone_Ranking!$F$26)/(PV_Zone_Ranking!$G$26-PV_Zone_Ranking!$F$26)))</f>
        <v>0</v>
      </c>
      <c r="BW315">
        <v>118</v>
      </c>
      <c r="BX315">
        <f t="shared" ca="1" si="158"/>
        <v>0</v>
      </c>
      <c r="BY315">
        <f t="shared" ca="1" si="158"/>
        <v>0</v>
      </c>
      <c r="BZ315">
        <f t="shared" ca="1" si="158"/>
        <v>0</v>
      </c>
      <c r="CA315">
        <f t="shared" ca="1" si="158"/>
        <v>0</v>
      </c>
      <c r="CB315">
        <f t="shared" ca="1" si="158"/>
        <v>0</v>
      </c>
      <c r="CC315">
        <f t="shared" ca="1" si="158"/>
        <v>0</v>
      </c>
      <c r="CD315">
        <f t="shared" ca="1" si="158"/>
        <v>0</v>
      </c>
      <c r="CE315">
        <f t="shared" ca="1" si="158"/>
        <v>0</v>
      </c>
      <c r="CF315">
        <f t="shared" ca="1" si="158"/>
        <v>0</v>
      </c>
      <c r="CG315">
        <f t="shared" ca="1" si="158"/>
        <v>0</v>
      </c>
      <c r="CH315" s="3">
        <f t="shared" ca="1" si="148"/>
        <v>0</v>
      </c>
      <c r="CI315" s="3">
        <f ca="1">IF($BN315=0,IF(PV_Zone_Ranking!$AK$18="SS",INDEX($D315:$BY315, 1, MATCH(CI$11,$D$15:$BY$15,0)),IF(PV_Zone_Ranking!$AK$18="TX",INDEX($D315:$BY315, 1, MATCH(CI$12,$D$15:$BY$15,0)),"Error")),0)</f>
        <v>0</v>
      </c>
      <c r="CJ315" s="4">
        <f t="shared" ca="1" si="146"/>
        <v>0</v>
      </c>
      <c r="CK315">
        <f t="shared" ca="1" si="149"/>
        <v>0</v>
      </c>
      <c r="CL315">
        <f t="shared" ca="1" si="150"/>
        <v>0</v>
      </c>
      <c r="CM315" s="4" t="str">
        <f ca="1">IF(D315=0,"",IF(CH315=0,"",COUNTIF($CH$16:$CH$197,"&gt;"&amp;CH315)+COUNTIF($CH$197:$CH315,CH315)))</f>
        <v/>
      </c>
      <c r="CN315" t="str">
        <f ca="1">IF(D315=0,"",IF(CH315=0,"",COUNTIFS($CI$16:$CI$197,"&lt;"&amp;CI315,$CI$16:$CI$197,"&lt;&gt;"&amp;0)+COUNTIF($CI$197:$CI315,CI315)))</f>
        <v/>
      </c>
      <c r="CQ315">
        <v>300</v>
      </c>
      <c r="CR315" t="e">
        <f t="shared" ca="1" si="159"/>
        <v>#N/A</v>
      </c>
      <c r="CS315" t="e">
        <f t="shared" ca="1" si="159"/>
        <v>#N/A</v>
      </c>
      <c r="CT315" s="3" t="e">
        <f t="shared" ca="1" si="159"/>
        <v>#N/A</v>
      </c>
      <c r="CU315" s="3" t="e">
        <f t="shared" ca="1" si="159"/>
        <v>#N/A</v>
      </c>
      <c r="CV315" s="4" t="e">
        <f t="shared" ca="1" si="159"/>
        <v>#N/A</v>
      </c>
      <c r="CW315" s="4" t="e">
        <f t="shared" ca="1" si="142"/>
        <v>#N/A</v>
      </c>
      <c r="CY315">
        <v>300</v>
      </c>
      <c r="CZ315" t="e">
        <f t="shared" ca="1" si="163"/>
        <v>#N/A</v>
      </c>
      <c r="DA315" t="e">
        <f t="shared" ca="1" si="163"/>
        <v>#N/A</v>
      </c>
      <c r="DB315" s="3" t="e">
        <f t="shared" ca="1" si="163"/>
        <v>#N/A</v>
      </c>
      <c r="DC315" s="3" t="e">
        <f t="shared" ca="1" si="163"/>
        <v>#N/A</v>
      </c>
      <c r="DD315" s="4" t="e">
        <f t="shared" ca="1" si="163"/>
        <v>#N/A</v>
      </c>
      <c r="DE315" s="4" t="e">
        <f t="shared" ca="1" si="143"/>
        <v>#N/A</v>
      </c>
      <c r="DF315" t="e">
        <f t="shared" ca="1" si="144"/>
        <v>#N/A</v>
      </c>
    </row>
    <row r="316" spans="4:110" x14ac:dyDescent="0.2">
      <c r="D316" s="135">
        <f t="shared" ca="1" si="161"/>
        <v>0</v>
      </c>
      <c r="E316" s="135">
        <f t="shared" ca="1" si="161"/>
        <v>0</v>
      </c>
      <c r="F316" s="135">
        <f t="shared" ca="1" si="161"/>
        <v>0</v>
      </c>
      <c r="G316" s="135">
        <f t="shared" ca="1" si="161"/>
        <v>0</v>
      </c>
      <c r="H316" s="135">
        <f t="shared" ca="1" si="161"/>
        <v>0</v>
      </c>
      <c r="I316" s="135">
        <f t="shared" ca="1" si="161"/>
        <v>0</v>
      </c>
      <c r="J316" s="2">
        <f t="shared" ca="1" si="161"/>
        <v>0</v>
      </c>
      <c r="K316" s="135">
        <f t="shared" ca="1" si="161"/>
        <v>0</v>
      </c>
      <c r="L316" s="135">
        <f t="shared" ca="1" si="161"/>
        <v>0</v>
      </c>
      <c r="M316" s="135">
        <f t="shared" ca="1" si="161"/>
        <v>0</v>
      </c>
      <c r="N316" s="135">
        <f t="shared" ca="1" si="161"/>
        <v>0</v>
      </c>
      <c r="O316" s="135">
        <f t="shared" ca="1" si="161"/>
        <v>0</v>
      </c>
      <c r="P316" s="135">
        <f t="shared" ca="1" si="161"/>
        <v>0</v>
      </c>
      <c r="Q316" s="135">
        <f t="shared" ca="1" si="161"/>
        <v>0</v>
      </c>
      <c r="R316" s="135">
        <f t="shared" ca="1" si="161"/>
        <v>0</v>
      </c>
      <c r="S316" s="135">
        <f t="shared" ca="1" si="161"/>
        <v>0</v>
      </c>
      <c r="T316" s="135">
        <f t="shared" ca="1" si="162"/>
        <v>0</v>
      </c>
      <c r="U316" s="135">
        <f t="shared" ca="1" si="162"/>
        <v>0</v>
      </c>
      <c r="V316" s="135">
        <f t="shared" ca="1" si="162"/>
        <v>0</v>
      </c>
      <c r="W316" s="135">
        <f t="shared" ca="1" si="162"/>
        <v>0</v>
      </c>
      <c r="X316" s="135">
        <f t="shared" ca="1" si="162"/>
        <v>0</v>
      </c>
      <c r="Y316" s="135">
        <f t="shared" ca="1" si="162"/>
        <v>0</v>
      </c>
      <c r="Z316" s="135">
        <f t="shared" ca="1" si="162"/>
        <v>0</v>
      </c>
      <c r="AA316" s="135">
        <f t="shared" ca="1" si="162"/>
        <v>0</v>
      </c>
      <c r="AB316" s="135">
        <f t="shared" ca="1" si="162"/>
        <v>0</v>
      </c>
      <c r="AC316" s="135">
        <f t="shared" ca="1" si="162"/>
        <v>0</v>
      </c>
      <c r="AD316" s="135">
        <f t="shared" ca="1" si="162"/>
        <v>0</v>
      </c>
      <c r="AE316" s="135">
        <f t="shared" ca="1" si="162"/>
        <v>0</v>
      </c>
      <c r="AF316" s="135">
        <f t="shared" ca="1" si="162"/>
        <v>0</v>
      </c>
      <c r="AG316" s="135">
        <f t="shared" ca="1" si="162"/>
        <v>0</v>
      </c>
      <c r="AH316" s="135">
        <f t="shared" ca="1" si="162"/>
        <v>0</v>
      </c>
      <c r="AI316" s="135">
        <f t="shared" ca="1" si="162"/>
        <v>0</v>
      </c>
      <c r="AJ316" s="135">
        <f t="shared" ca="1" si="164"/>
        <v>0</v>
      </c>
      <c r="AK316" s="135">
        <f t="shared" ca="1" si="164"/>
        <v>0</v>
      </c>
      <c r="AL316" s="135">
        <f t="shared" ca="1" si="164"/>
        <v>0</v>
      </c>
      <c r="AM316" s="135">
        <f t="shared" ca="1" si="164"/>
        <v>0</v>
      </c>
      <c r="AN316" s="135">
        <f t="shared" ca="1" si="164"/>
        <v>0</v>
      </c>
      <c r="AO316" s="135">
        <f t="shared" ca="1" si="164"/>
        <v>0</v>
      </c>
      <c r="AP316" s="135">
        <f t="shared" ca="1" si="164"/>
        <v>0</v>
      </c>
      <c r="AQ316" s="135">
        <f t="shared" ca="1" si="164"/>
        <v>0</v>
      </c>
      <c r="AR316" s="135">
        <f t="shared" ca="1" si="164"/>
        <v>0</v>
      </c>
      <c r="AS316" s="135">
        <f t="shared" ca="1" si="164"/>
        <v>0</v>
      </c>
      <c r="AT316" s="135">
        <f t="shared" ca="1" si="164"/>
        <v>0</v>
      </c>
      <c r="AU316" s="135">
        <f t="shared" ca="1" si="164"/>
        <v>0</v>
      </c>
      <c r="AV316" s="135">
        <f t="shared" ca="1" si="164"/>
        <v>0</v>
      </c>
      <c r="AW316" s="135">
        <f t="shared" ca="1" si="160"/>
        <v>0</v>
      </c>
      <c r="AX316" s="135">
        <f t="shared" ca="1" si="160"/>
        <v>0</v>
      </c>
      <c r="AY316" s="135">
        <f t="shared" ca="1" si="160"/>
        <v>0</v>
      </c>
      <c r="AZ316" s="135">
        <f t="shared" ca="1" si="160"/>
        <v>0</v>
      </c>
      <c r="BA316" s="135">
        <f t="shared" ca="1" si="160"/>
        <v>0</v>
      </c>
      <c r="BB316" s="135">
        <f t="shared" ca="1" si="160"/>
        <v>0</v>
      </c>
      <c r="BC316" s="135">
        <f t="shared" ca="1" si="160"/>
        <v>0</v>
      </c>
      <c r="BD316" s="135">
        <f t="shared" ca="1" si="160"/>
        <v>0</v>
      </c>
      <c r="BE316" s="135">
        <f t="shared" ca="1" si="160"/>
        <v>0</v>
      </c>
      <c r="BF316" s="135">
        <f t="shared" ca="1" si="160"/>
        <v>0</v>
      </c>
      <c r="BG316" s="135">
        <f t="shared" ca="1" si="160"/>
        <v>0</v>
      </c>
      <c r="BH316" s="135">
        <f t="shared" ca="1" si="160"/>
        <v>0</v>
      </c>
      <c r="BI316" s="135">
        <f t="shared" ca="1" si="160"/>
        <v>0</v>
      </c>
      <c r="BJ316" s="135">
        <f t="shared" ca="1" si="160"/>
        <v>0</v>
      </c>
      <c r="BK316" s="135">
        <f t="shared" ca="1" si="160"/>
        <v>0</v>
      </c>
      <c r="BL316" s="135"/>
      <c r="BM316" s="135">
        <f ca="1">IF(INDEX($D316:$BV316, 1, MATCH(BM$11,$D$15:$BV$15,0))&gt;=PV_Zone_Ranking!$C$45,0,1)</f>
        <v>0</v>
      </c>
      <c r="BN316" s="135">
        <f t="shared" ca="1" si="141"/>
        <v>0</v>
      </c>
      <c r="BQ316">
        <f ca="1">IF(PV_Zone_Ranking!$AK$18="SS",0,IF(PV_Zone_Ranking!$G$29=0,0,1-(INDEX($D316:$BY316, 1, MATCH(BQ$11,$D$15:$BY$15,0))-PV_Zone_Ranking!$F$29)/(PV_Zone_Ranking!$G$29-PV_Zone_Ranking!$F$29)))</f>
        <v>3.8575399157771662</v>
      </c>
      <c r="BR316">
        <f>IF(PV_Zone_Ranking!$AK$18="TX",0,IF(PV_Zone_Ranking!$G$29=0,0,1-(INDEX($D316:$BY316, 1, MATCH(BR$11,$D$15:$BY$15,0))-PV_Zone_Ranking!$F$29)/(PV_Zone_Ranking!$G$29-PV_Zone_Ranking!$F$29)))</f>
        <v>0</v>
      </c>
      <c r="BS316">
        <f ca="1">IF(PV_Zone_Ranking!$G$30=0,0,1-(INDEX($D316:$BY316, 1, MATCH(BS$11,$D$15:$BY$15,0))-PV_Zone_Ranking!$F$30)/(PV_Zone_Ranking!$G$30-PV_Zone_Ranking!$F$30))</f>
        <v>1.0774207710083805</v>
      </c>
      <c r="BT316">
        <f ca="1">IF(PV_Zone_Ranking!$G$28=0,0,1-(INDEX($D316:$BY316, 1, MATCH(BT$11,$D$15:$BY$15,0))-PV_Zone_Ranking!$F$28)/(PV_Zone_Ranking!$G$28-PV_Zone_Ranking!$F$28))</f>
        <v>16.799370740204573</v>
      </c>
      <c r="BU316">
        <f ca="1">IF(PV_Zone_Ranking!$AK$18="SS",0,IF(PV_Zone_Ranking!$G$26=0,0,1-(INDEX($D316:$BY316, 1, MATCH(BU$11,$D$15:$BY$15,0))-PV_Zone_Ranking!$F$26)/(PV_Zone_Ranking!$G$26-PV_Zone_Ranking!$F$26)))</f>
        <v>19.138888658952798</v>
      </c>
      <c r="BV316">
        <f>IF(PV_Zone_Ranking!$AK$18="TX",0,IF(PV_Zone_Ranking!$G$26=0,0,1-(INDEX($D316:$BY316, 1, MATCH(BV$11,$D$15:$BY$15,0))-PV_Zone_Ranking!$F$26)/(PV_Zone_Ranking!$G$26-PV_Zone_Ranking!$F$26)))</f>
        <v>0</v>
      </c>
      <c r="BW316">
        <v>119</v>
      </c>
      <c r="BX316">
        <f t="shared" ca="1" si="158"/>
        <v>0</v>
      </c>
      <c r="BY316">
        <f t="shared" ca="1" si="158"/>
        <v>0</v>
      </c>
      <c r="BZ316">
        <f t="shared" ca="1" si="158"/>
        <v>0</v>
      </c>
      <c r="CA316">
        <f t="shared" ca="1" si="158"/>
        <v>0</v>
      </c>
      <c r="CB316">
        <f t="shared" ca="1" si="158"/>
        <v>0</v>
      </c>
      <c r="CC316">
        <f t="shared" ca="1" si="158"/>
        <v>0</v>
      </c>
      <c r="CD316">
        <f t="shared" ca="1" si="158"/>
        <v>0</v>
      </c>
      <c r="CE316">
        <f t="shared" ca="1" si="158"/>
        <v>0</v>
      </c>
      <c r="CF316">
        <f t="shared" ca="1" si="158"/>
        <v>0</v>
      </c>
      <c r="CG316">
        <f t="shared" ca="1" si="158"/>
        <v>0</v>
      </c>
      <c r="CH316" s="3">
        <f t="shared" ca="1" si="148"/>
        <v>0</v>
      </c>
      <c r="CI316" s="3">
        <f ca="1">IF($BN316=0,IF(PV_Zone_Ranking!$AK$18="SS",INDEX($D316:$BY316, 1, MATCH(CI$11,$D$15:$BY$15,0)),IF(PV_Zone_Ranking!$AK$18="TX",INDEX($D316:$BY316, 1, MATCH(CI$12,$D$15:$BY$15,0)),"Error")),0)</f>
        <v>0</v>
      </c>
      <c r="CJ316" s="4">
        <f t="shared" ca="1" si="146"/>
        <v>0</v>
      </c>
      <c r="CK316">
        <f t="shared" ca="1" si="149"/>
        <v>0</v>
      </c>
      <c r="CL316">
        <f t="shared" ca="1" si="150"/>
        <v>0</v>
      </c>
      <c r="CM316" s="4" t="str">
        <f ca="1">IF(D316=0,"",IF(CH316=0,"",COUNTIF($CH$16:$CH$197,"&gt;"&amp;CH316)+COUNTIF($CH$197:$CH316,CH316)))</f>
        <v/>
      </c>
      <c r="CN316" t="str">
        <f ca="1">IF(D316=0,"",IF(CH316=0,"",COUNTIFS($CI$16:$CI$197,"&lt;"&amp;CI316,$CI$16:$CI$197,"&lt;&gt;"&amp;0)+COUNTIF($CI$197:$CI316,CI316)))</f>
        <v/>
      </c>
      <c r="CQ316">
        <v>301</v>
      </c>
      <c r="CR316" t="e">
        <f t="shared" ca="1" si="159"/>
        <v>#N/A</v>
      </c>
      <c r="CS316" t="e">
        <f t="shared" ca="1" si="159"/>
        <v>#N/A</v>
      </c>
      <c r="CT316" s="3" t="e">
        <f t="shared" ca="1" si="159"/>
        <v>#N/A</v>
      </c>
      <c r="CU316" s="3" t="e">
        <f t="shared" ca="1" si="159"/>
        <v>#N/A</v>
      </c>
      <c r="CV316" s="4" t="e">
        <f t="shared" ca="1" si="159"/>
        <v>#N/A</v>
      </c>
      <c r="CW316" s="4" t="e">
        <f t="shared" ca="1" si="142"/>
        <v>#N/A</v>
      </c>
      <c r="CY316">
        <v>301</v>
      </c>
      <c r="CZ316" t="e">
        <f t="shared" ca="1" si="163"/>
        <v>#N/A</v>
      </c>
      <c r="DA316" t="e">
        <f t="shared" ca="1" si="163"/>
        <v>#N/A</v>
      </c>
      <c r="DB316" s="3" t="e">
        <f t="shared" ca="1" si="163"/>
        <v>#N/A</v>
      </c>
      <c r="DC316" s="3" t="e">
        <f t="shared" ca="1" si="163"/>
        <v>#N/A</v>
      </c>
      <c r="DD316" s="4" t="e">
        <f t="shared" ca="1" si="163"/>
        <v>#N/A</v>
      </c>
      <c r="DE316" s="4" t="e">
        <f t="shared" ca="1" si="143"/>
        <v>#N/A</v>
      </c>
      <c r="DF316" t="e">
        <f t="shared" ca="1" si="144"/>
        <v>#N/A</v>
      </c>
    </row>
    <row r="317" spans="4:110" x14ac:dyDescent="0.2">
      <c r="D317" s="135">
        <f t="shared" ca="1" si="161"/>
        <v>0</v>
      </c>
      <c r="E317" s="135">
        <f t="shared" ca="1" si="161"/>
        <v>0</v>
      </c>
      <c r="F317" s="135">
        <f t="shared" ca="1" si="161"/>
        <v>0</v>
      </c>
      <c r="G317" s="135">
        <f t="shared" ca="1" si="161"/>
        <v>0</v>
      </c>
      <c r="H317" s="135">
        <f t="shared" ca="1" si="161"/>
        <v>0</v>
      </c>
      <c r="I317" s="135">
        <f t="shared" ca="1" si="161"/>
        <v>0</v>
      </c>
      <c r="J317" s="2">
        <f t="shared" ca="1" si="161"/>
        <v>0</v>
      </c>
      <c r="K317" s="135">
        <f t="shared" ca="1" si="161"/>
        <v>0</v>
      </c>
      <c r="L317" s="135">
        <f t="shared" ca="1" si="161"/>
        <v>0</v>
      </c>
      <c r="M317" s="135">
        <f t="shared" ca="1" si="161"/>
        <v>0</v>
      </c>
      <c r="N317" s="135">
        <f t="shared" ca="1" si="161"/>
        <v>0</v>
      </c>
      <c r="O317" s="135">
        <f t="shared" ca="1" si="161"/>
        <v>0</v>
      </c>
      <c r="P317" s="135">
        <f t="shared" ca="1" si="161"/>
        <v>0</v>
      </c>
      <c r="Q317" s="135">
        <f t="shared" ca="1" si="161"/>
        <v>0</v>
      </c>
      <c r="R317" s="135">
        <f t="shared" ca="1" si="161"/>
        <v>0</v>
      </c>
      <c r="S317" s="135">
        <f t="shared" ca="1" si="161"/>
        <v>0</v>
      </c>
      <c r="T317" s="135">
        <f t="shared" ca="1" si="162"/>
        <v>0</v>
      </c>
      <c r="U317" s="135">
        <f t="shared" ca="1" si="162"/>
        <v>0</v>
      </c>
      <c r="V317" s="135">
        <f t="shared" ca="1" si="162"/>
        <v>0</v>
      </c>
      <c r="W317" s="135">
        <f t="shared" ca="1" si="162"/>
        <v>0</v>
      </c>
      <c r="X317" s="135">
        <f t="shared" ca="1" si="162"/>
        <v>0</v>
      </c>
      <c r="Y317" s="135">
        <f t="shared" ca="1" si="162"/>
        <v>0</v>
      </c>
      <c r="Z317" s="135">
        <f t="shared" ca="1" si="162"/>
        <v>0</v>
      </c>
      <c r="AA317" s="135">
        <f t="shared" ca="1" si="162"/>
        <v>0</v>
      </c>
      <c r="AB317" s="135">
        <f t="shared" ca="1" si="162"/>
        <v>0</v>
      </c>
      <c r="AC317" s="135">
        <f t="shared" ca="1" si="162"/>
        <v>0</v>
      </c>
      <c r="AD317" s="135">
        <f t="shared" ca="1" si="162"/>
        <v>0</v>
      </c>
      <c r="AE317" s="135">
        <f t="shared" ca="1" si="162"/>
        <v>0</v>
      </c>
      <c r="AF317" s="135">
        <f t="shared" ca="1" si="162"/>
        <v>0</v>
      </c>
      <c r="AG317" s="135">
        <f t="shared" ca="1" si="162"/>
        <v>0</v>
      </c>
      <c r="AH317" s="135">
        <f t="shared" ca="1" si="162"/>
        <v>0</v>
      </c>
      <c r="AI317" s="135">
        <f t="shared" ca="1" si="162"/>
        <v>0</v>
      </c>
      <c r="AJ317" s="135">
        <f t="shared" ca="1" si="164"/>
        <v>0</v>
      </c>
      <c r="AK317" s="135">
        <f t="shared" ca="1" si="164"/>
        <v>0</v>
      </c>
      <c r="AL317" s="135">
        <f t="shared" ca="1" si="164"/>
        <v>0</v>
      </c>
      <c r="AM317" s="135">
        <f t="shared" ca="1" si="164"/>
        <v>0</v>
      </c>
      <c r="AN317" s="135">
        <f t="shared" ca="1" si="164"/>
        <v>0</v>
      </c>
      <c r="AO317" s="135">
        <f t="shared" ca="1" si="164"/>
        <v>0</v>
      </c>
      <c r="AP317" s="135">
        <f t="shared" ca="1" si="164"/>
        <v>0</v>
      </c>
      <c r="AQ317" s="135">
        <f t="shared" ca="1" si="164"/>
        <v>0</v>
      </c>
      <c r="AR317" s="135">
        <f t="shared" ca="1" si="164"/>
        <v>0</v>
      </c>
      <c r="AS317" s="135">
        <f t="shared" ca="1" si="164"/>
        <v>0</v>
      </c>
      <c r="AT317" s="135">
        <f t="shared" ca="1" si="164"/>
        <v>0</v>
      </c>
      <c r="AU317" s="135">
        <f t="shared" ca="1" si="164"/>
        <v>0</v>
      </c>
      <c r="AV317" s="135">
        <f t="shared" ca="1" si="164"/>
        <v>0</v>
      </c>
      <c r="AW317" s="135">
        <f t="shared" ca="1" si="160"/>
        <v>0</v>
      </c>
      <c r="AX317" s="135">
        <f t="shared" ca="1" si="160"/>
        <v>0</v>
      </c>
      <c r="AY317" s="135">
        <f t="shared" ca="1" si="160"/>
        <v>0</v>
      </c>
      <c r="AZ317" s="135">
        <f t="shared" ca="1" si="160"/>
        <v>0</v>
      </c>
      <c r="BA317" s="135">
        <f t="shared" ca="1" si="160"/>
        <v>0</v>
      </c>
      <c r="BB317" s="135">
        <f t="shared" ca="1" si="160"/>
        <v>0</v>
      </c>
      <c r="BC317" s="135">
        <f t="shared" ca="1" si="160"/>
        <v>0</v>
      </c>
      <c r="BD317" s="135">
        <f t="shared" ca="1" si="160"/>
        <v>0</v>
      </c>
      <c r="BE317" s="135">
        <f t="shared" ca="1" si="160"/>
        <v>0</v>
      </c>
      <c r="BF317" s="135">
        <f t="shared" ca="1" si="160"/>
        <v>0</v>
      </c>
      <c r="BG317" s="135">
        <f t="shared" ca="1" si="160"/>
        <v>0</v>
      </c>
      <c r="BH317" s="135">
        <f t="shared" ca="1" si="160"/>
        <v>0</v>
      </c>
      <c r="BI317" s="135">
        <f t="shared" ca="1" si="160"/>
        <v>0</v>
      </c>
      <c r="BJ317" s="135">
        <f t="shared" ca="1" si="160"/>
        <v>0</v>
      </c>
      <c r="BK317" s="135">
        <f t="shared" ca="1" si="160"/>
        <v>0</v>
      </c>
      <c r="BL317" s="135"/>
      <c r="BM317" s="135">
        <f ca="1">IF(INDEX($D317:$BV317, 1, MATCH(BM$11,$D$15:$BV$15,0))&gt;=PV_Zone_Ranking!$C$45,0,1)</f>
        <v>0</v>
      </c>
      <c r="BN317" s="135">
        <f t="shared" ca="1" si="141"/>
        <v>0</v>
      </c>
      <c r="BQ317">
        <f ca="1">IF(PV_Zone_Ranking!$AK$18="SS",0,IF(PV_Zone_Ranking!$G$29=0,0,1-(INDEX($D317:$BY317, 1, MATCH(BQ$11,$D$15:$BY$15,0))-PV_Zone_Ranking!$F$29)/(PV_Zone_Ranking!$G$29-PV_Zone_Ranking!$F$29)))</f>
        <v>3.8575399157771662</v>
      </c>
      <c r="BR317">
        <f>IF(PV_Zone_Ranking!$AK$18="TX",0,IF(PV_Zone_Ranking!$G$29=0,0,1-(INDEX($D317:$BY317, 1, MATCH(BR$11,$D$15:$BY$15,0))-PV_Zone_Ranking!$F$29)/(PV_Zone_Ranking!$G$29-PV_Zone_Ranking!$F$29)))</f>
        <v>0</v>
      </c>
      <c r="BS317">
        <f ca="1">IF(PV_Zone_Ranking!$G$30=0,0,1-(INDEX($D317:$BY317, 1, MATCH(BS$11,$D$15:$BY$15,0))-PV_Zone_Ranking!$F$30)/(PV_Zone_Ranking!$G$30-PV_Zone_Ranking!$F$30))</f>
        <v>1.0774207710083805</v>
      </c>
      <c r="BT317">
        <f ca="1">IF(PV_Zone_Ranking!$G$28=0,0,1-(INDEX($D317:$BY317, 1, MATCH(BT$11,$D$15:$BY$15,0))-PV_Zone_Ranking!$F$28)/(PV_Zone_Ranking!$G$28-PV_Zone_Ranking!$F$28))</f>
        <v>16.799370740204573</v>
      </c>
      <c r="BU317">
        <f ca="1">IF(PV_Zone_Ranking!$AK$18="SS",0,IF(PV_Zone_Ranking!$G$26=0,0,1-(INDEX($D317:$BY317, 1, MATCH(BU$11,$D$15:$BY$15,0))-PV_Zone_Ranking!$F$26)/(PV_Zone_Ranking!$G$26-PV_Zone_Ranking!$F$26)))</f>
        <v>19.138888658952798</v>
      </c>
      <c r="BV317">
        <f>IF(PV_Zone_Ranking!$AK$18="TX",0,IF(PV_Zone_Ranking!$G$26=0,0,1-(INDEX($D317:$BY317, 1, MATCH(BV$11,$D$15:$BY$15,0))-PV_Zone_Ranking!$F$26)/(PV_Zone_Ranking!$G$26-PV_Zone_Ranking!$F$26)))</f>
        <v>0</v>
      </c>
      <c r="BW317">
        <v>120</v>
      </c>
      <c r="BX317">
        <f t="shared" ca="1" si="158"/>
        <v>0</v>
      </c>
      <c r="BY317">
        <f t="shared" ca="1" si="158"/>
        <v>0</v>
      </c>
      <c r="BZ317">
        <f t="shared" ca="1" si="158"/>
        <v>0</v>
      </c>
      <c r="CA317">
        <f t="shared" ca="1" si="158"/>
        <v>0</v>
      </c>
      <c r="CB317">
        <f t="shared" ca="1" si="158"/>
        <v>0</v>
      </c>
      <c r="CC317">
        <f t="shared" ca="1" si="158"/>
        <v>0</v>
      </c>
      <c r="CD317">
        <f t="shared" ca="1" si="158"/>
        <v>0</v>
      </c>
      <c r="CE317">
        <f t="shared" ca="1" si="158"/>
        <v>0</v>
      </c>
      <c r="CF317">
        <f t="shared" ca="1" si="158"/>
        <v>0</v>
      </c>
      <c r="CG317">
        <f t="shared" ca="1" si="158"/>
        <v>0</v>
      </c>
      <c r="CH317" s="3">
        <f t="shared" ca="1" si="148"/>
        <v>0</v>
      </c>
      <c r="CI317" s="3">
        <f ca="1">IF($BN317=0,IF(PV_Zone_Ranking!$AK$18="SS",INDEX($D317:$BY317, 1, MATCH(CI$11,$D$15:$BY$15,0)),IF(PV_Zone_Ranking!$AK$18="TX",INDEX($D317:$BY317, 1, MATCH(CI$12,$D$15:$BY$15,0)),"Error")),0)</f>
        <v>0</v>
      </c>
      <c r="CJ317" s="4">
        <f t="shared" ca="1" si="146"/>
        <v>0</v>
      </c>
      <c r="CK317">
        <f t="shared" ca="1" si="149"/>
        <v>0</v>
      </c>
      <c r="CL317">
        <f t="shared" ca="1" si="150"/>
        <v>0</v>
      </c>
      <c r="CM317" s="4" t="str">
        <f ca="1">IF(D317=0,"",IF(CH317=0,"",COUNTIF($CH$16:$CH$197,"&gt;"&amp;CH317)+COUNTIF($CH$197:$CH317,CH317)))</f>
        <v/>
      </c>
      <c r="CN317" t="str">
        <f ca="1">IF(D317=0,"",IF(CH317=0,"",COUNTIFS($CI$16:$CI$197,"&lt;"&amp;CI317,$CI$16:$CI$197,"&lt;&gt;"&amp;0)+COUNTIF($CI$197:$CI317,CI317)))</f>
        <v/>
      </c>
      <c r="CQ317">
        <v>302</v>
      </c>
      <c r="CR317" t="e">
        <f t="shared" ca="1" si="159"/>
        <v>#N/A</v>
      </c>
      <c r="CS317" t="e">
        <f t="shared" ca="1" si="159"/>
        <v>#N/A</v>
      </c>
      <c r="CT317" s="3" t="e">
        <f t="shared" ca="1" si="159"/>
        <v>#N/A</v>
      </c>
      <c r="CU317" s="3" t="e">
        <f t="shared" ca="1" si="159"/>
        <v>#N/A</v>
      </c>
      <c r="CV317" s="4" t="e">
        <f t="shared" ca="1" si="159"/>
        <v>#N/A</v>
      </c>
      <c r="CW317" s="4" t="e">
        <f t="shared" ca="1" si="142"/>
        <v>#N/A</v>
      </c>
      <c r="CY317">
        <v>302</v>
      </c>
      <c r="CZ317" t="e">
        <f t="shared" ca="1" si="163"/>
        <v>#N/A</v>
      </c>
      <c r="DA317" t="e">
        <f t="shared" ca="1" si="163"/>
        <v>#N/A</v>
      </c>
      <c r="DB317" s="3" t="e">
        <f t="shared" ca="1" si="163"/>
        <v>#N/A</v>
      </c>
      <c r="DC317" s="3" t="e">
        <f t="shared" ca="1" si="163"/>
        <v>#N/A</v>
      </c>
      <c r="DD317" s="4" t="e">
        <f t="shared" ca="1" si="163"/>
        <v>#N/A</v>
      </c>
      <c r="DE317" s="4" t="e">
        <f t="shared" ca="1" si="143"/>
        <v>#N/A</v>
      </c>
      <c r="DF317" t="e">
        <f t="shared" ca="1" si="144"/>
        <v>#N/A</v>
      </c>
    </row>
    <row r="318" spans="4:110" x14ac:dyDescent="0.2">
      <c r="D318" s="135">
        <f t="shared" ca="1" si="161"/>
        <v>0</v>
      </c>
      <c r="E318" s="135">
        <f t="shared" ca="1" si="161"/>
        <v>0</v>
      </c>
      <c r="F318" s="135">
        <f t="shared" ca="1" si="161"/>
        <v>0</v>
      </c>
      <c r="G318" s="135">
        <f t="shared" ca="1" si="161"/>
        <v>0</v>
      </c>
      <c r="H318" s="135">
        <f t="shared" ca="1" si="161"/>
        <v>0</v>
      </c>
      <c r="I318" s="135">
        <f t="shared" ca="1" si="161"/>
        <v>0</v>
      </c>
      <c r="J318" s="2">
        <f t="shared" ca="1" si="161"/>
        <v>0</v>
      </c>
      <c r="K318" s="135">
        <f t="shared" ca="1" si="161"/>
        <v>0</v>
      </c>
      <c r="L318" s="135">
        <f t="shared" ca="1" si="161"/>
        <v>0</v>
      </c>
      <c r="M318" s="135">
        <f t="shared" ca="1" si="161"/>
        <v>0</v>
      </c>
      <c r="N318" s="135">
        <f t="shared" ca="1" si="161"/>
        <v>0</v>
      </c>
      <c r="O318" s="135">
        <f t="shared" ca="1" si="161"/>
        <v>0</v>
      </c>
      <c r="P318" s="135">
        <f t="shared" ca="1" si="161"/>
        <v>0</v>
      </c>
      <c r="Q318" s="135">
        <f t="shared" ca="1" si="161"/>
        <v>0</v>
      </c>
      <c r="R318" s="135">
        <f t="shared" ca="1" si="161"/>
        <v>0</v>
      </c>
      <c r="S318" s="135">
        <f t="shared" ca="1" si="161"/>
        <v>0</v>
      </c>
      <c r="T318" s="135">
        <f t="shared" ca="1" si="162"/>
        <v>0</v>
      </c>
      <c r="U318" s="135">
        <f t="shared" ca="1" si="162"/>
        <v>0</v>
      </c>
      <c r="V318" s="135">
        <f t="shared" ca="1" si="162"/>
        <v>0</v>
      </c>
      <c r="W318" s="135">
        <f t="shared" ca="1" si="162"/>
        <v>0</v>
      </c>
      <c r="X318" s="135">
        <f t="shared" ca="1" si="162"/>
        <v>0</v>
      </c>
      <c r="Y318" s="135">
        <f t="shared" ca="1" si="162"/>
        <v>0</v>
      </c>
      <c r="Z318" s="135">
        <f t="shared" ca="1" si="162"/>
        <v>0</v>
      </c>
      <c r="AA318" s="135">
        <f t="shared" ca="1" si="162"/>
        <v>0</v>
      </c>
      <c r="AB318" s="135">
        <f t="shared" ca="1" si="162"/>
        <v>0</v>
      </c>
      <c r="AC318" s="135">
        <f t="shared" ca="1" si="162"/>
        <v>0</v>
      </c>
      <c r="AD318" s="135">
        <f t="shared" ca="1" si="162"/>
        <v>0</v>
      </c>
      <c r="AE318" s="135">
        <f t="shared" ca="1" si="162"/>
        <v>0</v>
      </c>
      <c r="AF318" s="135">
        <f t="shared" ca="1" si="162"/>
        <v>0</v>
      </c>
      <c r="AG318" s="135">
        <f t="shared" ca="1" si="162"/>
        <v>0</v>
      </c>
      <c r="AH318" s="135">
        <f t="shared" ca="1" si="162"/>
        <v>0</v>
      </c>
      <c r="AI318" s="135">
        <f t="shared" ca="1" si="162"/>
        <v>0</v>
      </c>
      <c r="AJ318" s="135">
        <f t="shared" ca="1" si="164"/>
        <v>0</v>
      </c>
      <c r="AK318" s="135">
        <f t="shared" ca="1" si="164"/>
        <v>0</v>
      </c>
      <c r="AL318" s="135">
        <f t="shared" ca="1" si="164"/>
        <v>0</v>
      </c>
      <c r="AM318" s="135">
        <f t="shared" ca="1" si="164"/>
        <v>0</v>
      </c>
      <c r="AN318" s="135">
        <f t="shared" ca="1" si="164"/>
        <v>0</v>
      </c>
      <c r="AO318" s="135">
        <f t="shared" ca="1" si="164"/>
        <v>0</v>
      </c>
      <c r="AP318" s="135">
        <f t="shared" ca="1" si="164"/>
        <v>0</v>
      </c>
      <c r="AQ318" s="135">
        <f t="shared" ca="1" si="164"/>
        <v>0</v>
      </c>
      <c r="AR318" s="135">
        <f t="shared" ca="1" si="164"/>
        <v>0</v>
      </c>
      <c r="AS318" s="135">
        <f t="shared" ca="1" si="164"/>
        <v>0</v>
      </c>
      <c r="AT318" s="135">
        <f t="shared" ca="1" si="164"/>
        <v>0</v>
      </c>
      <c r="AU318" s="135">
        <f t="shared" ca="1" si="164"/>
        <v>0</v>
      </c>
      <c r="AV318" s="135">
        <f t="shared" ca="1" si="164"/>
        <v>0</v>
      </c>
      <c r="AW318" s="135">
        <f t="shared" ca="1" si="160"/>
        <v>0</v>
      </c>
      <c r="AX318" s="135">
        <f t="shared" ca="1" si="160"/>
        <v>0</v>
      </c>
      <c r="AY318" s="135">
        <f t="shared" ca="1" si="160"/>
        <v>0</v>
      </c>
      <c r="AZ318" s="135">
        <f t="shared" ca="1" si="160"/>
        <v>0</v>
      </c>
      <c r="BA318" s="135">
        <f t="shared" ca="1" si="160"/>
        <v>0</v>
      </c>
      <c r="BB318" s="135">
        <f t="shared" ca="1" si="160"/>
        <v>0</v>
      </c>
      <c r="BC318" s="135">
        <f t="shared" ca="1" si="160"/>
        <v>0</v>
      </c>
      <c r="BD318" s="135">
        <f t="shared" ca="1" si="160"/>
        <v>0</v>
      </c>
      <c r="BE318" s="135">
        <f t="shared" ca="1" si="160"/>
        <v>0</v>
      </c>
      <c r="BF318" s="135">
        <f t="shared" ca="1" si="160"/>
        <v>0</v>
      </c>
      <c r="BG318" s="135">
        <f t="shared" ca="1" si="160"/>
        <v>0</v>
      </c>
      <c r="BH318" s="135">
        <f t="shared" ca="1" si="160"/>
        <v>0</v>
      </c>
      <c r="BI318" s="135">
        <f t="shared" ca="1" si="160"/>
        <v>0</v>
      </c>
      <c r="BJ318" s="135">
        <f t="shared" ca="1" si="160"/>
        <v>0</v>
      </c>
      <c r="BK318" s="135">
        <f t="shared" ca="1" si="160"/>
        <v>0</v>
      </c>
      <c r="BL318" s="135"/>
      <c r="BM318" s="135">
        <f ca="1">IF(INDEX($D318:$BV318, 1, MATCH(BM$11,$D$15:$BV$15,0))&gt;=PV_Zone_Ranking!$C$45,0,1)</f>
        <v>0</v>
      </c>
      <c r="BN318" s="135">
        <f t="shared" ca="1" si="141"/>
        <v>0</v>
      </c>
      <c r="BQ318">
        <f ca="1">IF(PV_Zone_Ranking!$AK$18="SS",0,IF(PV_Zone_Ranking!$G$29=0,0,1-(INDEX($D318:$BY318, 1, MATCH(BQ$11,$D$15:$BY$15,0))-PV_Zone_Ranking!$F$29)/(PV_Zone_Ranking!$G$29-PV_Zone_Ranking!$F$29)))</f>
        <v>3.8575399157771662</v>
      </c>
      <c r="BR318">
        <f>IF(PV_Zone_Ranking!$AK$18="TX",0,IF(PV_Zone_Ranking!$G$29=0,0,1-(INDEX($D318:$BY318, 1, MATCH(BR$11,$D$15:$BY$15,0))-PV_Zone_Ranking!$F$29)/(PV_Zone_Ranking!$G$29-PV_Zone_Ranking!$F$29)))</f>
        <v>0</v>
      </c>
      <c r="BS318">
        <f ca="1">IF(PV_Zone_Ranking!$G$30=0,0,1-(INDEX($D318:$BY318, 1, MATCH(BS$11,$D$15:$BY$15,0))-PV_Zone_Ranking!$F$30)/(PV_Zone_Ranking!$G$30-PV_Zone_Ranking!$F$30))</f>
        <v>1.0774207710083805</v>
      </c>
      <c r="BT318">
        <f ca="1">IF(PV_Zone_Ranking!$G$28=0,0,1-(INDEX($D318:$BY318, 1, MATCH(BT$11,$D$15:$BY$15,0))-PV_Zone_Ranking!$F$28)/(PV_Zone_Ranking!$G$28-PV_Zone_Ranking!$F$28))</f>
        <v>16.799370740204573</v>
      </c>
      <c r="BU318">
        <f ca="1">IF(PV_Zone_Ranking!$AK$18="SS",0,IF(PV_Zone_Ranking!$G$26=0,0,1-(INDEX($D318:$BY318, 1, MATCH(BU$11,$D$15:$BY$15,0))-PV_Zone_Ranking!$F$26)/(PV_Zone_Ranking!$G$26-PV_Zone_Ranking!$F$26)))</f>
        <v>19.138888658952798</v>
      </c>
      <c r="BV318">
        <f>IF(PV_Zone_Ranking!$AK$18="TX",0,IF(PV_Zone_Ranking!$G$26=0,0,1-(INDEX($D318:$BY318, 1, MATCH(BV$11,$D$15:$BY$15,0))-PV_Zone_Ranking!$F$26)/(PV_Zone_Ranking!$G$26-PV_Zone_Ranking!$F$26)))</f>
        <v>0</v>
      </c>
      <c r="BW318">
        <v>121</v>
      </c>
      <c r="BX318">
        <f t="shared" ca="1" si="158"/>
        <v>0</v>
      </c>
      <c r="BY318">
        <f t="shared" ca="1" si="158"/>
        <v>0</v>
      </c>
      <c r="BZ318">
        <f t="shared" ca="1" si="158"/>
        <v>0</v>
      </c>
      <c r="CA318">
        <f t="shared" ca="1" si="158"/>
        <v>0</v>
      </c>
      <c r="CB318">
        <f t="shared" ca="1" si="158"/>
        <v>0</v>
      </c>
      <c r="CC318">
        <f t="shared" ca="1" si="158"/>
        <v>0</v>
      </c>
      <c r="CD318">
        <f t="shared" ca="1" si="158"/>
        <v>0</v>
      </c>
      <c r="CE318">
        <f t="shared" ca="1" si="158"/>
        <v>0</v>
      </c>
      <c r="CF318">
        <f t="shared" ca="1" si="158"/>
        <v>0</v>
      </c>
      <c r="CG318">
        <f t="shared" ca="1" si="158"/>
        <v>0</v>
      </c>
      <c r="CH318" s="3">
        <f t="shared" ca="1" si="148"/>
        <v>0</v>
      </c>
      <c r="CI318" s="3">
        <f ca="1">IF($BN318=0,IF(PV_Zone_Ranking!$AK$18="SS",INDEX($D318:$BY318, 1, MATCH(CI$11,$D$15:$BY$15,0)),IF(PV_Zone_Ranking!$AK$18="TX",INDEX($D318:$BY318, 1, MATCH(CI$12,$D$15:$BY$15,0)),"Error")),0)</f>
        <v>0</v>
      </c>
      <c r="CJ318" s="4">
        <f t="shared" ca="1" si="146"/>
        <v>0</v>
      </c>
      <c r="CK318">
        <f t="shared" ca="1" si="149"/>
        <v>0</v>
      </c>
      <c r="CL318">
        <f t="shared" ca="1" si="150"/>
        <v>0</v>
      </c>
      <c r="CM318" s="4" t="str">
        <f ca="1">IF(D318=0,"",IF(CH318=0,"",COUNTIF($CH$16:$CH$197,"&gt;"&amp;CH318)+COUNTIF($CH$197:$CH318,CH318)))</f>
        <v/>
      </c>
      <c r="CN318" t="str">
        <f ca="1">IF(D318=0,"",IF(CH318=0,"",COUNTIFS($CI$16:$CI$197,"&lt;"&amp;CI318,$CI$16:$CI$197,"&lt;&gt;"&amp;0)+COUNTIF($CI$197:$CI318,CI318)))</f>
        <v/>
      </c>
      <c r="CQ318">
        <v>303</v>
      </c>
      <c r="CR318" t="e">
        <f t="shared" ca="1" si="159"/>
        <v>#N/A</v>
      </c>
      <c r="CS318" t="e">
        <f t="shared" ca="1" si="159"/>
        <v>#N/A</v>
      </c>
      <c r="CT318" s="3" t="e">
        <f t="shared" ca="1" si="159"/>
        <v>#N/A</v>
      </c>
      <c r="CU318" s="3" t="e">
        <f t="shared" ca="1" si="159"/>
        <v>#N/A</v>
      </c>
      <c r="CV318" s="4" t="e">
        <f t="shared" ca="1" si="159"/>
        <v>#N/A</v>
      </c>
      <c r="CW318" s="4" t="e">
        <f t="shared" ca="1" si="142"/>
        <v>#N/A</v>
      </c>
      <c r="CY318">
        <v>303</v>
      </c>
      <c r="CZ318" t="e">
        <f t="shared" ca="1" si="163"/>
        <v>#N/A</v>
      </c>
      <c r="DA318" t="e">
        <f t="shared" ca="1" si="163"/>
        <v>#N/A</v>
      </c>
      <c r="DB318" s="3" t="e">
        <f t="shared" ca="1" si="163"/>
        <v>#N/A</v>
      </c>
      <c r="DC318" s="3" t="e">
        <f t="shared" ca="1" si="163"/>
        <v>#N/A</v>
      </c>
      <c r="DD318" s="4" t="e">
        <f t="shared" ca="1" si="163"/>
        <v>#N/A</v>
      </c>
      <c r="DE318" s="4" t="e">
        <f t="shared" ca="1" si="143"/>
        <v>#N/A</v>
      </c>
      <c r="DF318" t="e">
        <f t="shared" ca="1" si="144"/>
        <v>#N/A</v>
      </c>
    </row>
    <row r="319" spans="4:110" x14ac:dyDescent="0.2">
      <c r="D319" s="135">
        <f t="shared" ca="1" si="161"/>
        <v>0</v>
      </c>
      <c r="E319" s="135">
        <f t="shared" ca="1" si="161"/>
        <v>0</v>
      </c>
      <c r="F319" s="135">
        <f t="shared" ca="1" si="161"/>
        <v>0</v>
      </c>
      <c r="G319" s="135">
        <f t="shared" ca="1" si="161"/>
        <v>0</v>
      </c>
      <c r="H319" s="135">
        <f t="shared" ca="1" si="161"/>
        <v>0</v>
      </c>
      <c r="I319" s="135">
        <f t="shared" ca="1" si="161"/>
        <v>0</v>
      </c>
      <c r="J319" s="2">
        <f t="shared" ca="1" si="161"/>
        <v>0</v>
      </c>
      <c r="K319" s="135">
        <f t="shared" ca="1" si="161"/>
        <v>0</v>
      </c>
      <c r="L319" s="135">
        <f t="shared" ca="1" si="161"/>
        <v>0</v>
      </c>
      <c r="M319" s="135">
        <f t="shared" ca="1" si="161"/>
        <v>0</v>
      </c>
      <c r="N319" s="135">
        <f t="shared" ca="1" si="161"/>
        <v>0</v>
      </c>
      <c r="O319" s="135">
        <f t="shared" ca="1" si="161"/>
        <v>0</v>
      </c>
      <c r="P319" s="135">
        <f t="shared" ca="1" si="161"/>
        <v>0</v>
      </c>
      <c r="Q319" s="135">
        <f t="shared" ca="1" si="161"/>
        <v>0</v>
      </c>
      <c r="R319" s="135">
        <f t="shared" ca="1" si="161"/>
        <v>0</v>
      </c>
      <c r="S319" s="135">
        <f t="shared" ca="1" si="161"/>
        <v>0</v>
      </c>
      <c r="T319" s="135">
        <f t="shared" ca="1" si="162"/>
        <v>0</v>
      </c>
      <c r="U319" s="135">
        <f t="shared" ca="1" si="162"/>
        <v>0</v>
      </c>
      <c r="V319" s="135">
        <f t="shared" ca="1" si="162"/>
        <v>0</v>
      </c>
      <c r="W319" s="135">
        <f t="shared" ca="1" si="162"/>
        <v>0</v>
      </c>
      <c r="X319" s="135">
        <f t="shared" ca="1" si="162"/>
        <v>0</v>
      </c>
      <c r="Y319" s="135">
        <f t="shared" ca="1" si="162"/>
        <v>0</v>
      </c>
      <c r="Z319" s="135">
        <f t="shared" ca="1" si="162"/>
        <v>0</v>
      </c>
      <c r="AA319" s="135">
        <f t="shared" ca="1" si="162"/>
        <v>0</v>
      </c>
      <c r="AB319" s="135">
        <f t="shared" ca="1" si="162"/>
        <v>0</v>
      </c>
      <c r="AC319" s="135">
        <f t="shared" ca="1" si="162"/>
        <v>0</v>
      </c>
      <c r="AD319" s="135">
        <f t="shared" ca="1" si="162"/>
        <v>0</v>
      </c>
      <c r="AE319" s="135">
        <f t="shared" ca="1" si="162"/>
        <v>0</v>
      </c>
      <c r="AF319" s="135">
        <f t="shared" ca="1" si="162"/>
        <v>0</v>
      </c>
      <c r="AG319" s="135">
        <f t="shared" ca="1" si="162"/>
        <v>0</v>
      </c>
      <c r="AH319" s="135">
        <f t="shared" ca="1" si="162"/>
        <v>0</v>
      </c>
      <c r="AI319" s="135">
        <f t="shared" ca="1" si="162"/>
        <v>0</v>
      </c>
      <c r="AJ319" s="135">
        <f t="shared" ca="1" si="164"/>
        <v>0</v>
      </c>
      <c r="AK319" s="135">
        <f t="shared" ca="1" si="164"/>
        <v>0</v>
      </c>
      <c r="AL319" s="135">
        <f t="shared" ca="1" si="164"/>
        <v>0</v>
      </c>
      <c r="AM319" s="135">
        <f t="shared" ca="1" si="164"/>
        <v>0</v>
      </c>
      <c r="AN319" s="135">
        <f t="shared" ca="1" si="164"/>
        <v>0</v>
      </c>
      <c r="AO319" s="135">
        <f t="shared" ca="1" si="164"/>
        <v>0</v>
      </c>
      <c r="AP319" s="135">
        <f t="shared" ca="1" si="164"/>
        <v>0</v>
      </c>
      <c r="AQ319" s="135">
        <f t="shared" ca="1" si="164"/>
        <v>0</v>
      </c>
      <c r="AR319" s="135">
        <f t="shared" ca="1" si="164"/>
        <v>0</v>
      </c>
      <c r="AS319" s="135">
        <f t="shared" ca="1" si="164"/>
        <v>0</v>
      </c>
      <c r="AT319" s="135">
        <f t="shared" ca="1" si="164"/>
        <v>0</v>
      </c>
      <c r="AU319" s="135">
        <f t="shared" ca="1" si="164"/>
        <v>0</v>
      </c>
      <c r="AV319" s="135">
        <f t="shared" ca="1" si="164"/>
        <v>0</v>
      </c>
      <c r="AW319" s="135">
        <f t="shared" ca="1" si="160"/>
        <v>0</v>
      </c>
      <c r="AX319" s="135">
        <f t="shared" ca="1" si="160"/>
        <v>0</v>
      </c>
      <c r="AY319" s="135">
        <f t="shared" ca="1" si="160"/>
        <v>0</v>
      </c>
      <c r="AZ319" s="135">
        <f t="shared" ca="1" si="160"/>
        <v>0</v>
      </c>
      <c r="BA319" s="135">
        <f t="shared" ca="1" si="160"/>
        <v>0</v>
      </c>
      <c r="BB319" s="135">
        <f t="shared" ca="1" si="160"/>
        <v>0</v>
      </c>
      <c r="BC319" s="135">
        <f t="shared" ca="1" si="160"/>
        <v>0</v>
      </c>
      <c r="BD319" s="135">
        <f t="shared" ca="1" si="160"/>
        <v>0</v>
      </c>
      <c r="BE319" s="135">
        <f t="shared" ca="1" si="160"/>
        <v>0</v>
      </c>
      <c r="BF319" s="135">
        <f t="shared" ca="1" si="160"/>
        <v>0</v>
      </c>
      <c r="BG319" s="135">
        <f t="shared" ca="1" si="160"/>
        <v>0</v>
      </c>
      <c r="BH319" s="135">
        <f t="shared" ca="1" si="160"/>
        <v>0</v>
      </c>
      <c r="BI319" s="135">
        <f t="shared" ca="1" si="160"/>
        <v>0</v>
      </c>
      <c r="BJ319" s="135">
        <f t="shared" ca="1" si="160"/>
        <v>0</v>
      </c>
      <c r="BK319" s="135">
        <f t="shared" ca="1" si="160"/>
        <v>0</v>
      </c>
      <c r="BL319" s="135"/>
      <c r="BM319" s="135">
        <f ca="1">IF(INDEX($D319:$BV319, 1, MATCH(BM$11,$D$15:$BV$15,0))&gt;=PV_Zone_Ranking!$C$45,0,1)</f>
        <v>0</v>
      </c>
      <c r="BN319" s="135">
        <f t="shared" ca="1" si="141"/>
        <v>0</v>
      </c>
      <c r="BQ319">
        <f ca="1">IF(PV_Zone_Ranking!$AK$18="SS",0,IF(PV_Zone_Ranking!$G$29=0,0,1-(INDEX($D319:$BY319, 1, MATCH(BQ$11,$D$15:$BY$15,0))-PV_Zone_Ranking!$F$29)/(PV_Zone_Ranking!$G$29-PV_Zone_Ranking!$F$29)))</f>
        <v>3.8575399157771662</v>
      </c>
      <c r="BR319">
        <f>IF(PV_Zone_Ranking!$AK$18="TX",0,IF(PV_Zone_Ranking!$G$29=0,0,1-(INDEX($D319:$BY319, 1, MATCH(BR$11,$D$15:$BY$15,0))-PV_Zone_Ranking!$F$29)/(PV_Zone_Ranking!$G$29-PV_Zone_Ranking!$F$29)))</f>
        <v>0</v>
      </c>
      <c r="BS319">
        <f ca="1">IF(PV_Zone_Ranking!$G$30=0,0,1-(INDEX($D319:$BY319, 1, MATCH(BS$11,$D$15:$BY$15,0))-PV_Zone_Ranking!$F$30)/(PV_Zone_Ranking!$G$30-PV_Zone_Ranking!$F$30))</f>
        <v>1.0774207710083805</v>
      </c>
      <c r="BT319">
        <f ca="1">IF(PV_Zone_Ranking!$G$28=0,0,1-(INDEX($D319:$BY319, 1, MATCH(BT$11,$D$15:$BY$15,0))-PV_Zone_Ranking!$F$28)/(PV_Zone_Ranking!$G$28-PV_Zone_Ranking!$F$28))</f>
        <v>16.799370740204573</v>
      </c>
      <c r="BU319">
        <f ca="1">IF(PV_Zone_Ranking!$AK$18="SS",0,IF(PV_Zone_Ranking!$G$26=0,0,1-(INDEX($D319:$BY319, 1, MATCH(BU$11,$D$15:$BY$15,0))-PV_Zone_Ranking!$F$26)/(PV_Zone_Ranking!$G$26-PV_Zone_Ranking!$F$26)))</f>
        <v>19.138888658952798</v>
      </c>
      <c r="BV319">
        <f>IF(PV_Zone_Ranking!$AK$18="TX",0,IF(PV_Zone_Ranking!$G$26=0,0,1-(INDEX($D319:$BY319, 1, MATCH(BV$11,$D$15:$BY$15,0))-PV_Zone_Ranking!$F$26)/(PV_Zone_Ranking!$G$26-PV_Zone_Ranking!$F$26)))</f>
        <v>0</v>
      </c>
      <c r="BW319">
        <v>122</v>
      </c>
      <c r="BX319">
        <f t="shared" ca="1" si="158"/>
        <v>0</v>
      </c>
      <c r="BY319">
        <f t="shared" ca="1" si="158"/>
        <v>0</v>
      </c>
      <c r="BZ319">
        <f t="shared" ca="1" si="158"/>
        <v>0</v>
      </c>
      <c r="CA319">
        <f t="shared" ca="1" si="158"/>
        <v>0</v>
      </c>
      <c r="CB319">
        <f t="shared" ca="1" si="158"/>
        <v>0</v>
      </c>
      <c r="CC319">
        <f t="shared" ca="1" si="158"/>
        <v>0</v>
      </c>
      <c r="CD319">
        <f t="shared" ca="1" si="158"/>
        <v>0</v>
      </c>
      <c r="CE319">
        <f t="shared" ca="1" si="158"/>
        <v>0</v>
      </c>
      <c r="CF319">
        <f t="shared" ca="1" si="158"/>
        <v>0</v>
      </c>
      <c r="CG319">
        <f t="shared" ca="1" si="158"/>
        <v>0</v>
      </c>
      <c r="CH319" s="3">
        <f t="shared" ca="1" si="148"/>
        <v>0</v>
      </c>
      <c r="CI319" s="3">
        <f ca="1">IF($BN319=0,IF(PV_Zone_Ranking!$AK$18="SS",INDEX($D319:$BY319, 1, MATCH(CI$11,$D$15:$BY$15,0)),IF(PV_Zone_Ranking!$AK$18="TX",INDEX($D319:$BY319, 1, MATCH(CI$12,$D$15:$BY$15,0)),"Error")),0)</f>
        <v>0</v>
      </c>
      <c r="CJ319" s="4">
        <f t="shared" ca="1" si="146"/>
        <v>0</v>
      </c>
      <c r="CK319">
        <f t="shared" ca="1" si="149"/>
        <v>0</v>
      </c>
      <c r="CL319">
        <f t="shared" ca="1" si="150"/>
        <v>0</v>
      </c>
      <c r="CM319" s="4" t="str">
        <f ca="1">IF(D319=0,"",IF(CH319=0,"",COUNTIF($CH$16:$CH$197,"&gt;"&amp;CH319)+COUNTIF($CH$197:$CH319,CH319)))</f>
        <v/>
      </c>
      <c r="CN319" t="str">
        <f ca="1">IF(D319=0,"",IF(CH319=0,"",COUNTIFS($CI$16:$CI$197,"&lt;"&amp;CI319,$CI$16:$CI$197,"&lt;&gt;"&amp;0)+COUNTIF($CI$197:$CI319,CI319)))</f>
        <v/>
      </c>
      <c r="CQ319">
        <v>304</v>
      </c>
      <c r="CR319" t="e">
        <f t="shared" ca="1" si="159"/>
        <v>#N/A</v>
      </c>
      <c r="CS319" t="e">
        <f t="shared" ca="1" si="159"/>
        <v>#N/A</v>
      </c>
      <c r="CT319" s="3" t="e">
        <f t="shared" ca="1" si="159"/>
        <v>#N/A</v>
      </c>
      <c r="CU319" s="3" t="e">
        <f t="shared" ca="1" si="159"/>
        <v>#N/A</v>
      </c>
      <c r="CV319" s="4" t="e">
        <f t="shared" ca="1" si="159"/>
        <v>#N/A</v>
      </c>
      <c r="CW319" s="4" t="e">
        <f t="shared" ca="1" si="142"/>
        <v>#N/A</v>
      </c>
      <c r="CY319">
        <v>304</v>
      </c>
      <c r="CZ319" t="e">
        <f t="shared" ca="1" si="163"/>
        <v>#N/A</v>
      </c>
      <c r="DA319" t="e">
        <f t="shared" ca="1" si="163"/>
        <v>#N/A</v>
      </c>
      <c r="DB319" s="3" t="e">
        <f t="shared" ca="1" si="163"/>
        <v>#N/A</v>
      </c>
      <c r="DC319" s="3" t="e">
        <f t="shared" ca="1" si="163"/>
        <v>#N/A</v>
      </c>
      <c r="DD319" s="4" t="e">
        <f t="shared" ca="1" si="163"/>
        <v>#N/A</v>
      </c>
      <c r="DE319" s="4" t="e">
        <f t="shared" ca="1" si="143"/>
        <v>#N/A</v>
      </c>
      <c r="DF319" t="e">
        <f t="shared" ca="1" si="144"/>
        <v>#N/A</v>
      </c>
    </row>
    <row r="320" spans="4:110" x14ac:dyDescent="0.2">
      <c r="D320" s="135">
        <f t="shared" ca="1" si="161"/>
        <v>0</v>
      </c>
      <c r="E320" s="135">
        <f t="shared" ca="1" si="161"/>
        <v>0</v>
      </c>
      <c r="F320" s="135">
        <f t="shared" ca="1" si="161"/>
        <v>0</v>
      </c>
      <c r="G320" s="135">
        <f t="shared" ca="1" si="161"/>
        <v>0</v>
      </c>
      <c r="H320" s="135">
        <f t="shared" ca="1" si="161"/>
        <v>0</v>
      </c>
      <c r="I320" s="135">
        <f t="shared" ca="1" si="161"/>
        <v>0</v>
      </c>
      <c r="J320" s="2">
        <f t="shared" ca="1" si="161"/>
        <v>0</v>
      </c>
      <c r="K320" s="135">
        <f t="shared" ca="1" si="161"/>
        <v>0</v>
      </c>
      <c r="L320" s="135">
        <f t="shared" ca="1" si="161"/>
        <v>0</v>
      </c>
      <c r="M320" s="135">
        <f t="shared" ca="1" si="161"/>
        <v>0</v>
      </c>
      <c r="N320" s="135">
        <f t="shared" ca="1" si="161"/>
        <v>0</v>
      </c>
      <c r="O320" s="135">
        <f t="shared" ca="1" si="161"/>
        <v>0</v>
      </c>
      <c r="P320" s="135">
        <f t="shared" ca="1" si="161"/>
        <v>0</v>
      </c>
      <c r="Q320" s="135">
        <f t="shared" ca="1" si="161"/>
        <v>0</v>
      </c>
      <c r="R320" s="135">
        <f t="shared" ca="1" si="161"/>
        <v>0</v>
      </c>
      <c r="S320" s="135">
        <f t="shared" ca="1" si="161"/>
        <v>0</v>
      </c>
      <c r="T320" s="135">
        <f t="shared" ca="1" si="162"/>
        <v>0</v>
      </c>
      <c r="U320" s="135">
        <f t="shared" ca="1" si="162"/>
        <v>0</v>
      </c>
      <c r="V320" s="135">
        <f t="shared" ca="1" si="162"/>
        <v>0</v>
      </c>
      <c r="W320" s="135">
        <f t="shared" ca="1" si="162"/>
        <v>0</v>
      </c>
      <c r="X320" s="135">
        <f t="shared" ca="1" si="162"/>
        <v>0</v>
      </c>
      <c r="Y320" s="135">
        <f t="shared" ca="1" si="162"/>
        <v>0</v>
      </c>
      <c r="Z320" s="135">
        <f t="shared" ca="1" si="162"/>
        <v>0</v>
      </c>
      <c r="AA320" s="135">
        <f t="shared" ca="1" si="162"/>
        <v>0</v>
      </c>
      <c r="AB320" s="135">
        <f t="shared" ca="1" si="162"/>
        <v>0</v>
      </c>
      <c r="AC320" s="135">
        <f t="shared" ca="1" si="162"/>
        <v>0</v>
      </c>
      <c r="AD320" s="135">
        <f t="shared" ca="1" si="162"/>
        <v>0</v>
      </c>
      <c r="AE320" s="135">
        <f t="shared" ca="1" si="162"/>
        <v>0</v>
      </c>
      <c r="AF320" s="135">
        <f t="shared" ca="1" si="162"/>
        <v>0</v>
      </c>
      <c r="AG320" s="135">
        <f t="shared" ca="1" si="162"/>
        <v>0</v>
      </c>
      <c r="AH320" s="135">
        <f t="shared" ca="1" si="162"/>
        <v>0</v>
      </c>
      <c r="AI320" s="135">
        <f t="shared" ca="1" si="162"/>
        <v>0</v>
      </c>
      <c r="AJ320" s="135">
        <f t="shared" ca="1" si="164"/>
        <v>0</v>
      </c>
      <c r="AK320" s="135">
        <f t="shared" ca="1" si="164"/>
        <v>0</v>
      </c>
      <c r="AL320" s="135">
        <f t="shared" ca="1" si="164"/>
        <v>0</v>
      </c>
      <c r="AM320" s="135">
        <f t="shared" ca="1" si="164"/>
        <v>0</v>
      </c>
      <c r="AN320" s="135">
        <f t="shared" ca="1" si="164"/>
        <v>0</v>
      </c>
      <c r="AO320" s="135">
        <f t="shared" ca="1" si="164"/>
        <v>0</v>
      </c>
      <c r="AP320" s="135">
        <f t="shared" ca="1" si="164"/>
        <v>0</v>
      </c>
      <c r="AQ320" s="135">
        <f t="shared" ca="1" si="164"/>
        <v>0</v>
      </c>
      <c r="AR320" s="135">
        <f t="shared" ca="1" si="164"/>
        <v>0</v>
      </c>
      <c r="AS320" s="135">
        <f t="shared" ca="1" si="164"/>
        <v>0</v>
      </c>
      <c r="AT320" s="135">
        <f t="shared" ca="1" si="164"/>
        <v>0</v>
      </c>
      <c r="AU320" s="135">
        <f t="shared" ca="1" si="164"/>
        <v>0</v>
      </c>
      <c r="AV320" s="135">
        <f t="shared" ca="1" si="164"/>
        <v>0</v>
      </c>
      <c r="AW320" s="135">
        <f t="shared" ca="1" si="160"/>
        <v>0</v>
      </c>
      <c r="AX320" s="135">
        <f t="shared" ca="1" si="160"/>
        <v>0</v>
      </c>
      <c r="AY320" s="135">
        <f t="shared" ca="1" si="160"/>
        <v>0</v>
      </c>
      <c r="AZ320" s="135">
        <f t="shared" ca="1" si="160"/>
        <v>0</v>
      </c>
      <c r="BA320" s="135">
        <f t="shared" ca="1" si="160"/>
        <v>0</v>
      </c>
      <c r="BB320" s="135">
        <f t="shared" ca="1" si="160"/>
        <v>0</v>
      </c>
      <c r="BC320" s="135">
        <f t="shared" ca="1" si="160"/>
        <v>0</v>
      </c>
      <c r="BD320" s="135">
        <f t="shared" ca="1" si="160"/>
        <v>0</v>
      </c>
      <c r="BE320" s="135">
        <f t="shared" ca="1" si="160"/>
        <v>0</v>
      </c>
      <c r="BF320" s="135">
        <f t="shared" ca="1" si="160"/>
        <v>0</v>
      </c>
      <c r="BG320" s="135">
        <f t="shared" ca="1" si="160"/>
        <v>0</v>
      </c>
      <c r="BH320" s="135">
        <f t="shared" ca="1" si="160"/>
        <v>0</v>
      </c>
      <c r="BI320" s="135">
        <f t="shared" ca="1" si="160"/>
        <v>0</v>
      </c>
      <c r="BJ320" s="135">
        <f t="shared" ca="1" si="160"/>
        <v>0</v>
      </c>
      <c r="BK320" s="135">
        <f t="shared" ca="1" si="160"/>
        <v>0</v>
      </c>
      <c r="BL320" s="135"/>
      <c r="BM320" s="135">
        <f ca="1">IF(INDEX($D320:$BV320, 1, MATCH(BM$11,$D$15:$BV$15,0))&gt;=PV_Zone_Ranking!$C$45,0,1)</f>
        <v>0</v>
      </c>
      <c r="BN320" s="135">
        <f t="shared" ca="1" si="141"/>
        <v>0</v>
      </c>
      <c r="BQ320">
        <f ca="1">IF(PV_Zone_Ranking!$AK$18="SS",0,IF(PV_Zone_Ranking!$G$29=0,0,1-(INDEX($D320:$BY320, 1, MATCH(BQ$11,$D$15:$BY$15,0))-PV_Zone_Ranking!$F$29)/(PV_Zone_Ranking!$G$29-PV_Zone_Ranking!$F$29)))</f>
        <v>3.8575399157771662</v>
      </c>
      <c r="BR320">
        <f>IF(PV_Zone_Ranking!$AK$18="TX",0,IF(PV_Zone_Ranking!$G$29=0,0,1-(INDEX($D320:$BY320, 1, MATCH(BR$11,$D$15:$BY$15,0))-PV_Zone_Ranking!$F$29)/(PV_Zone_Ranking!$G$29-PV_Zone_Ranking!$F$29)))</f>
        <v>0</v>
      </c>
      <c r="BS320">
        <f ca="1">IF(PV_Zone_Ranking!$G$30=0,0,1-(INDEX($D320:$BY320, 1, MATCH(BS$11,$D$15:$BY$15,0))-PV_Zone_Ranking!$F$30)/(PV_Zone_Ranking!$G$30-PV_Zone_Ranking!$F$30))</f>
        <v>1.0774207710083805</v>
      </c>
      <c r="BT320">
        <f ca="1">IF(PV_Zone_Ranking!$G$28=0,0,1-(INDEX($D320:$BY320, 1, MATCH(BT$11,$D$15:$BY$15,0))-PV_Zone_Ranking!$F$28)/(PV_Zone_Ranking!$G$28-PV_Zone_Ranking!$F$28))</f>
        <v>16.799370740204573</v>
      </c>
      <c r="BU320">
        <f ca="1">IF(PV_Zone_Ranking!$AK$18="SS",0,IF(PV_Zone_Ranking!$G$26=0,0,1-(INDEX($D320:$BY320, 1, MATCH(BU$11,$D$15:$BY$15,0))-PV_Zone_Ranking!$F$26)/(PV_Zone_Ranking!$G$26-PV_Zone_Ranking!$F$26)))</f>
        <v>19.138888658952798</v>
      </c>
      <c r="BV320">
        <f>IF(PV_Zone_Ranking!$AK$18="TX",0,IF(PV_Zone_Ranking!$G$26=0,0,1-(INDEX($D320:$BY320, 1, MATCH(BV$11,$D$15:$BY$15,0))-PV_Zone_Ranking!$F$26)/(PV_Zone_Ranking!$G$26-PV_Zone_Ranking!$F$26)))</f>
        <v>0</v>
      </c>
      <c r="BW320">
        <v>123</v>
      </c>
      <c r="BX320">
        <f t="shared" ca="1" si="158"/>
        <v>0</v>
      </c>
      <c r="BY320">
        <f t="shared" ca="1" si="158"/>
        <v>0</v>
      </c>
      <c r="BZ320">
        <f t="shared" ca="1" si="158"/>
        <v>0</v>
      </c>
      <c r="CA320">
        <f t="shared" ca="1" si="158"/>
        <v>0</v>
      </c>
      <c r="CB320">
        <f t="shared" ca="1" si="158"/>
        <v>0</v>
      </c>
      <c r="CC320">
        <f t="shared" ca="1" si="158"/>
        <v>0</v>
      </c>
      <c r="CD320">
        <f t="shared" ca="1" si="158"/>
        <v>0</v>
      </c>
      <c r="CE320">
        <f t="shared" ca="1" si="158"/>
        <v>0</v>
      </c>
      <c r="CF320">
        <f t="shared" ca="1" si="158"/>
        <v>0</v>
      </c>
      <c r="CG320">
        <f t="shared" ca="1" si="158"/>
        <v>0</v>
      </c>
      <c r="CH320" s="3">
        <f t="shared" ca="1" si="148"/>
        <v>0</v>
      </c>
      <c r="CI320" s="3">
        <f ca="1">IF($BN320=0,IF(PV_Zone_Ranking!$AK$18="SS",INDEX($D320:$BY320, 1, MATCH(CI$11,$D$15:$BY$15,0)),IF(PV_Zone_Ranking!$AK$18="TX",INDEX($D320:$BY320, 1, MATCH(CI$12,$D$15:$BY$15,0)),"Error")),0)</f>
        <v>0</v>
      </c>
      <c r="CJ320" s="4">
        <f t="shared" ca="1" si="146"/>
        <v>0</v>
      </c>
      <c r="CK320">
        <f t="shared" ca="1" si="149"/>
        <v>0</v>
      </c>
      <c r="CL320">
        <f t="shared" ca="1" si="150"/>
        <v>0</v>
      </c>
      <c r="CM320" s="4" t="str">
        <f ca="1">IF(D320=0,"",IF(CH320=0,"",COUNTIF($CH$16:$CH$197,"&gt;"&amp;CH320)+COUNTIF($CH$197:$CH320,CH320)))</f>
        <v/>
      </c>
      <c r="CN320" t="str">
        <f ca="1">IF(D320=0,"",IF(CH320=0,"",COUNTIFS($CI$16:$CI$197,"&lt;"&amp;CI320,$CI$16:$CI$197,"&lt;&gt;"&amp;0)+COUNTIF($CI$197:$CI320,CI320)))</f>
        <v/>
      </c>
      <c r="CQ320">
        <v>305</v>
      </c>
      <c r="CR320" t="e">
        <f t="shared" ca="1" si="159"/>
        <v>#N/A</v>
      </c>
      <c r="CS320" t="e">
        <f t="shared" ca="1" si="159"/>
        <v>#N/A</v>
      </c>
      <c r="CT320" s="3" t="e">
        <f t="shared" ca="1" si="159"/>
        <v>#N/A</v>
      </c>
      <c r="CU320" s="3" t="e">
        <f t="shared" ca="1" si="159"/>
        <v>#N/A</v>
      </c>
      <c r="CV320" s="4" t="e">
        <f t="shared" ca="1" si="159"/>
        <v>#N/A</v>
      </c>
      <c r="CW320" s="4" t="e">
        <f t="shared" ca="1" si="142"/>
        <v>#N/A</v>
      </c>
      <c r="CY320">
        <v>305</v>
      </c>
      <c r="CZ320" t="e">
        <f t="shared" ca="1" si="163"/>
        <v>#N/A</v>
      </c>
      <c r="DA320" t="e">
        <f t="shared" ca="1" si="163"/>
        <v>#N/A</v>
      </c>
      <c r="DB320" s="3" t="e">
        <f t="shared" ca="1" si="163"/>
        <v>#N/A</v>
      </c>
      <c r="DC320" s="3" t="e">
        <f t="shared" ca="1" si="163"/>
        <v>#N/A</v>
      </c>
      <c r="DD320" s="4" t="e">
        <f t="shared" ca="1" si="163"/>
        <v>#N/A</v>
      </c>
      <c r="DE320" s="4" t="e">
        <f t="shared" ca="1" si="143"/>
        <v>#N/A</v>
      </c>
      <c r="DF320" t="e">
        <f t="shared" ca="1" si="144"/>
        <v>#N/A</v>
      </c>
    </row>
    <row r="321" spans="4:110" x14ac:dyDescent="0.2">
      <c r="D321" s="135">
        <f t="shared" ca="1" si="161"/>
        <v>0</v>
      </c>
      <c r="E321" s="135">
        <f t="shared" ca="1" si="161"/>
        <v>0</v>
      </c>
      <c r="F321" s="135">
        <f t="shared" ca="1" si="161"/>
        <v>0</v>
      </c>
      <c r="G321" s="135">
        <f t="shared" ca="1" si="161"/>
        <v>0</v>
      </c>
      <c r="H321" s="135">
        <f t="shared" ca="1" si="161"/>
        <v>0</v>
      </c>
      <c r="I321" s="135">
        <f t="shared" ca="1" si="161"/>
        <v>0</v>
      </c>
      <c r="J321" s="2">
        <f t="shared" ca="1" si="161"/>
        <v>0</v>
      </c>
      <c r="K321" s="135">
        <f t="shared" ca="1" si="161"/>
        <v>0</v>
      </c>
      <c r="L321" s="135">
        <f t="shared" ref="D321:S337" ca="1" si="165">INDIRECT($B$3&amp;"!R"&amp;(ROW()-$D$14)&amp;"C"&amp;(COLUMN()-$C$15),FALSE)</f>
        <v>0</v>
      </c>
      <c r="M321" s="135">
        <f t="shared" ca="1" si="165"/>
        <v>0</v>
      </c>
      <c r="N321" s="135">
        <f t="shared" ca="1" si="165"/>
        <v>0</v>
      </c>
      <c r="O321" s="135">
        <f t="shared" ca="1" si="165"/>
        <v>0</v>
      </c>
      <c r="P321" s="135">
        <f t="shared" ca="1" si="165"/>
        <v>0</v>
      </c>
      <c r="Q321" s="135">
        <f t="shared" ca="1" si="165"/>
        <v>0</v>
      </c>
      <c r="R321" s="135">
        <f t="shared" ca="1" si="165"/>
        <v>0</v>
      </c>
      <c r="S321" s="135">
        <f t="shared" ca="1" si="165"/>
        <v>0</v>
      </c>
      <c r="T321" s="135">
        <f t="shared" ca="1" si="162"/>
        <v>0</v>
      </c>
      <c r="U321" s="135">
        <f t="shared" ca="1" si="162"/>
        <v>0</v>
      </c>
      <c r="V321" s="135">
        <f t="shared" ca="1" si="162"/>
        <v>0</v>
      </c>
      <c r="W321" s="135">
        <f t="shared" ca="1" si="162"/>
        <v>0</v>
      </c>
      <c r="X321" s="135">
        <f t="shared" ca="1" si="162"/>
        <v>0</v>
      </c>
      <c r="Y321" s="135">
        <f t="shared" ca="1" si="162"/>
        <v>0</v>
      </c>
      <c r="Z321" s="135">
        <f t="shared" ca="1" si="162"/>
        <v>0</v>
      </c>
      <c r="AA321" s="135">
        <f t="shared" ca="1" si="162"/>
        <v>0</v>
      </c>
      <c r="AB321" s="135">
        <f t="shared" ca="1" si="162"/>
        <v>0</v>
      </c>
      <c r="AC321" s="135">
        <f t="shared" ca="1" si="162"/>
        <v>0</v>
      </c>
      <c r="AD321" s="135">
        <f t="shared" ca="1" si="162"/>
        <v>0</v>
      </c>
      <c r="AE321" s="135">
        <f t="shared" ca="1" si="162"/>
        <v>0</v>
      </c>
      <c r="AF321" s="135">
        <f t="shared" ca="1" si="162"/>
        <v>0</v>
      </c>
      <c r="AG321" s="135">
        <f t="shared" ca="1" si="162"/>
        <v>0</v>
      </c>
      <c r="AH321" s="135">
        <f t="shared" ca="1" si="162"/>
        <v>0</v>
      </c>
      <c r="AI321" s="135">
        <f t="shared" ca="1" si="162"/>
        <v>0</v>
      </c>
      <c r="AJ321" s="135">
        <f t="shared" ca="1" si="164"/>
        <v>0</v>
      </c>
      <c r="AK321" s="135">
        <f t="shared" ca="1" si="164"/>
        <v>0</v>
      </c>
      <c r="AL321" s="135">
        <f t="shared" ca="1" si="164"/>
        <v>0</v>
      </c>
      <c r="AM321" s="135">
        <f t="shared" ca="1" si="164"/>
        <v>0</v>
      </c>
      <c r="AN321" s="135">
        <f t="shared" ca="1" si="164"/>
        <v>0</v>
      </c>
      <c r="AO321" s="135">
        <f t="shared" ca="1" si="164"/>
        <v>0</v>
      </c>
      <c r="AP321" s="135">
        <f t="shared" ca="1" si="164"/>
        <v>0</v>
      </c>
      <c r="AQ321" s="135">
        <f t="shared" ca="1" si="164"/>
        <v>0</v>
      </c>
      <c r="AR321" s="135">
        <f t="shared" ca="1" si="164"/>
        <v>0</v>
      </c>
      <c r="AS321" s="135">
        <f t="shared" ca="1" si="164"/>
        <v>0</v>
      </c>
      <c r="AT321" s="135">
        <f t="shared" ca="1" si="164"/>
        <v>0</v>
      </c>
      <c r="AU321" s="135">
        <f t="shared" ca="1" si="164"/>
        <v>0</v>
      </c>
      <c r="AV321" s="135">
        <f t="shared" ca="1" si="164"/>
        <v>0</v>
      </c>
      <c r="AW321" s="135">
        <f t="shared" ca="1" si="160"/>
        <v>0</v>
      </c>
      <c r="AX321" s="135">
        <f t="shared" ca="1" si="160"/>
        <v>0</v>
      </c>
      <c r="AY321" s="135">
        <f t="shared" ca="1" si="160"/>
        <v>0</v>
      </c>
      <c r="AZ321" s="135">
        <f t="shared" ref="AW321:BK338" ca="1" si="166">INDIRECT($B$3&amp;"!R"&amp;(ROW()-$D$14)&amp;"C"&amp;(COLUMN()-$C$15),FALSE)</f>
        <v>0</v>
      </c>
      <c r="BA321" s="135">
        <f t="shared" ca="1" si="166"/>
        <v>0</v>
      </c>
      <c r="BB321" s="135">
        <f t="shared" ca="1" si="166"/>
        <v>0</v>
      </c>
      <c r="BC321" s="135">
        <f t="shared" ca="1" si="166"/>
        <v>0</v>
      </c>
      <c r="BD321" s="135">
        <f t="shared" ca="1" si="166"/>
        <v>0</v>
      </c>
      <c r="BE321" s="135">
        <f t="shared" ca="1" si="166"/>
        <v>0</v>
      </c>
      <c r="BF321" s="135">
        <f t="shared" ca="1" si="166"/>
        <v>0</v>
      </c>
      <c r="BG321" s="135">
        <f t="shared" ca="1" si="166"/>
        <v>0</v>
      </c>
      <c r="BH321" s="135">
        <f t="shared" ca="1" si="166"/>
        <v>0</v>
      </c>
      <c r="BI321" s="135">
        <f t="shared" ca="1" si="166"/>
        <v>0</v>
      </c>
      <c r="BJ321" s="135">
        <f t="shared" ca="1" si="166"/>
        <v>0</v>
      </c>
      <c r="BK321" s="135">
        <f t="shared" ca="1" si="166"/>
        <v>0</v>
      </c>
      <c r="BL321" s="135"/>
      <c r="BM321" s="135">
        <f ca="1">IF(INDEX($D321:$BV321, 1, MATCH(BM$11,$D$15:$BV$15,0))&gt;=PV_Zone_Ranking!$C$45,0,1)</f>
        <v>0</v>
      </c>
      <c r="BN321" s="135">
        <f t="shared" ca="1" si="141"/>
        <v>0</v>
      </c>
      <c r="BQ321">
        <f ca="1">IF(PV_Zone_Ranking!$AK$18="SS",0,IF(PV_Zone_Ranking!$G$29=0,0,1-(INDEX($D321:$BY321, 1, MATCH(BQ$11,$D$15:$BY$15,0))-PV_Zone_Ranking!$F$29)/(PV_Zone_Ranking!$G$29-PV_Zone_Ranking!$F$29)))</f>
        <v>3.8575399157771662</v>
      </c>
      <c r="BR321">
        <f>IF(PV_Zone_Ranking!$AK$18="TX",0,IF(PV_Zone_Ranking!$G$29=0,0,1-(INDEX($D321:$BY321, 1, MATCH(BR$11,$D$15:$BY$15,0))-PV_Zone_Ranking!$F$29)/(PV_Zone_Ranking!$G$29-PV_Zone_Ranking!$F$29)))</f>
        <v>0</v>
      </c>
      <c r="BS321">
        <f ca="1">IF(PV_Zone_Ranking!$G$30=0,0,1-(INDEX($D321:$BY321, 1, MATCH(BS$11,$D$15:$BY$15,0))-PV_Zone_Ranking!$F$30)/(PV_Zone_Ranking!$G$30-PV_Zone_Ranking!$F$30))</f>
        <v>1.0774207710083805</v>
      </c>
      <c r="BT321">
        <f ca="1">IF(PV_Zone_Ranking!$G$28=0,0,1-(INDEX($D321:$BY321, 1, MATCH(BT$11,$D$15:$BY$15,0))-PV_Zone_Ranking!$F$28)/(PV_Zone_Ranking!$G$28-PV_Zone_Ranking!$F$28))</f>
        <v>16.799370740204573</v>
      </c>
      <c r="BU321">
        <f ca="1">IF(PV_Zone_Ranking!$AK$18="SS",0,IF(PV_Zone_Ranking!$G$26=0,0,1-(INDEX($D321:$BY321, 1, MATCH(BU$11,$D$15:$BY$15,0))-PV_Zone_Ranking!$F$26)/(PV_Zone_Ranking!$G$26-PV_Zone_Ranking!$F$26)))</f>
        <v>19.138888658952798</v>
      </c>
      <c r="BV321">
        <f>IF(PV_Zone_Ranking!$AK$18="TX",0,IF(PV_Zone_Ranking!$G$26=0,0,1-(INDEX($D321:$BY321, 1, MATCH(BV$11,$D$15:$BY$15,0))-PV_Zone_Ranking!$F$26)/(PV_Zone_Ranking!$G$26-PV_Zone_Ranking!$F$26)))</f>
        <v>0</v>
      </c>
      <c r="BW321">
        <v>124</v>
      </c>
      <c r="BX321">
        <f t="shared" ca="1" si="158"/>
        <v>0</v>
      </c>
      <c r="BY321">
        <f t="shared" ca="1" si="158"/>
        <v>0</v>
      </c>
      <c r="BZ321">
        <f t="shared" ca="1" si="158"/>
        <v>0</v>
      </c>
      <c r="CA321">
        <f t="shared" ca="1" si="158"/>
        <v>0</v>
      </c>
      <c r="CB321">
        <f t="shared" ca="1" si="158"/>
        <v>0</v>
      </c>
      <c r="CC321">
        <f t="shared" ca="1" si="158"/>
        <v>0</v>
      </c>
      <c r="CD321">
        <f t="shared" ca="1" si="158"/>
        <v>0</v>
      </c>
      <c r="CE321">
        <f t="shared" ca="1" si="158"/>
        <v>0</v>
      </c>
      <c r="CF321">
        <f t="shared" ca="1" si="158"/>
        <v>0</v>
      </c>
      <c r="CG321">
        <f t="shared" ca="1" si="158"/>
        <v>0</v>
      </c>
      <c r="CH321" s="3">
        <f t="shared" ca="1" si="148"/>
        <v>0</v>
      </c>
      <c r="CI321" s="3">
        <f ca="1">IF($BN321=0,IF(PV_Zone_Ranking!$AK$18="SS",INDEX($D321:$BY321, 1, MATCH(CI$11,$D$15:$BY$15,0)),IF(PV_Zone_Ranking!$AK$18="TX",INDEX($D321:$BY321, 1, MATCH(CI$12,$D$15:$BY$15,0)),"Error")),0)</f>
        <v>0</v>
      </c>
      <c r="CJ321" s="4">
        <f t="shared" ca="1" si="146"/>
        <v>0</v>
      </c>
      <c r="CK321">
        <f t="shared" ca="1" si="149"/>
        <v>0</v>
      </c>
      <c r="CL321">
        <f t="shared" ca="1" si="150"/>
        <v>0</v>
      </c>
      <c r="CM321" s="4" t="str">
        <f ca="1">IF(D321=0,"",IF(CH321=0,"",COUNTIF($CH$16:$CH$197,"&gt;"&amp;CH321)+COUNTIF($CH$197:$CH321,CH321)))</f>
        <v/>
      </c>
      <c r="CN321" t="str">
        <f ca="1">IF(D321=0,"",IF(CH321=0,"",COUNTIFS($CI$16:$CI$197,"&lt;"&amp;CI321,$CI$16:$CI$197,"&lt;&gt;"&amp;0)+COUNTIF($CI$197:$CI321,CI321)))</f>
        <v/>
      </c>
      <c r="CQ321">
        <v>306</v>
      </c>
      <c r="CR321" t="e">
        <f t="shared" ca="1" si="159"/>
        <v>#N/A</v>
      </c>
      <c r="CS321" t="e">
        <f t="shared" ca="1" si="159"/>
        <v>#N/A</v>
      </c>
      <c r="CT321" s="3" t="e">
        <f t="shared" ca="1" si="159"/>
        <v>#N/A</v>
      </c>
      <c r="CU321" s="3" t="e">
        <f t="shared" ca="1" si="159"/>
        <v>#N/A</v>
      </c>
      <c r="CV321" s="4" t="e">
        <f t="shared" ca="1" si="159"/>
        <v>#N/A</v>
      </c>
      <c r="CW321" s="4" t="e">
        <f t="shared" ca="1" si="142"/>
        <v>#N/A</v>
      </c>
      <c r="CY321">
        <v>306</v>
      </c>
      <c r="CZ321" t="e">
        <f t="shared" ca="1" si="163"/>
        <v>#N/A</v>
      </c>
      <c r="DA321" t="e">
        <f t="shared" ca="1" si="163"/>
        <v>#N/A</v>
      </c>
      <c r="DB321" s="3" t="e">
        <f t="shared" ca="1" si="163"/>
        <v>#N/A</v>
      </c>
      <c r="DC321" s="3" t="e">
        <f t="shared" ca="1" si="163"/>
        <v>#N/A</v>
      </c>
      <c r="DD321" s="4" t="e">
        <f t="shared" ca="1" si="163"/>
        <v>#N/A</v>
      </c>
      <c r="DE321" s="4" t="e">
        <f t="shared" ca="1" si="143"/>
        <v>#N/A</v>
      </c>
      <c r="DF321" t="e">
        <f t="shared" ca="1" si="144"/>
        <v>#N/A</v>
      </c>
    </row>
    <row r="322" spans="4:110" x14ac:dyDescent="0.2">
      <c r="D322" s="135">
        <f t="shared" ca="1" si="165"/>
        <v>0</v>
      </c>
      <c r="E322" s="135">
        <f t="shared" ca="1" si="165"/>
        <v>0</v>
      </c>
      <c r="F322" s="135">
        <f t="shared" ca="1" si="165"/>
        <v>0</v>
      </c>
      <c r="G322" s="135">
        <f t="shared" ca="1" si="165"/>
        <v>0</v>
      </c>
      <c r="H322" s="135">
        <f t="shared" ca="1" si="165"/>
        <v>0</v>
      </c>
      <c r="I322" s="135">
        <f t="shared" ca="1" si="165"/>
        <v>0</v>
      </c>
      <c r="J322" s="2">
        <f t="shared" ca="1" si="165"/>
        <v>0</v>
      </c>
      <c r="K322" s="135">
        <f t="shared" ca="1" si="165"/>
        <v>0</v>
      </c>
      <c r="L322" s="135">
        <f t="shared" ca="1" si="165"/>
        <v>0</v>
      </c>
      <c r="M322" s="135">
        <f t="shared" ca="1" si="165"/>
        <v>0</v>
      </c>
      <c r="N322" s="135">
        <f t="shared" ca="1" si="165"/>
        <v>0</v>
      </c>
      <c r="O322" s="135">
        <f t="shared" ca="1" si="165"/>
        <v>0</v>
      </c>
      <c r="P322" s="135">
        <f t="shared" ca="1" si="165"/>
        <v>0</v>
      </c>
      <c r="Q322" s="135">
        <f t="shared" ca="1" si="165"/>
        <v>0</v>
      </c>
      <c r="R322" s="135">
        <f t="shared" ca="1" si="165"/>
        <v>0</v>
      </c>
      <c r="S322" s="135">
        <f t="shared" ca="1" si="165"/>
        <v>0</v>
      </c>
      <c r="T322" s="135">
        <f t="shared" ca="1" si="162"/>
        <v>0</v>
      </c>
      <c r="U322" s="135">
        <f t="shared" ca="1" si="162"/>
        <v>0</v>
      </c>
      <c r="V322" s="135">
        <f t="shared" ca="1" si="162"/>
        <v>0</v>
      </c>
      <c r="W322" s="135">
        <f t="shared" ca="1" si="162"/>
        <v>0</v>
      </c>
      <c r="X322" s="135">
        <f t="shared" ca="1" si="162"/>
        <v>0</v>
      </c>
      <c r="Y322" s="135">
        <f t="shared" ca="1" si="162"/>
        <v>0</v>
      </c>
      <c r="Z322" s="135">
        <f t="shared" ca="1" si="162"/>
        <v>0</v>
      </c>
      <c r="AA322" s="135">
        <f t="shared" ca="1" si="162"/>
        <v>0</v>
      </c>
      <c r="AB322" s="135">
        <f t="shared" ca="1" si="162"/>
        <v>0</v>
      </c>
      <c r="AC322" s="135">
        <f t="shared" ca="1" si="162"/>
        <v>0</v>
      </c>
      <c r="AD322" s="135">
        <f t="shared" ca="1" si="162"/>
        <v>0</v>
      </c>
      <c r="AE322" s="135">
        <f t="shared" ca="1" si="162"/>
        <v>0</v>
      </c>
      <c r="AF322" s="135">
        <f t="shared" ca="1" si="162"/>
        <v>0</v>
      </c>
      <c r="AG322" s="135">
        <f t="shared" ca="1" si="162"/>
        <v>0</v>
      </c>
      <c r="AH322" s="135">
        <f t="shared" ca="1" si="162"/>
        <v>0</v>
      </c>
      <c r="AI322" s="135">
        <f t="shared" ca="1" si="162"/>
        <v>0</v>
      </c>
      <c r="AJ322" s="135">
        <f t="shared" ca="1" si="164"/>
        <v>0</v>
      </c>
      <c r="AK322" s="135">
        <f t="shared" ca="1" si="164"/>
        <v>0</v>
      </c>
      <c r="AL322" s="135">
        <f t="shared" ca="1" si="164"/>
        <v>0</v>
      </c>
      <c r="AM322" s="135">
        <f t="shared" ca="1" si="164"/>
        <v>0</v>
      </c>
      <c r="AN322" s="135">
        <f t="shared" ca="1" si="164"/>
        <v>0</v>
      </c>
      <c r="AO322" s="135">
        <f t="shared" ca="1" si="164"/>
        <v>0</v>
      </c>
      <c r="AP322" s="135">
        <f t="shared" ca="1" si="164"/>
        <v>0</v>
      </c>
      <c r="AQ322" s="135">
        <f t="shared" ca="1" si="164"/>
        <v>0</v>
      </c>
      <c r="AR322" s="135">
        <f t="shared" ca="1" si="164"/>
        <v>0</v>
      </c>
      <c r="AS322" s="135">
        <f t="shared" ca="1" si="164"/>
        <v>0</v>
      </c>
      <c r="AT322" s="135">
        <f t="shared" ca="1" si="164"/>
        <v>0</v>
      </c>
      <c r="AU322" s="135">
        <f t="shared" ca="1" si="164"/>
        <v>0</v>
      </c>
      <c r="AV322" s="135">
        <f t="shared" ca="1" si="164"/>
        <v>0</v>
      </c>
      <c r="AW322" s="135">
        <f t="shared" ca="1" si="166"/>
        <v>0</v>
      </c>
      <c r="AX322" s="135">
        <f t="shared" ca="1" si="166"/>
        <v>0</v>
      </c>
      <c r="AY322" s="135">
        <f t="shared" ca="1" si="166"/>
        <v>0</v>
      </c>
      <c r="AZ322" s="135">
        <f t="shared" ca="1" si="166"/>
        <v>0</v>
      </c>
      <c r="BA322" s="135">
        <f t="shared" ca="1" si="166"/>
        <v>0</v>
      </c>
      <c r="BB322" s="135">
        <f t="shared" ca="1" si="166"/>
        <v>0</v>
      </c>
      <c r="BC322" s="135">
        <f t="shared" ca="1" si="166"/>
        <v>0</v>
      </c>
      <c r="BD322" s="135">
        <f t="shared" ca="1" si="166"/>
        <v>0</v>
      </c>
      <c r="BE322" s="135">
        <f t="shared" ca="1" si="166"/>
        <v>0</v>
      </c>
      <c r="BF322" s="135">
        <f t="shared" ca="1" si="166"/>
        <v>0</v>
      </c>
      <c r="BG322" s="135">
        <f t="shared" ca="1" si="166"/>
        <v>0</v>
      </c>
      <c r="BH322" s="135">
        <f t="shared" ca="1" si="166"/>
        <v>0</v>
      </c>
      <c r="BI322" s="135">
        <f t="shared" ca="1" si="166"/>
        <v>0</v>
      </c>
      <c r="BJ322" s="135">
        <f t="shared" ca="1" si="166"/>
        <v>0</v>
      </c>
      <c r="BK322" s="135">
        <f t="shared" ca="1" si="166"/>
        <v>0</v>
      </c>
      <c r="BL322" s="135"/>
      <c r="BM322" s="135">
        <f ca="1">IF(INDEX($D322:$BV322, 1, MATCH(BM$11,$D$15:$BV$15,0))&gt;=PV_Zone_Ranking!$C$45,0,1)</f>
        <v>0</v>
      </c>
      <c r="BN322" s="135">
        <f t="shared" ca="1" si="141"/>
        <v>0</v>
      </c>
      <c r="BQ322">
        <f ca="1">IF(PV_Zone_Ranking!$AK$18="SS",0,IF(PV_Zone_Ranking!$G$29=0,0,1-(INDEX($D322:$BY322, 1, MATCH(BQ$11,$D$15:$BY$15,0))-PV_Zone_Ranking!$F$29)/(PV_Zone_Ranking!$G$29-PV_Zone_Ranking!$F$29)))</f>
        <v>3.8575399157771662</v>
      </c>
      <c r="BR322">
        <f>IF(PV_Zone_Ranking!$AK$18="TX",0,IF(PV_Zone_Ranking!$G$29=0,0,1-(INDEX($D322:$BY322, 1, MATCH(BR$11,$D$15:$BY$15,0))-PV_Zone_Ranking!$F$29)/(PV_Zone_Ranking!$G$29-PV_Zone_Ranking!$F$29)))</f>
        <v>0</v>
      </c>
      <c r="BS322">
        <f ca="1">IF(PV_Zone_Ranking!$G$30=0,0,1-(INDEX($D322:$BY322, 1, MATCH(BS$11,$D$15:$BY$15,0))-PV_Zone_Ranking!$F$30)/(PV_Zone_Ranking!$G$30-PV_Zone_Ranking!$F$30))</f>
        <v>1.0774207710083805</v>
      </c>
      <c r="BT322">
        <f ca="1">IF(PV_Zone_Ranking!$G$28=0,0,1-(INDEX($D322:$BY322, 1, MATCH(BT$11,$D$15:$BY$15,0))-PV_Zone_Ranking!$F$28)/(PV_Zone_Ranking!$G$28-PV_Zone_Ranking!$F$28))</f>
        <v>16.799370740204573</v>
      </c>
      <c r="BU322">
        <f ca="1">IF(PV_Zone_Ranking!$AK$18="SS",0,IF(PV_Zone_Ranking!$G$26=0,0,1-(INDEX($D322:$BY322, 1, MATCH(BU$11,$D$15:$BY$15,0))-PV_Zone_Ranking!$F$26)/(PV_Zone_Ranking!$G$26-PV_Zone_Ranking!$F$26)))</f>
        <v>19.138888658952798</v>
      </c>
      <c r="BV322">
        <f>IF(PV_Zone_Ranking!$AK$18="TX",0,IF(PV_Zone_Ranking!$G$26=0,0,1-(INDEX($D322:$BY322, 1, MATCH(BV$11,$D$15:$BY$15,0))-PV_Zone_Ranking!$F$26)/(PV_Zone_Ranking!$G$26-PV_Zone_Ranking!$F$26)))</f>
        <v>0</v>
      </c>
      <c r="BW322">
        <v>125</v>
      </c>
      <c r="BX322">
        <f t="shared" ca="1" si="158"/>
        <v>0</v>
      </c>
      <c r="BY322">
        <f t="shared" ca="1" si="158"/>
        <v>0</v>
      </c>
      <c r="BZ322">
        <f t="shared" ca="1" si="158"/>
        <v>0</v>
      </c>
      <c r="CA322">
        <f t="shared" ca="1" si="158"/>
        <v>0</v>
      </c>
      <c r="CB322">
        <f t="shared" ca="1" si="158"/>
        <v>0</v>
      </c>
      <c r="CC322">
        <f t="shared" ca="1" si="158"/>
        <v>0</v>
      </c>
      <c r="CD322">
        <f t="shared" ca="1" si="158"/>
        <v>0</v>
      </c>
      <c r="CE322">
        <f t="shared" ca="1" si="158"/>
        <v>0</v>
      </c>
      <c r="CF322">
        <f t="shared" ca="1" si="158"/>
        <v>0</v>
      </c>
      <c r="CG322">
        <f t="shared" ca="1" si="158"/>
        <v>0</v>
      </c>
      <c r="CH322" s="3">
        <f t="shared" ca="1" si="148"/>
        <v>0</v>
      </c>
      <c r="CI322" s="3">
        <f ca="1">IF($BN322=0,IF(PV_Zone_Ranking!$AK$18="SS",INDEX($D322:$BY322, 1, MATCH(CI$11,$D$15:$BY$15,0)),IF(PV_Zone_Ranking!$AK$18="TX",INDEX($D322:$BY322, 1, MATCH(CI$12,$D$15:$BY$15,0)),"Error")),0)</f>
        <v>0</v>
      </c>
      <c r="CJ322" s="4">
        <f t="shared" ca="1" si="146"/>
        <v>0</v>
      </c>
      <c r="CK322">
        <f t="shared" ca="1" si="149"/>
        <v>0</v>
      </c>
      <c r="CL322">
        <f t="shared" ca="1" si="150"/>
        <v>0</v>
      </c>
      <c r="CM322" s="4" t="str">
        <f ca="1">IF(D322=0,"",IF(CH322=0,"",COUNTIF($CH$16:$CH$197,"&gt;"&amp;CH322)+COUNTIF($CH$197:$CH322,CH322)))</f>
        <v/>
      </c>
      <c r="CN322" t="str">
        <f ca="1">IF(D322=0,"",IF(CH322=0,"",COUNTIFS($CI$16:$CI$197,"&lt;"&amp;CI322,$CI$16:$CI$197,"&lt;&gt;"&amp;0)+COUNTIF($CI$197:$CI322,CI322)))</f>
        <v/>
      </c>
      <c r="CQ322">
        <v>307</v>
      </c>
      <c r="CR322" t="e">
        <f t="shared" ca="1" si="159"/>
        <v>#N/A</v>
      </c>
      <c r="CS322" t="e">
        <f t="shared" ca="1" si="159"/>
        <v>#N/A</v>
      </c>
      <c r="CT322" s="3" t="e">
        <f t="shared" ca="1" si="159"/>
        <v>#N/A</v>
      </c>
      <c r="CU322" s="3" t="e">
        <f t="shared" ca="1" si="159"/>
        <v>#N/A</v>
      </c>
      <c r="CV322" s="4" t="e">
        <f t="shared" ca="1" si="159"/>
        <v>#N/A</v>
      </c>
      <c r="CW322" s="4" t="e">
        <f t="shared" ca="1" si="142"/>
        <v>#N/A</v>
      </c>
      <c r="CY322">
        <v>307</v>
      </c>
      <c r="CZ322" t="e">
        <f t="shared" ca="1" si="163"/>
        <v>#N/A</v>
      </c>
      <c r="DA322" t="e">
        <f t="shared" ca="1" si="163"/>
        <v>#N/A</v>
      </c>
      <c r="DB322" s="3" t="e">
        <f t="shared" ca="1" si="163"/>
        <v>#N/A</v>
      </c>
      <c r="DC322" s="3" t="e">
        <f t="shared" ca="1" si="163"/>
        <v>#N/A</v>
      </c>
      <c r="DD322" s="4" t="e">
        <f t="shared" ca="1" si="163"/>
        <v>#N/A</v>
      </c>
      <c r="DE322" s="4" t="e">
        <f t="shared" ca="1" si="143"/>
        <v>#N/A</v>
      </c>
      <c r="DF322" t="e">
        <f t="shared" ca="1" si="144"/>
        <v>#N/A</v>
      </c>
    </row>
    <row r="323" spans="4:110" x14ac:dyDescent="0.2">
      <c r="D323" s="135">
        <f t="shared" ca="1" si="165"/>
        <v>0</v>
      </c>
      <c r="E323" s="135">
        <f t="shared" ca="1" si="165"/>
        <v>0</v>
      </c>
      <c r="F323" s="135">
        <f t="shared" ca="1" si="165"/>
        <v>0</v>
      </c>
      <c r="G323" s="135">
        <f t="shared" ca="1" si="165"/>
        <v>0</v>
      </c>
      <c r="H323" s="135">
        <f t="shared" ca="1" si="165"/>
        <v>0</v>
      </c>
      <c r="I323" s="135">
        <f t="shared" ca="1" si="165"/>
        <v>0</v>
      </c>
      <c r="J323" s="2">
        <f t="shared" ca="1" si="165"/>
        <v>0</v>
      </c>
      <c r="K323" s="135">
        <f t="shared" ca="1" si="165"/>
        <v>0</v>
      </c>
      <c r="L323" s="135">
        <f t="shared" ca="1" si="165"/>
        <v>0</v>
      </c>
      <c r="M323" s="135">
        <f t="shared" ca="1" si="165"/>
        <v>0</v>
      </c>
      <c r="N323" s="135">
        <f t="shared" ca="1" si="165"/>
        <v>0</v>
      </c>
      <c r="O323" s="135">
        <f t="shared" ca="1" si="165"/>
        <v>0</v>
      </c>
      <c r="P323" s="135">
        <f t="shared" ca="1" si="165"/>
        <v>0</v>
      </c>
      <c r="Q323" s="135">
        <f t="shared" ca="1" si="165"/>
        <v>0</v>
      </c>
      <c r="R323" s="135">
        <f t="shared" ca="1" si="165"/>
        <v>0</v>
      </c>
      <c r="S323" s="135">
        <f t="shared" ca="1" si="165"/>
        <v>0</v>
      </c>
      <c r="T323" s="135">
        <f t="shared" ca="1" si="162"/>
        <v>0</v>
      </c>
      <c r="U323" s="135">
        <f t="shared" ca="1" si="162"/>
        <v>0</v>
      </c>
      <c r="V323" s="135">
        <f t="shared" ca="1" si="162"/>
        <v>0</v>
      </c>
      <c r="W323" s="135">
        <f t="shared" ca="1" si="162"/>
        <v>0</v>
      </c>
      <c r="X323" s="135">
        <f t="shared" ca="1" si="162"/>
        <v>0</v>
      </c>
      <c r="Y323" s="135">
        <f t="shared" ca="1" si="162"/>
        <v>0</v>
      </c>
      <c r="Z323" s="135">
        <f t="shared" ca="1" si="162"/>
        <v>0</v>
      </c>
      <c r="AA323" s="135">
        <f t="shared" ca="1" si="162"/>
        <v>0</v>
      </c>
      <c r="AB323" s="135">
        <f t="shared" ref="T323:AI339" ca="1" si="167">INDIRECT($B$3&amp;"!R"&amp;(ROW()-$D$14)&amp;"C"&amp;(COLUMN()-$C$15),FALSE)</f>
        <v>0</v>
      </c>
      <c r="AC323" s="135">
        <f t="shared" ca="1" si="167"/>
        <v>0</v>
      </c>
      <c r="AD323" s="135">
        <f t="shared" ca="1" si="167"/>
        <v>0</v>
      </c>
      <c r="AE323" s="135">
        <f t="shared" ca="1" si="167"/>
        <v>0</v>
      </c>
      <c r="AF323" s="135">
        <f t="shared" ca="1" si="167"/>
        <v>0</v>
      </c>
      <c r="AG323" s="135">
        <f t="shared" ca="1" si="167"/>
        <v>0</v>
      </c>
      <c r="AH323" s="135">
        <f t="shared" ca="1" si="167"/>
        <v>0</v>
      </c>
      <c r="AI323" s="135">
        <f t="shared" ca="1" si="167"/>
        <v>0</v>
      </c>
      <c r="AJ323" s="135">
        <f t="shared" ca="1" si="164"/>
        <v>0</v>
      </c>
      <c r="AK323" s="135">
        <f t="shared" ca="1" si="164"/>
        <v>0</v>
      </c>
      <c r="AL323" s="135">
        <f t="shared" ca="1" si="164"/>
        <v>0</v>
      </c>
      <c r="AM323" s="135">
        <f t="shared" ca="1" si="164"/>
        <v>0</v>
      </c>
      <c r="AN323" s="135">
        <f t="shared" ca="1" si="164"/>
        <v>0</v>
      </c>
      <c r="AO323" s="135">
        <f t="shared" ca="1" si="164"/>
        <v>0</v>
      </c>
      <c r="AP323" s="135">
        <f t="shared" ca="1" si="164"/>
        <v>0</v>
      </c>
      <c r="AQ323" s="135">
        <f t="shared" ca="1" si="164"/>
        <v>0</v>
      </c>
      <c r="AR323" s="135">
        <f t="shared" ca="1" si="164"/>
        <v>0</v>
      </c>
      <c r="AS323" s="135">
        <f t="shared" ca="1" si="164"/>
        <v>0</v>
      </c>
      <c r="AT323" s="135">
        <f t="shared" ca="1" si="164"/>
        <v>0</v>
      </c>
      <c r="AU323" s="135">
        <f t="shared" ca="1" si="164"/>
        <v>0</v>
      </c>
      <c r="AV323" s="135">
        <f t="shared" ca="1" si="164"/>
        <v>0</v>
      </c>
      <c r="AW323" s="135">
        <f t="shared" ca="1" si="166"/>
        <v>0</v>
      </c>
      <c r="AX323" s="135">
        <f t="shared" ca="1" si="166"/>
        <v>0</v>
      </c>
      <c r="AY323" s="135">
        <f t="shared" ca="1" si="166"/>
        <v>0</v>
      </c>
      <c r="AZ323" s="135">
        <f t="shared" ca="1" si="166"/>
        <v>0</v>
      </c>
      <c r="BA323" s="135">
        <f t="shared" ca="1" si="166"/>
        <v>0</v>
      </c>
      <c r="BB323" s="135">
        <f t="shared" ca="1" si="166"/>
        <v>0</v>
      </c>
      <c r="BC323" s="135">
        <f t="shared" ca="1" si="166"/>
        <v>0</v>
      </c>
      <c r="BD323" s="135">
        <f t="shared" ca="1" si="166"/>
        <v>0</v>
      </c>
      <c r="BE323" s="135">
        <f t="shared" ca="1" si="166"/>
        <v>0</v>
      </c>
      <c r="BF323" s="135">
        <f t="shared" ca="1" si="166"/>
        <v>0</v>
      </c>
      <c r="BG323" s="135">
        <f t="shared" ca="1" si="166"/>
        <v>0</v>
      </c>
      <c r="BH323" s="135">
        <f t="shared" ca="1" si="166"/>
        <v>0</v>
      </c>
      <c r="BI323" s="135">
        <f t="shared" ca="1" si="166"/>
        <v>0</v>
      </c>
      <c r="BJ323" s="135">
        <f t="shared" ca="1" si="166"/>
        <v>0</v>
      </c>
      <c r="BK323" s="135">
        <f t="shared" ca="1" si="166"/>
        <v>0</v>
      </c>
      <c r="BL323" s="135"/>
      <c r="BM323" s="135">
        <f ca="1">IF(INDEX($D323:$BV323, 1, MATCH(BM$11,$D$15:$BV$15,0))&gt;=PV_Zone_Ranking!$C$45,0,1)</f>
        <v>0</v>
      </c>
      <c r="BN323" s="135">
        <f t="shared" ca="1" si="141"/>
        <v>0</v>
      </c>
      <c r="BQ323">
        <f ca="1">IF(PV_Zone_Ranking!$AK$18="SS",0,IF(PV_Zone_Ranking!$G$29=0,0,1-(INDEX($D323:$BY323, 1, MATCH(BQ$11,$D$15:$BY$15,0))-PV_Zone_Ranking!$F$29)/(PV_Zone_Ranking!$G$29-PV_Zone_Ranking!$F$29)))</f>
        <v>3.8575399157771662</v>
      </c>
      <c r="BR323">
        <f>IF(PV_Zone_Ranking!$AK$18="TX",0,IF(PV_Zone_Ranking!$G$29=0,0,1-(INDEX($D323:$BY323, 1, MATCH(BR$11,$D$15:$BY$15,0))-PV_Zone_Ranking!$F$29)/(PV_Zone_Ranking!$G$29-PV_Zone_Ranking!$F$29)))</f>
        <v>0</v>
      </c>
      <c r="BS323">
        <f ca="1">IF(PV_Zone_Ranking!$G$30=0,0,1-(INDEX($D323:$BY323, 1, MATCH(BS$11,$D$15:$BY$15,0))-PV_Zone_Ranking!$F$30)/(PV_Zone_Ranking!$G$30-PV_Zone_Ranking!$F$30))</f>
        <v>1.0774207710083805</v>
      </c>
      <c r="BT323">
        <f ca="1">IF(PV_Zone_Ranking!$G$28=0,0,1-(INDEX($D323:$BY323, 1, MATCH(BT$11,$D$15:$BY$15,0))-PV_Zone_Ranking!$F$28)/(PV_Zone_Ranking!$G$28-PV_Zone_Ranking!$F$28))</f>
        <v>16.799370740204573</v>
      </c>
      <c r="BU323">
        <f ca="1">IF(PV_Zone_Ranking!$AK$18="SS",0,IF(PV_Zone_Ranking!$G$26=0,0,1-(INDEX($D323:$BY323, 1, MATCH(BU$11,$D$15:$BY$15,0))-PV_Zone_Ranking!$F$26)/(PV_Zone_Ranking!$G$26-PV_Zone_Ranking!$F$26)))</f>
        <v>19.138888658952798</v>
      </c>
      <c r="BV323">
        <f>IF(PV_Zone_Ranking!$AK$18="TX",0,IF(PV_Zone_Ranking!$G$26=0,0,1-(INDEX($D323:$BY323, 1, MATCH(BV$11,$D$15:$BY$15,0))-PV_Zone_Ranking!$F$26)/(PV_Zone_Ranking!$G$26-PV_Zone_Ranking!$F$26)))</f>
        <v>0</v>
      </c>
      <c r="BW323">
        <v>126</v>
      </c>
      <c r="BX323">
        <f t="shared" ca="1" si="158"/>
        <v>0</v>
      </c>
      <c r="BY323">
        <f t="shared" ca="1" si="158"/>
        <v>0</v>
      </c>
      <c r="BZ323">
        <f t="shared" ca="1" si="158"/>
        <v>0</v>
      </c>
      <c r="CA323">
        <f t="shared" ca="1" si="158"/>
        <v>0</v>
      </c>
      <c r="CB323">
        <f t="shared" ca="1" si="158"/>
        <v>0</v>
      </c>
      <c r="CC323">
        <f t="shared" ca="1" si="158"/>
        <v>0</v>
      </c>
      <c r="CD323">
        <f t="shared" ca="1" si="158"/>
        <v>0</v>
      </c>
      <c r="CE323">
        <f t="shared" ca="1" si="158"/>
        <v>0</v>
      </c>
      <c r="CF323">
        <f t="shared" ca="1" si="158"/>
        <v>0</v>
      </c>
      <c r="CG323">
        <f t="shared" ca="1" si="158"/>
        <v>0</v>
      </c>
      <c r="CH323" s="3">
        <f t="shared" ca="1" si="148"/>
        <v>0</v>
      </c>
      <c r="CI323" s="3">
        <f ca="1">IF($BN323=0,IF(PV_Zone_Ranking!$AK$18="SS",INDEX($D323:$BY323, 1, MATCH(CI$11,$D$15:$BY$15,0)),IF(PV_Zone_Ranking!$AK$18="TX",INDEX($D323:$BY323, 1, MATCH(CI$12,$D$15:$BY$15,0)),"Error")),0)</f>
        <v>0</v>
      </c>
      <c r="CJ323" s="4">
        <f t="shared" ca="1" si="146"/>
        <v>0</v>
      </c>
      <c r="CK323">
        <f t="shared" ca="1" si="149"/>
        <v>0</v>
      </c>
      <c r="CL323">
        <f t="shared" ca="1" si="150"/>
        <v>0</v>
      </c>
      <c r="CM323" s="4" t="str">
        <f ca="1">IF(D323=0,"",IF(CH323=0,"",COUNTIF($CH$16:$CH$197,"&gt;"&amp;CH323)+COUNTIF($CH$197:$CH323,CH323)))</f>
        <v/>
      </c>
      <c r="CN323" t="str">
        <f ca="1">IF(D323=0,"",IF(CH323=0,"",COUNTIFS($CI$16:$CI$197,"&lt;"&amp;CI323,$CI$16:$CI$197,"&lt;&gt;"&amp;0)+COUNTIF($CI$197:$CI323,CI323)))</f>
        <v/>
      </c>
      <c r="CQ323">
        <v>308</v>
      </c>
      <c r="CR323" t="e">
        <f t="shared" ca="1" si="159"/>
        <v>#N/A</v>
      </c>
      <c r="CS323" t="e">
        <f t="shared" ca="1" si="159"/>
        <v>#N/A</v>
      </c>
      <c r="CT323" s="3" t="e">
        <f t="shared" ca="1" si="159"/>
        <v>#N/A</v>
      </c>
      <c r="CU323" s="3" t="e">
        <f t="shared" ca="1" si="159"/>
        <v>#N/A</v>
      </c>
      <c r="CV323" s="4" t="e">
        <f t="shared" ca="1" si="159"/>
        <v>#N/A</v>
      </c>
      <c r="CW323" s="4" t="e">
        <f t="shared" ca="1" si="142"/>
        <v>#N/A</v>
      </c>
      <c r="CY323">
        <v>308</v>
      </c>
      <c r="CZ323" t="e">
        <f t="shared" ca="1" si="163"/>
        <v>#N/A</v>
      </c>
      <c r="DA323" t="e">
        <f t="shared" ca="1" si="163"/>
        <v>#N/A</v>
      </c>
      <c r="DB323" s="3" t="e">
        <f t="shared" ca="1" si="163"/>
        <v>#N/A</v>
      </c>
      <c r="DC323" s="3" t="e">
        <f t="shared" ca="1" si="163"/>
        <v>#N/A</v>
      </c>
      <c r="DD323" s="4" t="e">
        <f t="shared" ca="1" si="163"/>
        <v>#N/A</v>
      </c>
      <c r="DE323" s="4" t="e">
        <f t="shared" ca="1" si="143"/>
        <v>#N/A</v>
      </c>
      <c r="DF323" t="e">
        <f t="shared" ca="1" si="144"/>
        <v>#N/A</v>
      </c>
    </row>
    <row r="324" spans="4:110" x14ac:dyDescent="0.2">
      <c r="D324" s="135">
        <f t="shared" ca="1" si="165"/>
        <v>0</v>
      </c>
      <c r="E324" s="135">
        <f t="shared" ca="1" si="165"/>
        <v>0</v>
      </c>
      <c r="F324" s="135">
        <f t="shared" ca="1" si="165"/>
        <v>0</v>
      </c>
      <c r="G324" s="135">
        <f t="shared" ca="1" si="165"/>
        <v>0</v>
      </c>
      <c r="H324" s="135">
        <f t="shared" ca="1" si="165"/>
        <v>0</v>
      </c>
      <c r="I324" s="135">
        <f t="shared" ca="1" si="165"/>
        <v>0</v>
      </c>
      <c r="J324" s="2">
        <f t="shared" ca="1" si="165"/>
        <v>0</v>
      </c>
      <c r="K324" s="135">
        <f t="shared" ca="1" si="165"/>
        <v>0</v>
      </c>
      <c r="L324" s="135">
        <f t="shared" ca="1" si="165"/>
        <v>0</v>
      </c>
      <c r="M324" s="135">
        <f t="shared" ca="1" si="165"/>
        <v>0</v>
      </c>
      <c r="N324" s="135">
        <f t="shared" ca="1" si="165"/>
        <v>0</v>
      </c>
      <c r="O324" s="135">
        <f t="shared" ca="1" si="165"/>
        <v>0</v>
      </c>
      <c r="P324" s="135">
        <f t="shared" ca="1" si="165"/>
        <v>0</v>
      </c>
      <c r="Q324" s="135">
        <f t="shared" ca="1" si="165"/>
        <v>0</v>
      </c>
      <c r="R324" s="135">
        <f t="shared" ca="1" si="165"/>
        <v>0</v>
      </c>
      <c r="S324" s="135">
        <f t="shared" ca="1" si="165"/>
        <v>0</v>
      </c>
      <c r="T324" s="135">
        <f t="shared" ca="1" si="167"/>
        <v>0</v>
      </c>
      <c r="U324" s="135">
        <f t="shared" ca="1" si="167"/>
        <v>0</v>
      </c>
      <c r="V324" s="135">
        <f t="shared" ca="1" si="167"/>
        <v>0</v>
      </c>
      <c r="W324" s="135">
        <f t="shared" ca="1" si="167"/>
        <v>0</v>
      </c>
      <c r="X324" s="135">
        <f t="shared" ca="1" si="167"/>
        <v>0</v>
      </c>
      <c r="Y324" s="135">
        <f t="shared" ca="1" si="167"/>
        <v>0</v>
      </c>
      <c r="Z324" s="135">
        <f t="shared" ca="1" si="167"/>
        <v>0</v>
      </c>
      <c r="AA324" s="135">
        <f t="shared" ca="1" si="167"/>
        <v>0</v>
      </c>
      <c r="AB324" s="135">
        <f t="shared" ca="1" si="167"/>
        <v>0</v>
      </c>
      <c r="AC324" s="135">
        <f t="shared" ca="1" si="167"/>
        <v>0</v>
      </c>
      <c r="AD324" s="135">
        <f t="shared" ca="1" si="167"/>
        <v>0</v>
      </c>
      <c r="AE324" s="135">
        <f t="shared" ca="1" si="167"/>
        <v>0</v>
      </c>
      <c r="AF324" s="135">
        <f t="shared" ca="1" si="167"/>
        <v>0</v>
      </c>
      <c r="AG324" s="135">
        <f t="shared" ca="1" si="167"/>
        <v>0</v>
      </c>
      <c r="AH324" s="135">
        <f t="shared" ca="1" si="167"/>
        <v>0</v>
      </c>
      <c r="AI324" s="135">
        <f t="shared" ca="1" si="167"/>
        <v>0</v>
      </c>
      <c r="AJ324" s="135">
        <f t="shared" ca="1" si="164"/>
        <v>0</v>
      </c>
      <c r="AK324" s="135">
        <f t="shared" ca="1" si="164"/>
        <v>0</v>
      </c>
      <c r="AL324" s="135">
        <f t="shared" ca="1" si="164"/>
        <v>0</v>
      </c>
      <c r="AM324" s="135">
        <f t="shared" ca="1" si="164"/>
        <v>0</v>
      </c>
      <c r="AN324" s="135">
        <f t="shared" ca="1" si="164"/>
        <v>0</v>
      </c>
      <c r="AO324" s="135">
        <f t="shared" ca="1" si="164"/>
        <v>0</v>
      </c>
      <c r="AP324" s="135">
        <f t="shared" ca="1" si="164"/>
        <v>0</v>
      </c>
      <c r="AQ324" s="135">
        <f t="shared" ca="1" si="164"/>
        <v>0</v>
      </c>
      <c r="AR324" s="135">
        <f t="shared" ca="1" si="164"/>
        <v>0</v>
      </c>
      <c r="AS324" s="135">
        <f t="shared" ca="1" si="164"/>
        <v>0</v>
      </c>
      <c r="AT324" s="135">
        <f t="shared" ca="1" si="164"/>
        <v>0</v>
      </c>
      <c r="AU324" s="135">
        <f t="shared" ca="1" si="164"/>
        <v>0</v>
      </c>
      <c r="AV324" s="135">
        <f t="shared" ca="1" si="164"/>
        <v>0</v>
      </c>
      <c r="AW324" s="135">
        <f t="shared" ca="1" si="166"/>
        <v>0</v>
      </c>
      <c r="AX324" s="135">
        <f t="shared" ca="1" si="166"/>
        <v>0</v>
      </c>
      <c r="AY324" s="135">
        <f t="shared" ca="1" si="166"/>
        <v>0</v>
      </c>
      <c r="AZ324" s="135">
        <f t="shared" ca="1" si="166"/>
        <v>0</v>
      </c>
      <c r="BA324" s="135">
        <f t="shared" ca="1" si="166"/>
        <v>0</v>
      </c>
      <c r="BB324" s="135">
        <f t="shared" ca="1" si="166"/>
        <v>0</v>
      </c>
      <c r="BC324" s="135">
        <f t="shared" ca="1" si="166"/>
        <v>0</v>
      </c>
      <c r="BD324" s="135">
        <f t="shared" ca="1" si="166"/>
        <v>0</v>
      </c>
      <c r="BE324" s="135">
        <f t="shared" ca="1" si="166"/>
        <v>0</v>
      </c>
      <c r="BF324" s="135">
        <f t="shared" ca="1" si="166"/>
        <v>0</v>
      </c>
      <c r="BG324" s="135">
        <f t="shared" ca="1" si="166"/>
        <v>0</v>
      </c>
      <c r="BH324" s="135">
        <f t="shared" ca="1" si="166"/>
        <v>0</v>
      </c>
      <c r="BI324" s="135">
        <f t="shared" ca="1" si="166"/>
        <v>0</v>
      </c>
      <c r="BJ324" s="135">
        <f t="shared" ca="1" si="166"/>
        <v>0</v>
      </c>
      <c r="BK324" s="135">
        <f t="shared" ca="1" si="166"/>
        <v>0</v>
      </c>
      <c r="BL324" s="135"/>
      <c r="BM324" s="135">
        <f ca="1">IF(INDEX($D324:$BV324, 1, MATCH(BM$11,$D$15:$BV$15,0))&gt;=PV_Zone_Ranking!$C$45,0,1)</f>
        <v>0</v>
      </c>
      <c r="BN324" s="135">
        <f t="shared" ca="1" si="141"/>
        <v>0</v>
      </c>
      <c r="BQ324">
        <f ca="1">IF(PV_Zone_Ranking!$AK$18="SS",0,IF(PV_Zone_Ranking!$G$29=0,0,1-(INDEX($D324:$BY324, 1, MATCH(BQ$11,$D$15:$BY$15,0))-PV_Zone_Ranking!$F$29)/(PV_Zone_Ranking!$G$29-PV_Zone_Ranking!$F$29)))</f>
        <v>3.8575399157771662</v>
      </c>
      <c r="BR324">
        <f>IF(PV_Zone_Ranking!$AK$18="TX",0,IF(PV_Zone_Ranking!$G$29=0,0,1-(INDEX($D324:$BY324, 1, MATCH(BR$11,$D$15:$BY$15,0))-PV_Zone_Ranking!$F$29)/(PV_Zone_Ranking!$G$29-PV_Zone_Ranking!$F$29)))</f>
        <v>0</v>
      </c>
      <c r="BS324">
        <f ca="1">IF(PV_Zone_Ranking!$G$30=0,0,1-(INDEX($D324:$BY324, 1, MATCH(BS$11,$D$15:$BY$15,0))-PV_Zone_Ranking!$F$30)/(PV_Zone_Ranking!$G$30-PV_Zone_Ranking!$F$30))</f>
        <v>1.0774207710083805</v>
      </c>
      <c r="BT324">
        <f ca="1">IF(PV_Zone_Ranking!$G$28=0,0,1-(INDEX($D324:$BY324, 1, MATCH(BT$11,$D$15:$BY$15,0))-PV_Zone_Ranking!$F$28)/(PV_Zone_Ranking!$G$28-PV_Zone_Ranking!$F$28))</f>
        <v>16.799370740204573</v>
      </c>
      <c r="BU324">
        <f ca="1">IF(PV_Zone_Ranking!$AK$18="SS",0,IF(PV_Zone_Ranking!$G$26=0,0,1-(INDEX($D324:$BY324, 1, MATCH(BU$11,$D$15:$BY$15,0))-PV_Zone_Ranking!$F$26)/(PV_Zone_Ranking!$G$26-PV_Zone_Ranking!$F$26)))</f>
        <v>19.138888658952798</v>
      </c>
      <c r="BV324">
        <f>IF(PV_Zone_Ranking!$AK$18="TX",0,IF(PV_Zone_Ranking!$G$26=0,0,1-(INDEX($D324:$BY324, 1, MATCH(BV$11,$D$15:$BY$15,0))-PV_Zone_Ranking!$F$26)/(PV_Zone_Ranking!$G$26-PV_Zone_Ranking!$F$26)))</f>
        <v>0</v>
      </c>
      <c r="BW324">
        <v>127</v>
      </c>
      <c r="BX324">
        <f t="shared" ca="1" si="158"/>
        <v>0</v>
      </c>
      <c r="BY324">
        <f t="shared" ca="1" si="158"/>
        <v>0</v>
      </c>
      <c r="BZ324">
        <f t="shared" ca="1" si="158"/>
        <v>0</v>
      </c>
      <c r="CA324">
        <f t="shared" ca="1" si="158"/>
        <v>0</v>
      </c>
      <c r="CB324">
        <f t="shared" ca="1" si="158"/>
        <v>0</v>
      </c>
      <c r="CC324">
        <f t="shared" ca="1" si="158"/>
        <v>0</v>
      </c>
      <c r="CD324">
        <f t="shared" ca="1" si="158"/>
        <v>0</v>
      </c>
      <c r="CE324">
        <f t="shared" ca="1" si="158"/>
        <v>0</v>
      </c>
      <c r="CF324">
        <f t="shared" ca="1" si="158"/>
        <v>0</v>
      </c>
      <c r="CG324">
        <f t="shared" ca="1" si="158"/>
        <v>0</v>
      </c>
      <c r="CH324" s="3">
        <f t="shared" ca="1" si="148"/>
        <v>0</v>
      </c>
      <c r="CI324" s="3">
        <f ca="1">IF($BN324=0,IF(PV_Zone_Ranking!$AK$18="SS",INDEX($D324:$BY324, 1, MATCH(CI$11,$D$15:$BY$15,0)),IF(PV_Zone_Ranking!$AK$18="TX",INDEX($D324:$BY324, 1, MATCH(CI$12,$D$15:$BY$15,0)),"Error")),0)</f>
        <v>0</v>
      </c>
      <c r="CJ324" s="4">
        <f t="shared" ca="1" si="146"/>
        <v>0</v>
      </c>
      <c r="CK324">
        <f t="shared" ca="1" si="149"/>
        <v>0</v>
      </c>
      <c r="CL324">
        <f t="shared" ca="1" si="150"/>
        <v>0</v>
      </c>
      <c r="CM324" s="4" t="str">
        <f ca="1">IF(D324=0,"",IF(CH324=0,"",COUNTIF($CH$16:$CH$197,"&gt;"&amp;CH324)+COUNTIF($CH$197:$CH324,CH324)))</f>
        <v/>
      </c>
      <c r="CN324" t="str">
        <f ca="1">IF(D324=0,"",IF(CH324=0,"",COUNTIFS($CI$16:$CI$197,"&lt;"&amp;CI324,$CI$16:$CI$197,"&lt;&gt;"&amp;0)+COUNTIF($CI$197:$CI324,CI324)))</f>
        <v/>
      </c>
      <c r="CQ324">
        <v>309</v>
      </c>
      <c r="CR324" t="e">
        <f t="shared" ca="1" si="159"/>
        <v>#N/A</v>
      </c>
      <c r="CS324" t="e">
        <f t="shared" ca="1" si="159"/>
        <v>#N/A</v>
      </c>
      <c r="CT324" s="3" t="e">
        <f t="shared" ca="1" si="159"/>
        <v>#N/A</v>
      </c>
      <c r="CU324" s="3" t="e">
        <f t="shared" ca="1" si="159"/>
        <v>#N/A</v>
      </c>
      <c r="CV324" s="4" t="e">
        <f t="shared" ca="1" si="159"/>
        <v>#N/A</v>
      </c>
      <c r="CW324" s="4" t="e">
        <f t="shared" ca="1" si="142"/>
        <v>#N/A</v>
      </c>
      <c r="CY324">
        <v>309</v>
      </c>
      <c r="CZ324" t="e">
        <f t="shared" ca="1" si="163"/>
        <v>#N/A</v>
      </c>
      <c r="DA324" t="e">
        <f t="shared" ca="1" si="163"/>
        <v>#N/A</v>
      </c>
      <c r="DB324" s="3" t="e">
        <f t="shared" ca="1" si="163"/>
        <v>#N/A</v>
      </c>
      <c r="DC324" s="3" t="e">
        <f t="shared" ca="1" si="163"/>
        <v>#N/A</v>
      </c>
      <c r="DD324" s="4" t="e">
        <f t="shared" ca="1" si="163"/>
        <v>#N/A</v>
      </c>
      <c r="DE324" s="4" t="e">
        <f t="shared" ca="1" si="143"/>
        <v>#N/A</v>
      </c>
      <c r="DF324" t="e">
        <f t="shared" ca="1" si="144"/>
        <v>#N/A</v>
      </c>
    </row>
    <row r="325" spans="4:110" x14ac:dyDescent="0.2">
      <c r="D325" s="135">
        <f t="shared" ca="1" si="165"/>
        <v>0</v>
      </c>
      <c r="E325" s="135">
        <f t="shared" ca="1" si="165"/>
        <v>0</v>
      </c>
      <c r="F325" s="135">
        <f t="shared" ca="1" si="165"/>
        <v>0</v>
      </c>
      <c r="G325" s="135">
        <f t="shared" ca="1" si="165"/>
        <v>0</v>
      </c>
      <c r="H325" s="135">
        <f t="shared" ca="1" si="165"/>
        <v>0</v>
      </c>
      <c r="I325" s="135">
        <f t="shared" ca="1" si="165"/>
        <v>0</v>
      </c>
      <c r="J325" s="2">
        <f t="shared" ca="1" si="165"/>
        <v>0</v>
      </c>
      <c r="K325" s="135">
        <f t="shared" ca="1" si="165"/>
        <v>0</v>
      </c>
      <c r="L325" s="135">
        <f t="shared" ca="1" si="165"/>
        <v>0</v>
      </c>
      <c r="M325" s="135">
        <f t="shared" ca="1" si="165"/>
        <v>0</v>
      </c>
      <c r="N325" s="135">
        <f t="shared" ca="1" si="165"/>
        <v>0</v>
      </c>
      <c r="O325" s="135">
        <f t="shared" ca="1" si="165"/>
        <v>0</v>
      </c>
      <c r="P325" s="135">
        <f t="shared" ca="1" si="165"/>
        <v>0</v>
      </c>
      <c r="Q325" s="135">
        <f t="shared" ca="1" si="165"/>
        <v>0</v>
      </c>
      <c r="R325" s="135">
        <f t="shared" ca="1" si="165"/>
        <v>0</v>
      </c>
      <c r="S325" s="135">
        <f t="shared" ca="1" si="165"/>
        <v>0</v>
      </c>
      <c r="T325" s="135">
        <f t="shared" ca="1" si="167"/>
        <v>0</v>
      </c>
      <c r="U325" s="135">
        <f t="shared" ca="1" si="167"/>
        <v>0</v>
      </c>
      <c r="V325" s="135">
        <f t="shared" ca="1" si="167"/>
        <v>0</v>
      </c>
      <c r="W325" s="135">
        <f t="shared" ca="1" si="167"/>
        <v>0</v>
      </c>
      <c r="X325" s="135">
        <f t="shared" ca="1" si="167"/>
        <v>0</v>
      </c>
      <c r="Y325" s="135">
        <f t="shared" ca="1" si="167"/>
        <v>0</v>
      </c>
      <c r="Z325" s="135">
        <f t="shared" ca="1" si="167"/>
        <v>0</v>
      </c>
      <c r="AA325" s="135">
        <f t="shared" ca="1" si="167"/>
        <v>0</v>
      </c>
      <c r="AB325" s="135">
        <f t="shared" ca="1" si="167"/>
        <v>0</v>
      </c>
      <c r="AC325" s="135">
        <f t="shared" ca="1" si="167"/>
        <v>0</v>
      </c>
      <c r="AD325" s="135">
        <f t="shared" ca="1" si="167"/>
        <v>0</v>
      </c>
      <c r="AE325" s="135">
        <f t="shared" ca="1" si="167"/>
        <v>0</v>
      </c>
      <c r="AF325" s="135">
        <f t="shared" ca="1" si="167"/>
        <v>0</v>
      </c>
      <c r="AG325" s="135">
        <f t="shared" ca="1" si="167"/>
        <v>0</v>
      </c>
      <c r="AH325" s="135">
        <f t="shared" ca="1" si="167"/>
        <v>0</v>
      </c>
      <c r="AI325" s="135">
        <f t="shared" ca="1" si="167"/>
        <v>0</v>
      </c>
      <c r="AJ325" s="135">
        <f t="shared" ca="1" si="164"/>
        <v>0</v>
      </c>
      <c r="AK325" s="135">
        <f t="shared" ca="1" si="164"/>
        <v>0</v>
      </c>
      <c r="AL325" s="135">
        <f t="shared" ca="1" si="164"/>
        <v>0</v>
      </c>
      <c r="AM325" s="135">
        <f t="shared" ca="1" si="164"/>
        <v>0</v>
      </c>
      <c r="AN325" s="135">
        <f t="shared" ca="1" si="164"/>
        <v>0</v>
      </c>
      <c r="AO325" s="135">
        <f t="shared" ca="1" si="164"/>
        <v>0</v>
      </c>
      <c r="AP325" s="135">
        <f t="shared" ca="1" si="164"/>
        <v>0</v>
      </c>
      <c r="AQ325" s="135">
        <f t="shared" ca="1" si="164"/>
        <v>0</v>
      </c>
      <c r="AR325" s="135">
        <f t="shared" ca="1" si="164"/>
        <v>0</v>
      </c>
      <c r="AS325" s="135">
        <f t="shared" ca="1" si="164"/>
        <v>0</v>
      </c>
      <c r="AT325" s="135">
        <f t="shared" ca="1" si="164"/>
        <v>0</v>
      </c>
      <c r="AU325" s="135">
        <f t="shared" ca="1" si="164"/>
        <v>0</v>
      </c>
      <c r="AV325" s="135">
        <f t="shared" ca="1" si="164"/>
        <v>0</v>
      </c>
      <c r="AW325" s="135">
        <f t="shared" ca="1" si="166"/>
        <v>0</v>
      </c>
      <c r="AX325" s="135">
        <f t="shared" ca="1" si="166"/>
        <v>0</v>
      </c>
      <c r="AY325" s="135">
        <f t="shared" ca="1" si="166"/>
        <v>0</v>
      </c>
      <c r="AZ325" s="135">
        <f t="shared" ca="1" si="166"/>
        <v>0</v>
      </c>
      <c r="BA325" s="135">
        <f t="shared" ca="1" si="166"/>
        <v>0</v>
      </c>
      <c r="BB325" s="135">
        <f t="shared" ca="1" si="166"/>
        <v>0</v>
      </c>
      <c r="BC325" s="135">
        <f t="shared" ca="1" si="166"/>
        <v>0</v>
      </c>
      <c r="BD325" s="135">
        <f t="shared" ca="1" si="166"/>
        <v>0</v>
      </c>
      <c r="BE325" s="135">
        <f t="shared" ca="1" si="166"/>
        <v>0</v>
      </c>
      <c r="BF325" s="135">
        <f t="shared" ca="1" si="166"/>
        <v>0</v>
      </c>
      <c r="BG325" s="135">
        <f t="shared" ca="1" si="166"/>
        <v>0</v>
      </c>
      <c r="BH325" s="135">
        <f t="shared" ca="1" si="166"/>
        <v>0</v>
      </c>
      <c r="BI325" s="135">
        <f t="shared" ca="1" si="166"/>
        <v>0</v>
      </c>
      <c r="BJ325" s="135">
        <f t="shared" ca="1" si="166"/>
        <v>0</v>
      </c>
      <c r="BK325" s="135">
        <f t="shared" ca="1" si="166"/>
        <v>0</v>
      </c>
      <c r="BL325" s="135"/>
      <c r="BM325" s="135">
        <f ca="1">IF(INDEX($D325:$BV325, 1, MATCH(BM$11,$D$15:$BV$15,0))&gt;=PV_Zone_Ranking!$C$45,0,1)</f>
        <v>0</v>
      </c>
      <c r="BN325" s="135">
        <f t="shared" ca="1" si="141"/>
        <v>0</v>
      </c>
      <c r="BQ325">
        <f ca="1">IF(PV_Zone_Ranking!$AK$18="SS",0,IF(PV_Zone_Ranking!$G$29=0,0,1-(INDEX($D325:$BY325, 1, MATCH(BQ$11,$D$15:$BY$15,0))-PV_Zone_Ranking!$F$29)/(PV_Zone_Ranking!$G$29-PV_Zone_Ranking!$F$29)))</f>
        <v>3.8575399157771662</v>
      </c>
      <c r="BR325">
        <f>IF(PV_Zone_Ranking!$AK$18="TX",0,IF(PV_Zone_Ranking!$G$29=0,0,1-(INDEX($D325:$BY325, 1, MATCH(BR$11,$D$15:$BY$15,0))-PV_Zone_Ranking!$F$29)/(PV_Zone_Ranking!$G$29-PV_Zone_Ranking!$F$29)))</f>
        <v>0</v>
      </c>
      <c r="BS325">
        <f ca="1">IF(PV_Zone_Ranking!$G$30=0,0,1-(INDEX($D325:$BY325, 1, MATCH(BS$11,$D$15:$BY$15,0))-PV_Zone_Ranking!$F$30)/(PV_Zone_Ranking!$G$30-PV_Zone_Ranking!$F$30))</f>
        <v>1.0774207710083805</v>
      </c>
      <c r="BT325">
        <f ca="1">IF(PV_Zone_Ranking!$G$28=0,0,1-(INDEX($D325:$BY325, 1, MATCH(BT$11,$D$15:$BY$15,0))-PV_Zone_Ranking!$F$28)/(PV_Zone_Ranking!$G$28-PV_Zone_Ranking!$F$28))</f>
        <v>16.799370740204573</v>
      </c>
      <c r="BU325">
        <f ca="1">IF(PV_Zone_Ranking!$AK$18="SS",0,IF(PV_Zone_Ranking!$G$26=0,0,1-(INDEX($D325:$BY325, 1, MATCH(BU$11,$D$15:$BY$15,0))-PV_Zone_Ranking!$F$26)/(PV_Zone_Ranking!$G$26-PV_Zone_Ranking!$F$26)))</f>
        <v>19.138888658952798</v>
      </c>
      <c r="BV325">
        <f>IF(PV_Zone_Ranking!$AK$18="TX",0,IF(PV_Zone_Ranking!$G$26=0,0,1-(INDEX($D325:$BY325, 1, MATCH(BV$11,$D$15:$BY$15,0))-PV_Zone_Ranking!$F$26)/(PV_Zone_Ranking!$G$26-PV_Zone_Ranking!$F$26)))</f>
        <v>0</v>
      </c>
      <c r="BW325">
        <v>128</v>
      </c>
      <c r="BX325">
        <f t="shared" ca="1" si="158"/>
        <v>0</v>
      </c>
      <c r="BY325">
        <f t="shared" ca="1" si="158"/>
        <v>0</v>
      </c>
      <c r="BZ325">
        <f t="shared" ca="1" si="158"/>
        <v>0</v>
      </c>
      <c r="CA325">
        <f t="shared" ca="1" si="158"/>
        <v>0</v>
      </c>
      <c r="CB325">
        <f t="shared" ca="1" si="158"/>
        <v>0</v>
      </c>
      <c r="CC325">
        <f t="shared" ca="1" si="158"/>
        <v>0</v>
      </c>
      <c r="CD325">
        <f t="shared" ca="1" si="158"/>
        <v>0</v>
      </c>
      <c r="CE325">
        <f t="shared" ca="1" si="158"/>
        <v>0</v>
      </c>
      <c r="CF325">
        <f t="shared" ca="1" si="158"/>
        <v>0</v>
      </c>
      <c r="CG325">
        <f t="shared" ca="1" si="158"/>
        <v>0</v>
      </c>
      <c r="CH325" s="3">
        <f t="shared" ca="1" si="148"/>
        <v>0</v>
      </c>
      <c r="CI325" s="3">
        <f ca="1">IF($BN325=0,IF(PV_Zone_Ranking!$AK$18="SS",INDEX($D325:$BY325, 1, MATCH(CI$11,$D$15:$BY$15,0)),IF(PV_Zone_Ranking!$AK$18="TX",INDEX($D325:$BY325, 1, MATCH(CI$12,$D$15:$BY$15,0)),"Error")),0)</f>
        <v>0</v>
      </c>
      <c r="CJ325" s="4">
        <f t="shared" ca="1" si="146"/>
        <v>0</v>
      </c>
      <c r="CK325">
        <f t="shared" ca="1" si="149"/>
        <v>0</v>
      </c>
      <c r="CL325">
        <f t="shared" ca="1" si="150"/>
        <v>0</v>
      </c>
      <c r="CM325" s="4" t="str">
        <f ca="1">IF(D325=0,"",IF(CH325=0,"",COUNTIF($CH$16:$CH$197,"&gt;"&amp;CH325)+COUNTIF($CH$197:$CH325,CH325)))</f>
        <v/>
      </c>
      <c r="CN325" t="str">
        <f ca="1">IF(D325=0,"",IF(CH325=0,"",COUNTIFS($CI$16:$CI$197,"&lt;"&amp;CI325,$CI$16:$CI$197,"&lt;&gt;"&amp;0)+COUNTIF($CI$197:$CI325,CI325)))</f>
        <v/>
      </c>
      <c r="CQ325">
        <v>310</v>
      </c>
      <c r="CR325" t="e">
        <f t="shared" ca="1" si="159"/>
        <v>#N/A</v>
      </c>
      <c r="CS325" t="e">
        <f t="shared" ca="1" si="159"/>
        <v>#N/A</v>
      </c>
      <c r="CT325" s="3" t="e">
        <f t="shared" ca="1" si="159"/>
        <v>#N/A</v>
      </c>
      <c r="CU325" s="3" t="e">
        <f t="shared" ca="1" si="159"/>
        <v>#N/A</v>
      </c>
      <c r="CV325" s="4" t="e">
        <f t="shared" ca="1" si="159"/>
        <v>#N/A</v>
      </c>
      <c r="CW325" s="4" t="e">
        <f t="shared" ca="1" si="142"/>
        <v>#N/A</v>
      </c>
      <c r="CY325">
        <v>310</v>
      </c>
      <c r="CZ325" t="e">
        <f t="shared" ca="1" si="163"/>
        <v>#N/A</v>
      </c>
      <c r="DA325" t="e">
        <f t="shared" ca="1" si="163"/>
        <v>#N/A</v>
      </c>
      <c r="DB325" s="3" t="e">
        <f t="shared" ca="1" si="163"/>
        <v>#N/A</v>
      </c>
      <c r="DC325" s="3" t="e">
        <f t="shared" ca="1" si="163"/>
        <v>#N/A</v>
      </c>
      <c r="DD325" s="4" t="e">
        <f t="shared" ca="1" si="163"/>
        <v>#N/A</v>
      </c>
      <c r="DE325" s="4" t="e">
        <f t="shared" ca="1" si="143"/>
        <v>#N/A</v>
      </c>
      <c r="DF325" t="e">
        <f t="shared" ca="1" si="144"/>
        <v>#N/A</v>
      </c>
    </row>
    <row r="326" spans="4:110" x14ac:dyDescent="0.2">
      <c r="D326" s="135">
        <f t="shared" ca="1" si="165"/>
        <v>0</v>
      </c>
      <c r="E326" s="135">
        <f t="shared" ca="1" si="165"/>
        <v>0</v>
      </c>
      <c r="F326" s="135">
        <f t="shared" ca="1" si="165"/>
        <v>0</v>
      </c>
      <c r="G326" s="135">
        <f t="shared" ca="1" si="165"/>
        <v>0</v>
      </c>
      <c r="H326" s="135">
        <f t="shared" ca="1" si="165"/>
        <v>0</v>
      </c>
      <c r="I326" s="135">
        <f t="shared" ca="1" si="165"/>
        <v>0</v>
      </c>
      <c r="J326" s="2">
        <f t="shared" ca="1" si="165"/>
        <v>0</v>
      </c>
      <c r="K326" s="135">
        <f t="shared" ca="1" si="165"/>
        <v>0</v>
      </c>
      <c r="L326" s="135">
        <f t="shared" ca="1" si="165"/>
        <v>0</v>
      </c>
      <c r="M326" s="135">
        <f t="shared" ca="1" si="165"/>
        <v>0</v>
      </c>
      <c r="N326" s="135">
        <f t="shared" ca="1" si="165"/>
        <v>0</v>
      </c>
      <c r="O326" s="135">
        <f t="shared" ca="1" si="165"/>
        <v>0</v>
      </c>
      <c r="P326" s="135">
        <f t="shared" ca="1" si="165"/>
        <v>0</v>
      </c>
      <c r="Q326" s="135">
        <f t="shared" ca="1" si="165"/>
        <v>0</v>
      </c>
      <c r="R326" s="135">
        <f t="shared" ca="1" si="165"/>
        <v>0</v>
      </c>
      <c r="S326" s="135">
        <f t="shared" ca="1" si="165"/>
        <v>0</v>
      </c>
      <c r="T326" s="135">
        <f t="shared" ca="1" si="167"/>
        <v>0</v>
      </c>
      <c r="U326" s="135">
        <f t="shared" ca="1" si="167"/>
        <v>0</v>
      </c>
      <c r="V326" s="135">
        <f t="shared" ca="1" si="167"/>
        <v>0</v>
      </c>
      <c r="W326" s="135">
        <f t="shared" ca="1" si="167"/>
        <v>0</v>
      </c>
      <c r="X326" s="135">
        <f t="shared" ca="1" si="167"/>
        <v>0</v>
      </c>
      <c r="Y326" s="135">
        <f t="shared" ca="1" si="167"/>
        <v>0</v>
      </c>
      <c r="Z326" s="135">
        <f t="shared" ca="1" si="167"/>
        <v>0</v>
      </c>
      <c r="AA326" s="135">
        <f t="shared" ca="1" si="167"/>
        <v>0</v>
      </c>
      <c r="AB326" s="135">
        <f t="shared" ca="1" si="167"/>
        <v>0</v>
      </c>
      <c r="AC326" s="135">
        <f t="shared" ca="1" si="167"/>
        <v>0</v>
      </c>
      <c r="AD326" s="135">
        <f t="shared" ca="1" si="167"/>
        <v>0</v>
      </c>
      <c r="AE326" s="135">
        <f t="shared" ca="1" si="167"/>
        <v>0</v>
      </c>
      <c r="AF326" s="135">
        <f t="shared" ca="1" si="167"/>
        <v>0</v>
      </c>
      <c r="AG326" s="135">
        <f t="shared" ca="1" si="167"/>
        <v>0</v>
      </c>
      <c r="AH326" s="135">
        <f t="shared" ca="1" si="167"/>
        <v>0</v>
      </c>
      <c r="AI326" s="135">
        <f t="shared" ca="1" si="167"/>
        <v>0</v>
      </c>
      <c r="AJ326" s="135">
        <f t="shared" ca="1" si="164"/>
        <v>0</v>
      </c>
      <c r="AK326" s="135">
        <f t="shared" ca="1" si="164"/>
        <v>0</v>
      </c>
      <c r="AL326" s="135">
        <f t="shared" ca="1" si="164"/>
        <v>0</v>
      </c>
      <c r="AM326" s="135">
        <f t="shared" ca="1" si="164"/>
        <v>0</v>
      </c>
      <c r="AN326" s="135">
        <f t="shared" ca="1" si="164"/>
        <v>0</v>
      </c>
      <c r="AO326" s="135">
        <f t="shared" ca="1" si="164"/>
        <v>0</v>
      </c>
      <c r="AP326" s="135">
        <f t="shared" ca="1" si="164"/>
        <v>0</v>
      </c>
      <c r="AQ326" s="135">
        <f t="shared" ca="1" si="164"/>
        <v>0</v>
      </c>
      <c r="AR326" s="135">
        <f t="shared" ca="1" si="164"/>
        <v>0</v>
      </c>
      <c r="AS326" s="135">
        <f t="shared" ca="1" si="164"/>
        <v>0</v>
      </c>
      <c r="AT326" s="135">
        <f t="shared" ca="1" si="164"/>
        <v>0</v>
      </c>
      <c r="AU326" s="135">
        <f t="shared" ca="1" si="164"/>
        <v>0</v>
      </c>
      <c r="AV326" s="135">
        <f t="shared" ca="1" si="164"/>
        <v>0</v>
      </c>
      <c r="AW326" s="135">
        <f t="shared" ca="1" si="166"/>
        <v>0</v>
      </c>
      <c r="AX326" s="135">
        <f t="shared" ca="1" si="166"/>
        <v>0</v>
      </c>
      <c r="AY326" s="135">
        <f t="shared" ca="1" si="166"/>
        <v>0</v>
      </c>
      <c r="AZ326" s="135">
        <f t="shared" ca="1" si="166"/>
        <v>0</v>
      </c>
      <c r="BA326" s="135">
        <f t="shared" ca="1" si="166"/>
        <v>0</v>
      </c>
      <c r="BB326" s="135">
        <f t="shared" ca="1" si="166"/>
        <v>0</v>
      </c>
      <c r="BC326" s="135">
        <f t="shared" ca="1" si="166"/>
        <v>0</v>
      </c>
      <c r="BD326" s="135">
        <f t="shared" ca="1" si="166"/>
        <v>0</v>
      </c>
      <c r="BE326" s="135">
        <f t="shared" ca="1" si="166"/>
        <v>0</v>
      </c>
      <c r="BF326" s="135">
        <f t="shared" ca="1" si="166"/>
        <v>0</v>
      </c>
      <c r="BG326" s="135">
        <f t="shared" ca="1" si="166"/>
        <v>0</v>
      </c>
      <c r="BH326" s="135">
        <f t="shared" ca="1" si="166"/>
        <v>0</v>
      </c>
      <c r="BI326" s="135">
        <f t="shared" ca="1" si="166"/>
        <v>0</v>
      </c>
      <c r="BJ326" s="135">
        <f t="shared" ca="1" si="166"/>
        <v>0</v>
      </c>
      <c r="BK326" s="135">
        <f t="shared" ca="1" si="166"/>
        <v>0</v>
      </c>
      <c r="BL326" s="135"/>
      <c r="BM326" s="135">
        <f ca="1">IF(INDEX($D326:$BV326, 1, MATCH(BM$11,$D$15:$BV$15,0))&gt;=PV_Zone_Ranking!$C$45,0,1)</f>
        <v>0</v>
      </c>
      <c r="BN326" s="135">
        <f t="shared" ref="BN326:BN345" ca="1" si="168">SUM(BM326)</f>
        <v>0</v>
      </c>
      <c r="BQ326">
        <f ca="1">IF(PV_Zone_Ranking!$AK$18="SS",0,IF(PV_Zone_Ranking!$G$29=0,0,1-(INDEX($D326:$BY326, 1, MATCH(BQ$11,$D$15:$BY$15,0))-PV_Zone_Ranking!$F$29)/(PV_Zone_Ranking!$G$29-PV_Zone_Ranking!$F$29)))</f>
        <v>3.8575399157771662</v>
      </c>
      <c r="BR326">
        <f>IF(PV_Zone_Ranking!$AK$18="TX",0,IF(PV_Zone_Ranking!$G$29=0,0,1-(INDEX($D326:$BY326, 1, MATCH(BR$11,$D$15:$BY$15,0))-PV_Zone_Ranking!$F$29)/(PV_Zone_Ranking!$G$29-PV_Zone_Ranking!$F$29)))</f>
        <v>0</v>
      </c>
      <c r="BS326">
        <f ca="1">IF(PV_Zone_Ranking!$G$30=0,0,1-(INDEX($D326:$BY326, 1, MATCH(BS$11,$D$15:$BY$15,0))-PV_Zone_Ranking!$F$30)/(PV_Zone_Ranking!$G$30-PV_Zone_Ranking!$F$30))</f>
        <v>1.0774207710083805</v>
      </c>
      <c r="BT326">
        <f ca="1">IF(PV_Zone_Ranking!$G$28=0,0,1-(INDEX($D326:$BY326, 1, MATCH(BT$11,$D$15:$BY$15,0))-PV_Zone_Ranking!$F$28)/(PV_Zone_Ranking!$G$28-PV_Zone_Ranking!$F$28))</f>
        <v>16.799370740204573</v>
      </c>
      <c r="BU326">
        <f ca="1">IF(PV_Zone_Ranking!$AK$18="SS",0,IF(PV_Zone_Ranking!$G$26=0,0,1-(INDEX($D326:$BY326, 1, MATCH(BU$11,$D$15:$BY$15,0))-PV_Zone_Ranking!$F$26)/(PV_Zone_Ranking!$G$26-PV_Zone_Ranking!$F$26)))</f>
        <v>19.138888658952798</v>
      </c>
      <c r="BV326">
        <f>IF(PV_Zone_Ranking!$AK$18="TX",0,IF(PV_Zone_Ranking!$G$26=0,0,1-(INDEX($D326:$BY326, 1, MATCH(BV$11,$D$15:$BY$15,0))-PV_Zone_Ranking!$F$26)/(PV_Zone_Ranking!$G$26-PV_Zone_Ranking!$F$26)))</f>
        <v>0</v>
      </c>
      <c r="BW326">
        <v>129</v>
      </c>
      <c r="BX326">
        <f t="shared" ca="1" si="158"/>
        <v>0</v>
      </c>
      <c r="BY326">
        <f t="shared" ca="1" si="158"/>
        <v>0</v>
      </c>
      <c r="BZ326">
        <f t="shared" ca="1" si="158"/>
        <v>0</v>
      </c>
      <c r="CA326">
        <f t="shared" ca="1" si="158"/>
        <v>0</v>
      </c>
      <c r="CB326">
        <f t="shared" ca="1" si="158"/>
        <v>0</v>
      </c>
      <c r="CC326">
        <f t="shared" ref="BX326:CG345" ca="1" si="169">INDEX($D326:$BV326, 1, MATCH(CC$15,$D$15:$BV$15,0))</f>
        <v>0</v>
      </c>
      <c r="CD326">
        <f t="shared" ca="1" si="169"/>
        <v>0</v>
      </c>
      <c r="CE326">
        <f t="shared" ca="1" si="169"/>
        <v>0</v>
      </c>
      <c r="CF326">
        <f t="shared" ca="1" si="169"/>
        <v>0</v>
      </c>
      <c r="CG326">
        <f t="shared" ca="1" si="169"/>
        <v>0</v>
      </c>
      <c r="CH326" s="3">
        <f t="shared" ca="1" si="148"/>
        <v>0</v>
      </c>
      <c r="CI326" s="3">
        <f ca="1">IF($BN326=0,IF(PV_Zone_Ranking!$AK$18="SS",INDEX($D326:$BY326, 1, MATCH(CI$11,$D$15:$BY$15,0)),IF(PV_Zone_Ranking!$AK$18="TX",INDEX($D326:$BY326, 1, MATCH(CI$12,$D$15:$BY$15,0)),"Error")),0)</f>
        <v>0</v>
      </c>
      <c r="CJ326" s="4">
        <f t="shared" ca="1" si="146"/>
        <v>0</v>
      </c>
      <c r="CK326">
        <f t="shared" ca="1" si="149"/>
        <v>0</v>
      </c>
      <c r="CL326">
        <f t="shared" ca="1" si="150"/>
        <v>0</v>
      </c>
      <c r="CM326" s="4" t="str">
        <f ca="1">IF(D326=0,"",IF(CH326=0,"",COUNTIF($CH$16:$CH$197,"&gt;"&amp;CH326)+COUNTIF($CH$197:$CH326,CH326)))</f>
        <v/>
      </c>
      <c r="CN326" t="str">
        <f ca="1">IF(D326=0,"",IF(CH326=0,"",COUNTIFS($CI$16:$CI$197,"&lt;"&amp;CI326,$CI$16:$CI$197,"&lt;&gt;"&amp;0)+COUNTIF($CI$197:$CI326,CI326)))</f>
        <v/>
      </c>
      <c r="CQ326">
        <v>311</v>
      </c>
      <c r="CR326" t="e">
        <f t="shared" ca="1" si="159"/>
        <v>#N/A</v>
      </c>
      <c r="CS326" t="e">
        <f t="shared" ca="1" si="159"/>
        <v>#N/A</v>
      </c>
      <c r="CT326" s="3" t="e">
        <f t="shared" ca="1" si="159"/>
        <v>#N/A</v>
      </c>
      <c r="CU326" s="3" t="e">
        <f t="shared" ca="1" si="159"/>
        <v>#N/A</v>
      </c>
      <c r="CV326" s="4" t="e">
        <f t="shared" ca="1" si="159"/>
        <v>#N/A</v>
      </c>
      <c r="CW326" s="4" t="e">
        <f t="shared" ref="CW326:CW345" ca="1" si="170">CW325+CV326/1000</f>
        <v>#N/A</v>
      </c>
      <c r="CY326">
        <v>311</v>
      </c>
      <c r="CZ326" t="e">
        <f t="shared" ca="1" si="163"/>
        <v>#N/A</v>
      </c>
      <c r="DA326" t="e">
        <f t="shared" ca="1" si="163"/>
        <v>#N/A</v>
      </c>
      <c r="DB326" s="3" t="e">
        <f t="shared" ca="1" si="163"/>
        <v>#N/A</v>
      </c>
      <c r="DC326" s="3" t="e">
        <f t="shared" ca="1" si="163"/>
        <v>#N/A</v>
      </c>
      <c r="DD326" s="4" t="e">
        <f t="shared" ca="1" si="163"/>
        <v>#N/A</v>
      </c>
      <c r="DE326" s="4" t="e">
        <f t="shared" ref="DE326:DE345" ca="1" si="171">DE325+DD326/1000</f>
        <v>#N/A</v>
      </c>
      <c r="DF326" t="e">
        <f t="shared" ref="DF326:DF345" ca="1" si="172">CHAR(39)&amp;DA326&amp;CHAR(39)</f>
        <v>#N/A</v>
      </c>
    </row>
    <row r="327" spans="4:110" x14ac:dyDescent="0.2">
      <c r="D327" s="135">
        <f t="shared" ca="1" si="165"/>
        <v>0</v>
      </c>
      <c r="E327" s="135">
        <f t="shared" ca="1" si="165"/>
        <v>0</v>
      </c>
      <c r="F327" s="135">
        <f t="shared" ca="1" si="165"/>
        <v>0</v>
      </c>
      <c r="G327" s="135">
        <f t="shared" ca="1" si="165"/>
        <v>0</v>
      </c>
      <c r="H327" s="135">
        <f t="shared" ca="1" si="165"/>
        <v>0</v>
      </c>
      <c r="I327" s="135">
        <f t="shared" ca="1" si="165"/>
        <v>0</v>
      </c>
      <c r="J327" s="2">
        <f t="shared" ca="1" si="165"/>
        <v>0</v>
      </c>
      <c r="K327" s="135">
        <f t="shared" ca="1" si="165"/>
        <v>0</v>
      </c>
      <c r="L327" s="135">
        <f t="shared" ca="1" si="165"/>
        <v>0</v>
      </c>
      <c r="M327" s="135">
        <f t="shared" ca="1" si="165"/>
        <v>0</v>
      </c>
      <c r="N327" s="135">
        <f t="shared" ca="1" si="165"/>
        <v>0</v>
      </c>
      <c r="O327" s="135">
        <f t="shared" ca="1" si="165"/>
        <v>0</v>
      </c>
      <c r="P327" s="135">
        <f t="shared" ca="1" si="165"/>
        <v>0</v>
      </c>
      <c r="Q327" s="135">
        <f t="shared" ca="1" si="165"/>
        <v>0</v>
      </c>
      <c r="R327" s="135">
        <f t="shared" ca="1" si="165"/>
        <v>0</v>
      </c>
      <c r="S327" s="135">
        <f t="shared" ca="1" si="165"/>
        <v>0</v>
      </c>
      <c r="T327" s="135">
        <f t="shared" ca="1" si="167"/>
        <v>0</v>
      </c>
      <c r="U327" s="135">
        <f t="shared" ca="1" si="167"/>
        <v>0</v>
      </c>
      <c r="V327" s="135">
        <f t="shared" ca="1" si="167"/>
        <v>0</v>
      </c>
      <c r="W327" s="135">
        <f t="shared" ca="1" si="167"/>
        <v>0</v>
      </c>
      <c r="X327" s="135">
        <f t="shared" ca="1" si="167"/>
        <v>0</v>
      </c>
      <c r="Y327" s="135">
        <f t="shared" ca="1" si="167"/>
        <v>0</v>
      </c>
      <c r="Z327" s="135">
        <f t="shared" ca="1" si="167"/>
        <v>0</v>
      </c>
      <c r="AA327" s="135">
        <f t="shared" ca="1" si="167"/>
        <v>0</v>
      </c>
      <c r="AB327" s="135">
        <f t="shared" ca="1" si="167"/>
        <v>0</v>
      </c>
      <c r="AC327" s="135">
        <f t="shared" ca="1" si="167"/>
        <v>0</v>
      </c>
      <c r="AD327" s="135">
        <f t="shared" ca="1" si="167"/>
        <v>0</v>
      </c>
      <c r="AE327" s="135">
        <f t="shared" ca="1" si="167"/>
        <v>0</v>
      </c>
      <c r="AF327" s="135">
        <f t="shared" ca="1" si="167"/>
        <v>0</v>
      </c>
      <c r="AG327" s="135">
        <f t="shared" ca="1" si="167"/>
        <v>0</v>
      </c>
      <c r="AH327" s="135">
        <f t="shared" ca="1" si="167"/>
        <v>0</v>
      </c>
      <c r="AI327" s="135">
        <f t="shared" ca="1" si="167"/>
        <v>0</v>
      </c>
      <c r="AJ327" s="135">
        <f t="shared" ca="1" si="164"/>
        <v>0</v>
      </c>
      <c r="AK327" s="135">
        <f t="shared" ca="1" si="164"/>
        <v>0</v>
      </c>
      <c r="AL327" s="135">
        <f t="shared" ca="1" si="164"/>
        <v>0</v>
      </c>
      <c r="AM327" s="135">
        <f t="shared" ca="1" si="164"/>
        <v>0</v>
      </c>
      <c r="AN327" s="135">
        <f t="shared" ca="1" si="164"/>
        <v>0</v>
      </c>
      <c r="AO327" s="135">
        <f t="shared" ca="1" si="164"/>
        <v>0</v>
      </c>
      <c r="AP327" s="135">
        <f t="shared" ca="1" si="164"/>
        <v>0</v>
      </c>
      <c r="AQ327" s="135">
        <f t="shared" ca="1" si="164"/>
        <v>0</v>
      </c>
      <c r="AR327" s="135">
        <f t="shared" ca="1" si="164"/>
        <v>0</v>
      </c>
      <c r="AS327" s="135">
        <f t="shared" ca="1" si="164"/>
        <v>0</v>
      </c>
      <c r="AT327" s="135">
        <f t="shared" ca="1" si="164"/>
        <v>0</v>
      </c>
      <c r="AU327" s="135">
        <f t="shared" ca="1" si="164"/>
        <v>0</v>
      </c>
      <c r="AV327" s="135">
        <f t="shared" ca="1" si="164"/>
        <v>0</v>
      </c>
      <c r="AW327" s="135">
        <f t="shared" ca="1" si="166"/>
        <v>0</v>
      </c>
      <c r="AX327" s="135">
        <f t="shared" ca="1" si="166"/>
        <v>0</v>
      </c>
      <c r="AY327" s="135">
        <f t="shared" ca="1" si="166"/>
        <v>0</v>
      </c>
      <c r="AZ327" s="135">
        <f t="shared" ca="1" si="166"/>
        <v>0</v>
      </c>
      <c r="BA327" s="135">
        <f t="shared" ca="1" si="166"/>
        <v>0</v>
      </c>
      <c r="BB327" s="135">
        <f t="shared" ca="1" si="166"/>
        <v>0</v>
      </c>
      <c r="BC327" s="135">
        <f t="shared" ca="1" si="166"/>
        <v>0</v>
      </c>
      <c r="BD327" s="135">
        <f t="shared" ca="1" si="166"/>
        <v>0</v>
      </c>
      <c r="BE327" s="135">
        <f t="shared" ca="1" si="166"/>
        <v>0</v>
      </c>
      <c r="BF327" s="135">
        <f t="shared" ca="1" si="166"/>
        <v>0</v>
      </c>
      <c r="BG327" s="135">
        <f t="shared" ca="1" si="166"/>
        <v>0</v>
      </c>
      <c r="BH327" s="135">
        <f t="shared" ca="1" si="166"/>
        <v>0</v>
      </c>
      <c r="BI327" s="135">
        <f t="shared" ca="1" si="166"/>
        <v>0</v>
      </c>
      <c r="BJ327" s="135">
        <f t="shared" ca="1" si="166"/>
        <v>0</v>
      </c>
      <c r="BK327" s="135">
        <f t="shared" ca="1" si="166"/>
        <v>0</v>
      </c>
      <c r="BL327" s="135"/>
      <c r="BM327" s="135">
        <f ca="1">IF(INDEX($D327:$BV327, 1, MATCH(BM$11,$D$15:$BV$15,0))&gt;=PV_Zone_Ranking!$C$45,0,1)</f>
        <v>0</v>
      </c>
      <c r="BN327" s="135">
        <f t="shared" ca="1" si="168"/>
        <v>0</v>
      </c>
      <c r="BQ327">
        <f ca="1">IF(PV_Zone_Ranking!$AK$18="SS",0,IF(PV_Zone_Ranking!$G$29=0,0,1-(INDEX($D327:$BY327, 1, MATCH(BQ$11,$D$15:$BY$15,0))-PV_Zone_Ranking!$F$29)/(PV_Zone_Ranking!$G$29-PV_Zone_Ranking!$F$29)))</f>
        <v>3.8575399157771662</v>
      </c>
      <c r="BR327">
        <f>IF(PV_Zone_Ranking!$AK$18="TX",0,IF(PV_Zone_Ranking!$G$29=0,0,1-(INDEX($D327:$BY327, 1, MATCH(BR$11,$D$15:$BY$15,0))-PV_Zone_Ranking!$F$29)/(PV_Zone_Ranking!$G$29-PV_Zone_Ranking!$F$29)))</f>
        <v>0</v>
      </c>
      <c r="BS327">
        <f ca="1">IF(PV_Zone_Ranking!$G$30=0,0,1-(INDEX($D327:$BY327, 1, MATCH(BS$11,$D$15:$BY$15,0))-PV_Zone_Ranking!$F$30)/(PV_Zone_Ranking!$G$30-PV_Zone_Ranking!$F$30))</f>
        <v>1.0774207710083805</v>
      </c>
      <c r="BT327">
        <f ca="1">IF(PV_Zone_Ranking!$G$28=0,0,1-(INDEX($D327:$BY327, 1, MATCH(BT$11,$D$15:$BY$15,0))-PV_Zone_Ranking!$F$28)/(PV_Zone_Ranking!$G$28-PV_Zone_Ranking!$F$28))</f>
        <v>16.799370740204573</v>
      </c>
      <c r="BU327">
        <f ca="1">IF(PV_Zone_Ranking!$AK$18="SS",0,IF(PV_Zone_Ranking!$G$26=0,0,1-(INDEX($D327:$BY327, 1, MATCH(BU$11,$D$15:$BY$15,0))-PV_Zone_Ranking!$F$26)/(PV_Zone_Ranking!$G$26-PV_Zone_Ranking!$F$26)))</f>
        <v>19.138888658952798</v>
      </c>
      <c r="BV327">
        <f>IF(PV_Zone_Ranking!$AK$18="TX",0,IF(PV_Zone_Ranking!$G$26=0,0,1-(INDEX($D327:$BY327, 1, MATCH(BV$11,$D$15:$BY$15,0))-PV_Zone_Ranking!$F$26)/(PV_Zone_Ranking!$G$26-PV_Zone_Ranking!$F$26)))</f>
        <v>0</v>
      </c>
      <c r="BW327">
        <v>130</v>
      </c>
      <c r="BX327">
        <f t="shared" ca="1" si="169"/>
        <v>0</v>
      </c>
      <c r="BY327">
        <f t="shared" ca="1" si="169"/>
        <v>0</v>
      </c>
      <c r="BZ327">
        <f t="shared" ca="1" si="169"/>
        <v>0</v>
      </c>
      <c r="CA327">
        <f t="shared" ca="1" si="169"/>
        <v>0</v>
      </c>
      <c r="CB327">
        <f t="shared" ca="1" si="169"/>
        <v>0</v>
      </c>
      <c r="CC327">
        <f t="shared" ca="1" si="169"/>
        <v>0</v>
      </c>
      <c r="CD327">
        <f t="shared" ca="1" si="169"/>
        <v>0</v>
      </c>
      <c r="CE327">
        <f t="shared" ca="1" si="169"/>
        <v>0</v>
      </c>
      <c r="CF327">
        <f t="shared" ca="1" si="169"/>
        <v>0</v>
      </c>
      <c r="CG327">
        <f t="shared" ca="1" si="169"/>
        <v>0</v>
      </c>
      <c r="CH327" s="3">
        <f t="shared" ca="1" si="148"/>
        <v>0</v>
      </c>
      <c r="CI327" s="3">
        <f ca="1">IF($BN327=0,IF(PV_Zone_Ranking!$AK$18="SS",INDEX($D327:$BY327, 1, MATCH(CI$11,$D$15:$BY$15,0)),IF(PV_Zone_Ranking!$AK$18="TX",INDEX($D327:$BY327, 1, MATCH(CI$12,$D$15:$BY$15,0)),"Error")),0)</f>
        <v>0</v>
      </c>
      <c r="CJ327" s="4">
        <f t="shared" ca="1" si="146"/>
        <v>0</v>
      </c>
      <c r="CK327">
        <f t="shared" ca="1" si="149"/>
        <v>0</v>
      </c>
      <c r="CL327">
        <f t="shared" ca="1" si="150"/>
        <v>0</v>
      </c>
      <c r="CM327" s="4" t="str">
        <f ca="1">IF(D327=0,"",IF(CH327=0,"",COUNTIF($CH$16:$CH$197,"&gt;"&amp;CH327)+COUNTIF($CH$197:$CH327,CH327)))</f>
        <v/>
      </c>
      <c r="CN327" t="str">
        <f ca="1">IF(D327=0,"",IF(CH327=0,"",COUNTIFS($CI$16:$CI$197,"&lt;"&amp;CI327,$CI$16:$CI$197,"&lt;&gt;"&amp;0)+COUNTIF($CI$197:$CI327,CI327)))</f>
        <v/>
      </c>
      <c r="CQ327">
        <v>312</v>
      </c>
      <c r="CR327" t="e">
        <f t="shared" ca="1" si="159"/>
        <v>#N/A</v>
      </c>
      <c r="CS327" t="e">
        <f t="shared" ca="1" si="159"/>
        <v>#N/A</v>
      </c>
      <c r="CT327" s="3" t="e">
        <f t="shared" ca="1" si="159"/>
        <v>#N/A</v>
      </c>
      <c r="CU327" s="3" t="e">
        <f t="shared" ca="1" si="159"/>
        <v>#N/A</v>
      </c>
      <c r="CV327" s="4" t="e">
        <f t="shared" ca="1" si="159"/>
        <v>#N/A</v>
      </c>
      <c r="CW327" s="4" t="e">
        <f t="shared" ca="1" si="170"/>
        <v>#N/A</v>
      </c>
      <c r="CY327">
        <v>312</v>
      </c>
      <c r="CZ327" t="e">
        <f t="shared" ca="1" si="163"/>
        <v>#N/A</v>
      </c>
      <c r="DA327" t="e">
        <f t="shared" ca="1" si="163"/>
        <v>#N/A</v>
      </c>
      <c r="DB327" s="3" t="e">
        <f t="shared" ca="1" si="163"/>
        <v>#N/A</v>
      </c>
      <c r="DC327" s="3" t="e">
        <f t="shared" ca="1" si="163"/>
        <v>#N/A</v>
      </c>
      <c r="DD327" s="4" t="e">
        <f t="shared" ca="1" si="163"/>
        <v>#N/A</v>
      </c>
      <c r="DE327" s="4" t="e">
        <f t="shared" ca="1" si="171"/>
        <v>#N/A</v>
      </c>
      <c r="DF327" t="e">
        <f t="shared" ca="1" si="172"/>
        <v>#N/A</v>
      </c>
    </row>
    <row r="328" spans="4:110" x14ac:dyDescent="0.2">
      <c r="D328" s="135">
        <f t="shared" ca="1" si="165"/>
        <v>0</v>
      </c>
      <c r="E328" s="135">
        <f t="shared" ca="1" si="165"/>
        <v>0</v>
      </c>
      <c r="F328" s="135">
        <f t="shared" ca="1" si="165"/>
        <v>0</v>
      </c>
      <c r="G328" s="135">
        <f t="shared" ca="1" si="165"/>
        <v>0</v>
      </c>
      <c r="H328" s="135">
        <f t="shared" ca="1" si="165"/>
        <v>0</v>
      </c>
      <c r="I328" s="135">
        <f t="shared" ca="1" si="165"/>
        <v>0</v>
      </c>
      <c r="J328" s="2">
        <f t="shared" ca="1" si="165"/>
        <v>0</v>
      </c>
      <c r="K328" s="135">
        <f t="shared" ca="1" si="165"/>
        <v>0</v>
      </c>
      <c r="L328" s="135">
        <f t="shared" ca="1" si="165"/>
        <v>0</v>
      </c>
      <c r="M328" s="135">
        <f t="shared" ca="1" si="165"/>
        <v>0</v>
      </c>
      <c r="N328" s="135">
        <f t="shared" ca="1" si="165"/>
        <v>0</v>
      </c>
      <c r="O328" s="135">
        <f t="shared" ca="1" si="165"/>
        <v>0</v>
      </c>
      <c r="P328" s="135">
        <f t="shared" ca="1" si="165"/>
        <v>0</v>
      </c>
      <c r="Q328" s="135">
        <f t="shared" ca="1" si="165"/>
        <v>0</v>
      </c>
      <c r="R328" s="135">
        <f t="shared" ca="1" si="165"/>
        <v>0</v>
      </c>
      <c r="S328" s="135">
        <f t="shared" ca="1" si="165"/>
        <v>0</v>
      </c>
      <c r="T328" s="135">
        <f t="shared" ca="1" si="167"/>
        <v>0</v>
      </c>
      <c r="U328" s="135">
        <f t="shared" ca="1" si="167"/>
        <v>0</v>
      </c>
      <c r="V328" s="135">
        <f t="shared" ca="1" si="167"/>
        <v>0</v>
      </c>
      <c r="W328" s="135">
        <f t="shared" ca="1" si="167"/>
        <v>0</v>
      </c>
      <c r="X328" s="135">
        <f t="shared" ca="1" si="167"/>
        <v>0</v>
      </c>
      <c r="Y328" s="135">
        <f t="shared" ca="1" si="167"/>
        <v>0</v>
      </c>
      <c r="Z328" s="135">
        <f t="shared" ca="1" si="167"/>
        <v>0</v>
      </c>
      <c r="AA328" s="135">
        <f t="shared" ca="1" si="167"/>
        <v>0</v>
      </c>
      <c r="AB328" s="135">
        <f t="shared" ca="1" si="167"/>
        <v>0</v>
      </c>
      <c r="AC328" s="135">
        <f t="shared" ca="1" si="167"/>
        <v>0</v>
      </c>
      <c r="AD328" s="135">
        <f t="shared" ca="1" si="167"/>
        <v>0</v>
      </c>
      <c r="AE328" s="135">
        <f t="shared" ca="1" si="167"/>
        <v>0</v>
      </c>
      <c r="AF328" s="135">
        <f t="shared" ca="1" si="167"/>
        <v>0</v>
      </c>
      <c r="AG328" s="135">
        <f t="shared" ca="1" si="167"/>
        <v>0</v>
      </c>
      <c r="AH328" s="135">
        <f t="shared" ca="1" si="167"/>
        <v>0</v>
      </c>
      <c r="AI328" s="135">
        <f t="shared" ca="1" si="167"/>
        <v>0</v>
      </c>
      <c r="AJ328" s="135">
        <f t="shared" ca="1" si="164"/>
        <v>0</v>
      </c>
      <c r="AK328" s="135">
        <f t="shared" ca="1" si="164"/>
        <v>0</v>
      </c>
      <c r="AL328" s="135">
        <f t="shared" ca="1" si="164"/>
        <v>0</v>
      </c>
      <c r="AM328" s="135">
        <f t="shared" ca="1" si="164"/>
        <v>0</v>
      </c>
      <c r="AN328" s="135">
        <f t="shared" ca="1" si="164"/>
        <v>0</v>
      </c>
      <c r="AO328" s="135">
        <f t="shared" ca="1" si="164"/>
        <v>0</v>
      </c>
      <c r="AP328" s="135">
        <f t="shared" ca="1" si="164"/>
        <v>0</v>
      </c>
      <c r="AQ328" s="135">
        <f t="shared" ca="1" si="164"/>
        <v>0</v>
      </c>
      <c r="AR328" s="135">
        <f t="shared" ca="1" si="164"/>
        <v>0</v>
      </c>
      <c r="AS328" s="135">
        <f t="shared" ca="1" si="164"/>
        <v>0</v>
      </c>
      <c r="AT328" s="135">
        <f t="shared" ca="1" si="164"/>
        <v>0</v>
      </c>
      <c r="AU328" s="135">
        <f t="shared" ca="1" si="164"/>
        <v>0</v>
      </c>
      <c r="AV328" s="135">
        <f t="shared" ca="1" si="164"/>
        <v>0</v>
      </c>
      <c r="AW328" s="135">
        <f t="shared" ca="1" si="166"/>
        <v>0</v>
      </c>
      <c r="AX328" s="135">
        <f t="shared" ca="1" si="166"/>
        <v>0</v>
      </c>
      <c r="AY328" s="135">
        <f t="shared" ca="1" si="166"/>
        <v>0</v>
      </c>
      <c r="AZ328" s="135">
        <f t="shared" ca="1" si="166"/>
        <v>0</v>
      </c>
      <c r="BA328" s="135">
        <f t="shared" ca="1" si="166"/>
        <v>0</v>
      </c>
      <c r="BB328" s="135">
        <f t="shared" ca="1" si="166"/>
        <v>0</v>
      </c>
      <c r="BC328" s="135">
        <f t="shared" ca="1" si="166"/>
        <v>0</v>
      </c>
      <c r="BD328" s="135">
        <f t="shared" ca="1" si="166"/>
        <v>0</v>
      </c>
      <c r="BE328" s="135">
        <f t="shared" ca="1" si="166"/>
        <v>0</v>
      </c>
      <c r="BF328" s="135">
        <f t="shared" ca="1" si="166"/>
        <v>0</v>
      </c>
      <c r="BG328" s="135">
        <f t="shared" ca="1" si="166"/>
        <v>0</v>
      </c>
      <c r="BH328" s="135">
        <f t="shared" ca="1" si="166"/>
        <v>0</v>
      </c>
      <c r="BI328" s="135">
        <f t="shared" ca="1" si="166"/>
        <v>0</v>
      </c>
      <c r="BJ328" s="135">
        <f t="shared" ca="1" si="166"/>
        <v>0</v>
      </c>
      <c r="BK328" s="135">
        <f t="shared" ca="1" si="166"/>
        <v>0</v>
      </c>
      <c r="BL328" s="135"/>
      <c r="BM328" s="135">
        <f ca="1">IF(INDEX($D328:$BV328, 1, MATCH(BM$11,$D$15:$BV$15,0))&gt;=PV_Zone_Ranking!$C$45,0,1)</f>
        <v>0</v>
      </c>
      <c r="BN328" s="135">
        <f t="shared" ca="1" si="168"/>
        <v>0</v>
      </c>
      <c r="BQ328">
        <f ca="1">IF(PV_Zone_Ranking!$AK$18="SS",0,IF(PV_Zone_Ranking!$G$29=0,0,1-(INDEX($D328:$BY328, 1, MATCH(BQ$11,$D$15:$BY$15,0))-PV_Zone_Ranking!$F$29)/(PV_Zone_Ranking!$G$29-PV_Zone_Ranking!$F$29)))</f>
        <v>3.8575399157771662</v>
      </c>
      <c r="BR328">
        <f>IF(PV_Zone_Ranking!$AK$18="TX",0,IF(PV_Zone_Ranking!$G$29=0,0,1-(INDEX($D328:$BY328, 1, MATCH(BR$11,$D$15:$BY$15,0))-PV_Zone_Ranking!$F$29)/(PV_Zone_Ranking!$G$29-PV_Zone_Ranking!$F$29)))</f>
        <v>0</v>
      </c>
      <c r="BS328">
        <f ca="1">IF(PV_Zone_Ranking!$G$30=0,0,1-(INDEX($D328:$BY328, 1, MATCH(BS$11,$D$15:$BY$15,0))-PV_Zone_Ranking!$F$30)/(PV_Zone_Ranking!$G$30-PV_Zone_Ranking!$F$30))</f>
        <v>1.0774207710083805</v>
      </c>
      <c r="BT328">
        <f ca="1">IF(PV_Zone_Ranking!$G$28=0,0,1-(INDEX($D328:$BY328, 1, MATCH(BT$11,$D$15:$BY$15,0))-PV_Zone_Ranking!$F$28)/(PV_Zone_Ranking!$G$28-PV_Zone_Ranking!$F$28))</f>
        <v>16.799370740204573</v>
      </c>
      <c r="BU328">
        <f ca="1">IF(PV_Zone_Ranking!$AK$18="SS",0,IF(PV_Zone_Ranking!$G$26=0,0,1-(INDEX($D328:$BY328, 1, MATCH(BU$11,$D$15:$BY$15,0))-PV_Zone_Ranking!$F$26)/(PV_Zone_Ranking!$G$26-PV_Zone_Ranking!$F$26)))</f>
        <v>19.138888658952798</v>
      </c>
      <c r="BV328">
        <f>IF(PV_Zone_Ranking!$AK$18="TX",0,IF(PV_Zone_Ranking!$G$26=0,0,1-(INDEX($D328:$BY328, 1, MATCH(BV$11,$D$15:$BY$15,0))-PV_Zone_Ranking!$F$26)/(PV_Zone_Ranking!$G$26-PV_Zone_Ranking!$F$26)))</f>
        <v>0</v>
      </c>
      <c r="BW328">
        <v>131</v>
      </c>
      <c r="BX328">
        <f t="shared" ca="1" si="169"/>
        <v>0</v>
      </c>
      <c r="BY328">
        <f t="shared" ca="1" si="169"/>
        <v>0</v>
      </c>
      <c r="BZ328">
        <f t="shared" ca="1" si="169"/>
        <v>0</v>
      </c>
      <c r="CA328">
        <f t="shared" ca="1" si="169"/>
        <v>0</v>
      </c>
      <c r="CB328">
        <f t="shared" ca="1" si="169"/>
        <v>0</v>
      </c>
      <c r="CC328">
        <f t="shared" ca="1" si="169"/>
        <v>0</v>
      </c>
      <c r="CD328">
        <f t="shared" ca="1" si="169"/>
        <v>0</v>
      </c>
      <c r="CE328">
        <f t="shared" ca="1" si="169"/>
        <v>0</v>
      </c>
      <c r="CF328">
        <f t="shared" ca="1" si="169"/>
        <v>0</v>
      </c>
      <c r="CG328">
        <f t="shared" ca="1" si="169"/>
        <v>0</v>
      </c>
      <c r="CH328" s="3">
        <f t="shared" ca="1" si="148"/>
        <v>0</v>
      </c>
      <c r="CI328" s="3">
        <f ca="1">IF($BN328=0,IF(PV_Zone_Ranking!$AK$18="SS",INDEX($D328:$BY328, 1, MATCH(CI$11,$D$15:$BY$15,0)),IF(PV_Zone_Ranking!$AK$18="TX",INDEX($D328:$BY328, 1, MATCH(CI$12,$D$15:$BY$15,0)),"Error")),0)</f>
        <v>0</v>
      </c>
      <c r="CJ328" s="4">
        <f t="shared" ca="1" si="146"/>
        <v>0</v>
      </c>
      <c r="CK328">
        <f t="shared" ca="1" si="149"/>
        <v>0</v>
      </c>
      <c r="CL328">
        <f t="shared" ca="1" si="150"/>
        <v>0</v>
      </c>
      <c r="CM328" s="4" t="str">
        <f ca="1">IF(D328=0,"",IF(CH328=0,"",COUNTIF($CH$16:$CH$197,"&gt;"&amp;CH328)+COUNTIF($CH$197:$CH328,CH328)))</f>
        <v/>
      </c>
      <c r="CN328" t="str">
        <f ca="1">IF(D328=0,"",IF(CH328=0,"",COUNTIFS($CI$16:$CI$197,"&lt;"&amp;CI328,$CI$16:$CI$197,"&lt;&gt;"&amp;0)+COUNTIF($CI$197:$CI328,CI328)))</f>
        <v/>
      </c>
      <c r="CQ328">
        <v>313</v>
      </c>
      <c r="CR328" t="e">
        <f t="shared" ca="1" si="159"/>
        <v>#N/A</v>
      </c>
      <c r="CS328" t="e">
        <f t="shared" ca="1" si="159"/>
        <v>#N/A</v>
      </c>
      <c r="CT328" s="3" t="e">
        <f t="shared" ca="1" si="159"/>
        <v>#N/A</v>
      </c>
      <c r="CU328" s="3" t="e">
        <f t="shared" ca="1" si="159"/>
        <v>#N/A</v>
      </c>
      <c r="CV328" s="4" t="e">
        <f t="shared" ca="1" si="159"/>
        <v>#N/A</v>
      </c>
      <c r="CW328" s="4" t="e">
        <f t="shared" ca="1" si="170"/>
        <v>#N/A</v>
      </c>
      <c r="CY328">
        <v>313</v>
      </c>
      <c r="CZ328" t="e">
        <f t="shared" ca="1" si="163"/>
        <v>#N/A</v>
      </c>
      <c r="DA328" t="e">
        <f t="shared" ca="1" si="163"/>
        <v>#N/A</v>
      </c>
      <c r="DB328" s="3" t="e">
        <f t="shared" ca="1" si="163"/>
        <v>#N/A</v>
      </c>
      <c r="DC328" s="3" t="e">
        <f t="shared" ca="1" si="163"/>
        <v>#N/A</v>
      </c>
      <c r="DD328" s="4" t="e">
        <f t="shared" ca="1" si="163"/>
        <v>#N/A</v>
      </c>
      <c r="DE328" s="4" t="e">
        <f t="shared" ca="1" si="171"/>
        <v>#N/A</v>
      </c>
      <c r="DF328" t="e">
        <f t="shared" ca="1" si="172"/>
        <v>#N/A</v>
      </c>
    </row>
    <row r="329" spans="4:110" x14ac:dyDescent="0.2">
      <c r="D329" s="135">
        <f t="shared" ca="1" si="165"/>
        <v>0</v>
      </c>
      <c r="E329" s="135">
        <f t="shared" ca="1" si="165"/>
        <v>0</v>
      </c>
      <c r="F329" s="135">
        <f t="shared" ca="1" si="165"/>
        <v>0</v>
      </c>
      <c r="G329" s="135">
        <f t="shared" ca="1" si="165"/>
        <v>0</v>
      </c>
      <c r="H329" s="135">
        <f t="shared" ca="1" si="165"/>
        <v>0</v>
      </c>
      <c r="I329" s="135">
        <f t="shared" ca="1" si="165"/>
        <v>0</v>
      </c>
      <c r="J329" s="2">
        <f t="shared" ca="1" si="165"/>
        <v>0</v>
      </c>
      <c r="K329" s="135">
        <f t="shared" ca="1" si="165"/>
        <v>0</v>
      </c>
      <c r="L329" s="135">
        <f t="shared" ca="1" si="165"/>
        <v>0</v>
      </c>
      <c r="M329" s="135">
        <f t="shared" ca="1" si="165"/>
        <v>0</v>
      </c>
      <c r="N329" s="135">
        <f t="shared" ca="1" si="165"/>
        <v>0</v>
      </c>
      <c r="O329" s="135">
        <f t="shared" ca="1" si="165"/>
        <v>0</v>
      </c>
      <c r="P329" s="135">
        <f t="shared" ca="1" si="165"/>
        <v>0</v>
      </c>
      <c r="Q329" s="135">
        <f t="shared" ca="1" si="165"/>
        <v>0</v>
      </c>
      <c r="R329" s="135">
        <f t="shared" ca="1" si="165"/>
        <v>0</v>
      </c>
      <c r="S329" s="135">
        <f t="shared" ca="1" si="165"/>
        <v>0</v>
      </c>
      <c r="T329" s="135">
        <f t="shared" ca="1" si="167"/>
        <v>0</v>
      </c>
      <c r="U329" s="135">
        <f t="shared" ca="1" si="167"/>
        <v>0</v>
      </c>
      <c r="V329" s="135">
        <f t="shared" ca="1" si="167"/>
        <v>0</v>
      </c>
      <c r="W329" s="135">
        <f t="shared" ca="1" si="167"/>
        <v>0</v>
      </c>
      <c r="X329" s="135">
        <f t="shared" ca="1" si="167"/>
        <v>0</v>
      </c>
      <c r="Y329" s="135">
        <f t="shared" ca="1" si="167"/>
        <v>0</v>
      </c>
      <c r="Z329" s="135">
        <f t="shared" ca="1" si="167"/>
        <v>0</v>
      </c>
      <c r="AA329" s="135">
        <f t="shared" ca="1" si="167"/>
        <v>0</v>
      </c>
      <c r="AB329" s="135">
        <f t="shared" ca="1" si="167"/>
        <v>0</v>
      </c>
      <c r="AC329" s="135">
        <f t="shared" ca="1" si="167"/>
        <v>0</v>
      </c>
      <c r="AD329" s="135">
        <f t="shared" ca="1" si="167"/>
        <v>0</v>
      </c>
      <c r="AE329" s="135">
        <f t="shared" ca="1" si="167"/>
        <v>0</v>
      </c>
      <c r="AF329" s="135">
        <f t="shared" ca="1" si="167"/>
        <v>0</v>
      </c>
      <c r="AG329" s="135">
        <f t="shared" ca="1" si="167"/>
        <v>0</v>
      </c>
      <c r="AH329" s="135">
        <f t="shared" ca="1" si="167"/>
        <v>0</v>
      </c>
      <c r="AI329" s="135">
        <f t="shared" ca="1" si="167"/>
        <v>0</v>
      </c>
      <c r="AJ329" s="135">
        <f t="shared" ca="1" si="164"/>
        <v>0</v>
      </c>
      <c r="AK329" s="135">
        <f t="shared" ca="1" si="164"/>
        <v>0</v>
      </c>
      <c r="AL329" s="135">
        <f t="shared" ca="1" si="164"/>
        <v>0</v>
      </c>
      <c r="AM329" s="135">
        <f t="shared" ca="1" si="164"/>
        <v>0</v>
      </c>
      <c r="AN329" s="135">
        <f t="shared" ca="1" si="164"/>
        <v>0</v>
      </c>
      <c r="AO329" s="135">
        <f t="shared" ca="1" si="164"/>
        <v>0</v>
      </c>
      <c r="AP329" s="135">
        <f t="shared" ca="1" si="164"/>
        <v>0</v>
      </c>
      <c r="AQ329" s="135">
        <f t="shared" ca="1" si="164"/>
        <v>0</v>
      </c>
      <c r="AR329" s="135">
        <f t="shared" ca="1" si="164"/>
        <v>0</v>
      </c>
      <c r="AS329" s="135">
        <f t="shared" ca="1" si="164"/>
        <v>0</v>
      </c>
      <c r="AT329" s="135">
        <f t="shared" ca="1" si="164"/>
        <v>0</v>
      </c>
      <c r="AU329" s="135">
        <f t="shared" ca="1" si="164"/>
        <v>0</v>
      </c>
      <c r="AV329" s="135">
        <f t="shared" ca="1" si="164"/>
        <v>0</v>
      </c>
      <c r="AW329" s="135">
        <f t="shared" ca="1" si="166"/>
        <v>0</v>
      </c>
      <c r="AX329" s="135">
        <f t="shared" ca="1" si="166"/>
        <v>0</v>
      </c>
      <c r="AY329" s="135">
        <f t="shared" ca="1" si="166"/>
        <v>0</v>
      </c>
      <c r="AZ329" s="135">
        <f t="shared" ca="1" si="166"/>
        <v>0</v>
      </c>
      <c r="BA329" s="135">
        <f t="shared" ca="1" si="166"/>
        <v>0</v>
      </c>
      <c r="BB329" s="135">
        <f t="shared" ca="1" si="166"/>
        <v>0</v>
      </c>
      <c r="BC329" s="135">
        <f t="shared" ca="1" si="166"/>
        <v>0</v>
      </c>
      <c r="BD329" s="135">
        <f t="shared" ca="1" si="166"/>
        <v>0</v>
      </c>
      <c r="BE329" s="135">
        <f t="shared" ca="1" si="166"/>
        <v>0</v>
      </c>
      <c r="BF329" s="135">
        <f t="shared" ca="1" si="166"/>
        <v>0</v>
      </c>
      <c r="BG329" s="135">
        <f t="shared" ca="1" si="166"/>
        <v>0</v>
      </c>
      <c r="BH329" s="135">
        <f t="shared" ca="1" si="166"/>
        <v>0</v>
      </c>
      <c r="BI329" s="135">
        <f t="shared" ca="1" si="166"/>
        <v>0</v>
      </c>
      <c r="BJ329" s="135">
        <f t="shared" ca="1" si="166"/>
        <v>0</v>
      </c>
      <c r="BK329" s="135">
        <f t="shared" ca="1" si="166"/>
        <v>0</v>
      </c>
      <c r="BL329" s="135"/>
      <c r="BM329" s="135">
        <f ca="1">IF(INDEX($D329:$BV329, 1, MATCH(BM$11,$D$15:$BV$15,0))&gt;=PV_Zone_Ranking!$C$45,0,1)</f>
        <v>0</v>
      </c>
      <c r="BN329" s="135">
        <f t="shared" ca="1" si="168"/>
        <v>0</v>
      </c>
      <c r="BQ329">
        <f ca="1">IF(PV_Zone_Ranking!$AK$18="SS",0,IF(PV_Zone_Ranking!$G$29=0,0,1-(INDEX($D329:$BY329, 1, MATCH(BQ$11,$D$15:$BY$15,0))-PV_Zone_Ranking!$F$29)/(PV_Zone_Ranking!$G$29-PV_Zone_Ranking!$F$29)))</f>
        <v>3.8575399157771662</v>
      </c>
      <c r="BR329">
        <f>IF(PV_Zone_Ranking!$AK$18="TX",0,IF(PV_Zone_Ranking!$G$29=0,0,1-(INDEX($D329:$BY329, 1, MATCH(BR$11,$D$15:$BY$15,0))-PV_Zone_Ranking!$F$29)/(PV_Zone_Ranking!$G$29-PV_Zone_Ranking!$F$29)))</f>
        <v>0</v>
      </c>
      <c r="BS329">
        <f ca="1">IF(PV_Zone_Ranking!$G$30=0,0,1-(INDEX($D329:$BY329, 1, MATCH(BS$11,$D$15:$BY$15,0))-PV_Zone_Ranking!$F$30)/(PV_Zone_Ranking!$G$30-PV_Zone_Ranking!$F$30))</f>
        <v>1.0774207710083805</v>
      </c>
      <c r="BT329">
        <f ca="1">IF(PV_Zone_Ranking!$G$28=0,0,1-(INDEX($D329:$BY329, 1, MATCH(BT$11,$D$15:$BY$15,0))-PV_Zone_Ranking!$F$28)/(PV_Zone_Ranking!$G$28-PV_Zone_Ranking!$F$28))</f>
        <v>16.799370740204573</v>
      </c>
      <c r="BU329">
        <f ca="1">IF(PV_Zone_Ranking!$AK$18="SS",0,IF(PV_Zone_Ranking!$G$26=0,0,1-(INDEX($D329:$BY329, 1, MATCH(BU$11,$D$15:$BY$15,0))-PV_Zone_Ranking!$F$26)/(PV_Zone_Ranking!$G$26-PV_Zone_Ranking!$F$26)))</f>
        <v>19.138888658952798</v>
      </c>
      <c r="BV329">
        <f>IF(PV_Zone_Ranking!$AK$18="TX",0,IF(PV_Zone_Ranking!$G$26=0,0,1-(INDEX($D329:$BY329, 1, MATCH(BV$11,$D$15:$BY$15,0))-PV_Zone_Ranking!$F$26)/(PV_Zone_Ranking!$G$26-PV_Zone_Ranking!$F$26)))</f>
        <v>0</v>
      </c>
      <c r="BW329">
        <v>132</v>
      </c>
      <c r="BX329">
        <f t="shared" ca="1" si="169"/>
        <v>0</v>
      </c>
      <c r="BY329">
        <f t="shared" ca="1" si="169"/>
        <v>0</v>
      </c>
      <c r="BZ329">
        <f t="shared" ca="1" si="169"/>
        <v>0</v>
      </c>
      <c r="CA329">
        <f t="shared" ca="1" si="169"/>
        <v>0</v>
      </c>
      <c r="CB329">
        <f t="shared" ca="1" si="169"/>
        <v>0</v>
      </c>
      <c r="CC329">
        <f t="shared" ca="1" si="169"/>
        <v>0</v>
      </c>
      <c r="CD329">
        <f t="shared" ca="1" si="169"/>
        <v>0</v>
      </c>
      <c r="CE329">
        <f t="shared" ca="1" si="169"/>
        <v>0</v>
      </c>
      <c r="CF329">
        <f t="shared" ca="1" si="169"/>
        <v>0</v>
      </c>
      <c r="CG329">
        <f t="shared" ca="1" si="169"/>
        <v>0</v>
      </c>
      <c r="CH329" s="3">
        <f t="shared" ca="1" si="148"/>
        <v>0</v>
      </c>
      <c r="CI329" s="3">
        <f ca="1">IF($BN329=0,IF(PV_Zone_Ranking!$AK$18="SS",INDEX($D329:$BY329, 1, MATCH(CI$11,$D$15:$BY$15,0)),IF(PV_Zone_Ranking!$AK$18="TX",INDEX($D329:$BY329, 1, MATCH(CI$12,$D$15:$BY$15,0)),"Error")),0)</f>
        <v>0</v>
      </c>
      <c r="CJ329" s="4">
        <f t="shared" ca="1" si="146"/>
        <v>0</v>
      </c>
      <c r="CK329">
        <f t="shared" ca="1" si="149"/>
        <v>0</v>
      </c>
      <c r="CL329">
        <f t="shared" ca="1" si="150"/>
        <v>0</v>
      </c>
      <c r="CM329" s="4" t="str">
        <f ca="1">IF(D329=0,"",IF(CH329=0,"",COUNTIF($CH$16:$CH$197,"&gt;"&amp;CH329)+COUNTIF($CH$197:$CH329,CH329)))</f>
        <v/>
      </c>
      <c r="CN329" t="str">
        <f ca="1">IF(D329=0,"",IF(CH329=0,"",COUNTIFS($CI$16:$CI$197,"&lt;"&amp;CI329,$CI$16:$CI$197,"&lt;&gt;"&amp;0)+COUNTIF($CI$197:$CI329,CI329)))</f>
        <v/>
      </c>
      <c r="CQ329">
        <v>314</v>
      </c>
      <c r="CR329" t="e">
        <f t="shared" ca="1" si="159"/>
        <v>#N/A</v>
      </c>
      <c r="CS329" t="e">
        <f t="shared" ca="1" si="159"/>
        <v>#N/A</v>
      </c>
      <c r="CT329" s="3" t="e">
        <f t="shared" ca="1" si="159"/>
        <v>#N/A</v>
      </c>
      <c r="CU329" s="3" t="e">
        <f t="shared" ca="1" si="159"/>
        <v>#N/A</v>
      </c>
      <c r="CV329" s="4" t="e">
        <f t="shared" ca="1" si="159"/>
        <v>#N/A</v>
      </c>
      <c r="CW329" s="4" t="e">
        <f t="shared" ca="1" si="170"/>
        <v>#N/A</v>
      </c>
      <c r="CY329">
        <v>314</v>
      </c>
      <c r="CZ329" t="e">
        <f t="shared" ca="1" si="163"/>
        <v>#N/A</v>
      </c>
      <c r="DA329" t="e">
        <f t="shared" ca="1" si="163"/>
        <v>#N/A</v>
      </c>
      <c r="DB329" s="3" t="e">
        <f t="shared" ca="1" si="163"/>
        <v>#N/A</v>
      </c>
      <c r="DC329" s="3" t="e">
        <f t="shared" ca="1" si="163"/>
        <v>#N/A</v>
      </c>
      <c r="DD329" s="4" t="e">
        <f t="shared" ca="1" si="163"/>
        <v>#N/A</v>
      </c>
      <c r="DE329" s="4" t="e">
        <f t="shared" ca="1" si="171"/>
        <v>#N/A</v>
      </c>
      <c r="DF329" t="e">
        <f t="shared" ca="1" si="172"/>
        <v>#N/A</v>
      </c>
    </row>
    <row r="330" spans="4:110" x14ac:dyDescent="0.2">
      <c r="D330" s="135">
        <f t="shared" ca="1" si="165"/>
        <v>0</v>
      </c>
      <c r="E330" s="135">
        <f t="shared" ca="1" si="165"/>
        <v>0</v>
      </c>
      <c r="F330" s="135">
        <f t="shared" ca="1" si="165"/>
        <v>0</v>
      </c>
      <c r="G330" s="135">
        <f t="shared" ca="1" si="165"/>
        <v>0</v>
      </c>
      <c r="H330" s="135">
        <f t="shared" ca="1" si="165"/>
        <v>0</v>
      </c>
      <c r="I330" s="135">
        <f t="shared" ca="1" si="165"/>
        <v>0</v>
      </c>
      <c r="J330" s="2">
        <f t="shared" ca="1" si="165"/>
        <v>0</v>
      </c>
      <c r="K330" s="135">
        <f t="shared" ca="1" si="165"/>
        <v>0</v>
      </c>
      <c r="L330" s="135">
        <f t="shared" ca="1" si="165"/>
        <v>0</v>
      </c>
      <c r="M330" s="135">
        <f t="shared" ca="1" si="165"/>
        <v>0</v>
      </c>
      <c r="N330" s="135">
        <f t="shared" ca="1" si="165"/>
        <v>0</v>
      </c>
      <c r="O330" s="135">
        <f t="shared" ca="1" si="165"/>
        <v>0</v>
      </c>
      <c r="P330" s="135">
        <f t="shared" ca="1" si="165"/>
        <v>0</v>
      </c>
      <c r="Q330" s="135">
        <f t="shared" ca="1" si="165"/>
        <v>0</v>
      </c>
      <c r="R330" s="135">
        <f t="shared" ca="1" si="165"/>
        <v>0</v>
      </c>
      <c r="S330" s="135">
        <f t="shared" ca="1" si="165"/>
        <v>0</v>
      </c>
      <c r="T330" s="135">
        <f t="shared" ca="1" si="167"/>
        <v>0</v>
      </c>
      <c r="U330" s="135">
        <f t="shared" ca="1" si="167"/>
        <v>0</v>
      </c>
      <c r="V330" s="135">
        <f t="shared" ca="1" si="167"/>
        <v>0</v>
      </c>
      <c r="W330" s="135">
        <f t="shared" ca="1" si="167"/>
        <v>0</v>
      </c>
      <c r="X330" s="135">
        <f t="shared" ca="1" si="167"/>
        <v>0</v>
      </c>
      <c r="Y330" s="135">
        <f t="shared" ca="1" si="167"/>
        <v>0</v>
      </c>
      <c r="Z330" s="135">
        <f t="shared" ca="1" si="167"/>
        <v>0</v>
      </c>
      <c r="AA330" s="135">
        <f t="shared" ca="1" si="167"/>
        <v>0</v>
      </c>
      <c r="AB330" s="135">
        <f t="shared" ca="1" si="167"/>
        <v>0</v>
      </c>
      <c r="AC330" s="135">
        <f t="shared" ca="1" si="167"/>
        <v>0</v>
      </c>
      <c r="AD330" s="135">
        <f t="shared" ca="1" si="167"/>
        <v>0</v>
      </c>
      <c r="AE330" s="135">
        <f t="shared" ca="1" si="167"/>
        <v>0</v>
      </c>
      <c r="AF330" s="135">
        <f t="shared" ca="1" si="167"/>
        <v>0</v>
      </c>
      <c r="AG330" s="135">
        <f t="shared" ca="1" si="167"/>
        <v>0</v>
      </c>
      <c r="AH330" s="135">
        <f t="shared" ca="1" si="167"/>
        <v>0</v>
      </c>
      <c r="AI330" s="135">
        <f t="shared" ca="1" si="167"/>
        <v>0</v>
      </c>
      <c r="AJ330" s="135">
        <f t="shared" ca="1" si="164"/>
        <v>0</v>
      </c>
      <c r="AK330" s="135">
        <f t="shared" ca="1" si="164"/>
        <v>0</v>
      </c>
      <c r="AL330" s="135">
        <f t="shared" ca="1" si="164"/>
        <v>0</v>
      </c>
      <c r="AM330" s="135">
        <f t="shared" ca="1" si="164"/>
        <v>0</v>
      </c>
      <c r="AN330" s="135">
        <f t="shared" ca="1" si="164"/>
        <v>0</v>
      </c>
      <c r="AO330" s="135">
        <f t="shared" ca="1" si="164"/>
        <v>0</v>
      </c>
      <c r="AP330" s="135">
        <f t="shared" ca="1" si="164"/>
        <v>0</v>
      </c>
      <c r="AQ330" s="135">
        <f t="shared" ca="1" si="164"/>
        <v>0</v>
      </c>
      <c r="AR330" s="135">
        <f t="shared" ca="1" si="164"/>
        <v>0</v>
      </c>
      <c r="AS330" s="135">
        <f t="shared" ca="1" si="164"/>
        <v>0</v>
      </c>
      <c r="AT330" s="135">
        <f t="shared" ca="1" si="164"/>
        <v>0</v>
      </c>
      <c r="AU330" s="135">
        <f t="shared" ca="1" si="164"/>
        <v>0</v>
      </c>
      <c r="AV330" s="135">
        <f t="shared" ca="1" si="164"/>
        <v>0</v>
      </c>
      <c r="AW330" s="135">
        <f t="shared" ca="1" si="166"/>
        <v>0</v>
      </c>
      <c r="AX330" s="135">
        <f t="shared" ca="1" si="166"/>
        <v>0</v>
      </c>
      <c r="AY330" s="135">
        <f t="shared" ca="1" si="166"/>
        <v>0</v>
      </c>
      <c r="AZ330" s="135">
        <f t="shared" ca="1" si="166"/>
        <v>0</v>
      </c>
      <c r="BA330" s="135">
        <f t="shared" ca="1" si="166"/>
        <v>0</v>
      </c>
      <c r="BB330" s="135">
        <f t="shared" ca="1" si="166"/>
        <v>0</v>
      </c>
      <c r="BC330" s="135">
        <f t="shared" ca="1" si="166"/>
        <v>0</v>
      </c>
      <c r="BD330" s="135">
        <f t="shared" ca="1" si="166"/>
        <v>0</v>
      </c>
      <c r="BE330" s="135">
        <f t="shared" ca="1" si="166"/>
        <v>0</v>
      </c>
      <c r="BF330" s="135">
        <f t="shared" ca="1" si="166"/>
        <v>0</v>
      </c>
      <c r="BG330" s="135">
        <f t="shared" ca="1" si="166"/>
        <v>0</v>
      </c>
      <c r="BH330" s="135">
        <f t="shared" ca="1" si="166"/>
        <v>0</v>
      </c>
      <c r="BI330" s="135">
        <f t="shared" ca="1" si="166"/>
        <v>0</v>
      </c>
      <c r="BJ330" s="135">
        <f t="shared" ca="1" si="166"/>
        <v>0</v>
      </c>
      <c r="BK330" s="135">
        <f t="shared" ca="1" si="166"/>
        <v>0</v>
      </c>
      <c r="BL330" s="135"/>
      <c r="BM330" s="135">
        <f ca="1">IF(INDEX($D330:$BV330, 1, MATCH(BM$11,$D$15:$BV$15,0))&gt;=PV_Zone_Ranking!$C$45,0,1)</f>
        <v>0</v>
      </c>
      <c r="BN330" s="135">
        <f t="shared" ca="1" si="168"/>
        <v>0</v>
      </c>
      <c r="BQ330">
        <f ca="1">IF(PV_Zone_Ranking!$AK$18="SS",0,IF(PV_Zone_Ranking!$G$29=0,0,1-(INDEX($D330:$BY330, 1, MATCH(BQ$11,$D$15:$BY$15,0))-PV_Zone_Ranking!$F$29)/(PV_Zone_Ranking!$G$29-PV_Zone_Ranking!$F$29)))</f>
        <v>3.8575399157771662</v>
      </c>
      <c r="BR330">
        <f>IF(PV_Zone_Ranking!$AK$18="TX",0,IF(PV_Zone_Ranking!$G$29=0,0,1-(INDEX($D330:$BY330, 1, MATCH(BR$11,$D$15:$BY$15,0))-PV_Zone_Ranking!$F$29)/(PV_Zone_Ranking!$G$29-PV_Zone_Ranking!$F$29)))</f>
        <v>0</v>
      </c>
      <c r="BS330">
        <f ca="1">IF(PV_Zone_Ranking!$G$30=0,0,1-(INDEX($D330:$BY330, 1, MATCH(BS$11,$D$15:$BY$15,0))-PV_Zone_Ranking!$F$30)/(PV_Zone_Ranking!$G$30-PV_Zone_Ranking!$F$30))</f>
        <v>1.0774207710083805</v>
      </c>
      <c r="BT330">
        <f ca="1">IF(PV_Zone_Ranking!$G$28=0,0,1-(INDEX($D330:$BY330, 1, MATCH(BT$11,$D$15:$BY$15,0))-PV_Zone_Ranking!$F$28)/(PV_Zone_Ranking!$G$28-PV_Zone_Ranking!$F$28))</f>
        <v>16.799370740204573</v>
      </c>
      <c r="BU330">
        <f ca="1">IF(PV_Zone_Ranking!$AK$18="SS",0,IF(PV_Zone_Ranking!$G$26=0,0,1-(INDEX($D330:$BY330, 1, MATCH(BU$11,$D$15:$BY$15,0))-PV_Zone_Ranking!$F$26)/(PV_Zone_Ranking!$G$26-PV_Zone_Ranking!$F$26)))</f>
        <v>19.138888658952798</v>
      </c>
      <c r="BV330">
        <f>IF(PV_Zone_Ranking!$AK$18="TX",0,IF(PV_Zone_Ranking!$G$26=0,0,1-(INDEX($D330:$BY330, 1, MATCH(BV$11,$D$15:$BY$15,0))-PV_Zone_Ranking!$F$26)/(PV_Zone_Ranking!$G$26-PV_Zone_Ranking!$F$26)))</f>
        <v>0</v>
      </c>
      <c r="BW330">
        <v>133</v>
      </c>
      <c r="BX330">
        <f t="shared" ca="1" si="169"/>
        <v>0</v>
      </c>
      <c r="BY330">
        <f t="shared" ca="1" si="169"/>
        <v>0</v>
      </c>
      <c r="BZ330">
        <f t="shared" ca="1" si="169"/>
        <v>0</v>
      </c>
      <c r="CA330">
        <f t="shared" ca="1" si="169"/>
        <v>0</v>
      </c>
      <c r="CB330">
        <f t="shared" ca="1" si="169"/>
        <v>0</v>
      </c>
      <c r="CC330">
        <f t="shared" ca="1" si="169"/>
        <v>0</v>
      </c>
      <c r="CD330">
        <f t="shared" ca="1" si="169"/>
        <v>0</v>
      </c>
      <c r="CE330">
        <f t="shared" ca="1" si="169"/>
        <v>0</v>
      </c>
      <c r="CF330">
        <f t="shared" ca="1" si="169"/>
        <v>0</v>
      </c>
      <c r="CG330">
        <f t="shared" ca="1" si="169"/>
        <v>0</v>
      </c>
      <c r="CH330" s="3">
        <f t="shared" ca="1" si="148"/>
        <v>0</v>
      </c>
      <c r="CI330" s="3">
        <f ca="1">IF($BN330=0,IF(PV_Zone_Ranking!$AK$18="SS",INDEX($D330:$BY330, 1, MATCH(CI$11,$D$15:$BY$15,0)),IF(PV_Zone_Ranking!$AK$18="TX",INDEX($D330:$BY330, 1, MATCH(CI$12,$D$15:$BY$15,0)),"Error")),0)</f>
        <v>0</v>
      </c>
      <c r="CJ330" s="4">
        <f t="shared" ca="1" si="146"/>
        <v>0</v>
      </c>
      <c r="CK330">
        <f t="shared" ca="1" si="149"/>
        <v>0</v>
      </c>
      <c r="CL330">
        <f t="shared" ca="1" si="150"/>
        <v>0</v>
      </c>
      <c r="CM330" s="4" t="str">
        <f ca="1">IF(D330=0,"",IF(CH330=0,"",COUNTIF($CH$16:$CH$197,"&gt;"&amp;CH330)+COUNTIF($CH$197:$CH330,CH330)))</f>
        <v/>
      </c>
      <c r="CN330" t="str">
        <f ca="1">IF(D330=0,"",IF(CH330=0,"",COUNTIFS($CI$16:$CI$197,"&lt;"&amp;CI330,$CI$16:$CI$197,"&lt;&gt;"&amp;0)+COUNTIF($CI$197:$CI330,CI330)))</f>
        <v/>
      </c>
      <c r="CQ330">
        <v>315</v>
      </c>
      <c r="CR330" t="e">
        <f t="shared" ca="1" si="159"/>
        <v>#N/A</v>
      </c>
      <c r="CS330" t="e">
        <f t="shared" ca="1" si="159"/>
        <v>#N/A</v>
      </c>
      <c r="CT330" s="3" t="e">
        <f t="shared" ca="1" si="159"/>
        <v>#N/A</v>
      </c>
      <c r="CU330" s="3" t="e">
        <f t="shared" ca="1" si="159"/>
        <v>#N/A</v>
      </c>
      <c r="CV330" s="4" t="e">
        <f t="shared" ca="1" si="159"/>
        <v>#N/A</v>
      </c>
      <c r="CW330" s="4" t="e">
        <f t="shared" ca="1" si="170"/>
        <v>#N/A</v>
      </c>
      <c r="CY330">
        <v>315</v>
      </c>
      <c r="CZ330" t="e">
        <f t="shared" ca="1" si="163"/>
        <v>#N/A</v>
      </c>
      <c r="DA330" t="e">
        <f t="shared" ca="1" si="163"/>
        <v>#N/A</v>
      </c>
      <c r="DB330" s="3" t="e">
        <f t="shared" ca="1" si="163"/>
        <v>#N/A</v>
      </c>
      <c r="DC330" s="3" t="e">
        <f t="shared" ca="1" si="163"/>
        <v>#N/A</v>
      </c>
      <c r="DD330" s="4" t="e">
        <f t="shared" ca="1" si="163"/>
        <v>#N/A</v>
      </c>
      <c r="DE330" s="4" t="e">
        <f t="shared" ca="1" si="171"/>
        <v>#N/A</v>
      </c>
      <c r="DF330" t="e">
        <f t="shared" ca="1" si="172"/>
        <v>#N/A</v>
      </c>
    </row>
    <row r="331" spans="4:110" x14ac:dyDescent="0.2">
      <c r="D331" s="135">
        <f t="shared" ca="1" si="165"/>
        <v>0</v>
      </c>
      <c r="E331" s="135">
        <f t="shared" ca="1" si="165"/>
        <v>0</v>
      </c>
      <c r="F331" s="135">
        <f t="shared" ca="1" si="165"/>
        <v>0</v>
      </c>
      <c r="G331" s="135">
        <f t="shared" ca="1" si="165"/>
        <v>0</v>
      </c>
      <c r="H331" s="135">
        <f t="shared" ca="1" si="165"/>
        <v>0</v>
      </c>
      <c r="I331" s="135">
        <f t="shared" ca="1" si="165"/>
        <v>0</v>
      </c>
      <c r="J331" s="2">
        <f t="shared" ca="1" si="165"/>
        <v>0</v>
      </c>
      <c r="K331" s="135">
        <f t="shared" ca="1" si="165"/>
        <v>0</v>
      </c>
      <c r="L331" s="135">
        <f t="shared" ca="1" si="165"/>
        <v>0</v>
      </c>
      <c r="M331" s="135">
        <f t="shared" ca="1" si="165"/>
        <v>0</v>
      </c>
      <c r="N331" s="135">
        <f t="shared" ca="1" si="165"/>
        <v>0</v>
      </c>
      <c r="O331" s="135">
        <f t="shared" ca="1" si="165"/>
        <v>0</v>
      </c>
      <c r="P331" s="135">
        <f t="shared" ca="1" si="165"/>
        <v>0</v>
      </c>
      <c r="Q331" s="135">
        <f t="shared" ca="1" si="165"/>
        <v>0</v>
      </c>
      <c r="R331" s="135">
        <f t="shared" ca="1" si="165"/>
        <v>0</v>
      </c>
      <c r="S331" s="135">
        <f t="shared" ca="1" si="165"/>
        <v>0</v>
      </c>
      <c r="T331" s="135">
        <f t="shared" ca="1" si="167"/>
        <v>0</v>
      </c>
      <c r="U331" s="135">
        <f t="shared" ca="1" si="167"/>
        <v>0</v>
      </c>
      <c r="V331" s="135">
        <f t="shared" ca="1" si="167"/>
        <v>0</v>
      </c>
      <c r="W331" s="135">
        <f t="shared" ca="1" si="167"/>
        <v>0</v>
      </c>
      <c r="X331" s="135">
        <f t="shared" ca="1" si="167"/>
        <v>0</v>
      </c>
      <c r="Y331" s="135">
        <f t="shared" ca="1" si="167"/>
        <v>0</v>
      </c>
      <c r="Z331" s="135">
        <f t="shared" ca="1" si="167"/>
        <v>0</v>
      </c>
      <c r="AA331" s="135">
        <f t="shared" ca="1" si="167"/>
        <v>0</v>
      </c>
      <c r="AB331" s="135">
        <f t="shared" ca="1" si="167"/>
        <v>0</v>
      </c>
      <c r="AC331" s="135">
        <f t="shared" ca="1" si="167"/>
        <v>0</v>
      </c>
      <c r="AD331" s="135">
        <f t="shared" ca="1" si="167"/>
        <v>0</v>
      </c>
      <c r="AE331" s="135">
        <f t="shared" ca="1" si="167"/>
        <v>0</v>
      </c>
      <c r="AF331" s="135">
        <f t="shared" ca="1" si="167"/>
        <v>0</v>
      </c>
      <c r="AG331" s="135">
        <f t="shared" ca="1" si="167"/>
        <v>0</v>
      </c>
      <c r="AH331" s="135">
        <f t="shared" ca="1" si="167"/>
        <v>0</v>
      </c>
      <c r="AI331" s="135">
        <f t="shared" ca="1" si="167"/>
        <v>0</v>
      </c>
      <c r="AJ331" s="135">
        <f t="shared" ca="1" si="164"/>
        <v>0</v>
      </c>
      <c r="AK331" s="135">
        <f t="shared" ca="1" si="164"/>
        <v>0</v>
      </c>
      <c r="AL331" s="135">
        <f t="shared" ca="1" si="164"/>
        <v>0</v>
      </c>
      <c r="AM331" s="135">
        <f t="shared" ca="1" si="164"/>
        <v>0</v>
      </c>
      <c r="AN331" s="135">
        <f t="shared" ca="1" si="164"/>
        <v>0</v>
      </c>
      <c r="AO331" s="135">
        <f t="shared" ca="1" si="164"/>
        <v>0</v>
      </c>
      <c r="AP331" s="135">
        <f t="shared" ca="1" si="164"/>
        <v>0</v>
      </c>
      <c r="AQ331" s="135">
        <f t="shared" ca="1" si="164"/>
        <v>0</v>
      </c>
      <c r="AR331" s="135">
        <f t="shared" ca="1" si="164"/>
        <v>0</v>
      </c>
      <c r="AS331" s="135">
        <f t="shared" ca="1" si="164"/>
        <v>0</v>
      </c>
      <c r="AT331" s="135">
        <f t="shared" ca="1" si="164"/>
        <v>0</v>
      </c>
      <c r="AU331" s="135">
        <f t="shared" ca="1" si="164"/>
        <v>0</v>
      </c>
      <c r="AV331" s="135">
        <f t="shared" ca="1" si="164"/>
        <v>0</v>
      </c>
      <c r="AW331" s="135">
        <f t="shared" ca="1" si="166"/>
        <v>0</v>
      </c>
      <c r="AX331" s="135">
        <f t="shared" ca="1" si="166"/>
        <v>0</v>
      </c>
      <c r="AY331" s="135">
        <f t="shared" ca="1" si="166"/>
        <v>0</v>
      </c>
      <c r="AZ331" s="135">
        <f t="shared" ca="1" si="166"/>
        <v>0</v>
      </c>
      <c r="BA331" s="135">
        <f t="shared" ca="1" si="166"/>
        <v>0</v>
      </c>
      <c r="BB331" s="135">
        <f t="shared" ca="1" si="166"/>
        <v>0</v>
      </c>
      <c r="BC331" s="135">
        <f t="shared" ca="1" si="166"/>
        <v>0</v>
      </c>
      <c r="BD331" s="135">
        <f t="shared" ca="1" si="166"/>
        <v>0</v>
      </c>
      <c r="BE331" s="135">
        <f t="shared" ca="1" si="166"/>
        <v>0</v>
      </c>
      <c r="BF331" s="135">
        <f t="shared" ca="1" si="166"/>
        <v>0</v>
      </c>
      <c r="BG331" s="135">
        <f t="shared" ca="1" si="166"/>
        <v>0</v>
      </c>
      <c r="BH331" s="135">
        <f t="shared" ca="1" si="166"/>
        <v>0</v>
      </c>
      <c r="BI331" s="135">
        <f t="shared" ca="1" si="166"/>
        <v>0</v>
      </c>
      <c r="BJ331" s="135">
        <f t="shared" ca="1" si="166"/>
        <v>0</v>
      </c>
      <c r="BK331" s="135">
        <f t="shared" ca="1" si="166"/>
        <v>0</v>
      </c>
      <c r="BL331" s="135"/>
      <c r="BM331" s="135">
        <f ca="1">IF(INDEX($D331:$BV331, 1, MATCH(BM$11,$D$15:$BV$15,0))&gt;=PV_Zone_Ranking!$C$45,0,1)</f>
        <v>0</v>
      </c>
      <c r="BN331" s="135">
        <f t="shared" ca="1" si="168"/>
        <v>0</v>
      </c>
      <c r="BQ331">
        <f ca="1">IF(PV_Zone_Ranking!$AK$18="SS",0,IF(PV_Zone_Ranking!$G$29=0,0,1-(INDEX($D331:$BY331, 1, MATCH(BQ$11,$D$15:$BY$15,0))-PV_Zone_Ranking!$F$29)/(PV_Zone_Ranking!$G$29-PV_Zone_Ranking!$F$29)))</f>
        <v>3.8575399157771662</v>
      </c>
      <c r="BR331">
        <f>IF(PV_Zone_Ranking!$AK$18="TX",0,IF(PV_Zone_Ranking!$G$29=0,0,1-(INDEX($D331:$BY331, 1, MATCH(BR$11,$D$15:$BY$15,0))-PV_Zone_Ranking!$F$29)/(PV_Zone_Ranking!$G$29-PV_Zone_Ranking!$F$29)))</f>
        <v>0</v>
      </c>
      <c r="BS331">
        <f ca="1">IF(PV_Zone_Ranking!$G$30=0,0,1-(INDEX($D331:$BY331, 1, MATCH(BS$11,$D$15:$BY$15,0))-PV_Zone_Ranking!$F$30)/(PV_Zone_Ranking!$G$30-PV_Zone_Ranking!$F$30))</f>
        <v>1.0774207710083805</v>
      </c>
      <c r="BT331">
        <f ca="1">IF(PV_Zone_Ranking!$G$28=0,0,1-(INDEX($D331:$BY331, 1, MATCH(BT$11,$D$15:$BY$15,0))-PV_Zone_Ranking!$F$28)/(PV_Zone_Ranking!$G$28-PV_Zone_Ranking!$F$28))</f>
        <v>16.799370740204573</v>
      </c>
      <c r="BU331">
        <f ca="1">IF(PV_Zone_Ranking!$AK$18="SS",0,IF(PV_Zone_Ranking!$G$26=0,0,1-(INDEX($D331:$BY331, 1, MATCH(BU$11,$D$15:$BY$15,0))-PV_Zone_Ranking!$F$26)/(PV_Zone_Ranking!$G$26-PV_Zone_Ranking!$F$26)))</f>
        <v>19.138888658952798</v>
      </c>
      <c r="BV331">
        <f>IF(PV_Zone_Ranking!$AK$18="TX",0,IF(PV_Zone_Ranking!$G$26=0,0,1-(INDEX($D331:$BY331, 1, MATCH(BV$11,$D$15:$BY$15,0))-PV_Zone_Ranking!$F$26)/(PV_Zone_Ranking!$G$26-PV_Zone_Ranking!$F$26)))</f>
        <v>0</v>
      </c>
      <c r="BW331">
        <v>134</v>
      </c>
      <c r="BX331">
        <f t="shared" ca="1" si="169"/>
        <v>0</v>
      </c>
      <c r="BY331">
        <f t="shared" ca="1" si="169"/>
        <v>0</v>
      </c>
      <c r="BZ331">
        <f t="shared" ca="1" si="169"/>
        <v>0</v>
      </c>
      <c r="CA331">
        <f t="shared" ca="1" si="169"/>
        <v>0</v>
      </c>
      <c r="CB331">
        <f t="shared" ca="1" si="169"/>
        <v>0</v>
      </c>
      <c r="CC331">
        <f t="shared" ca="1" si="169"/>
        <v>0</v>
      </c>
      <c r="CD331">
        <f t="shared" ca="1" si="169"/>
        <v>0</v>
      </c>
      <c r="CE331">
        <f t="shared" ca="1" si="169"/>
        <v>0</v>
      </c>
      <c r="CF331">
        <f t="shared" ca="1" si="169"/>
        <v>0</v>
      </c>
      <c r="CG331">
        <f t="shared" ca="1" si="169"/>
        <v>0</v>
      </c>
      <c r="CH331" s="3">
        <f t="shared" ca="1" si="148"/>
        <v>0</v>
      </c>
      <c r="CI331" s="3">
        <f ca="1">IF($BN331=0,IF(PV_Zone_Ranking!$AK$18="SS",INDEX($D331:$BY331, 1, MATCH(CI$11,$D$15:$BY$15,0)),IF(PV_Zone_Ranking!$AK$18="TX",INDEX($D331:$BY331, 1, MATCH(CI$12,$D$15:$BY$15,0)),"Error")),0)</f>
        <v>0</v>
      </c>
      <c r="CJ331" s="4">
        <f t="shared" ca="1" si="146"/>
        <v>0</v>
      </c>
      <c r="CK331">
        <f t="shared" ca="1" si="149"/>
        <v>0</v>
      </c>
      <c r="CL331">
        <f t="shared" ca="1" si="150"/>
        <v>0</v>
      </c>
      <c r="CM331" s="4" t="str">
        <f ca="1">IF(D331=0,"",IF(CH331=0,"",COUNTIF($CH$16:$CH$197,"&gt;"&amp;CH331)+COUNTIF($CH$197:$CH331,CH331)))</f>
        <v/>
      </c>
      <c r="CN331" t="str">
        <f ca="1">IF(D331=0,"",IF(CH331=0,"",COUNTIFS($CI$16:$CI$197,"&lt;"&amp;CI331,$CI$16:$CI$197,"&lt;&gt;"&amp;0)+COUNTIF($CI$197:$CI331,CI331)))</f>
        <v/>
      </c>
      <c r="CQ331">
        <v>316</v>
      </c>
      <c r="CR331" t="e">
        <f t="shared" ca="1" si="159"/>
        <v>#N/A</v>
      </c>
      <c r="CS331" t="e">
        <f t="shared" ca="1" si="159"/>
        <v>#N/A</v>
      </c>
      <c r="CT331" s="3" t="e">
        <f t="shared" ca="1" si="159"/>
        <v>#N/A</v>
      </c>
      <c r="CU331" s="3" t="e">
        <f t="shared" ca="1" si="159"/>
        <v>#N/A</v>
      </c>
      <c r="CV331" s="4" t="e">
        <f t="shared" ca="1" si="159"/>
        <v>#N/A</v>
      </c>
      <c r="CW331" s="4" t="e">
        <f t="shared" ca="1" si="170"/>
        <v>#N/A</v>
      </c>
      <c r="CY331">
        <v>316</v>
      </c>
      <c r="CZ331" t="e">
        <f t="shared" ca="1" si="163"/>
        <v>#N/A</v>
      </c>
      <c r="DA331" t="e">
        <f t="shared" ca="1" si="163"/>
        <v>#N/A</v>
      </c>
      <c r="DB331" s="3" t="e">
        <f t="shared" ca="1" si="163"/>
        <v>#N/A</v>
      </c>
      <c r="DC331" s="3" t="e">
        <f t="shared" ca="1" si="163"/>
        <v>#N/A</v>
      </c>
      <c r="DD331" s="4" t="e">
        <f t="shared" ca="1" si="163"/>
        <v>#N/A</v>
      </c>
      <c r="DE331" s="4" t="e">
        <f t="shared" ca="1" si="171"/>
        <v>#N/A</v>
      </c>
      <c r="DF331" t="e">
        <f t="shared" ca="1" si="172"/>
        <v>#N/A</v>
      </c>
    </row>
    <row r="332" spans="4:110" x14ac:dyDescent="0.2">
      <c r="D332" s="135">
        <f t="shared" ca="1" si="165"/>
        <v>0</v>
      </c>
      <c r="E332" s="135">
        <f t="shared" ca="1" si="165"/>
        <v>0</v>
      </c>
      <c r="F332" s="135">
        <f t="shared" ca="1" si="165"/>
        <v>0</v>
      </c>
      <c r="G332" s="135">
        <f t="shared" ca="1" si="165"/>
        <v>0</v>
      </c>
      <c r="H332" s="135">
        <f t="shared" ca="1" si="165"/>
        <v>0</v>
      </c>
      <c r="I332" s="135">
        <f t="shared" ca="1" si="165"/>
        <v>0</v>
      </c>
      <c r="J332" s="2">
        <f t="shared" ca="1" si="165"/>
        <v>0</v>
      </c>
      <c r="K332" s="135">
        <f t="shared" ca="1" si="165"/>
        <v>0</v>
      </c>
      <c r="L332" s="135">
        <f t="shared" ca="1" si="165"/>
        <v>0</v>
      </c>
      <c r="M332" s="135">
        <f t="shared" ca="1" si="165"/>
        <v>0</v>
      </c>
      <c r="N332" s="135">
        <f t="shared" ca="1" si="165"/>
        <v>0</v>
      </c>
      <c r="O332" s="135">
        <f t="shared" ca="1" si="165"/>
        <v>0</v>
      </c>
      <c r="P332" s="135">
        <f t="shared" ca="1" si="165"/>
        <v>0</v>
      </c>
      <c r="Q332" s="135">
        <f t="shared" ca="1" si="165"/>
        <v>0</v>
      </c>
      <c r="R332" s="135">
        <f t="shared" ca="1" si="165"/>
        <v>0</v>
      </c>
      <c r="S332" s="135">
        <f t="shared" ca="1" si="165"/>
        <v>0</v>
      </c>
      <c r="T332" s="135">
        <f t="shared" ca="1" si="167"/>
        <v>0</v>
      </c>
      <c r="U332" s="135">
        <f t="shared" ca="1" si="167"/>
        <v>0</v>
      </c>
      <c r="V332" s="135">
        <f t="shared" ca="1" si="167"/>
        <v>0</v>
      </c>
      <c r="W332" s="135">
        <f t="shared" ca="1" si="167"/>
        <v>0</v>
      </c>
      <c r="X332" s="135">
        <f t="shared" ca="1" si="167"/>
        <v>0</v>
      </c>
      <c r="Y332" s="135">
        <f t="shared" ca="1" si="167"/>
        <v>0</v>
      </c>
      <c r="Z332" s="135">
        <f t="shared" ca="1" si="167"/>
        <v>0</v>
      </c>
      <c r="AA332" s="135">
        <f t="shared" ca="1" si="167"/>
        <v>0</v>
      </c>
      <c r="AB332" s="135">
        <f t="shared" ca="1" si="167"/>
        <v>0</v>
      </c>
      <c r="AC332" s="135">
        <f t="shared" ca="1" si="167"/>
        <v>0</v>
      </c>
      <c r="AD332" s="135">
        <f t="shared" ca="1" si="167"/>
        <v>0</v>
      </c>
      <c r="AE332" s="135">
        <f t="shared" ca="1" si="167"/>
        <v>0</v>
      </c>
      <c r="AF332" s="135">
        <f t="shared" ca="1" si="167"/>
        <v>0</v>
      </c>
      <c r="AG332" s="135">
        <f t="shared" ca="1" si="167"/>
        <v>0</v>
      </c>
      <c r="AH332" s="135">
        <f t="shared" ca="1" si="167"/>
        <v>0</v>
      </c>
      <c r="AI332" s="135">
        <f t="shared" ca="1" si="167"/>
        <v>0</v>
      </c>
      <c r="AJ332" s="135">
        <f t="shared" ca="1" si="164"/>
        <v>0</v>
      </c>
      <c r="AK332" s="135">
        <f t="shared" ca="1" si="164"/>
        <v>0</v>
      </c>
      <c r="AL332" s="135">
        <f t="shared" ca="1" si="164"/>
        <v>0</v>
      </c>
      <c r="AM332" s="135">
        <f t="shared" ca="1" si="164"/>
        <v>0</v>
      </c>
      <c r="AN332" s="135">
        <f t="shared" ca="1" si="164"/>
        <v>0</v>
      </c>
      <c r="AO332" s="135">
        <f t="shared" ca="1" si="164"/>
        <v>0</v>
      </c>
      <c r="AP332" s="135">
        <f t="shared" ca="1" si="164"/>
        <v>0</v>
      </c>
      <c r="AQ332" s="135">
        <f t="shared" ca="1" si="164"/>
        <v>0</v>
      </c>
      <c r="AR332" s="135">
        <f t="shared" ca="1" si="164"/>
        <v>0</v>
      </c>
      <c r="AS332" s="135">
        <f t="shared" ca="1" si="164"/>
        <v>0</v>
      </c>
      <c r="AT332" s="135">
        <f t="shared" ca="1" si="164"/>
        <v>0</v>
      </c>
      <c r="AU332" s="135">
        <f t="shared" ca="1" si="164"/>
        <v>0</v>
      </c>
      <c r="AV332" s="135">
        <f t="shared" ca="1" si="164"/>
        <v>0</v>
      </c>
      <c r="AW332" s="135">
        <f t="shared" ca="1" si="166"/>
        <v>0</v>
      </c>
      <c r="AX332" s="135">
        <f t="shared" ca="1" si="166"/>
        <v>0</v>
      </c>
      <c r="AY332" s="135">
        <f t="shared" ca="1" si="166"/>
        <v>0</v>
      </c>
      <c r="AZ332" s="135">
        <f t="shared" ca="1" si="166"/>
        <v>0</v>
      </c>
      <c r="BA332" s="135">
        <f t="shared" ca="1" si="166"/>
        <v>0</v>
      </c>
      <c r="BB332" s="135">
        <f t="shared" ca="1" si="166"/>
        <v>0</v>
      </c>
      <c r="BC332" s="135">
        <f t="shared" ca="1" si="166"/>
        <v>0</v>
      </c>
      <c r="BD332" s="135">
        <f t="shared" ca="1" si="166"/>
        <v>0</v>
      </c>
      <c r="BE332" s="135">
        <f t="shared" ca="1" si="166"/>
        <v>0</v>
      </c>
      <c r="BF332" s="135">
        <f t="shared" ca="1" si="166"/>
        <v>0</v>
      </c>
      <c r="BG332" s="135">
        <f t="shared" ca="1" si="166"/>
        <v>0</v>
      </c>
      <c r="BH332" s="135">
        <f t="shared" ca="1" si="166"/>
        <v>0</v>
      </c>
      <c r="BI332" s="135">
        <f t="shared" ca="1" si="166"/>
        <v>0</v>
      </c>
      <c r="BJ332" s="135">
        <f t="shared" ca="1" si="166"/>
        <v>0</v>
      </c>
      <c r="BK332" s="135">
        <f t="shared" ca="1" si="166"/>
        <v>0</v>
      </c>
      <c r="BL332" s="135"/>
      <c r="BM332" s="135">
        <f ca="1">IF(INDEX($D332:$BV332, 1, MATCH(BM$11,$D$15:$BV$15,0))&gt;=PV_Zone_Ranking!$C$45,0,1)</f>
        <v>0</v>
      </c>
      <c r="BN332" s="135">
        <f t="shared" ca="1" si="168"/>
        <v>0</v>
      </c>
      <c r="BQ332">
        <f ca="1">IF(PV_Zone_Ranking!$AK$18="SS",0,IF(PV_Zone_Ranking!$G$29=0,0,1-(INDEX($D332:$BY332, 1, MATCH(BQ$11,$D$15:$BY$15,0))-PV_Zone_Ranking!$F$29)/(PV_Zone_Ranking!$G$29-PV_Zone_Ranking!$F$29)))</f>
        <v>3.8575399157771662</v>
      </c>
      <c r="BR332">
        <f>IF(PV_Zone_Ranking!$AK$18="TX",0,IF(PV_Zone_Ranking!$G$29=0,0,1-(INDEX($D332:$BY332, 1, MATCH(BR$11,$D$15:$BY$15,0))-PV_Zone_Ranking!$F$29)/(PV_Zone_Ranking!$G$29-PV_Zone_Ranking!$F$29)))</f>
        <v>0</v>
      </c>
      <c r="BS332">
        <f ca="1">IF(PV_Zone_Ranking!$G$30=0,0,1-(INDEX($D332:$BY332, 1, MATCH(BS$11,$D$15:$BY$15,0))-PV_Zone_Ranking!$F$30)/(PV_Zone_Ranking!$G$30-PV_Zone_Ranking!$F$30))</f>
        <v>1.0774207710083805</v>
      </c>
      <c r="BT332">
        <f ca="1">IF(PV_Zone_Ranking!$G$28=0,0,1-(INDEX($D332:$BY332, 1, MATCH(BT$11,$D$15:$BY$15,0))-PV_Zone_Ranking!$F$28)/(PV_Zone_Ranking!$G$28-PV_Zone_Ranking!$F$28))</f>
        <v>16.799370740204573</v>
      </c>
      <c r="BU332">
        <f ca="1">IF(PV_Zone_Ranking!$AK$18="SS",0,IF(PV_Zone_Ranking!$G$26=0,0,1-(INDEX($D332:$BY332, 1, MATCH(BU$11,$D$15:$BY$15,0))-PV_Zone_Ranking!$F$26)/(PV_Zone_Ranking!$G$26-PV_Zone_Ranking!$F$26)))</f>
        <v>19.138888658952798</v>
      </c>
      <c r="BV332">
        <f>IF(PV_Zone_Ranking!$AK$18="TX",0,IF(PV_Zone_Ranking!$G$26=0,0,1-(INDEX($D332:$BY332, 1, MATCH(BV$11,$D$15:$BY$15,0))-PV_Zone_Ranking!$F$26)/(PV_Zone_Ranking!$G$26-PV_Zone_Ranking!$F$26)))</f>
        <v>0</v>
      </c>
      <c r="BW332">
        <v>135</v>
      </c>
      <c r="BX332">
        <f t="shared" ca="1" si="169"/>
        <v>0</v>
      </c>
      <c r="BY332">
        <f t="shared" ca="1" si="169"/>
        <v>0</v>
      </c>
      <c r="BZ332">
        <f t="shared" ca="1" si="169"/>
        <v>0</v>
      </c>
      <c r="CA332">
        <f t="shared" ca="1" si="169"/>
        <v>0</v>
      </c>
      <c r="CB332">
        <f t="shared" ca="1" si="169"/>
        <v>0</v>
      </c>
      <c r="CC332">
        <f t="shared" ca="1" si="169"/>
        <v>0</v>
      </c>
      <c r="CD332">
        <f t="shared" ca="1" si="169"/>
        <v>0</v>
      </c>
      <c r="CE332">
        <f t="shared" ca="1" si="169"/>
        <v>0</v>
      </c>
      <c r="CF332">
        <f t="shared" ca="1" si="169"/>
        <v>0</v>
      </c>
      <c r="CG332">
        <f t="shared" ca="1" si="169"/>
        <v>0</v>
      </c>
      <c r="CH332" s="3">
        <f t="shared" ca="1" si="148"/>
        <v>0</v>
      </c>
      <c r="CI332" s="3">
        <f ca="1">IF($BN332=0,IF(PV_Zone_Ranking!$AK$18="SS",INDEX($D332:$BY332, 1, MATCH(CI$11,$D$15:$BY$15,0)),IF(PV_Zone_Ranking!$AK$18="TX",INDEX($D332:$BY332, 1, MATCH(CI$12,$D$15:$BY$15,0)),"Error")),0)</f>
        <v>0</v>
      </c>
      <c r="CJ332" s="4">
        <f t="shared" ca="1" si="146"/>
        <v>0</v>
      </c>
      <c r="CK332">
        <f t="shared" ca="1" si="149"/>
        <v>0</v>
      </c>
      <c r="CL332">
        <f t="shared" ca="1" si="150"/>
        <v>0</v>
      </c>
      <c r="CM332" s="4" t="str">
        <f ca="1">IF(D332=0,"",IF(CH332=0,"",COUNTIF($CH$16:$CH$197,"&gt;"&amp;CH332)+COUNTIF($CH$197:$CH332,CH332)))</f>
        <v/>
      </c>
      <c r="CN332" t="str">
        <f ca="1">IF(D332=0,"",IF(CH332=0,"",COUNTIFS($CI$16:$CI$197,"&lt;"&amp;CI332,$CI$16:$CI$197,"&lt;&gt;"&amp;0)+COUNTIF($CI$197:$CI332,CI332)))</f>
        <v/>
      </c>
      <c r="CQ332">
        <v>317</v>
      </c>
      <c r="CR332" t="e">
        <f t="shared" ca="1" si="159"/>
        <v>#N/A</v>
      </c>
      <c r="CS332" t="e">
        <f t="shared" ca="1" si="159"/>
        <v>#N/A</v>
      </c>
      <c r="CT332" s="3" t="e">
        <f t="shared" ca="1" si="159"/>
        <v>#N/A</v>
      </c>
      <c r="CU332" s="3" t="e">
        <f t="shared" ca="1" si="159"/>
        <v>#N/A</v>
      </c>
      <c r="CV332" s="4" t="e">
        <f t="shared" ca="1" si="159"/>
        <v>#N/A</v>
      </c>
      <c r="CW332" s="4" t="e">
        <f t="shared" ca="1" si="170"/>
        <v>#N/A</v>
      </c>
      <c r="CY332">
        <v>317</v>
      </c>
      <c r="CZ332" t="e">
        <f t="shared" ca="1" si="163"/>
        <v>#N/A</v>
      </c>
      <c r="DA332" t="e">
        <f t="shared" ca="1" si="163"/>
        <v>#N/A</v>
      </c>
      <c r="DB332" s="3" t="e">
        <f t="shared" ca="1" si="163"/>
        <v>#N/A</v>
      </c>
      <c r="DC332" s="3" t="e">
        <f t="shared" ca="1" si="163"/>
        <v>#N/A</v>
      </c>
      <c r="DD332" s="4" t="e">
        <f t="shared" ca="1" si="163"/>
        <v>#N/A</v>
      </c>
      <c r="DE332" s="4" t="e">
        <f t="shared" ca="1" si="171"/>
        <v>#N/A</v>
      </c>
      <c r="DF332" t="e">
        <f t="shared" ca="1" si="172"/>
        <v>#N/A</v>
      </c>
    </row>
    <row r="333" spans="4:110" x14ac:dyDescent="0.2">
      <c r="D333" s="135">
        <f t="shared" ca="1" si="165"/>
        <v>0</v>
      </c>
      <c r="E333" s="135">
        <f t="shared" ca="1" si="165"/>
        <v>0</v>
      </c>
      <c r="F333" s="135">
        <f t="shared" ca="1" si="165"/>
        <v>0</v>
      </c>
      <c r="G333" s="135">
        <f t="shared" ca="1" si="165"/>
        <v>0</v>
      </c>
      <c r="H333" s="135">
        <f t="shared" ca="1" si="165"/>
        <v>0</v>
      </c>
      <c r="I333" s="135">
        <f t="shared" ca="1" si="165"/>
        <v>0</v>
      </c>
      <c r="J333" s="2">
        <f t="shared" ca="1" si="165"/>
        <v>0</v>
      </c>
      <c r="K333" s="135">
        <f t="shared" ca="1" si="165"/>
        <v>0</v>
      </c>
      <c r="L333" s="135">
        <f t="shared" ca="1" si="165"/>
        <v>0</v>
      </c>
      <c r="M333" s="135">
        <f t="shared" ca="1" si="165"/>
        <v>0</v>
      </c>
      <c r="N333" s="135">
        <f t="shared" ca="1" si="165"/>
        <v>0</v>
      </c>
      <c r="O333" s="135">
        <f t="shared" ca="1" si="165"/>
        <v>0</v>
      </c>
      <c r="P333" s="135">
        <f t="shared" ca="1" si="165"/>
        <v>0</v>
      </c>
      <c r="Q333" s="135">
        <f t="shared" ca="1" si="165"/>
        <v>0</v>
      </c>
      <c r="R333" s="135">
        <f t="shared" ca="1" si="165"/>
        <v>0</v>
      </c>
      <c r="S333" s="135">
        <f t="shared" ca="1" si="165"/>
        <v>0</v>
      </c>
      <c r="T333" s="135">
        <f t="shared" ca="1" si="167"/>
        <v>0</v>
      </c>
      <c r="U333" s="135">
        <f t="shared" ca="1" si="167"/>
        <v>0</v>
      </c>
      <c r="V333" s="135">
        <f t="shared" ca="1" si="167"/>
        <v>0</v>
      </c>
      <c r="W333" s="135">
        <f t="shared" ca="1" si="167"/>
        <v>0</v>
      </c>
      <c r="X333" s="135">
        <f t="shared" ca="1" si="167"/>
        <v>0</v>
      </c>
      <c r="Y333" s="135">
        <f t="shared" ca="1" si="167"/>
        <v>0</v>
      </c>
      <c r="Z333" s="135">
        <f t="shared" ca="1" si="167"/>
        <v>0</v>
      </c>
      <c r="AA333" s="135">
        <f t="shared" ca="1" si="167"/>
        <v>0</v>
      </c>
      <c r="AB333" s="135">
        <f t="shared" ca="1" si="167"/>
        <v>0</v>
      </c>
      <c r="AC333" s="135">
        <f t="shared" ca="1" si="167"/>
        <v>0</v>
      </c>
      <c r="AD333" s="135">
        <f t="shared" ca="1" si="167"/>
        <v>0</v>
      </c>
      <c r="AE333" s="135">
        <f t="shared" ca="1" si="167"/>
        <v>0</v>
      </c>
      <c r="AF333" s="135">
        <f t="shared" ca="1" si="167"/>
        <v>0</v>
      </c>
      <c r="AG333" s="135">
        <f t="shared" ca="1" si="167"/>
        <v>0</v>
      </c>
      <c r="AH333" s="135">
        <f t="shared" ca="1" si="167"/>
        <v>0</v>
      </c>
      <c r="AI333" s="135">
        <f t="shared" ca="1" si="167"/>
        <v>0</v>
      </c>
      <c r="AJ333" s="135">
        <f t="shared" ca="1" si="164"/>
        <v>0</v>
      </c>
      <c r="AK333" s="135">
        <f t="shared" ca="1" si="164"/>
        <v>0</v>
      </c>
      <c r="AL333" s="135">
        <f t="shared" ca="1" si="164"/>
        <v>0</v>
      </c>
      <c r="AM333" s="135">
        <f t="shared" ca="1" si="164"/>
        <v>0</v>
      </c>
      <c r="AN333" s="135">
        <f t="shared" ca="1" si="164"/>
        <v>0</v>
      </c>
      <c r="AO333" s="135">
        <f t="shared" ca="1" si="164"/>
        <v>0</v>
      </c>
      <c r="AP333" s="135">
        <f t="shared" ca="1" si="164"/>
        <v>0</v>
      </c>
      <c r="AQ333" s="135">
        <f t="shared" ca="1" si="164"/>
        <v>0</v>
      </c>
      <c r="AR333" s="135">
        <f t="shared" ca="1" si="164"/>
        <v>0</v>
      </c>
      <c r="AS333" s="135">
        <f t="shared" ca="1" si="164"/>
        <v>0</v>
      </c>
      <c r="AT333" s="135">
        <f t="shared" ca="1" si="164"/>
        <v>0</v>
      </c>
      <c r="AU333" s="135">
        <f t="shared" ca="1" si="164"/>
        <v>0</v>
      </c>
      <c r="AV333" s="135">
        <f t="shared" ca="1" si="164"/>
        <v>0</v>
      </c>
      <c r="AW333" s="135">
        <f t="shared" ca="1" si="166"/>
        <v>0</v>
      </c>
      <c r="AX333" s="135">
        <f t="shared" ca="1" si="166"/>
        <v>0</v>
      </c>
      <c r="AY333" s="135">
        <f t="shared" ca="1" si="166"/>
        <v>0</v>
      </c>
      <c r="AZ333" s="135">
        <f t="shared" ca="1" si="166"/>
        <v>0</v>
      </c>
      <c r="BA333" s="135">
        <f t="shared" ca="1" si="166"/>
        <v>0</v>
      </c>
      <c r="BB333" s="135">
        <f t="shared" ca="1" si="166"/>
        <v>0</v>
      </c>
      <c r="BC333" s="135">
        <f t="shared" ca="1" si="166"/>
        <v>0</v>
      </c>
      <c r="BD333" s="135">
        <f t="shared" ca="1" si="166"/>
        <v>0</v>
      </c>
      <c r="BE333" s="135">
        <f t="shared" ca="1" si="166"/>
        <v>0</v>
      </c>
      <c r="BF333" s="135">
        <f t="shared" ca="1" si="166"/>
        <v>0</v>
      </c>
      <c r="BG333" s="135">
        <f t="shared" ca="1" si="166"/>
        <v>0</v>
      </c>
      <c r="BH333" s="135">
        <f t="shared" ca="1" si="166"/>
        <v>0</v>
      </c>
      <c r="BI333" s="135">
        <f t="shared" ca="1" si="166"/>
        <v>0</v>
      </c>
      <c r="BJ333" s="135">
        <f t="shared" ca="1" si="166"/>
        <v>0</v>
      </c>
      <c r="BK333" s="135">
        <f t="shared" ca="1" si="166"/>
        <v>0</v>
      </c>
      <c r="BL333" s="135"/>
      <c r="BM333" s="135">
        <f ca="1">IF(INDEX($D333:$BV333, 1, MATCH(BM$11,$D$15:$BV$15,0))&gt;=PV_Zone_Ranking!$C$45,0,1)</f>
        <v>0</v>
      </c>
      <c r="BN333" s="135">
        <f t="shared" ca="1" si="168"/>
        <v>0</v>
      </c>
      <c r="BQ333">
        <f ca="1">IF(PV_Zone_Ranking!$AK$18="SS",0,IF(PV_Zone_Ranking!$G$29=0,0,1-(INDEX($D333:$BY333, 1, MATCH(BQ$11,$D$15:$BY$15,0))-PV_Zone_Ranking!$F$29)/(PV_Zone_Ranking!$G$29-PV_Zone_Ranking!$F$29)))</f>
        <v>3.8575399157771662</v>
      </c>
      <c r="BR333">
        <f>IF(PV_Zone_Ranking!$AK$18="TX",0,IF(PV_Zone_Ranking!$G$29=0,0,1-(INDEX($D333:$BY333, 1, MATCH(BR$11,$D$15:$BY$15,0))-PV_Zone_Ranking!$F$29)/(PV_Zone_Ranking!$G$29-PV_Zone_Ranking!$F$29)))</f>
        <v>0</v>
      </c>
      <c r="BS333">
        <f ca="1">IF(PV_Zone_Ranking!$G$30=0,0,1-(INDEX($D333:$BY333, 1, MATCH(BS$11,$D$15:$BY$15,0))-PV_Zone_Ranking!$F$30)/(PV_Zone_Ranking!$G$30-PV_Zone_Ranking!$F$30))</f>
        <v>1.0774207710083805</v>
      </c>
      <c r="BT333">
        <f ca="1">IF(PV_Zone_Ranking!$G$28=0,0,1-(INDEX($D333:$BY333, 1, MATCH(BT$11,$D$15:$BY$15,0))-PV_Zone_Ranking!$F$28)/(PV_Zone_Ranking!$G$28-PV_Zone_Ranking!$F$28))</f>
        <v>16.799370740204573</v>
      </c>
      <c r="BU333">
        <f ca="1">IF(PV_Zone_Ranking!$AK$18="SS",0,IF(PV_Zone_Ranking!$G$26=0,0,1-(INDEX($D333:$BY333, 1, MATCH(BU$11,$D$15:$BY$15,0))-PV_Zone_Ranking!$F$26)/(PV_Zone_Ranking!$G$26-PV_Zone_Ranking!$F$26)))</f>
        <v>19.138888658952798</v>
      </c>
      <c r="BV333">
        <f>IF(PV_Zone_Ranking!$AK$18="TX",0,IF(PV_Zone_Ranking!$G$26=0,0,1-(INDEX($D333:$BY333, 1, MATCH(BV$11,$D$15:$BY$15,0))-PV_Zone_Ranking!$F$26)/(PV_Zone_Ranking!$G$26-PV_Zone_Ranking!$F$26)))</f>
        <v>0</v>
      </c>
      <c r="BW333">
        <v>136</v>
      </c>
      <c r="BX333">
        <f t="shared" ca="1" si="169"/>
        <v>0</v>
      </c>
      <c r="BY333">
        <f t="shared" ca="1" si="169"/>
        <v>0</v>
      </c>
      <c r="BZ333">
        <f t="shared" ca="1" si="169"/>
        <v>0</v>
      </c>
      <c r="CA333">
        <f t="shared" ca="1" si="169"/>
        <v>0</v>
      </c>
      <c r="CB333">
        <f t="shared" ca="1" si="169"/>
        <v>0</v>
      </c>
      <c r="CC333">
        <f t="shared" ca="1" si="169"/>
        <v>0</v>
      </c>
      <c r="CD333">
        <f t="shared" ca="1" si="169"/>
        <v>0</v>
      </c>
      <c r="CE333">
        <f t="shared" ca="1" si="169"/>
        <v>0</v>
      </c>
      <c r="CF333">
        <f t="shared" ca="1" si="169"/>
        <v>0</v>
      </c>
      <c r="CG333">
        <f t="shared" ca="1" si="169"/>
        <v>0</v>
      </c>
      <c r="CH333" s="3">
        <f t="shared" ca="1" si="148"/>
        <v>0</v>
      </c>
      <c r="CI333" s="3">
        <f ca="1">IF($BN333=0,IF(PV_Zone_Ranking!$AK$18="SS",INDEX($D333:$BY333, 1, MATCH(CI$11,$D$15:$BY$15,0)),IF(PV_Zone_Ranking!$AK$18="TX",INDEX($D333:$BY333, 1, MATCH(CI$12,$D$15:$BY$15,0)),"Error")),0)</f>
        <v>0</v>
      </c>
      <c r="CJ333" s="4">
        <f t="shared" ca="1" si="146"/>
        <v>0</v>
      </c>
      <c r="CK333">
        <f t="shared" ca="1" si="149"/>
        <v>0</v>
      </c>
      <c r="CL333">
        <f t="shared" ca="1" si="150"/>
        <v>0</v>
      </c>
      <c r="CM333" s="4" t="str">
        <f ca="1">IF(D333=0,"",IF(CH333=0,"",COUNTIF($CH$16:$CH$197,"&gt;"&amp;CH333)+COUNTIF($CH$197:$CH333,CH333)))</f>
        <v/>
      </c>
      <c r="CN333" t="str">
        <f ca="1">IF(D333=0,"",IF(CH333=0,"",COUNTIFS($CI$16:$CI$197,"&lt;"&amp;CI333,$CI$16:$CI$197,"&lt;&gt;"&amp;0)+COUNTIF($CI$197:$CI333,CI333)))</f>
        <v/>
      </c>
      <c r="CQ333">
        <v>318</v>
      </c>
      <c r="CR333" t="e">
        <f t="shared" ca="1" si="159"/>
        <v>#N/A</v>
      </c>
      <c r="CS333" t="e">
        <f t="shared" ca="1" si="159"/>
        <v>#N/A</v>
      </c>
      <c r="CT333" s="3" t="e">
        <f t="shared" ca="1" si="159"/>
        <v>#N/A</v>
      </c>
      <c r="CU333" s="3" t="e">
        <f t="shared" ca="1" si="159"/>
        <v>#N/A</v>
      </c>
      <c r="CV333" s="4" t="e">
        <f t="shared" ca="1" si="159"/>
        <v>#N/A</v>
      </c>
      <c r="CW333" s="4" t="e">
        <f t="shared" ca="1" si="170"/>
        <v>#N/A</v>
      </c>
      <c r="CY333">
        <v>318</v>
      </c>
      <c r="CZ333" t="e">
        <f t="shared" ca="1" si="163"/>
        <v>#N/A</v>
      </c>
      <c r="DA333" t="e">
        <f t="shared" ca="1" si="163"/>
        <v>#N/A</v>
      </c>
      <c r="DB333" s="3" t="e">
        <f t="shared" ca="1" si="163"/>
        <v>#N/A</v>
      </c>
      <c r="DC333" s="3" t="e">
        <f t="shared" ca="1" si="163"/>
        <v>#N/A</v>
      </c>
      <c r="DD333" s="4" t="e">
        <f t="shared" ca="1" si="163"/>
        <v>#N/A</v>
      </c>
      <c r="DE333" s="4" t="e">
        <f t="shared" ca="1" si="171"/>
        <v>#N/A</v>
      </c>
      <c r="DF333" t="e">
        <f t="shared" ca="1" si="172"/>
        <v>#N/A</v>
      </c>
    </row>
    <row r="334" spans="4:110" x14ac:dyDescent="0.2">
      <c r="D334" s="135">
        <f t="shared" ca="1" si="165"/>
        <v>0</v>
      </c>
      <c r="E334" s="135">
        <f t="shared" ca="1" si="165"/>
        <v>0</v>
      </c>
      <c r="F334" s="135">
        <f t="shared" ca="1" si="165"/>
        <v>0</v>
      </c>
      <c r="G334" s="135">
        <f t="shared" ca="1" si="165"/>
        <v>0</v>
      </c>
      <c r="H334" s="135">
        <f t="shared" ca="1" si="165"/>
        <v>0</v>
      </c>
      <c r="I334" s="135">
        <f t="shared" ca="1" si="165"/>
        <v>0</v>
      </c>
      <c r="J334" s="2">
        <f t="shared" ca="1" si="165"/>
        <v>0</v>
      </c>
      <c r="K334" s="135">
        <f t="shared" ca="1" si="165"/>
        <v>0</v>
      </c>
      <c r="L334" s="135">
        <f t="shared" ca="1" si="165"/>
        <v>0</v>
      </c>
      <c r="M334" s="135">
        <f t="shared" ca="1" si="165"/>
        <v>0</v>
      </c>
      <c r="N334" s="135">
        <f t="shared" ca="1" si="165"/>
        <v>0</v>
      </c>
      <c r="O334" s="135">
        <f t="shared" ca="1" si="165"/>
        <v>0</v>
      </c>
      <c r="P334" s="135">
        <f t="shared" ca="1" si="165"/>
        <v>0</v>
      </c>
      <c r="Q334" s="135">
        <f t="shared" ca="1" si="165"/>
        <v>0</v>
      </c>
      <c r="R334" s="135">
        <f t="shared" ca="1" si="165"/>
        <v>0</v>
      </c>
      <c r="S334" s="135">
        <f t="shared" ca="1" si="165"/>
        <v>0</v>
      </c>
      <c r="T334" s="135">
        <f t="shared" ca="1" si="167"/>
        <v>0</v>
      </c>
      <c r="U334" s="135">
        <f t="shared" ca="1" si="167"/>
        <v>0</v>
      </c>
      <c r="V334" s="135">
        <f t="shared" ca="1" si="167"/>
        <v>0</v>
      </c>
      <c r="W334" s="135">
        <f t="shared" ca="1" si="167"/>
        <v>0</v>
      </c>
      <c r="X334" s="135">
        <f t="shared" ca="1" si="167"/>
        <v>0</v>
      </c>
      <c r="Y334" s="135">
        <f t="shared" ca="1" si="167"/>
        <v>0</v>
      </c>
      <c r="Z334" s="135">
        <f t="shared" ca="1" si="167"/>
        <v>0</v>
      </c>
      <c r="AA334" s="135">
        <f t="shared" ca="1" si="167"/>
        <v>0</v>
      </c>
      <c r="AB334" s="135">
        <f t="shared" ca="1" si="167"/>
        <v>0</v>
      </c>
      <c r="AC334" s="135">
        <f t="shared" ca="1" si="167"/>
        <v>0</v>
      </c>
      <c r="AD334" s="135">
        <f t="shared" ca="1" si="167"/>
        <v>0</v>
      </c>
      <c r="AE334" s="135">
        <f t="shared" ca="1" si="167"/>
        <v>0</v>
      </c>
      <c r="AF334" s="135">
        <f t="shared" ca="1" si="167"/>
        <v>0</v>
      </c>
      <c r="AG334" s="135">
        <f t="shared" ca="1" si="167"/>
        <v>0</v>
      </c>
      <c r="AH334" s="135">
        <f t="shared" ca="1" si="167"/>
        <v>0</v>
      </c>
      <c r="AI334" s="135">
        <f t="shared" ca="1" si="167"/>
        <v>0</v>
      </c>
      <c r="AJ334" s="135">
        <f t="shared" ca="1" si="164"/>
        <v>0</v>
      </c>
      <c r="AK334" s="135">
        <f t="shared" ca="1" si="164"/>
        <v>0</v>
      </c>
      <c r="AL334" s="135">
        <f t="shared" ca="1" si="164"/>
        <v>0</v>
      </c>
      <c r="AM334" s="135">
        <f t="shared" ca="1" si="164"/>
        <v>0</v>
      </c>
      <c r="AN334" s="135">
        <f t="shared" ca="1" si="164"/>
        <v>0</v>
      </c>
      <c r="AO334" s="135">
        <f t="shared" ca="1" si="164"/>
        <v>0</v>
      </c>
      <c r="AP334" s="135">
        <f t="shared" ca="1" si="164"/>
        <v>0</v>
      </c>
      <c r="AQ334" s="135">
        <f t="shared" ca="1" si="164"/>
        <v>0</v>
      </c>
      <c r="AR334" s="135">
        <f t="shared" ca="1" si="164"/>
        <v>0</v>
      </c>
      <c r="AS334" s="135">
        <f t="shared" ca="1" si="164"/>
        <v>0</v>
      </c>
      <c r="AT334" s="135">
        <f t="shared" ca="1" si="164"/>
        <v>0</v>
      </c>
      <c r="AU334" s="135">
        <f t="shared" ca="1" si="164"/>
        <v>0</v>
      </c>
      <c r="AV334" s="135">
        <f t="shared" ca="1" si="164"/>
        <v>0</v>
      </c>
      <c r="AW334" s="135">
        <f t="shared" ca="1" si="166"/>
        <v>0</v>
      </c>
      <c r="AX334" s="135">
        <f t="shared" ca="1" si="166"/>
        <v>0</v>
      </c>
      <c r="AY334" s="135">
        <f t="shared" ca="1" si="166"/>
        <v>0</v>
      </c>
      <c r="AZ334" s="135">
        <f t="shared" ca="1" si="166"/>
        <v>0</v>
      </c>
      <c r="BA334" s="135">
        <f t="shared" ca="1" si="166"/>
        <v>0</v>
      </c>
      <c r="BB334" s="135">
        <f t="shared" ca="1" si="166"/>
        <v>0</v>
      </c>
      <c r="BC334" s="135">
        <f t="shared" ca="1" si="166"/>
        <v>0</v>
      </c>
      <c r="BD334" s="135">
        <f t="shared" ca="1" si="166"/>
        <v>0</v>
      </c>
      <c r="BE334" s="135">
        <f t="shared" ca="1" si="166"/>
        <v>0</v>
      </c>
      <c r="BF334" s="135">
        <f t="shared" ca="1" si="166"/>
        <v>0</v>
      </c>
      <c r="BG334" s="135">
        <f t="shared" ca="1" si="166"/>
        <v>0</v>
      </c>
      <c r="BH334" s="135">
        <f t="shared" ca="1" si="166"/>
        <v>0</v>
      </c>
      <c r="BI334" s="135">
        <f t="shared" ca="1" si="166"/>
        <v>0</v>
      </c>
      <c r="BJ334" s="135">
        <f t="shared" ca="1" si="166"/>
        <v>0</v>
      </c>
      <c r="BK334" s="135">
        <f t="shared" ca="1" si="166"/>
        <v>0</v>
      </c>
      <c r="BL334" s="135"/>
      <c r="BM334" s="135">
        <f ca="1">IF(INDEX($D334:$BV334, 1, MATCH(BM$11,$D$15:$BV$15,0))&gt;=PV_Zone_Ranking!$C$45,0,1)</f>
        <v>0</v>
      </c>
      <c r="BN334" s="135">
        <f t="shared" ca="1" si="168"/>
        <v>0</v>
      </c>
      <c r="BQ334">
        <f ca="1">IF(PV_Zone_Ranking!$AK$18="SS",0,IF(PV_Zone_Ranking!$G$29=0,0,1-(INDEX($D334:$BY334, 1, MATCH(BQ$11,$D$15:$BY$15,0))-PV_Zone_Ranking!$F$29)/(PV_Zone_Ranking!$G$29-PV_Zone_Ranking!$F$29)))</f>
        <v>3.8575399157771662</v>
      </c>
      <c r="BR334">
        <f>IF(PV_Zone_Ranking!$AK$18="TX",0,IF(PV_Zone_Ranking!$G$29=0,0,1-(INDEX($D334:$BY334, 1, MATCH(BR$11,$D$15:$BY$15,0))-PV_Zone_Ranking!$F$29)/(PV_Zone_Ranking!$G$29-PV_Zone_Ranking!$F$29)))</f>
        <v>0</v>
      </c>
      <c r="BS334">
        <f ca="1">IF(PV_Zone_Ranking!$G$30=0,0,1-(INDEX($D334:$BY334, 1, MATCH(BS$11,$D$15:$BY$15,0))-PV_Zone_Ranking!$F$30)/(PV_Zone_Ranking!$G$30-PV_Zone_Ranking!$F$30))</f>
        <v>1.0774207710083805</v>
      </c>
      <c r="BT334">
        <f ca="1">IF(PV_Zone_Ranking!$G$28=0,0,1-(INDEX($D334:$BY334, 1, MATCH(BT$11,$D$15:$BY$15,0))-PV_Zone_Ranking!$F$28)/(PV_Zone_Ranking!$G$28-PV_Zone_Ranking!$F$28))</f>
        <v>16.799370740204573</v>
      </c>
      <c r="BU334">
        <f ca="1">IF(PV_Zone_Ranking!$AK$18="SS",0,IF(PV_Zone_Ranking!$G$26=0,0,1-(INDEX($D334:$BY334, 1, MATCH(BU$11,$D$15:$BY$15,0))-PV_Zone_Ranking!$F$26)/(PV_Zone_Ranking!$G$26-PV_Zone_Ranking!$F$26)))</f>
        <v>19.138888658952798</v>
      </c>
      <c r="BV334">
        <f>IF(PV_Zone_Ranking!$AK$18="TX",0,IF(PV_Zone_Ranking!$G$26=0,0,1-(INDEX($D334:$BY334, 1, MATCH(BV$11,$D$15:$BY$15,0))-PV_Zone_Ranking!$F$26)/(PV_Zone_Ranking!$G$26-PV_Zone_Ranking!$F$26)))</f>
        <v>0</v>
      </c>
      <c r="BW334">
        <v>137</v>
      </c>
      <c r="BX334">
        <f t="shared" ca="1" si="169"/>
        <v>0</v>
      </c>
      <c r="BY334">
        <f t="shared" ca="1" si="169"/>
        <v>0</v>
      </c>
      <c r="BZ334">
        <f t="shared" ca="1" si="169"/>
        <v>0</v>
      </c>
      <c r="CA334">
        <f t="shared" ca="1" si="169"/>
        <v>0</v>
      </c>
      <c r="CB334">
        <f t="shared" ca="1" si="169"/>
        <v>0</v>
      </c>
      <c r="CC334">
        <f t="shared" ca="1" si="169"/>
        <v>0</v>
      </c>
      <c r="CD334">
        <f t="shared" ca="1" si="169"/>
        <v>0</v>
      </c>
      <c r="CE334">
        <f t="shared" ca="1" si="169"/>
        <v>0</v>
      </c>
      <c r="CF334">
        <f t="shared" ca="1" si="169"/>
        <v>0</v>
      </c>
      <c r="CG334">
        <f t="shared" ca="1" si="169"/>
        <v>0</v>
      </c>
      <c r="CH334" s="3">
        <f t="shared" ca="1" si="148"/>
        <v>0</v>
      </c>
      <c r="CI334" s="3">
        <f ca="1">IF($BN334=0,IF(PV_Zone_Ranking!$AK$18="SS",INDEX($D334:$BY334, 1, MATCH(CI$11,$D$15:$BY$15,0)),IF(PV_Zone_Ranking!$AK$18="TX",INDEX($D334:$BY334, 1, MATCH(CI$12,$D$15:$BY$15,0)),"Error")),0)</f>
        <v>0</v>
      </c>
      <c r="CJ334" s="4">
        <f t="shared" ca="1" si="146"/>
        <v>0</v>
      </c>
      <c r="CK334">
        <f t="shared" ca="1" si="149"/>
        <v>0</v>
      </c>
      <c r="CL334">
        <f t="shared" ca="1" si="150"/>
        <v>0</v>
      </c>
      <c r="CM334" s="4" t="str">
        <f ca="1">IF(D334=0,"",IF(CH334=0,"",COUNTIF($CH$16:$CH$197,"&gt;"&amp;CH334)+COUNTIF($CH$197:$CH334,CH334)))</f>
        <v/>
      </c>
      <c r="CN334" t="str">
        <f ca="1">IF(D334=0,"",IF(CH334=0,"",COUNTIFS($CI$16:$CI$197,"&lt;"&amp;CI334,$CI$16:$CI$197,"&lt;&gt;"&amp;0)+COUNTIF($CI$197:$CI334,CI334)))</f>
        <v/>
      </c>
      <c r="CQ334">
        <v>319</v>
      </c>
      <c r="CR334" t="e">
        <f t="shared" ca="1" si="159"/>
        <v>#N/A</v>
      </c>
      <c r="CS334" t="e">
        <f t="shared" ca="1" si="159"/>
        <v>#N/A</v>
      </c>
      <c r="CT334" s="3" t="e">
        <f t="shared" ca="1" si="159"/>
        <v>#N/A</v>
      </c>
      <c r="CU334" s="3" t="e">
        <f t="shared" ca="1" si="159"/>
        <v>#N/A</v>
      </c>
      <c r="CV334" s="4" t="e">
        <f t="shared" ca="1" si="159"/>
        <v>#N/A</v>
      </c>
      <c r="CW334" s="4" t="e">
        <f t="shared" ca="1" si="170"/>
        <v>#N/A</v>
      </c>
      <c r="CY334">
        <v>319</v>
      </c>
      <c r="CZ334" t="e">
        <f t="shared" ca="1" si="163"/>
        <v>#N/A</v>
      </c>
      <c r="DA334" t="e">
        <f t="shared" ca="1" si="163"/>
        <v>#N/A</v>
      </c>
      <c r="DB334" s="3" t="e">
        <f t="shared" ca="1" si="163"/>
        <v>#N/A</v>
      </c>
      <c r="DC334" s="3" t="e">
        <f t="shared" ca="1" si="163"/>
        <v>#N/A</v>
      </c>
      <c r="DD334" s="4" t="e">
        <f t="shared" ca="1" si="163"/>
        <v>#N/A</v>
      </c>
      <c r="DE334" s="4" t="e">
        <f t="shared" ca="1" si="171"/>
        <v>#N/A</v>
      </c>
      <c r="DF334" t="e">
        <f t="shared" ca="1" si="172"/>
        <v>#N/A</v>
      </c>
    </row>
    <row r="335" spans="4:110" x14ac:dyDescent="0.2">
      <c r="D335" s="135">
        <f t="shared" ca="1" si="165"/>
        <v>0</v>
      </c>
      <c r="E335" s="135">
        <f t="shared" ca="1" si="165"/>
        <v>0</v>
      </c>
      <c r="F335" s="135">
        <f t="shared" ca="1" si="165"/>
        <v>0</v>
      </c>
      <c r="G335" s="135">
        <f t="shared" ca="1" si="165"/>
        <v>0</v>
      </c>
      <c r="H335" s="135">
        <f t="shared" ca="1" si="165"/>
        <v>0</v>
      </c>
      <c r="I335" s="135">
        <f t="shared" ca="1" si="165"/>
        <v>0</v>
      </c>
      <c r="J335" s="2">
        <f t="shared" ca="1" si="165"/>
        <v>0</v>
      </c>
      <c r="K335" s="135">
        <f t="shared" ca="1" si="165"/>
        <v>0</v>
      </c>
      <c r="L335" s="135">
        <f t="shared" ca="1" si="165"/>
        <v>0</v>
      </c>
      <c r="M335" s="135">
        <f t="shared" ca="1" si="165"/>
        <v>0</v>
      </c>
      <c r="N335" s="135">
        <f t="shared" ca="1" si="165"/>
        <v>0</v>
      </c>
      <c r="O335" s="135">
        <f t="shared" ca="1" si="165"/>
        <v>0</v>
      </c>
      <c r="P335" s="135">
        <f t="shared" ca="1" si="165"/>
        <v>0</v>
      </c>
      <c r="Q335" s="135">
        <f t="shared" ca="1" si="165"/>
        <v>0</v>
      </c>
      <c r="R335" s="135">
        <f t="shared" ca="1" si="165"/>
        <v>0</v>
      </c>
      <c r="S335" s="135">
        <f t="shared" ca="1" si="165"/>
        <v>0</v>
      </c>
      <c r="T335" s="135">
        <f t="shared" ca="1" si="167"/>
        <v>0</v>
      </c>
      <c r="U335" s="135">
        <f t="shared" ca="1" si="167"/>
        <v>0</v>
      </c>
      <c r="V335" s="135">
        <f t="shared" ca="1" si="167"/>
        <v>0</v>
      </c>
      <c r="W335" s="135">
        <f t="shared" ca="1" si="167"/>
        <v>0</v>
      </c>
      <c r="X335" s="135">
        <f t="shared" ca="1" si="167"/>
        <v>0</v>
      </c>
      <c r="Y335" s="135">
        <f t="shared" ca="1" si="167"/>
        <v>0</v>
      </c>
      <c r="Z335" s="135">
        <f t="shared" ca="1" si="167"/>
        <v>0</v>
      </c>
      <c r="AA335" s="135">
        <f t="shared" ca="1" si="167"/>
        <v>0</v>
      </c>
      <c r="AB335" s="135">
        <f t="shared" ca="1" si="167"/>
        <v>0</v>
      </c>
      <c r="AC335" s="135">
        <f t="shared" ca="1" si="167"/>
        <v>0</v>
      </c>
      <c r="AD335" s="135">
        <f t="shared" ca="1" si="167"/>
        <v>0</v>
      </c>
      <c r="AE335" s="135">
        <f t="shared" ca="1" si="167"/>
        <v>0</v>
      </c>
      <c r="AF335" s="135">
        <f t="shared" ca="1" si="167"/>
        <v>0</v>
      </c>
      <c r="AG335" s="135">
        <f t="shared" ca="1" si="167"/>
        <v>0</v>
      </c>
      <c r="AH335" s="135">
        <f t="shared" ca="1" si="167"/>
        <v>0</v>
      </c>
      <c r="AI335" s="135">
        <f t="shared" ca="1" si="167"/>
        <v>0</v>
      </c>
      <c r="AJ335" s="135">
        <f t="shared" ca="1" si="164"/>
        <v>0</v>
      </c>
      <c r="AK335" s="135">
        <f t="shared" ref="AJ335:AV345" ca="1" si="173">INDIRECT($B$3&amp;"!R"&amp;(ROW()-$D$14)&amp;"C"&amp;(COLUMN()-$C$15),FALSE)</f>
        <v>0</v>
      </c>
      <c r="AL335" s="135">
        <f t="shared" ca="1" si="173"/>
        <v>0</v>
      </c>
      <c r="AM335" s="135">
        <f t="shared" ca="1" si="173"/>
        <v>0</v>
      </c>
      <c r="AN335" s="135">
        <f t="shared" ca="1" si="173"/>
        <v>0</v>
      </c>
      <c r="AO335" s="135">
        <f t="shared" ca="1" si="173"/>
        <v>0</v>
      </c>
      <c r="AP335" s="135">
        <f t="shared" ca="1" si="173"/>
        <v>0</v>
      </c>
      <c r="AQ335" s="135">
        <f t="shared" ca="1" si="173"/>
        <v>0</v>
      </c>
      <c r="AR335" s="135">
        <f t="shared" ca="1" si="173"/>
        <v>0</v>
      </c>
      <c r="AS335" s="135">
        <f t="shared" ca="1" si="173"/>
        <v>0</v>
      </c>
      <c r="AT335" s="135">
        <f t="shared" ca="1" si="173"/>
        <v>0</v>
      </c>
      <c r="AU335" s="135">
        <f t="shared" ca="1" si="173"/>
        <v>0</v>
      </c>
      <c r="AV335" s="135">
        <f t="shared" ca="1" si="173"/>
        <v>0</v>
      </c>
      <c r="AW335" s="135">
        <f t="shared" ca="1" si="166"/>
        <v>0</v>
      </c>
      <c r="AX335" s="135">
        <f t="shared" ca="1" si="166"/>
        <v>0</v>
      </c>
      <c r="AY335" s="135">
        <f t="shared" ca="1" si="166"/>
        <v>0</v>
      </c>
      <c r="AZ335" s="135">
        <f t="shared" ca="1" si="166"/>
        <v>0</v>
      </c>
      <c r="BA335" s="135">
        <f t="shared" ca="1" si="166"/>
        <v>0</v>
      </c>
      <c r="BB335" s="135">
        <f t="shared" ca="1" si="166"/>
        <v>0</v>
      </c>
      <c r="BC335" s="135">
        <f t="shared" ca="1" si="166"/>
        <v>0</v>
      </c>
      <c r="BD335" s="135">
        <f t="shared" ca="1" si="166"/>
        <v>0</v>
      </c>
      <c r="BE335" s="135">
        <f t="shared" ca="1" si="166"/>
        <v>0</v>
      </c>
      <c r="BF335" s="135">
        <f t="shared" ca="1" si="166"/>
        <v>0</v>
      </c>
      <c r="BG335" s="135">
        <f t="shared" ca="1" si="166"/>
        <v>0</v>
      </c>
      <c r="BH335" s="135">
        <f t="shared" ca="1" si="166"/>
        <v>0</v>
      </c>
      <c r="BI335" s="135">
        <f t="shared" ca="1" si="166"/>
        <v>0</v>
      </c>
      <c r="BJ335" s="135">
        <f t="shared" ca="1" si="166"/>
        <v>0</v>
      </c>
      <c r="BK335" s="135">
        <f t="shared" ca="1" si="166"/>
        <v>0</v>
      </c>
      <c r="BL335" s="135"/>
      <c r="BM335" s="135">
        <f ca="1">IF(INDEX($D335:$BV335, 1, MATCH(BM$11,$D$15:$BV$15,0))&gt;=PV_Zone_Ranking!$C$45,0,1)</f>
        <v>0</v>
      </c>
      <c r="BN335" s="135">
        <f t="shared" ca="1" si="168"/>
        <v>0</v>
      </c>
      <c r="BQ335">
        <f ca="1">IF(PV_Zone_Ranking!$AK$18="SS",0,IF(PV_Zone_Ranking!$G$29=0,0,1-(INDEX($D335:$BY335, 1, MATCH(BQ$11,$D$15:$BY$15,0))-PV_Zone_Ranking!$F$29)/(PV_Zone_Ranking!$G$29-PV_Zone_Ranking!$F$29)))</f>
        <v>3.8575399157771662</v>
      </c>
      <c r="BR335">
        <f>IF(PV_Zone_Ranking!$AK$18="TX",0,IF(PV_Zone_Ranking!$G$29=0,0,1-(INDEX($D335:$BY335, 1, MATCH(BR$11,$D$15:$BY$15,0))-PV_Zone_Ranking!$F$29)/(PV_Zone_Ranking!$G$29-PV_Zone_Ranking!$F$29)))</f>
        <v>0</v>
      </c>
      <c r="BS335">
        <f ca="1">IF(PV_Zone_Ranking!$G$30=0,0,1-(INDEX($D335:$BY335, 1, MATCH(BS$11,$D$15:$BY$15,0))-PV_Zone_Ranking!$F$30)/(PV_Zone_Ranking!$G$30-PV_Zone_Ranking!$F$30))</f>
        <v>1.0774207710083805</v>
      </c>
      <c r="BT335">
        <f ca="1">IF(PV_Zone_Ranking!$G$28=0,0,1-(INDEX($D335:$BY335, 1, MATCH(BT$11,$D$15:$BY$15,0))-PV_Zone_Ranking!$F$28)/(PV_Zone_Ranking!$G$28-PV_Zone_Ranking!$F$28))</f>
        <v>16.799370740204573</v>
      </c>
      <c r="BU335">
        <f ca="1">IF(PV_Zone_Ranking!$AK$18="SS",0,IF(PV_Zone_Ranking!$G$26=0,0,1-(INDEX($D335:$BY335, 1, MATCH(BU$11,$D$15:$BY$15,0))-PV_Zone_Ranking!$F$26)/(PV_Zone_Ranking!$G$26-PV_Zone_Ranking!$F$26)))</f>
        <v>19.138888658952798</v>
      </c>
      <c r="BV335">
        <f>IF(PV_Zone_Ranking!$AK$18="TX",0,IF(PV_Zone_Ranking!$G$26=0,0,1-(INDEX($D335:$BY335, 1, MATCH(BV$11,$D$15:$BY$15,0))-PV_Zone_Ranking!$F$26)/(PV_Zone_Ranking!$G$26-PV_Zone_Ranking!$F$26)))</f>
        <v>0</v>
      </c>
      <c r="BW335">
        <v>138</v>
      </c>
      <c r="BX335">
        <f t="shared" ca="1" si="169"/>
        <v>0</v>
      </c>
      <c r="BY335">
        <f t="shared" ca="1" si="169"/>
        <v>0</v>
      </c>
      <c r="BZ335">
        <f t="shared" ca="1" si="169"/>
        <v>0</v>
      </c>
      <c r="CA335">
        <f t="shared" ca="1" si="169"/>
        <v>0</v>
      </c>
      <c r="CB335">
        <f t="shared" ca="1" si="169"/>
        <v>0</v>
      </c>
      <c r="CC335">
        <f t="shared" ca="1" si="169"/>
        <v>0</v>
      </c>
      <c r="CD335">
        <f t="shared" ca="1" si="169"/>
        <v>0</v>
      </c>
      <c r="CE335">
        <f t="shared" ca="1" si="169"/>
        <v>0</v>
      </c>
      <c r="CF335">
        <f t="shared" ca="1" si="169"/>
        <v>0</v>
      </c>
      <c r="CG335">
        <f t="shared" ca="1" si="169"/>
        <v>0</v>
      </c>
      <c r="CH335" s="3">
        <f t="shared" ca="1" si="148"/>
        <v>0</v>
      </c>
      <c r="CI335" s="3">
        <f ca="1">IF($BN335=0,IF(PV_Zone_Ranking!$AK$18="SS",INDEX($D335:$BY335, 1, MATCH(CI$11,$D$15:$BY$15,0)),IF(PV_Zone_Ranking!$AK$18="TX",INDEX($D335:$BY335, 1, MATCH(CI$12,$D$15:$BY$15,0)),"Error")),0)</f>
        <v>0</v>
      </c>
      <c r="CJ335" s="4">
        <f t="shared" ca="1" si="146"/>
        <v>0</v>
      </c>
      <c r="CK335">
        <f t="shared" ca="1" si="149"/>
        <v>0</v>
      </c>
      <c r="CL335">
        <f t="shared" ca="1" si="150"/>
        <v>0</v>
      </c>
      <c r="CM335" s="4" t="str">
        <f ca="1">IF(D335=0,"",IF(CH335=0,"",COUNTIF($CH$16:$CH$197,"&gt;"&amp;CH335)+COUNTIF($CH$197:$CH335,CH335)))</f>
        <v/>
      </c>
      <c r="CN335" t="str">
        <f ca="1">IF(D335=0,"",IF(CH335=0,"",COUNTIFS($CI$16:$CI$197,"&lt;"&amp;CI335,$CI$16:$CI$197,"&lt;&gt;"&amp;0)+COUNTIF($CI$197:$CI335,CI335)))</f>
        <v/>
      </c>
      <c r="CQ335">
        <v>320</v>
      </c>
      <c r="CR335" t="e">
        <f t="shared" ca="1" si="159"/>
        <v>#N/A</v>
      </c>
      <c r="CS335" t="e">
        <f t="shared" ca="1" si="159"/>
        <v>#N/A</v>
      </c>
      <c r="CT335" s="3" t="e">
        <f t="shared" ca="1" si="159"/>
        <v>#N/A</v>
      </c>
      <c r="CU335" s="3" t="e">
        <f t="shared" ca="1" si="159"/>
        <v>#N/A</v>
      </c>
      <c r="CV335" s="4" t="e">
        <f t="shared" ca="1" si="159"/>
        <v>#N/A</v>
      </c>
      <c r="CW335" s="4" t="e">
        <f t="shared" ca="1" si="170"/>
        <v>#N/A</v>
      </c>
      <c r="CY335">
        <v>320</v>
      </c>
      <c r="CZ335" t="e">
        <f t="shared" ca="1" si="163"/>
        <v>#N/A</v>
      </c>
      <c r="DA335" t="e">
        <f t="shared" ca="1" si="163"/>
        <v>#N/A</v>
      </c>
      <c r="DB335" s="3" t="e">
        <f t="shared" ca="1" si="163"/>
        <v>#N/A</v>
      </c>
      <c r="DC335" s="3" t="e">
        <f t="shared" ca="1" si="163"/>
        <v>#N/A</v>
      </c>
      <c r="DD335" s="4" t="e">
        <f t="shared" ca="1" si="163"/>
        <v>#N/A</v>
      </c>
      <c r="DE335" s="4" t="e">
        <f t="shared" ca="1" si="171"/>
        <v>#N/A</v>
      </c>
      <c r="DF335" t="e">
        <f t="shared" ca="1" si="172"/>
        <v>#N/A</v>
      </c>
    </row>
    <row r="336" spans="4:110" x14ac:dyDescent="0.2">
      <c r="D336" s="135">
        <f t="shared" ca="1" si="165"/>
        <v>0</v>
      </c>
      <c r="E336" s="135">
        <f t="shared" ca="1" si="165"/>
        <v>0</v>
      </c>
      <c r="F336" s="135">
        <f t="shared" ca="1" si="165"/>
        <v>0</v>
      </c>
      <c r="G336" s="135">
        <f t="shared" ca="1" si="165"/>
        <v>0</v>
      </c>
      <c r="H336" s="135">
        <f t="shared" ca="1" si="165"/>
        <v>0</v>
      </c>
      <c r="I336" s="135">
        <f t="shared" ca="1" si="165"/>
        <v>0</v>
      </c>
      <c r="J336" s="2">
        <f t="shared" ca="1" si="165"/>
        <v>0</v>
      </c>
      <c r="K336" s="135">
        <f t="shared" ca="1" si="165"/>
        <v>0</v>
      </c>
      <c r="L336" s="135">
        <f t="shared" ca="1" si="165"/>
        <v>0</v>
      </c>
      <c r="M336" s="135">
        <f t="shared" ca="1" si="165"/>
        <v>0</v>
      </c>
      <c r="N336" s="135">
        <f t="shared" ca="1" si="165"/>
        <v>0</v>
      </c>
      <c r="O336" s="135">
        <f t="shared" ca="1" si="165"/>
        <v>0</v>
      </c>
      <c r="P336" s="135">
        <f t="shared" ca="1" si="165"/>
        <v>0</v>
      </c>
      <c r="Q336" s="135">
        <f t="shared" ca="1" si="165"/>
        <v>0</v>
      </c>
      <c r="R336" s="135">
        <f t="shared" ca="1" si="165"/>
        <v>0</v>
      </c>
      <c r="S336" s="135">
        <f t="shared" ca="1" si="165"/>
        <v>0</v>
      </c>
      <c r="T336" s="135">
        <f t="shared" ca="1" si="167"/>
        <v>0</v>
      </c>
      <c r="U336" s="135">
        <f t="shared" ca="1" si="167"/>
        <v>0</v>
      </c>
      <c r="V336" s="135">
        <f t="shared" ca="1" si="167"/>
        <v>0</v>
      </c>
      <c r="W336" s="135">
        <f t="shared" ca="1" si="167"/>
        <v>0</v>
      </c>
      <c r="X336" s="135">
        <f t="shared" ca="1" si="167"/>
        <v>0</v>
      </c>
      <c r="Y336" s="135">
        <f t="shared" ca="1" si="167"/>
        <v>0</v>
      </c>
      <c r="Z336" s="135">
        <f t="shared" ca="1" si="167"/>
        <v>0</v>
      </c>
      <c r="AA336" s="135">
        <f t="shared" ca="1" si="167"/>
        <v>0</v>
      </c>
      <c r="AB336" s="135">
        <f t="shared" ca="1" si="167"/>
        <v>0</v>
      </c>
      <c r="AC336" s="135">
        <f t="shared" ca="1" si="167"/>
        <v>0</v>
      </c>
      <c r="AD336" s="135">
        <f t="shared" ca="1" si="167"/>
        <v>0</v>
      </c>
      <c r="AE336" s="135">
        <f t="shared" ca="1" si="167"/>
        <v>0</v>
      </c>
      <c r="AF336" s="135">
        <f t="shared" ca="1" si="167"/>
        <v>0</v>
      </c>
      <c r="AG336" s="135">
        <f t="shared" ca="1" si="167"/>
        <v>0</v>
      </c>
      <c r="AH336" s="135">
        <f t="shared" ca="1" si="167"/>
        <v>0</v>
      </c>
      <c r="AI336" s="135">
        <f t="shared" ca="1" si="167"/>
        <v>0</v>
      </c>
      <c r="AJ336" s="135">
        <f t="shared" ca="1" si="173"/>
        <v>0</v>
      </c>
      <c r="AK336" s="135">
        <f t="shared" ca="1" si="173"/>
        <v>0</v>
      </c>
      <c r="AL336" s="135">
        <f t="shared" ca="1" si="173"/>
        <v>0</v>
      </c>
      <c r="AM336" s="135">
        <f t="shared" ca="1" si="173"/>
        <v>0</v>
      </c>
      <c r="AN336" s="135">
        <f t="shared" ca="1" si="173"/>
        <v>0</v>
      </c>
      <c r="AO336" s="135">
        <f t="shared" ca="1" si="173"/>
        <v>0</v>
      </c>
      <c r="AP336" s="135">
        <f t="shared" ca="1" si="173"/>
        <v>0</v>
      </c>
      <c r="AQ336" s="135">
        <f t="shared" ca="1" si="173"/>
        <v>0</v>
      </c>
      <c r="AR336" s="135">
        <f t="shared" ca="1" si="173"/>
        <v>0</v>
      </c>
      <c r="AS336" s="135">
        <f t="shared" ca="1" si="173"/>
        <v>0</v>
      </c>
      <c r="AT336" s="135">
        <f t="shared" ca="1" si="173"/>
        <v>0</v>
      </c>
      <c r="AU336" s="135">
        <f t="shared" ca="1" si="173"/>
        <v>0</v>
      </c>
      <c r="AV336" s="135">
        <f t="shared" ca="1" si="173"/>
        <v>0</v>
      </c>
      <c r="AW336" s="135">
        <f t="shared" ca="1" si="166"/>
        <v>0</v>
      </c>
      <c r="AX336" s="135">
        <f t="shared" ca="1" si="166"/>
        <v>0</v>
      </c>
      <c r="AY336" s="135">
        <f t="shared" ca="1" si="166"/>
        <v>0</v>
      </c>
      <c r="AZ336" s="135">
        <f t="shared" ca="1" si="166"/>
        <v>0</v>
      </c>
      <c r="BA336" s="135">
        <f t="shared" ca="1" si="166"/>
        <v>0</v>
      </c>
      <c r="BB336" s="135">
        <f t="shared" ca="1" si="166"/>
        <v>0</v>
      </c>
      <c r="BC336" s="135">
        <f t="shared" ca="1" si="166"/>
        <v>0</v>
      </c>
      <c r="BD336" s="135">
        <f t="shared" ca="1" si="166"/>
        <v>0</v>
      </c>
      <c r="BE336" s="135">
        <f t="shared" ca="1" si="166"/>
        <v>0</v>
      </c>
      <c r="BF336" s="135">
        <f t="shared" ca="1" si="166"/>
        <v>0</v>
      </c>
      <c r="BG336" s="135">
        <f t="shared" ca="1" si="166"/>
        <v>0</v>
      </c>
      <c r="BH336" s="135">
        <f t="shared" ca="1" si="166"/>
        <v>0</v>
      </c>
      <c r="BI336" s="135">
        <f t="shared" ca="1" si="166"/>
        <v>0</v>
      </c>
      <c r="BJ336" s="135">
        <f t="shared" ca="1" si="166"/>
        <v>0</v>
      </c>
      <c r="BK336" s="135">
        <f t="shared" ca="1" si="166"/>
        <v>0</v>
      </c>
      <c r="BL336" s="135"/>
      <c r="BM336" s="135">
        <f ca="1">IF(INDEX($D336:$BV336, 1, MATCH(BM$11,$D$15:$BV$15,0))&gt;=PV_Zone_Ranking!$C$45,0,1)</f>
        <v>0</v>
      </c>
      <c r="BN336" s="135">
        <f t="shared" ca="1" si="168"/>
        <v>0</v>
      </c>
      <c r="BQ336">
        <f ca="1">IF(PV_Zone_Ranking!$AK$18="SS",0,IF(PV_Zone_Ranking!$G$29=0,0,1-(INDEX($D336:$BY336, 1, MATCH(BQ$11,$D$15:$BY$15,0))-PV_Zone_Ranking!$F$29)/(PV_Zone_Ranking!$G$29-PV_Zone_Ranking!$F$29)))</f>
        <v>3.8575399157771662</v>
      </c>
      <c r="BR336">
        <f>IF(PV_Zone_Ranking!$AK$18="TX",0,IF(PV_Zone_Ranking!$G$29=0,0,1-(INDEX($D336:$BY336, 1, MATCH(BR$11,$D$15:$BY$15,0))-PV_Zone_Ranking!$F$29)/(PV_Zone_Ranking!$G$29-PV_Zone_Ranking!$F$29)))</f>
        <v>0</v>
      </c>
      <c r="BS336">
        <f ca="1">IF(PV_Zone_Ranking!$G$30=0,0,1-(INDEX($D336:$BY336, 1, MATCH(BS$11,$D$15:$BY$15,0))-PV_Zone_Ranking!$F$30)/(PV_Zone_Ranking!$G$30-PV_Zone_Ranking!$F$30))</f>
        <v>1.0774207710083805</v>
      </c>
      <c r="BT336">
        <f ca="1">IF(PV_Zone_Ranking!$G$28=0,0,1-(INDEX($D336:$BY336, 1, MATCH(BT$11,$D$15:$BY$15,0))-PV_Zone_Ranking!$F$28)/(PV_Zone_Ranking!$G$28-PV_Zone_Ranking!$F$28))</f>
        <v>16.799370740204573</v>
      </c>
      <c r="BU336">
        <f ca="1">IF(PV_Zone_Ranking!$AK$18="SS",0,IF(PV_Zone_Ranking!$G$26=0,0,1-(INDEX($D336:$BY336, 1, MATCH(BU$11,$D$15:$BY$15,0))-PV_Zone_Ranking!$F$26)/(PV_Zone_Ranking!$G$26-PV_Zone_Ranking!$F$26)))</f>
        <v>19.138888658952798</v>
      </c>
      <c r="BV336">
        <f>IF(PV_Zone_Ranking!$AK$18="TX",0,IF(PV_Zone_Ranking!$G$26=0,0,1-(INDEX($D336:$BY336, 1, MATCH(BV$11,$D$15:$BY$15,0))-PV_Zone_Ranking!$F$26)/(PV_Zone_Ranking!$G$26-PV_Zone_Ranking!$F$26)))</f>
        <v>0</v>
      </c>
      <c r="BW336">
        <v>139</v>
      </c>
      <c r="BX336">
        <f t="shared" ca="1" si="169"/>
        <v>0</v>
      </c>
      <c r="BY336">
        <f t="shared" ca="1" si="169"/>
        <v>0</v>
      </c>
      <c r="BZ336">
        <f t="shared" ca="1" si="169"/>
        <v>0</v>
      </c>
      <c r="CA336">
        <f t="shared" ca="1" si="169"/>
        <v>0</v>
      </c>
      <c r="CB336">
        <f t="shared" ca="1" si="169"/>
        <v>0</v>
      </c>
      <c r="CC336">
        <f t="shared" ca="1" si="169"/>
        <v>0</v>
      </c>
      <c r="CD336">
        <f t="shared" ca="1" si="169"/>
        <v>0</v>
      </c>
      <c r="CE336">
        <f t="shared" ca="1" si="169"/>
        <v>0</v>
      </c>
      <c r="CF336">
        <f t="shared" ca="1" si="169"/>
        <v>0</v>
      </c>
      <c r="CG336">
        <f t="shared" ca="1" si="169"/>
        <v>0</v>
      </c>
      <c r="CH336" s="3">
        <f t="shared" ca="1" si="148"/>
        <v>0</v>
      </c>
      <c r="CI336" s="3">
        <f ca="1">IF($BN336=0,IF(PV_Zone_Ranking!$AK$18="SS",INDEX($D336:$BY336, 1, MATCH(CI$11,$D$15:$BY$15,0)),IF(PV_Zone_Ranking!$AK$18="TX",INDEX($D336:$BY336, 1, MATCH(CI$12,$D$15:$BY$15,0)),"Error")),0)</f>
        <v>0</v>
      </c>
      <c r="CJ336" s="4">
        <f t="shared" ref="CJ336:CJ345" ca="1" si="174">INDEX($D336:$BY336, 1, MATCH($CJ$12,$D$15:$BY$15,0))</f>
        <v>0</v>
      </c>
      <c r="CK336">
        <f t="shared" ca="1" si="149"/>
        <v>0</v>
      </c>
      <c r="CL336">
        <f t="shared" ca="1" si="150"/>
        <v>0</v>
      </c>
      <c r="CM336" s="4" t="str">
        <f ca="1">IF(D336=0,"",IF(CH336=0,"",COUNTIF($CH$16:$CH$197,"&gt;"&amp;CH336)+COUNTIF($CH$197:$CH336,CH336)))</f>
        <v/>
      </c>
      <c r="CN336" t="str">
        <f ca="1">IF(D336=0,"",IF(CH336=0,"",COUNTIFS($CI$16:$CI$197,"&lt;"&amp;CI336,$CI$16:$CI$197,"&lt;&gt;"&amp;0)+COUNTIF($CI$197:$CI336,CI336)))</f>
        <v/>
      </c>
      <c r="CQ336">
        <v>321</v>
      </c>
      <c r="CR336" t="e">
        <f t="shared" ca="1" si="159"/>
        <v>#N/A</v>
      </c>
      <c r="CS336" t="e">
        <f t="shared" ca="1" si="159"/>
        <v>#N/A</v>
      </c>
      <c r="CT336" s="3" t="e">
        <f t="shared" ca="1" si="159"/>
        <v>#N/A</v>
      </c>
      <c r="CU336" s="3" t="e">
        <f t="shared" ca="1" si="159"/>
        <v>#N/A</v>
      </c>
      <c r="CV336" s="4" t="e">
        <f t="shared" ca="1" si="159"/>
        <v>#N/A</v>
      </c>
      <c r="CW336" s="4" t="e">
        <f t="shared" ca="1" si="170"/>
        <v>#N/A</v>
      </c>
      <c r="CY336">
        <v>321</v>
      </c>
      <c r="CZ336" t="e">
        <f t="shared" ca="1" si="163"/>
        <v>#N/A</v>
      </c>
      <c r="DA336" t="e">
        <f t="shared" ca="1" si="163"/>
        <v>#N/A</v>
      </c>
      <c r="DB336" s="3" t="e">
        <f t="shared" ca="1" si="163"/>
        <v>#N/A</v>
      </c>
      <c r="DC336" s="3" t="e">
        <f t="shared" ca="1" si="163"/>
        <v>#N/A</v>
      </c>
      <c r="DD336" s="4" t="e">
        <f t="shared" ca="1" si="163"/>
        <v>#N/A</v>
      </c>
      <c r="DE336" s="4" t="e">
        <f t="shared" ca="1" si="171"/>
        <v>#N/A</v>
      </c>
      <c r="DF336" t="e">
        <f t="shared" ca="1" si="172"/>
        <v>#N/A</v>
      </c>
    </row>
    <row r="337" spans="4:110" x14ac:dyDescent="0.2">
      <c r="D337" s="135">
        <f t="shared" ca="1" si="165"/>
        <v>0</v>
      </c>
      <c r="E337" s="135">
        <f t="shared" ca="1" si="165"/>
        <v>0</v>
      </c>
      <c r="F337" s="135">
        <f t="shared" ca="1" si="165"/>
        <v>0</v>
      </c>
      <c r="G337" s="135">
        <f t="shared" ca="1" si="165"/>
        <v>0</v>
      </c>
      <c r="H337" s="135">
        <f t="shared" ca="1" si="165"/>
        <v>0</v>
      </c>
      <c r="I337" s="135">
        <f t="shared" ca="1" si="165"/>
        <v>0</v>
      </c>
      <c r="J337" s="2">
        <f t="shared" ca="1" si="165"/>
        <v>0</v>
      </c>
      <c r="K337" s="135">
        <f t="shared" ref="D337:S345" ca="1" si="175">INDIRECT($B$3&amp;"!R"&amp;(ROW()-$D$14)&amp;"C"&amp;(COLUMN()-$C$15),FALSE)</f>
        <v>0</v>
      </c>
      <c r="L337" s="135">
        <f t="shared" ca="1" si="175"/>
        <v>0</v>
      </c>
      <c r="M337" s="135">
        <f t="shared" ca="1" si="175"/>
        <v>0</v>
      </c>
      <c r="N337" s="135">
        <f t="shared" ca="1" si="175"/>
        <v>0</v>
      </c>
      <c r="O337" s="135">
        <f t="shared" ca="1" si="175"/>
        <v>0</v>
      </c>
      <c r="P337" s="135">
        <f t="shared" ca="1" si="175"/>
        <v>0</v>
      </c>
      <c r="Q337" s="135">
        <f t="shared" ca="1" si="175"/>
        <v>0</v>
      </c>
      <c r="R337" s="135">
        <f t="shared" ca="1" si="175"/>
        <v>0</v>
      </c>
      <c r="S337" s="135">
        <f t="shared" ca="1" si="175"/>
        <v>0</v>
      </c>
      <c r="T337" s="135">
        <f t="shared" ca="1" si="167"/>
        <v>0</v>
      </c>
      <c r="U337" s="135">
        <f t="shared" ca="1" si="167"/>
        <v>0</v>
      </c>
      <c r="V337" s="135">
        <f t="shared" ca="1" si="167"/>
        <v>0</v>
      </c>
      <c r="W337" s="135">
        <f t="shared" ca="1" si="167"/>
        <v>0</v>
      </c>
      <c r="X337" s="135">
        <f t="shared" ca="1" si="167"/>
        <v>0</v>
      </c>
      <c r="Y337" s="135">
        <f t="shared" ca="1" si="167"/>
        <v>0</v>
      </c>
      <c r="Z337" s="135">
        <f t="shared" ca="1" si="167"/>
        <v>0</v>
      </c>
      <c r="AA337" s="135">
        <f t="shared" ca="1" si="167"/>
        <v>0</v>
      </c>
      <c r="AB337" s="135">
        <f t="shared" ca="1" si="167"/>
        <v>0</v>
      </c>
      <c r="AC337" s="135">
        <f t="shared" ca="1" si="167"/>
        <v>0</v>
      </c>
      <c r="AD337" s="135">
        <f t="shared" ca="1" si="167"/>
        <v>0</v>
      </c>
      <c r="AE337" s="135">
        <f t="shared" ca="1" si="167"/>
        <v>0</v>
      </c>
      <c r="AF337" s="135">
        <f t="shared" ca="1" si="167"/>
        <v>0</v>
      </c>
      <c r="AG337" s="135">
        <f t="shared" ca="1" si="167"/>
        <v>0</v>
      </c>
      <c r="AH337" s="135">
        <f t="shared" ca="1" si="167"/>
        <v>0</v>
      </c>
      <c r="AI337" s="135">
        <f t="shared" ca="1" si="167"/>
        <v>0</v>
      </c>
      <c r="AJ337" s="135">
        <f t="shared" ca="1" si="173"/>
        <v>0</v>
      </c>
      <c r="AK337" s="135">
        <f t="shared" ca="1" si="173"/>
        <v>0</v>
      </c>
      <c r="AL337" s="135">
        <f t="shared" ca="1" si="173"/>
        <v>0</v>
      </c>
      <c r="AM337" s="135">
        <f t="shared" ca="1" si="173"/>
        <v>0</v>
      </c>
      <c r="AN337" s="135">
        <f t="shared" ca="1" si="173"/>
        <v>0</v>
      </c>
      <c r="AO337" s="135">
        <f t="shared" ca="1" si="173"/>
        <v>0</v>
      </c>
      <c r="AP337" s="135">
        <f t="shared" ca="1" si="173"/>
        <v>0</v>
      </c>
      <c r="AQ337" s="135">
        <f t="shared" ca="1" si="173"/>
        <v>0</v>
      </c>
      <c r="AR337" s="135">
        <f t="shared" ca="1" si="173"/>
        <v>0</v>
      </c>
      <c r="AS337" s="135">
        <f t="shared" ca="1" si="173"/>
        <v>0</v>
      </c>
      <c r="AT337" s="135">
        <f t="shared" ca="1" si="173"/>
        <v>0</v>
      </c>
      <c r="AU337" s="135">
        <f t="shared" ca="1" si="173"/>
        <v>0</v>
      </c>
      <c r="AV337" s="135">
        <f t="shared" ca="1" si="173"/>
        <v>0</v>
      </c>
      <c r="AW337" s="135">
        <f t="shared" ca="1" si="166"/>
        <v>0</v>
      </c>
      <c r="AX337" s="135">
        <f t="shared" ca="1" si="166"/>
        <v>0</v>
      </c>
      <c r="AY337" s="135">
        <f t="shared" ca="1" si="166"/>
        <v>0</v>
      </c>
      <c r="AZ337" s="135">
        <f t="shared" ca="1" si="166"/>
        <v>0</v>
      </c>
      <c r="BA337" s="135">
        <f t="shared" ca="1" si="166"/>
        <v>0</v>
      </c>
      <c r="BB337" s="135">
        <f t="shared" ca="1" si="166"/>
        <v>0</v>
      </c>
      <c r="BC337" s="135">
        <f t="shared" ca="1" si="166"/>
        <v>0</v>
      </c>
      <c r="BD337" s="135">
        <f t="shared" ca="1" si="166"/>
        <v>0</v>
      </c>
      <c r="BE337" s="135">
        <f t="shared" ca="1" si="166"/>
        <v>0</v>
      </c>
      <c r="BF337" s="135">
        <f t="shared" ca="1" si="166"/>
        <v>0</v>
      </c>
      <c r="BG337" s="135">
        <f t="shared" ca="1" si="166"/>
        <v>0</v>
      </c>
      <c r="BH337" s="135">
        <f t="shared" ca="1" si="166"/>
        <v>0</v>
      </c>
      <c r="BI337" s="135">
        <f t="shared" ca="1" si="166"/>
        <v>0</v>
      </c>
      <c r="BJ337" s="135">
        <f t="shared" ca="1" si="166"/>
        <v>0</v>
      </c>
      <c r="BK337" s="135">
        <f t="shared" ca="1" si="166"/>
        <v>0</v>
      </c>
      <c r="BL337" s="135"/>
      <c r="BM337" s="135">
        <f ca="1">IF(INDEX($D337:$BV337, 1, MATCH(BM$11,$D$15:$BV$15,0))&gt;=PV_Zone_Ranking!$C$45,0,1)</f>
        <v>0</v>
      </c>
      <c r="BN337" s="135">
        <f t="shared" ca="1" si="168"/>
        <v>0</v>
      </c>
      <c r="BQ337">
        <f ca="1">IF(PV_Zone_Ranking!$AK$18="SS",0,IF(PV_Zone_Ranking!$G$29=0,0,1-(INDEX($D337:$BY337, 1, MATCH(BQ$11,$D$15:$BY$15,0))-PV_Zone_Ranking!$F$29)/(PV_Zone_Ranking!$G$29-PV_Zone_Ranking!$F$29)))</f>
        <v>3.8575399157771662</v>
      </c>
      <c r="BR337">
        <f>IF(PV_Zone_Ranking!$AK$18="TX",0,IF(PV_Zone_Ranking!$G$29=0,0,1-(INDEX($D337:$BY337, 1, MATCH(BR$11,$D$15:$BY$15,0))-PV_Zone_Ranking!$F$29)/(PV_Zone_Ranking!$G$29-PV_Zone_Ranking!$F$29)))</f>
        <v>0</v>
      </c>
      <c r="BS337">
        <f ca="1">IF(PV_Zone_Ranking!$G$30=0,0,1-(INDEX($D337:$BY337, 1, MATCH(BS$11,$D$15:$BY$15,0))-PV_Zone_Ranking!$F$30)/(PV_Zone_Ranking!$G$30-PV_Zone_Ranking!$F$30))</f>
        <v>1.0774207710083805</v>
      </c>
      <c r="BT337">
        <f ca="1">IF(PV_Zone_Ranking!$G$28=0,0,1-(INDEX($D337:$BY337, 1, MATCH(BT$11,$D$15:$BY$15,0))-PV_Zone_Ranking!$F$28)/(PV_Zone_Ranking!$G$28-PV_Zone_Ranking!$F$28))</f>
        <v>16.799370740204573</v>
      </c>
      <c r="BU337">
        <f ca="1">IF(PV_Zone_Ranking!$AK$18="SS",0,IF(PV_Zone_Ranking!$G$26=0,0,1-(INDEX($D337:$BY337, 1, MATCH(BU$11,$D$15:$BY$15,0))-PV_Zone_Ranking!$F$26)/(PV_Zone_Ranking!$G$26-PV_Zone_Ranking!$F$26)))</f>
        <v>19.138888658952798</v>
      </c>
      <c r="BV337">
        <f>IF(PV_Zone_Ranking!$AK$18="TX",0,IF(PV_Zone_Ranking!$G$26=0,0,1-(INDEX($D337:$BY337, 1, MATCH(BV$11,$D$15:$BY$15,0))-PV_Zone_Ranking!$F$26)/(PV_Zone_Ranking!$G$26-PV_Zone_Ranking!$F$26)))</f>
        <v>0</v>
      </c>
      <c r="BW337">
        <v>140</v>
      </c>
      <c r="BX337">
        <f t="shared" ca="1" si="169"/>
        <v>0</v>
      </c>
      <c r="BY337">
        <f t="shared" ca="1" si="169"/>
        <v>0</v>
      </c>
      <c r="BZ337">
        <f t="shared" ca="1" si="169"/>
        <v>0</v>
      </c>
      <c r="CA337">
        <f t="shared" ca="1" si="169"/>
        <v>0</v>
      </c>
      <c r="CB337">
        <f t="shared" ca="1" si="169"/>
        <v>0</v>
      </c>
      <c r="CC337">
        <f t="shared" ca="1" si="169"/>
        <v>0</v>
      </c>
      <c r="CD337">
        <f t="shared" ca="1" si="169"/>
        <v>0</v>
      </c>
      <c r="CE337">
        <f t="shared" ca="1" si="169"/>
        <v>0</v>
      </c>
      <c r="CF337">
        <f t="shared" ca="1" si="169"/>
        <v>0</v>
      </c>
      <c r="CG337">
        <f t="shared" ca="1" si="169"/>
        <v>0</v>
      </c>
      <c r="CH337" s="3">
        <f t="shared" ref="CH337:CH345" ca="1" si="176">IF($BN337=0,IF($D337=0,0,SUMPRODUCT(BQ337:CG337,$BQ$14:$CG$14)),0)</f>
        <v>0</v>
      </c>
      <c r="CI337" s="3">
        <f ca="1">IF($BN337=0,IF(PV_Zone_Ranking!$AK$18="SS",INDEX($D337:$BY337, 1, MATCH(CI$11,$D$15:$BY$15,0)),IF(PV_Zone_Ranking!$AK$18="TX",INDEX($D337:$BY337, 1, MATCH(CI$12,$D$15:$BY$15,0)),"Error")),0)</f>
        <v>0</v>
      </c>
      <c r="CJ337" s="4">
        <f t="shared" ca="1" si="174"/>
        <v>0</v>
      </c>
      <c r="CK337">
        <f t="shared" ref="CK337:CK345" ca="1" si="177">INDEX($D337:$BY337, 1, MATCH("zoneIdentification",$D$15:$BY$15,0))</f>
        <v>0</v>
      </c>
      <c r="CL337">
        <f t="shared" ref="CL337:CL345" ca="1" si="178">INDEX($D337:$BY337, 1, MATCH(CL$15,$D$15:$BY$15,0))</f>
        <v>0</v>
      </c>
      <c r="CM337" s="4" t="str">
        <f ca="1">IF(D337=0,"",IF(CH337=0,"",COUNTIF($CH$16:$CH$197,"&gt;"&amp;CH337)+COUNTIF($CH$197:$CH337,CH337)))</f>
        <v/>
      </c>
      <c r="CN337" t="str">
        <f ca="1">IF(D337=0,"",IF(CH337=0,"",COUNTIFS($CI$16:$CI$197,"&lt;"&amp;CI337,$CI$16:$CI$197,"&lt;&gt;"&amp;0)+COUNTIF($CI$197:$CI337,CI337)))</f>
        <v/>
      </c>
      <c r="CQ337">
        <v>322</v>
      </c>
      <c r="CR337" t="e">
        <f t="shared" ca="1" si="159"/>
        <v>#N/A</v>
      </c>
      <c r="CS337" t="e">
        <f t="shared" ca="1" si="159"/>
        <v>#N/A</v>
      </c>
      <c r="CT337" s="3" t="e">
        <f t="shared" ca="1" si="159"/>
        <v>#N/A</v>
      </c>
      <c r="CU337" s="3" t="e">
        <f t="shared" ca="1" si="159"/>
        <v>#N/A</v>
      </c>
      <c r="CV337" s="4" t="e">
        <f t="shared" ca="1" si="159"/>
        <v>#N/A</v>
      </c>
      <c r="CW337" s="4" t="e">
        <f t="shared" ca="1" si="170"/>
        <v>#N/A</v>
      </c>
      <c r="CY337">
        <v>322</v>
      </c>
      <c r="CZ337" t="e">
        <f t="shared" ca="1" si="163"/>
        <v>#N/A</v>
      </c>
      <c r="DA337" t="e">
        <f t="shared" ca="1" si="163"/>
        <v>#N/A</v>
      </c>
      <c r="DB337" s="3" t="e">
        <f t="shared" ca="1" si="163"/>
        <v>#N/A</v>
      </c>
      <c r="DC337" s="3" t="e">
        <f t="shared" ca="1" si="163"/>
        <v>#N/A</v>
      </c>
      <c r="DD337" s="4" t="e">
        <f t="shared" ca="1" si="163"/>
        <v>#N/A</v>
      </c>
      <c r="DE337" s="4" t="e">
        <f t="shared" ca="1" si="171"/>
        <v>#N/A</v>
      </c>
      <c r="DF337" t="e">
        <f t="shared" ca="1" si="172"/>
        <v>#N/A</v>
      </c>
    </row>
    <row r="338" spans="4:110" x14ac:dyDescent="0.2">
      <c r="D338" s="135">
        <f t="shared" ca="1" si="175"/>
        <v>0</v>
      </c>
      <c r="E338" s="135">
        <f t="shared" ca="1" si="175"/>
        <v>0</v>
      </c>
      <c r="F338" s="135">
        <f t="shared" ca="1" si="175"/>
        <v>0</v>
      </c>
      <c r="G338" s="135">
        <f t="shared" ca="1" si="175"/>
        <v>0</v>
      </c>
      <c r="H338" s="135">
        <f t="shared" ca="1" si="175"/>
        <v>0</v>
      </c>
      <c r="I338" s="135">
        <f t="shared" ca="1" si="175"/>
        <v>0</v>
      </c>
      <c r="J338" s="2">
        <f t="shared" ca="1" si="175"/>
        <v>0</v>
      </c>
      <c r="K338" s="135">
        <f t="shared" ca="1" si="175"/>
        <v>0</v>
      </c>
      <c r="L338" s="135">
        <f t="shared" ca="1" si="175"/>
        <v>0</v>
      </c>
      <c r="M338" s="135">
        <f t="shared" ca="1" si="175"/>
        <v>0</v>
      </c>
      <c r="N338" s="135">
        <f t="shared" ca="1" si="175"/>
        <v>0</v>
      </c>
      <c r="O338" s="135">
        <f t="shared" ca="1" si="175"/>
        <v>0</v>
      </c>
      <c r="P338" s="135">
        <f t="shared" ca="1" si="175"/>
        <v>0</v>
      </c>
      <c r="Q338" s="135">
        <f t="shared" ca="1" si="175"/>
        <v>0</v>
      </c>
      <c r="R338" s="135">
        <f t="shared" ca="1" si="175"/>
        <v>0</v>
      </c>
      <c r="S338" s="135">
        <f t="shared" ca="1" si="175"/>
        <v>0</v>
      </c>
      <c r="T338" s="135">
        <f t="shared" ca="1" si="167"/>
        <v>0</v>
      </c>
      <c r="U338" s="135">
        <f t="shared" ca="1" si="167"/>
        <v>0</v>
      </c>
      <c r="V338" s="135">
        <f t="shared" ca="1" si="167"/>
        <v>0</v>
      </c>
      <c r="W338" s="135">
        <f t="shared" ca="1" si="167"/>
        <v>0</v>
      </c>
      <c r="X338" s="135">
        <f t="shared" ca="1" si="167"/>
        <v>0</v>
      </c>
      <c r="Y338" s="135">
        <f t="shared" ca="1" si="167"/>
        <v>0</v>
      </c>
      <c r="Z338" s="135">
        <f t="shared" ca="1" si="167"/>
        <v>0</v>
      </c>
      <c r="AA338" s="135">
        <f t="shared" ca="1" si="167"/>
        <v>0</v>
      </c>
      <c r="AB338" s="135">
        <f t="shared" ca="1" si="167"/>
        <v>0</v>
      </c>
      <c r="AC338" s="135">
        <f t="shared" ca="1" si="167"/>
        <v>0</v>
      </c>
      <c r="AD338" s="135">
        <f t="shared" ca="1" si="167"/>
        <v>0</v>
      </c>
      <c r="AE338" s="135">
        <f t="shared" ca="1" si="167"/>
        <v>0</v>
      </c>
      <c r="AF338" s="135">
        <f t="shared" ca="1" si="167"/>
        <v>0</v>
      </c>
      <c r="AG338" s="135">
        <f t="shared" ca="1" si="167"/>
        <v>0</v>
      </c>
      <c r="AH338" s="135">
        <f t="shared" ca="1" si="167"/>
        <v>0</v>
      </c>
      <c r="AI338" s="135">
        <f t="shared" ca="1" si="167"/>
        <v>0</v>
      </c>
      <c r="AJ338" s="135">
        <f t="shared" ca="1" si="173"/>
        <v>0</v>
      </c>
      <c r="AK338" s="135">
        <f t="shared" ca="1" si="173"/>
        <v>0</v>
      </c>
      <c r="AL338" s="135">
        <f t="shared" ca="1" si="173"/>
        <v>0</v>
      </c>
      <c r="AM338" s="135">
        <f t="shared" ca="1" si="173"/>
        <v>0</v>
      </c>
      <c r="AN338" s="135">
        <f t="shared" ca="1" si="173"/>
        <v>0</v>
      </c>
      <c r="AO338" s="135">
        <f t="shared" ca="1" si="173"/>
        <v>0</v>
      </c>
      <c r="AP338" s="135">
        <f t="shared" ca="1" si="173"/>
        <v>0</v>
      </c>
      <c r="AQ338" s="135">
        <f t="shared" ca="1" si="173"/>
        <v>0</v>
      </c>
      <c r="AR338" s="135">
        <f t="shared" ca="1" si="173"/>
        <v>0</v>
      </c>
      <c r="AS338" s="135">
        <f t="shared" ca="1" si="173"/>
        <v>0</v>
      </c>
      <c r="AT338" s="135">
        <f t="shared" ca="1" si="173"/>
        <v>0</v>
      </c>
      <c r="AU338" s="135">
        <f t="shared" ca="1" si="173"/>
        <v>0</v>
      </c>
      <c r="AV338" s="135">
        <f t="shared" ca="1" si="173"/>
        <v>0</v>
      </c>
      <c r="AW338" s="135">
        <f t="shared" ca="1" si="166"/>
        <v>0</v>
      </c>
      <c r="AX338" s="135">
        <f t="shared" ca="1" si="166"/>
        <v>0</v>
      </c>
      <c r="AY338" s="135">
        <f t="shared" ca="1" si="166"/>
        <v>0</v>
      </c>
      <c r="AZ338" s="135">
        <f t="shared" ref="AW338:BK345" ca="1" si="179">INDIRECT($B$3&amp;"!R"&amp;(ROW()-$D$14)&amp;"C"&amp;(COLUMN()-$C$15),FALSE)</f>
        <v>0</v>
      </c>
      <c r="BA338" s="135">
        <f t="shared" ca="1" si="179"/>
        <v>0</v>
      </c>
      <c r="BB338" s="135">
        <f t="shared" ca="1" si="179"/>
        <v>0</v>
      </c>
      <c r="BC338" s="135">
        <f t="shared" ca="1" si="179"/>
        <v>0</v>
      </c>
      <c r="BD338" s="135">
        <f t="shared" ca="1" si="179"/>
        <v>0</v>
      </c>
      <c r="BE338" s="135">
        <f t="shared" ca="1" si="179"/>
        <v>0</v>
      </c>
      <c r="BF338" s="135">
        <f t="shared" ca="1" si="179"/>
        <v>0</v>
      </c>
      <c r="BG338" s="135">
        <f t="shared" ca="1" si="179"/>
        <v>0</v>
      </c>
      <c r="BH338" s="135">
        <f t="shared" ca="1" si="179"/>
        <v>0</v>
      </c>
      <c r="BI338" s="135">
        <f t="shared" ca="1" si="179"/>
        <v>0</v>
      </c>
      <c r="BJ338" s="135">
        <f t="shared" ca="1" si="179"/>
        <v>0</v>
      </c>
      <c r="BK338" s="135">
        <f t="shared" ca="1" si="179"/>
        <v>0</v>
      </c>
      <c r="BL338" s="135"/>
      <c r="BM338" s="135">
        <f ca="1">IF(INDEX($D338:$BV338, 1, MATCH(BM$11,$D$15:$BV$15,0))&gt;=PV_Zone_Ranking!$C$45,0,1)</f>
        <v>0</v>
      </c>
      <c r="BN338" s="135">
        <f t="shared" ca="1" si="168"/>
        <v>0</v>
      </c>
      <c r="BQ338">
        <f ca="1">IF(PV_Zone_Ranking!$AK$18="SS",0,IF(PV_Zone_Ranking!$G$29=0,0,1-(INDEX($D338:$BY338, 1, MATCH(BQ$11,$D$15:$BY$15,0))-PV_Zone_Ranking!$F$29)/(PV_Zone_Ranking!$G$29-PV_Zone_Ranking!$F$29)))</f>
        <v>3.8575399157771662</v>
      </c>
      <c r="BR338">
        <f>IF(PV_Zone_Ranking!$AK$18="TX",0,IF(PV_Zone_Ranking!$G$29=0,0,1-(INDEX($D338:$BY338, 1, MATCH(BR$11,$D$15:$BY$15,0))-PV_Zone_Ranking!$F$29)/(PV_Zone_Ranking!$G$29-PV_Zone_Ranking!$F$29)))</f>
        <v>0</v>
      </c>
      <c r="BS338">
        <f ca="1">IF(PV_Zone_Ranking!$G$30=0,0,1-(INDEX($D338:$BY338, 1, MATCH(BS$11,$D$15:$BY$15,0))-PV_Zone_Ranking!$F$30)/(PV_Zone_Ranking!$G$30-PV_Zone_Ranking!$F$30))</f>
        <v>1.0774207710083805</v>
      </c>
      <c r="BT338">
        <f ca="1">IF(PV_Zone_Ranking!$G$28=0,0,1-(INDEX($D338:$BY338, 1, MATCH(BT$11,$D$15:$BY$15,0))-PV_Zone_Ranking!$F$28)/(PV_Zone_Ranking!$G$28-PV_Zone_Ranking!$F$28))</f>
        <v>16.799370740204573</v>
      </c>
      <c r="BU338">
        <f ca="1">IF(PV_Zone_Ranking!$AK$18="SS",0,IF(PV_Zone_Ranking!$G$26=0,0,1-(INDEX($D338:$BY338, 1, MATCH(BU$11,$D$15:$BY$15,0))-PV_Zone_Ranking!$F$26)/(PV_Zone_Ranking!$G$26-PV_Zone_Ranking!$F$26)))</f>
        <v>19.138888658952798</v>
      </c>
      <c r="BV338">
        <f>IF(PV_Zone_Ranking!$AK$18="TX",0,IF(PV_Zone_Ranking!$G$26=0,0,1-(INDEX($D338:$BY338, 1, MATCH(BV$11,$D$15:$BY$15,0))-PV_Zone_Ranking!$F$26)/(PV_Zone_Ranking!$G$26-PV_Zone_Ranking!$F$26)))</f>
        <v>0</v>
      </c>
      <c r="BW338">
        <v>141</v>
      </c>
      <c r="BX338">
        <f t="shared" ca="1" si="169"/>
        <v>0</v>
      </c>
      <c r="BY338">
        <f t="shared" ca="1" si="169"/>
        <v>0</v>
      </c>
      <c r="BZ338">
        <f t="shared" ca="1" si="169"/>
        <v>0</v>
      </c>
      <c r="CA338">
        <f t="shared" ca="1" si="169"/>
        <v>0</v>
      </c>
      <c r="CB338">
        <f t="shared" ca="1" si="169"/>
        <v>0</v>
      </c>
      <c r="CC338">
        <f t="shared" ca="1" si="169"/>
        <v>0</v>
      </c>
      <c r="CD338">
        <f t="shared" ca="1" si="169"/>
        <v>0</v>
      </c>
      <c r="CE338">
        <f t="shared" ca="1" si="169"/>
        <v>0</v>
      </c>
      <c r="CF338">
        <f t="shared" ca="1" si="169"/>
        <v>0</v>
      </c>
      <c r="CG338">
        <f t="shared" ca="1" si="169"/>
        <v>0</v>
      </c>
      <c r="CH338" s="3">
        <f t="shared" ca="1" si="176"/>
        <v>0</v>
      </c>
      <c r="CI338" s="3">
        <f ca="1">IF($BN338=0,IF(PV_Zone_Ranking!$AK$18="SS",INDEX($D338:$BY338, 1, MATCH(CI$11,$D$15:$BY$15,0)),IF(PV_Zone_Ranking!$AK$18="TX",INDEX($D338:$BY338, 1, MATCH(CI$12,$D$15:$BY$15,0)),"Error")),0)</f>
        <v>0</v>
      </c>
      <c r="CJ338" s="4">
        <f t="shared" ca="1" si="174"/>
        <v>0</v>
      </c>
      <c r="CK338">
        <f t="shared" ca="1" si="177"/>
        <v>0</v>
      </c>
      <c r="CL338">
        <f t="shared" ca="1" si="178"/>
        <v>0</v>
      </c>
      <c r="CM338" s="4" t="str">
        <f ca="1">IF(D338=0,"",IF(CH338=0,"",COUNTIF($CH$16:$CH$197,"&gt;"&amp;CH338)+COUNTIF($CH$197:$CH338,CH338)))</f>
        <v/>
      </c>
      <c r="CN338" t="str">
        <f ca="1">IF(D338=0,"",IF(CH338=0,"",COUNTIFS($CI$16:$CI$197,"&lt;"&amp;CI338,$CI$16:$CI$197,"&lt;&gt;"&amp;0)+COUNTIF($CI$197:$CI338,CI338)))</f>
        <v/>
      </c>
      <c r="CQ338">
        <v>323</v>
      </c>
      <c r="CR338" t="e">
        <f t="shared" ca="1" si="159"/>
        <v>#N/A</v>
      </c>
      <c r="CS338" t="e">
        <f t="shared" ca="1" si="159"/>
        <v>#N/A</v>
      </c>
      <c r="CT338" s="3" t="e">
        <f t="shared" ca="1" si="159"/>
        <v>#N/A</v>
      </c>
      <c r="CU338" s="3" t="e">
        <f t="shared" ca="1" si="159"/>
        <v>#N/A</v>
      </c>
      <c r="CV338" s="4" t="e">
        <f t="shared" ca="1" si="159"/>
        <v>#N/A</v>
      </c>
      <c r="CW338" s="4" t="e">
        <f t="shared" ca="1" si="170"/>
        <v>#N/A</v>
      </c>
      <c r="CY338">
        <v>323</v>
      </c>
      <c r="CZ338" t="e">
        <f t="shared" ca="1" si="163"/>
        <v>#N/A</v>
      </c>
      <c r="DA338" t="e">
        <f t="shared" ca="1" si="163"/>
        <v>#N/A</v>
      </c>
      <c r="DB338" s="3" t="e">
        <f t="shared" ca="1" si="163"/>
        <v>#N/A</v>
      </c>
      <c r="DC338" s="3" t="e">
        <f t="shared" ca="1" si="163"/>
        <v>#N/A</v>
      </c>
      <c r="DD338" s="4" t="e">
        <f t="shared" ca="1" si="163"/>
        <v>#N/A</v>
      </c>
      <c r="DE338" s="4" t="e">
        <f t="shared" ca="1" si="171"/>
        <v>#N/A</v>
      </c>
      <c r="DF338" t="e">
        <f t="shared" ca="1" si="172"/>
        <v>#N/A</v>
      </c>
    </row>
    <row r="339" spans="4:110" x14ac:dyDescent="0.2">
      <c r="D339" s="135">
        <f t="shared" ca="1" si="175"/>
        <v>0</v>
      </c>
      <c r="E339" s="135">
        <f t="shared" ca="1" si="175"/>
        <v>0</v>
      </c>
      <c r="F339" s="135">
        <f t="shared" ca="1" si="175"/>
        <v>0</v>
      </c>
      <c r="G339" s="135">
        <f t="shared" ca="1" si="175"/>
        <v>0</v>
      </c>
      <c r="H339" s="135">
        <f t="shared" ca="1" si="175"/>
        <v>0</v>
      </c>
      <c r="I339" s="135">
        <f t="shared" ca="1" si="175"/>
        <v>0</v>
      </c>
      <c r="J339" s="2">
        <f t="shared" ca="1" si="175"/>
        <v>0</v>
      </c>
      <c r="K339" s="135">
        <f t="shared" ca="1" si="175"/>
        <v>0</v>
      </c>
      <c r="L339" s="135">
        <f t="shared" ca="1" si="175"/>
        <v>0</v>
      </c>
      <c r="M339" s="135">
        <f t="shared" ca="1" si="175"/>
        <v>0</v>
      </c>
      <c r="N339" s="135">
        <f t="shared" ca="1" si="175"/>
        <v>0</v>
      </c>
      <c r="O339" s="135">
        <f t="shared" ca="1" si="175"/>
        <v>0</v>
      </c>
      <c r="P339" s="135">
        <f t="shared" ca="1" si="175"/>
        <v>0</v>
      </c>
      <c r="Q339" s="135">
        <f t="shared" ca="1" si="175"/>
        <v>0</v>
      </c>
      <c r="R339" s="135">
        <f t="shared" ca="1" si="175"/>
        <v>0</v>
      </c>
      <c r="S339" s="135">
        <f t="shared" ca="1" si="175"/>
        <v>0</v>
      </c>
      <c r="T339" s="135">
        <f t="shared" ca="1" si="167"/>
        <v>0</v>
      </c>
      <c r="U339" s="135">
        <f t="shared" ca="1" si="167"/>
        <v>0</v>
      </c>
      <c r="V339" s="135">
        <f t="shared" ca="1" si="167"/>
        <v>0</v>
      </c>
      <c r="W339" s="135">
        <f t="shared" ca="1" si="167"/>
        <v>0</v>
      </c>
      <c r="X339" s="135">
        <f t="shared" ca="1" si="167"/>
        <v>0</v>
      </c>
      <c r="Y339" s="135">
        <f t="shared" ca="1" si="167"/>
        <v>0</v>
      </c>
      <c r="Z339" s="135">
        <f t="shared" ca="1" si="167"/>
        <v>0</v>
      </c>
      <c r="AA339" s="135">
        <f t="shared" ref="T339:AI345" ca="1" si="180">INDIRECT($B$3&amp;"!R"&amp;(ROW()-$D$14)&amp;"C"&amp;(COLUMN()-$C$15),FALSE)</f>
        <v>0</v>
      </c>
      <c r="AB339" s="135">
        <f t="shared" ca="1" si="180"/>
        <v>0</v>
      </c>
      <c r="AC339" s="135">
        <f t="shared" ca="1" si="180"/>
        <v>0</v>
      </c>
      <c r="AD339" s="135">
        <f t="shared" ca="1" si="180"/>
        <v>0</v>
      </c>
      <c r="AE339" s="135">
        <f t="shared" ca="1" si="180"/>
        <v>0</v>
      </c>
      <c r="AF339" s="135">
        <f t="shared" ca="1" si="180"/>
        <v>0</v>
      </c>
      <c r="AG339" s="135">
        <f t="shared" ca="1" si="180"/>
        <v>0</v>
      </c>
      <c r="AH339" s="135">
        <f t="shared" ca="1" si="180"/>
        <v>0</v>
      </c>
      <c r="AI339" s="135">
        <f t="shared" ca="1" si="180"/>
        <v>0</v>
      </c>
      <c r="AJ339" s="135">
        <f t="shared" ca="1" si="173"/>
        <v>0</v>
      </c>
      <c r="AK339" s="135">
        <f t="shared" ca="1" si="173"/>
        <v>0</v>
      </c>
      <c r="AL339" s="135">
        <f t="shared" ca="1" si="173"/>
        <v>0</v>
      </c>
      <c r="AM339" s="135">
        <f t="shared" ca="1" si="173"/>
        <v>0</v>
      </c>
      <c r="AN339" s="135">
        <f t="shared" ca="1" si="173"/>
        <v>0</v>
      </c>
      <c r="AO339" s="135">
        <f t="shared" ca="1" si="173"/>
        <v>0</v>
      </c>
      <c r="AP339" s="135">
        <f t="shared" ca="1" si="173"/>
        <v>0</v>
      </c>
      <c r="AQ339" s="135">
        <f t="shared" ca="1" si="173"/>
        <v>0</v>
      </c>
      <c r="AR339" s="135">
        <f t="shared" ca="1" si="173"/>
        <v>0</v>
      </c>
      <c r="AS339" s="135">
        <f t="shared" ca="1" si="173"/>
        <v>0</v>
      </c>
      <c r="AT339" s="135">
        <f t="shared" ca="1" si="173"/>
        <v>0</v>
      </c>
      <c r="AU339" s="135">
        <f t="shared" ca="1" si="173"/>
        <v>0</v>
      </c>
      <c r="AV339" s="135">
        <f t="shared" ca="1" si="173"/>
        <v>0</v>
      </c>
      <c r="AW339" s="135">
        <f t="shared" ca="1" si="179"/>
        <v>0</v>
      </c>
      <c r="AX339" s="135">
        <f t="shared" ca="1" si="179"/>
        <v>0</v>
      </c>
      <c r="AY339" s="135">
        <f t="shared" ca="1" si="179"/>
        <v>0</v>
      </c>
      <c r="AZ339" s="135">
        <f t="shared" ca="1" si="179"/>
        <v>0</v>
      </c>
      <c r="BA339" s="135">
        <f t="shared" ca="1" si="179"/>
        <v>0</v>
      </c>
      <c r="BB339" s="135">
        <f t="shared" ca="1" si="179"/>
        <v>0</v>
      </c>
      <c r="BC339" s="135">
        <f t="shared" ca="1" si="179"/>
        <v>0</v>
      </c>
      <c r="BD339" s="135">
        <f t="shared" ca="1" si="179"/>
        <v>0</v>
      </c>
      <c r="BE339" s="135">
        <f t="shared" ca="1" si="179"/>
        <v>0</v>
      </c>
      <c r="BF339" s="135">
        <f t="shared" ca="1" si="179"/>
        <v>0</v>
      </c>
      <c r="BG339" s="135">
        <f t="shared" ca="1" si="179"/>
        <v>0</v>
      </c>
      <c r="BH339" s="135">
        <f t="shared" ca="1" si="179"/>
        <v>0</v>
      </c>
      <c r="BI339" s="135">
        <f t="shared" ca="1" si="179"/>
        <v>0</v>
      </c>
      <c r="BJ339" s="135">
        <f t="shared" ca="1" si="179"/>
        <v>0</v>
      </c>
      <c r="BK339" s="135">
        <f t="shared" ca="1" si="179"/>
        <v>0</v>
      </c>
      <c r="BL339" s="135"/>
      <c r="BM339" s="135">
        <f ca="1">IF(INDEX($D339:$BV339, 1, MATCH(BM$11,$D$15:$BV$15,0))&gt;=PV_Zone_Ranking!$C$45,0,1)</f>
        <v>0</v>
      </c>
      <c r="BN339" s="135">
        <f t="shared" ca="1" si="168"/>
        <v>0</v>
      </c>
      <c r="BQ339">
        <f ca="1">IF(PV_Zone_Ranking!$AK$18="SS",0,IF(PV_Zone_Ranking!$G$29=0,0,1-(INDEX($D339:$BY339, 1, MATCH(BQ$11,$D$15:$BY$15,0))-PV_Zone_Ranking!$F$29)/(PV_Zone_Ranking!$G$29-PV_Zone_Ranking!$F$29)))</f>
        <v>3.8575399157771662</v>
      </c>
      <c r="BR339">
        <f>IF(PV_Zone_Ranking!$AK$18="TX",0,IF(PV_Zone_Ranking!$G$29=0,0,1-(INDEX($D339:$BY339, 1, MATCH(BR$11,$D$15:$BY$15,0))-PV_Zone_Ranking!$F$29)/(PV_Zone_Ranking!$G$29-PV_Zone_Ranking!$F$29)))</f>
        <v>0</v>
      </c>
      <c r="BS339">
        <f ca="1">IF(PV_Zone_Ranking!$G$30=0,0,1-(INDEX($D339:$BY339, 1, MATCH(BS$11,$D$15:$BY$15,0))-PV_Zone_Ranking!$F$30)/(PV_Zone_Ranking!$G$30-PV_Zone_Ranking!$F$30))</f>
        <v>1.0774207710083805</v>
      </c>
      <c r="BT339">
        <f ca="1">IF(PV_Zone_Ranking!$G$28=0,0,1-(INDEX($D339:$BY339, 1, MATCH(BT$11,$D$15:$BY$15,0))-PV_Zone_Ranking!$F$28)/(PV_Zone_Ranking!$G$28-PV_Zone_Ranking!$F$28))</f>
        <v>16.799370740204573</v>
      </c>
      <c r="BU339">
        <f ca="1">IF(PV_Zone_Ranking!$AK$18="SS",0,IF(PV_Zone_Ranking!$G$26=0,0,1-(INDEX($D339:$BY339, 1, MATCH(BU$11,$D$15:$BY$15,0))-PV_Zone_Ranking!$F$26)/(PV_Zone_Ranking!$G$26-PV_Zone_Ranking!$F$26)))</f>
        <v>19.138888658952798</v>
      </c>
      <c r="BV339">
        <f>IF(PV_Zone_Ranking!$AK$18="TX",0,IF(PV_Zone_Ranking!$G$26=0,0,1-(INDEX($D339:$BY339, 1, MATCH(BV$11,$D$15:$BY$15,0))-PV_Zone_Ranking!$F$26)/(PV_Zone_Ranking!$G$26-PV_Zone_Ranking!$F$26)))</f>
        <v>0</v>
      </c>
      <c r="BW339">
        <v>142</v>
      </c>
      <c r="BX339">
        <f t="shared" ca="1" si="169"/>
        <v>0</v>
      </c>
      <c r="BY339">
        <f t="shared" ca="1" si="169"/>
        <v>0</v>
      </c>
      <c r="BZ339">
        <f t="shared" ca="1" si="169"/>
        <v>0</v>
      </c>
      <c r="CA339">
        <f t="shared" ca="1" si="169"/>
        <v>0</v>
      </c>
      <c r="CB339">
        <f t="shared" ca="1" si="169"/>
        <v>0</v>
      </c>
      <c r="CC339">
        <f t="shared" ca="1" si="169"/>
        <v>0</v>
      </c>
      <c r="CD339">
        <f t="shared" ca="1" si="169"/>
        <v>0</v>
      </c>
      <c r="CE339">
        <f t="shared" ca="1" si="169"/>
        <v>0</v>
      </c>
      <c r="CF339">
        <f t="shared" ca="1" si="169"/>
        <v>0</v>
      </c>
      <c r="CG339">
        <f t="shared" ca="1" si="169"/>
        <v>0</v>
      </c>
      <c r="CH339" s="3">
        <f t="shared" ca="1" si="176"/>
        <v>0</v>
      </c>
      <c r="CI339" s="3">
        <f ca="1">IF($BN339=0,IF(PV_Zone_Ranking!$AK$18="SS",INDEX($D339:$BY339, 1, MATCH(CI$11,$D$15:$BY$15,0)),IF(PV_Zone_Ranking!$AK$18="TX",INDEX($D339:$BY339, 1, MATCH(CI$12,$D$15:$BY$15,0)),"Error")),0)</f>
        <v>0</v>
      </c>
      <c r="CJ339" s="4">
        <f t="shared" ca="1" si="174"/>
        <v>0</v>
      </c>
      <c r="CK339">
        <f t="shared" ca="1" si="177"/>
        <v>0</v>
      </c>
      <c r="CL339">
        <f t="shared" ca="1" si="178"/>
        <v>0</v>
      </c>
      <c r="CM339" s="4" t="str">
        <f ca="1">IF(D339=0,"",IF(CH339=0,"",COUNTIF($CH$16:$CH$197,"&gt;"&amp;CH339)+COUNTIF($CH$197:$CH339,CH339)))</f>
        <v/>
      </c>
      <c r="CN339" t="str">
        <f ca="1">IF(D339=0,"",IF(CH339=0,"",COUNTIFS($CI$16:$CI$197,"&lt;"&amp;CI339,$CI$16:$CI$197,"&lt;&gt;"&amp;0)+COUNTIF($CI$197:$CI339,CI339)))</f>
        <v/>
      </c>
      <c r="CQ339">
        <v>324</v>
      </c>
      <c r="CR339" t="e">
        <f t="shared" ca="1" si="159"/>
        <v>#N/A</v>
      </c>
      <c r="CS339" t="e">
        <f t="shared" ca="1" si="159"/>
        <v>#N/A</v>
      </c>
      <c r="CT339" s="3" t="e">
        <f t="shared" ca="1" si="159"/>
        <v>#N/A</v>
      </c>
      <c r="CU339" s="3" t="e">
        <f t="shared" ca="1" si="159"/>
        <v>#N/A</v>
      </c>
      <c r="CV339" s="4" t="e">
        <f t="shared" ca="1" si="159"/>
        <v>#N/A</v>
      </c>
      <c r="CW339" s="4" t="e">
        <f t="shared" ca="1" si="170"/>
        <v>#N/A</v>
      </c>
      <c r="CY339">
        <v>324</v>
      </c>
      <c r="CZ339" t="e">
        <f t="shared" ca="1" si="163"/>
        <v>#N/A</v>
      </c>
      <c r="DA339" t="e">
        <f t="shared" ca="1" si="163"/>
        <v>#N/A</v>
      </c>
      <c r="DB339" s="3" t="e">
        <f t="shared" ca="1" si="163"/>
        <v>#N/A</v>
      </c>
      <c r="DC339" s="3" t="e">
        <f t="shared" ca="1" si="163"/>
        <v>#N/A</v>
      </c>
      <c r="DD339" s="4" t="e">
        <f t="shared" ca="1" si="163"/>
        <v>#N/A</v>
      </c>
      <c r="DE339" s="4" t="e">
        <f t="shared" ca="1" si="171"/>
        <v>#N/A</v>
      </c>
      <c r="DF339" t="e">
        <f t="shared" ca="1" si="172"/>
        <v>#N/A</v>
      </c>
    </row>
    <row r="340" spans="4:110" x14ac:dyDescent="0.2">
      <c r="D340" s="135">
        <f t="shared" ca="1" si="175"/>
        <v>0</v>
      </c>
      <c r="E340" s="135">
        <f t="shared" ca="1" si="175"/>
        <v>0</v>
      </c>
      <c r="F340" s="135">
        <f t="shared" ca="1" si="175"/>
        <v>0</v>
      </c>
      <c r="G340" s="135">
        <f t="shared" ca="1" si="175"/>
        <v>0</v>
      </c>
      <c r="H340" s="135">
        <f t="shared" ca="1" si="175"/>
        <v>0</v>
      </c>
      <c r="I340" s="135">
        <f t="shared" ca="1" si="175"/>
        <v>0</v>
      </c>
      <c r="J340" s="2">
        <f t="shared" ca="1" si="175"/>
        <v>0</v>
      </c>
      <c r="K340" s="135">
        <f t="shared" ca="1" si="175"/>
        <v>0</v>
      </c>
      <c r="L340" s="135">
        <f t="shared" ca="1" si="175"/>
        <v>0</v>
      </c>
      <c r="M340" s="135">
        <f t="shared" ca="1" si="175"/>
        <v>0</v>
      </c>
      <c r="N340" s="135">
        <f t="shared" ca="1" si="175"/>
        <v>0</v>
      </c>
      <c r="O340" s="135">
        <f t="shared" ca="1" si="175"/>
        <v>0</v>
      </c>
      <c r="P340" s="135">
        <f t="shared" ca="1" si="175"/>
        <v>0</v>
      </c>
      <c r="Q340" s="135">
        <f t="shared" ca="1" si="175"/>
        <v>0</v>
      </c>
      <c r="R340" s="135">
        <f t="shared" ca="1" si="175"/>
        <v>0</v>
      </c>
      <c r="S340" s="135">
        <f t="shared" ca="1" si="175"/>
        <v>0</v>
      </c>
      <c r="T340" s="135">
        <f t="shared" ca="1" si="180"/>
        <v>0</v>
      </c>
      <c r="U340" s="135">
        <f t="shared" ca="1" si="180"/>
        <v>0</v>
      </c>
      <c r="V340" s="135">
        <f t="shared" ca="1" si="180"/>
        <v>0</v>
      </c>
      <c r="W340" s="135">
        <f t="shared" ca="1" si="180"/>
        <v>0</v>
      </c>
      <c r="X340" s="135">
        <f t="shared" ca="1" si="180"/>
        <v>0</v>
      </c>
      <c r="Y340" s="135">
        <f t="shared" ca="1" si="180"/>
        <v>0</v>
      </c>
      <c r="Z340" s="135">
        <f t="shared" ca="1" si="180"/>
        <v>0</v>
      </c>
      <c r="AA340" s="135">
        <f t="shared" ca="1" si="180"/>
        <v>0</v>
      </c>
      <c r="AB340" s="135">
        <f t="shared" ca="1" si="180"/>
        <v>0</v>
      </c>
      <c r="AC340" s="135">
        <f t="shared" ca="1" si="180"/>
        <v>0</v>
      </c>
      <c r="AD340" s="135">
        <f t="shared" ca="1" si="180"/>
        <v>0</v>
      </c>
      <c r="AE340" s="135">
        <f t="shared" ca="1" si="180"/>
        <v>0</v>
      </c>
      <c r="AF340" s="135">
        <f t="shared" ca="1" si="180"/>
        <v>0</v>
      </c>
      <c r="AG340" s="135">
        <f t="shared" ca="1" si="180"/>
        <v>0</v>
      </c>
      <c r="AH340" s="135">
        <f t="shared" ca="1" si="180"/>
        <v>0</v>
      </c>
      <c r="AI340" s="135">
        <f t="shared" ca="1" si="180"/>
        <v>0</v>
      </c>
      <c r="AJ340" s="135">
        <f t="shared" ca="1" si="173"/>
        <v>0</v>
      </c>
      <c r="AK340" s="135">
        <f t="shared" ca="1" si="173"/>
        <v>0</v>
      </c>
      <c r="AL340" s="135">
        <f t="shared" ca="1" si="173"/>
        <v>0</v>
      </c>
      <c r="AM340" s="135">
        <f t="shared" ca="1" si="173"/>
        <v>0</v>
      </c>
      <c r="AN340" s="135">
        <f t="shared" ca="1" si="173"/>
        <v>0</v>
      </c>
      <c r="AO340" s="135">
        <f t="shared" ca="1" si="173"/>
        <v>0</v>
      </c>
      <c r="AP340" s="135">
        <f t="shared" ca="1" si="173"/>
        <v>0</v>
      </c>
      <c r="AQ340" s="135">
        <f t="shared" ca="1" si="173"/>
        <v>0</v>
      </c>
      <c r="AR340" s="135">
        <f t="shared" ca="1" si="173"/>
        <v>0</v>
      </c>
      <c r="AS340" s="135">
        <f t="shared" ca="1" si="173"/>
        <v>0</v>
      </c>
      <c r="AT340" s="135">
        <f t="shared" ca="1" si="173"/>
        <v>0</v>
      </c>
      <c r="AU340" s="135">
        <f t="shared" ca="1" si="173"/>
        <v>0</v>
      </c>
      <c r="AV340" s="135">
        <f t="shared" ca="1" si="173"/>
        <v>0</v>
      </c>
      <c r="AW340" s="135">
        <f t="shared" ca="1" si="179"/>
        <v>0</v>
      </c>
      <c r="AX340" s="135">
        <f t="shared" ca="1" si="179"/>
        <v>0</v>
      </c>
      <c r="AY340" s="135">
        <f t="shared" ca="1" si="179"/>
        <v>0</v>
      </c>
      <c r="AZ340" s="135">
        <f t="shared" ca="1" si="179"/>
        <v>0</v>
      </c>
      <c r="BA340" s="135">
        <f t="shared" ca="1" si="179"/>
        <v>0</v>
      </c>
      <c r="BB340" s="135">
        <f t="shared" ca="1" si="179"/>
        <v>0</v>
      </c>
      <c r="BC340" s="135">
        <f t="shared" ca="1" si="179"/>
        <v>0</v>
      </c>
      <c r="BD340" s="135">
        <f t="shared" ca="1" si="179"/>
        <v>0</v>
      </c>
      <c r="BE340" s="135">
        <f t="shared" ca="1" si="179"/>
        <v>0</v>
      </c>
      <c r="BF340" s="135">
        <f t="shared" ca="1" si="179"/>
        <v>0</v>
      </c>
      <c r="BG340" s="135">
        <f t="shared" ca="1" si="179"/>
        <v>0</v>
      </c>
      <c r="BH340" s="135">
        <f t="shared" ca="1" si="179"/>
        <v>0</v>
      </c>
      <c r="BI340" s="135">
        <f t="shared" ca="1" si="179"/>
        <v>0</v>
      </c>
      <c r="BJ340" s="135">
        <f t="shared" ca="1" si="179"/>
        <v>0</v>
      </c>
      <c r="BK340" s="135">
        <f t="shared" ca="1" si="179"/>
        <v>0</v>
      </c>
      <c r="BL340" s="135"/>
      <c r="BM340" s="135">
        <f ca="1">IF(INDEX($D340:$BV340, 1, MATCH(BM$11,$D$15:$BV$15,0))&gt;=PV_Zone_Ranking!$C$45,0,1)</f>
        <v>0</v>
      </c>
      <c r="BN340" s="135">
        <f t="shared" ca="1" si="168"/>
        <v>0</v>
      </c>
      <c r="BQ340">
        <f ca="1">IF(PV_Zone_Ranking!$AK$18="SS",0,IF(PV_Zone_Ranking!$G$29=0,0,1-(INDEX($D340:$BY340, 1, MATCH(BQ$11,$D$15:$BY$15,0))-PV_Zone_Ranking!$F$29)/(PV_Zone_Ranking!$G$29-PV_Zone_Ranking!$F$29)))</f>
        <v>3.8575399157771662</v>
      </c>
      <c r="BR340">
        <f>IF(PV_Zone_Ranking!$AK$18="TX",0,IF(PV_Zone_Ranking!$G$29=0,0,1-(INDEX($D340:$BY340, 1, MATCH(BR$11,$D$15:$BY$15,0))-PV_Zone_Ranking!$F$29)/(PV_Zone_Ranking!$G$29-PV_Zone_Ranking!$F$29)))</f>
        <v>0</v>
      </c>
      <c r="BS340">
        <f ca="1">IF(PV_Zone_Ranking!$G$30=0,0,1-(INDEX($D340:$BY340, 1, MATCH(BS$11,$D$15:$BY$15,0))-PV_Zone_Ranking!$F$30)/(PV_Zone_Ranking!$G$30-PV_Zone_Ranking!$F$30))</f>
        <v>1.0774207710083805</v>
      </c>
      <c r="BT340">
        <f ca="1">IF(PV_Zone_Ranking!$G$28=0,0,1-(INDEX($D340:$BY340, 1, MATCH(BT$11,$D$15:$BY$15,0))-PV_Zone_Ranking!$F$28)/(PV_Zone_Ranking!$G$28-PV_Zone_Ranking!$F$28))</f>
        <v>16.799370740204573</v>
      </c>
      <c r="BU340">
        <f ca="1">IF(PV_Zone_Ranking!$AK$18="SS",0,IF(PV_Zone_Ranking!$G$26=0,0,1-(INDEX($D340:$BY340, 1, MATCH(BU$11,$D$15:$BY$15,0))-PV_Zone_Ranking!$F$26)/(PV_Zone_Ranking!$G$26-PV_Zone_Ranking!$F$26)))</f>
        <v>19.138888658952798</v>
      </c>
      <c r="BV340">
        <f>IF(PV_Zone_Ranking!$AK$18="TX",0,IF(PV_Zone_Ranking!$G$26=0,0,1-(INDEX($D340:$BY340, 1, MATCH(BV$11,$D$15:$BY$15,0))-PV_Zone_Ranking!$F$26)/(PV_Zone_Ranking!$G$26-PV_Zone_Ranking!$F$26)))</f>
        <v>0</v>
      </c>
      <c r="BW340">
        <v>143</v>
      </c>
      <c r="BX340">
        <f t="shared" ca="1" si="169"/>
        <v>0</v>
      </c>
      <c r="BY340">
        <f t="shared" ca="1" si="169"/>
        <v>0</v>
      </c>
      <c r="BZ340">
        <f t="shared" ca="1" si="169"/>
        <v>0</v>
      </c>
      <c r="CA340">
        <f t="shared" ca="1" si="169"/>
        <v>0</v>
      </c>
      <c r="CB340">
        <f t="shared" ca="1" si="169"/>
        <v>0</v>
      </c>
      <c r="CC340">
        <f t="shared" ca="1" si="169"/>
        <v>0</v>
      </c>
      <c r="CD340">
        <f t="shared" ca="1" si="169"/>
        <v>0</v>
      </c>
      <c r="CE340">
        <f t="shared" ca="1" si="169"/>
        <v>0</v>
      </c>
      <c r="CF340">
        <f t="shared" ca="1" si="169"/>
        <v>0</v>
      </c>
      <c r="CG340">
        <f t="shared" ca="1" si="169"/>
        <v>0</v>
      </c>
      <c r="CH340" s="3">
        <f t="shared" ca="1" si="176"/>
        <v>0</v>
      </c>
      <c r="CI340" s="3">
        <f ca="1">IF($BN340=0,IF(PV_Zone_Ranking!$AK$18="SS",INDEX($D340:$BY340, 1, MATCH(CI$11,$D$15:$BY$15,0)),IF(PV_Zone_Ranking!$AK$18="TX",INDEX($D340:$BY340, 1, MATCH(CI$12,$D$15:$BY$15,0)),"Error")),0)</f>
        <v>0</v>
      </c>
      <c r="CJ340" s="4">
        <f t="shared" ca="1" si="174"/>
        <v>0</v>
      </c>
      <c r="CK340">
        <f t="shared" ca="1" si="177"/>
        <v>0</v>
      </c>
      <c r="CL340">
        <f t="shared" ca="1" si="178"/>
        <v>0</v>
      </c>
      <c r="CM340" s="4" t="str">
        <f ca="1">IF(D340=0,"",IF(CH340=0,"",COUNTIF($CH$16:$CH$197,"&gt;"&amp;CH340)+COUNTIF($CH$197:$CH340,CH340)))</f>
        <v/>
      </c>
      <c r="CN340" t="str">
        <f ca="1">IF(D340=0,"",IF(CH340=0,"",COUNTIFS($CI$16:$CI$197,"&lt;"&amp;CI340,$CI$16:$CI$197,"&lt;&gt;"&amp;0)+COUNTIF($CI$197:$CI340,CI340)))</f>
        <v/>
      </c>
      <c r="CQ340">
        <v>325</v>
      </c>
      <c r="CR340" t="e">
        <f t="shared" ca="1" si="159"/>
        <v>#N/A</v>
      </c>
      <c r="CS340" t="e">
        <f t="shared" ca="1" si="159"/>
        <v>#N/A</v>
      </c>
      <c r="CT340" s="3" t="e">
        <f t="shared" ca="1" si="159"/>
        <v>#N/A</v>
      </c>
      <c r="CU340" s="3" t="e">
        <f t="shared" ca="1" si="159"/>
        <v>#N/A</v>
      </c>
      <c r="CV340" s="4" t="e">
        <f t="shared" ca="1" si="159"/>
        <v>#N/A</v>
      </c>
      <c r="CW340" s="4" t="e">
        <f t="shared" ca="1" si="170"/>
        <v>#N/A</v>
      </c>
      <c r="CY340">
        <v>325</v>
      </c>
      <c r="CZ340" t="e">
        <f t="shared" ca="1" si="163"/>
        <v>#N/A</v>
      </c>
      <c r="DA340" t="e">
        <f t="shared" ca="1" si="163"/>
        <v>#N/A</v>
      </c>
      <c r="DB340" s="3" t="e">
        <f t="shared" ca="1" si="163"/>
        <v>#N/A</v>
      </c>
      <c r="DC340" s="3" t="e">
        <f t="shared" ca="1" si="163"/>
        <v>#N/A</v>
      </c>
      <c r="DD340" s="4" t="e">
        <f t="shared" ca="1" si="163"/>
        <v>#N/A</v>
      </c>
      <c r="DE340" s="4" t="e">
        <f t="shared" ca="1" si="171"/>
        <v>#N/A</v>
      </c>
      <c r="DF340" t="e">
        <f t="shared" ca="1" si="172"/>
        <v>#N/A</v>
      </c>
    </row>
    <row r="341" spans="4:110" x14ac:dyDescent="0.2">
      <c r="D341" s="135">
        <f t="shared" ca="1" si="175"/>
        <v>0</v>
      </c>
      <c r="E341" s="135">
        <f t="shared" ca="1" si="175"/>
        <v>0</v>
      </c>
      <c r="F341" s="135">
        <f t="shared" ca="1" si="175"/>
        <v>0</v>
      </c>
      <c r="G341" s="135">
        <f t="shared" ca="1" si="175"/>
        <v>0</v>
      </c>
      <c r="H341" s="135">
        <f t="shared" ca="1" si="175"/>
        <v>0</v>
      </c>
      <c r="I341" s="135">
        <f t="shared" ca="1" si="175"/>
        <v>0</v>
      </c>
      <c r="J341" s="2">
        <f t="shared" ca="1" si="175"/>
        <v>0</v>
      </c>
      <c r="K341" s="135">
        <f t="shared" ca="1" si="175"/>
        <v>0</v>
      </c>
      <c r="L341" s="135">
        <f t="shared" ca="1" si="175"/>
        <v>0</v>
      </c>
      <c r="M341" s="135">
        <f t="shared" ca="1" si="175"/>
        <v>0</v>
      </c>
      <c r="N341" s="135">
        <f t="shared" ca="1" si="175"/>
        <v>0</v>
      </c>
      <c r="O341" s="135">
        <f t="shared" ca="1" si="175"/>
        <v>0</v>
      </c>
      <c r="P341" s="135">
        <f t="shared" ca="1" si="175"/>
        <v>0</v>
      </c>
      <c r="Q341" s="135">
        <f t="shared" ca="1" si="175"/>
        <v>0</v>
      </c>
      <c r="R341" s="135">
        <f t="shared" ca="1" si="175"/>
        <v>0</v>
      </c>
      <c r="S341" s="135">
        <f t="shared" ca="1" si="175"/>
        <v>0</v>
      </c>
      <c r="T341" s="135">
        <f t="shared" ca="1" si="180"/>
        <v>0</v>
      </c>
      <c r="U341" s="135">
        <f t="shared" ca="1" si="180"/>
        <v>0</v>
      </c>
      <c r="V341" s="135">
        <f t="shared" ca="1" si="180"/>
        <v>0</v>
      </c>
      <c r="W341" s="135">
        <f t="shared" ca="1" si="180"/>
        <v>0</v>
      </c>
      <c r="X341" s="135">
        <f t="shared" ca="1" si="180"/>
        <v>0</v>
      </c>
      <c r="Y341" s="135">
        <f t="shared" ca="1" si="180"/>
        <v>0</v>
      </c>
      <c r="Z341" s="135">
        <f t="shared" ca="1" si="180"/>
        <v>0</v>
      </c>
      <c r="AA341" s="135">
        <f t="shared" ca="1" si="180"/>
        <v>0</v>
      </c>
      <c r="AB341" s="135">
        <f t="shared" ca="1" si="180"/>
        <v>0</v>
      </c>
      <c r="AC341" s="135">
        <f t="shared" ca="1" si="180"/>
        <v>0</v>
      </c>
      <c r="AD341" s="135">
        <f t="shared" ca="1" si="180"/>
        <v>0</v>
      </c>
      <c r="AE341" s="135">
        <f t="shared" ca="1" si="180"/>
        <v>0</v>
      </c>
      <c r="AF341" s="135">
        <f t="shared" ca="1" si="180"/>
        <v>0</v>
      </c>
      <c r="AG341" s="135">
        <f t="shared" ca="1" si="180"/>
        <v>0</v>
      </c>
      <c r="AH341" s="135">
        <f t="shared" ca="1" si="180"/>
        <v>0</v>
      </c>
      <c r="AI341" s="135">
        <f t="shared" ca="1" si="180"/>
        <v>0</v>
      </c>
      <c r="AJ341" s="135">
        <f t="shared" ca="1" si="173"/>
        <v>0</v>
      </c>
      <c r="AK341" s="135">
        <f t="shared" ca="1" si="173"/>
        <v>0</v>
      </c>
      <c r="AL341" s="135">
        <f t="shared" ca="1" si="173"/>
        <v>0</v>
      </c>
      <c r="AM341" s="135">
        <f t="shared" ca="1" si="173"/>
        <v>0</v>
      </c>
      <c r="AN341" s="135">
        <f t="shared" ca="1" si="173"/>
        <v>0</v>
      </c>
      <c r="AO341" s="135">
        <f t="shared" ca="1" si="173"/>
        <v>0</v>
      </c>
      <c r="AP341" s="135">
        <f t="shared" ca="1" si="173"/>
        <v>0</v>
      </c>
      <c r="AQ341" s="135">
        <f t="shared" ca="1" si="173"/>
        <v>0</v>
      </c>
      <c r="AR341" s="135">
        <f t="shared" ca="1" si="173"/>
        <v>0</v>
      </c>
      <c r="AS341" s="135">
        <f t="shared" ca="1" si="173"/>
        <v>0</v>
      </c>
      <c r="AT341" s="135">
        <f t="shared" ca="1" si="173"/>
        <v>0</v>
      </c>
      <c r="AU341" s="135">
        <f t="shared" ca="1" si="173"/>
        <v>0</v>
      </c>
      <c r="AV341" s="135">
        <f t="shared" ca="1" si="173"/>
        <v>0</v>
      </c>
      <c r="AW341" s="135">
        <f t="shared" ca="1" si="179"/>
        <v>0</v>
      </c>
      <c r="AX341" s="135">
        <f t="shared" ca="1" si="179"/>
        <v>0</v>
      </c>
      <c r="AY341" s="135">
        <f t="shared" ca="1" si="179"/>
        <v>0</v>
      </c>
      <c r="AZ341" s="135">
        <f t="shared" ca="1" si="179"/>
        <v>0</v>
      </c>
      <c r="BA341" s="135">
        <f t="shared" ca="1" si="179"/>
        <v>0</v>
      </c>
      <c r="BB341" s="135">
        <f t="shared" ca="1" si="179"/>
        <v>0</v>
      </c>
      <c r="BC341" s="135">
        <f t="shared" ca="1" si="179"/>
        <v>0</v>
      </c>
      <c r="BD341" s="135">
        <f t="shared" ca="1" si="179"/>
        <v>0</v>
      </c>
      <c r="BE341" s="135">
        <f t="shared" ca="1" si="179"/>
        <v>0</v>
      </c>
      <c r="BF341" s="135">
        <f t="shared" ca="1" si="179"/>
        <v>0</v>
      </c>
      <c r="BG341" s="135">
        <f t="shared" ca="1" si="179"/>
        <v>0</v>
      </c>
      <c r="BH341" s="135">
        <f t="shared" ca="1" si="179"/>
        <v>0</v>
      </c>
      <c r="BI341" s="135">
        <f t="shared" ca="1" si="179"/>
        <v>0</v>
      </c>
      <c r="BJ341" s="135">
        <f t="shared" ca="1" si="179"/>
        <v>0</v>
      </c>
      <c r="BK341" s="135">
        <f t="shared" ca="1" si="179"/>
        <v>0</v>
      </c>
      <c r="BL341" s="135"/>
      <c r="BM341" s="135">
        <f ca="1">IF(INDEX($D341:$BV341, 1, MATCH(BM$11,$D$15:$BV$15,0))&gt;=PV_Zone_Ranking!$C$45,0,1)</f>
        <v>0</v>
      </c>
      <c r="BN341" s="135">
        <f t="shared" ca="1" si="168"/>
        <v>0</v>
      </c>
      <c r="BQ341">
        <f ca="1">IF(PV_Zone_Ranking!$AK$18="SS",0,IF(PV_Zone_Ranking!$G$29=0,0,1-(INDEX($D341:$BY341, 1, MATCH(BQ$11,$D$15:$BY$15,0))-PV_Zone_Ranking!$F$29)/(PV_Zone_Ranking!$G$29-PV_Zone_Ranking!$F$29)))</f>
        <v>3.8575399157771662</v>
      </c>
      <c r="BR341">
        <f>IF(PV_Zone_Ranking!$AK$18="TX",0,IF(PV_Zone_Ranking!$G$29=0,0,1-(INDEX($D341:$BY341, 1, MATCH(BR$11,$D$15:$BY$15,0))-PV_Zone_Ranking!$F$29)/(PV_Zone_Ranking!$G$29-PV_Zone_Ranking!$F$29)))</f>
        <v>0</v>
      </c>
      <c r="BS341">
        <f ca="1">IF(PV_Zone_Ranking!$G$30=0,0,1-(INDEX($D341:$BY341, 1, MATCH(BS$11,$D$15:$BY$15,0))-PV_Zone_Ranking!$F$30)/(PV_Zone_Ranking!$G$30-PV_Zone_Ranking!$F$30))</f>
        <v>1.0774207710083805</v>
      </c>
      <c r="BT341">
        <f ca="1">IF(PV_Zone_Ranking!$G$28=0,0,1-(INDEX($D341:$BY341, 1, MATCH(BT$11,$D$15:$BY$15,0))-PV_Zone_Ranking!$F$28)/(PV_Zone_Ranking!$G$28-PV_Zone_Ranking!$F$28))</f>
        <v>16.799370740204573</v>
      </c>
      <c r="BU341">
        <f ca="1">IF(PV_Zone_Ranking!$AK$18="SS",0,IF(PV_Zone_Ranking!$G$26=0,0,1-(INDEX($D341:$BY341, 1, MATCH(BU$11,$D$15:$BY$15,0))-PV_Zone_Ranking!$F$26)/(PV_Zone_Ranking!$G$26-PV_Zone_Ranking!$F$26)))</f>
        <v>19.138888658952798</v>
      </c>
      <c r="BV341">
        <f>IF(PV_Zone_Ranking!$AK$18="TX",0,IF(PV_Zone_Ranking!$G$26=0,0,1-(INDEX($D341:$BY341, 1, MATCH(BV$11,$D$15:$BY$15,0))-PV_Zone_Ranking!$F$26)/(PV_Zone_Ranking!$G$26-PV_Zone_Ranking!$F$26)))</f>
        <v>0</v>
      </c>
      <c r="BW341">
        <v>144</v>
      </c>
      <c r="BX341">
        <f t="shared" ca="1" si="169"/>
        <v>0</v>
      </c>
      <c r="BY341">
        <f t="shared" ca="1" si="169"/>
        <v>0</v>
      </c>
      <c r="BZ341">
        <f t="shared" ca="1" si="169"/>
        <v>0</v>
      </c>
      <c r="CA341">
        <f t="shared" ca="1" si="169"/>
        <v>0</v>
      </c>
      <c r="CB341">
        <f t="shared" ca="1" si="169"/>
        <v>0</v>
      </c>
      <c r="CC341">
        <f t="shared" ca="1" si="169"/>
        <v>0</v>
      </c>
      <c r="CD341">
        <f t="shared" ca="1" si="169"/>
        <v>0</v>
      </c>
      <c r="CE341">
        <f t="shared" ca="1" si="169"/>
        <v>0</v>
      </c>
      <c r="CF341">
        <f t="shared" ca="1" si="169"/>
        <v>0</v>
      </c>
      <c r="CG341">
        <f t="shared" ca="1" si="169"/>
        <v>0</v>
      </c>
      <c r="CH341" s="3">
        <f t="shared" ca="1" si="176"/>
        <v>0</v>
      </c>
      <c r="CI341" s="3">
        <f ca="1">IF($BN341=0,IF(PV_Zone_Ranking!$AK$18="SS",INDEX($D341:$BY341, 1, MATCH(CI$11,$D$15:$BY$15,0)),IF(PV_Zone_Ranking!$AK$18="TX",INDEX($D341:$BY341, 1, MATCH(CI$12,$D$15:$BY$15,0)),"Error")),0)</f>
        <v>0</v>
      </c>
      <c r="CJ341" s="4">
        <f t="shared" ca="1" si="174"/>
        <v>0</v>
      </c>
      <c r="CK341">
        <f t="shared" ca="1" si="177"/>
        <v>0</v>
      </c>
      <c r="CL341">
        <f t="shared" ca="1" si="178"/>
        <v>0</v>
      </c>
      <c r="CM341" s="4" t="str">
        <f ca="1">IF(D341=0,"",IF(CH341=0,"",COUNTIF($CH$16:$CH$197,"&gt;"&amp;CH341)+COUNTIF($CH$197:$CH341,CH341)))</f>
        <v/>
      </c>
      <c r="CN341" t="str">
        <f ca="1">IF(D341=0,"",IF(CH341=0,"",COUNTIFS($CI$16:$CI$197,"&lt;"&amp;CI341,$CI$16:$CI$197,"&lt;&gt;"&amp;0)+COUNTIF($CI$197:$CI341,CI341)))</f>
        <v/>
      </c>
      <c r="CQ341">
        <v>326</v>
      </c>
      <c r="CR341" t="e">
        <f t="shared" ca="1" si="159"/>
        <v>#N/A</v>
      </c>
      <c r="CS341" t="e">
        <f t="shared" ca="1" si="159"/>
        <v>#N/A</v>
      </c>
      <c r="CT341" s="3" t="e">
        <f t="shared" ca="1" si="159"/>
        <v>#N/A</v>
      </c>
      <c r="CU341" s="3" t="e">
        <f t="shared" ca="1" si="159"/>
        <v>#N/A</v>
      </c>
      <c r="CV341" s="4" t="e">
        <f t="shared" ca="1" si="159"/>
        <v>#N/A</v>
      </c>
      <c r="CW341" s="4" t="e">
        <f t="shared" ca="1" si="170"/>
        <v>#N/A</v>
      </c>
      <c r="CY341">
        <v>326</v>
      </c>
      <c r="CZ341" t="e">
        <f t="shared" ca="1" si="163"/>
        <v>#N/A</v>
      </c>
      <c r="DA341" t="e">
        <f t="shared" ca="1" si="163"/>
        <v>#N/A</v>
      </c>
      <c r="DB341" s="3" t="e">
        <f t="shared" ca="1" si="163"/>
        <v>#N/A</v>
      </c>
      <c r="DC341" s="3" t="e">
        <f t="shared" ca="1" si="163"/>
        <v>#N/A</v>
      </c>
      <c r="DD341" s="4" t="e">
        <f t="shared" ca="1" si="163"/>
        <v>#N/A</v>
      </c>
      <c r="DE341" s="4" t="e">
        <f t="shared" ca="1" si="171"/>
        <v>#N/A</v>
      </c>
      <c r="DF341" t="e">
        <f t="shared" ca="1" si="172"/>
        <v>#N/A</v>
      </c>
    </row>
    <row r="342" spans="4:110" x14ac:dyDescent="0.2">
      <c r="D342" s="135">
        <f t="shared" ca="1" si="175"/>
        <v>0</v>
      </c>
      <c r="E342" s="135">
        <f t="shared" ca="1" si="175"/>
        <v>0</v>
      </c>
      <c r="F342" s="135">
        <f t="shared" ca="1" si="175"/>
        <v>0</v>
      </c>
      <c r="G342" s="135">
        <f t="shared" ca="1" si="175"/>
        <v>0</v>
      </c>
      <c r="H342" s="135">
        <f t="shared" ca="1" si="175"/>
        <v>0</v>
      </c>
      <c r="I342" s="135">
        <f t="shared" ca="1" si="175"/>
        <v>0</v>
      </c>
      <c r="J342" s="2">
        <f t="shared" ca="1" si="175"/>
        <v>0</v>
      </c>
      <c r="K342" s="135">
        <f t="shared" ca="1" si="175"/>
        <v>0</v>
      </c>
      <c r="L342" s="135">
        <f t="shared" ca="1" si="175"/>
        <v>0</v>
      </c>
      <c r="M342" s="135">
        <f t="shared" ca="1" si="175"/>
        <v>0</v>
      </c>
      <c r="N342" s="135">
        <f t="shared" ca="1" si="175"/>
        <v>0</v>
      </c>
      <c r="O342" s="135">
        <f t="shared" ca="1" si="175"/>
        <v>0</v>
      </c>
      <c r="P342" s="135">
        <f t="shared" ca="1" si="175"/>
        <v>0</v>
      </c>
      <c r="Q342" s="135">
        <f t="shared" ca="1" si="175"/>
        <v>0</v>
      </c>
      <c r="R342" s="135">
        <f t="shared" ca="1" si="175"/>
        <v>0</v>
      </c>
      <c r="S342" s="135">
        <f t="shared" ca="1" si="175"/>
        <v>0</v>
      </c>
      <c r="T342" s="135">
        <f t="shared" ca="1" si="180"/>
        <v>0</v>
      </c>
      <c r="U342" s="135">
        <f t="shared" ca="1" si="180"/>
        <v>0</v>
      </c>
      <c r="V342" s="135">
        <f t="shared" ca="1" si="180"/>
        <v>0</v>
      </c>
      <c r="W342" s="135">
        <f t="shared" ca="1" si="180"/>
        <v>0</v>
      </c>
      <c r="X342" s="135">
        <f t="shared" ca="1" si="180"/>
        <v>0</v>
      </c>
      <c r="Y342" s="135">
        <f t="shared" ca="1" si="180"/>
        <v>0</v>
      </c>
      <c r="Z342" s="135">
        <f t="shared" ca="1" si="180"/>
        <v>0</v>
      </c>
      <c r="AA342" s="135">
        <f t="shared" ca="1" si="180"/>
        <v>0</v>
      </c>
      <c r="AB342" s="135">
        <f t="shared" ca="1" si="180"/>
        <v>0</v>
      </c>
      <c r="AC342" s="135">
        <f t="shared" ca="1" si="180"/>
        <v>0</v>
      </c>
      <c r="AD342" s="135">
        <f t="shared" ca="1" si="180"/>
        <v>0</v>
      </c>
      <c r="AE342" s="135">
        <f t="shared" ca="1" si="180"/>
        <v>0</v>
      </c>
      <c r="AF342" s="135">
        <f t="shared" ca="1" si="180"/>
        <v>0</v>
      </c>
      <c r="AG342" s="135">
        <f t="shared" ca="1" si="180"/>
        <v>0</v>
      </c>
      <c r="AH342" s="135">
        <f t="shared" ca="1" si="180"/>
        <v>0</v>
      </c>
      <c r="AI342" s="135">
        <f t="shared" ca="1" si="180"/>
        <v>0</v>
      </c>
      <c r="AJ342" s="135">
        <f t="shared" ca="1" si="173"/>
        <v>0</v>
      </c>
      <c r="AK342" s="135">
        <f t="shared" ca="1" si="173"/>
        <v>0</v>
      </c>
      <c r="AL342" s="135">
        <f t="shared" ca="1" si="173"/>
        <v>0</v>
      </c>
      <c r="AM342" s="135">
        <f t="shared" ca="1" si="173"/>
        <v>0</v>
      </c>
      <c r="AN342" s="135">
        <f t="shared" ca="1" si="173"/>
        <v>0</v>
      </c>
      <c r="AO342" s="135">
        <f t="shared" ca="1" si="173"/>
        <v>0</v>
      </c>
      <c r="AP342" s="135">
        <f t="shared" ca="1" si="173"/>
        <v>0</v>
      </c>
      <c r="AQ342" s="135">
        <f t="shared" ca="1" si="173"/>
        <v>0</v>
      </c>
      <c r="AR342" s="135">
        <f t="shared" ca="1" si="173"/>
        <v>0</v>
      </c>
      <c r="AS342" s="135">
        <f t="shared" ca="1" si="173"/>
        <v>0</v>
      </c>
      <c r="AT342" s="135">
        <f t="shared" ca="1" si="173"/>
        <v>0</v>
      </c>
      <c r="AU342" s="135">
        <f t="shared" ca="1" si="173"/>
        <v>0</v>
      </c>
      <c r="AV342" s="135">
        <f t="shared" ca="1" si="173"/>
        <v>0</v>
      </c>
      <c r="AW342" s="135">
        <f t="shared" ca="1" si="179"/>
        <v>0</v>
      </c>
      <c r="AX342" s="135">
        <f t="shared" ca="1" si="179"/>
        <v>0</v>
      </c>
      <c r="AY342" s="135">
        <f t="shared" ca="1" si="179"/>
        <v>0</v>
      </c>
      <c r="AZ342" s="135">
        <f t="shared" ca="1" si="179"/>
        <v>0</v>
      </c>
      <c r="BA342" s="135">
        <f t="shared" ca="1" si="179"/>
        <v>0</v>
      </c>
      <c r="BB342" s="135">
        <f t="shared" ca="1" si="179"/>
        <v>0</v>
      </c>
      <c r="BC342" s="135">
        <f t="shared" ca="1" si="179"/>
        <v>0</v>
      </c>
      <c r="BD342" s="135">
        <f t="shared" ca="1" si="179"/>
        <v>0</v>
      </c>
      <c r="BE342" s="135">
        <f t="shared" ca="1" si="179"/>
        <v>0</v>
      </c>
      <c r="BF342" s="135">
        <f t="shared" ca="1" si="179"/>
        <v>0</v>
      </c>
      <c r="BG342" s="135">
        <f t="shared" ca="1" si="179"/>
        <v>0</v>
      </c>
      <c r="BH342" s="135">
        <f t="shared" ca="1" si="179"/>
        <v>0</v>
      </c>
      <c r="BI342" s="135">
        <f t="shared" ca="1" si="179"/>
        <v>0</v>
      </c>
      <c r="BJ342" s="135">
        <f t="shared" ca="1" si="179"/>
        <v>0</v>
      </c>
      <c r="BK342" s="135">
        <f t="shared" ca="1" si="179"/>
        <v>0</v>
      </c>
      <c r="BL342" s="135"/>
      <c r="BM342" s="135">
        <f ca="1">IF(INDEX($D342:$BV342, 1, MATCH(BM$11,$D$15:$BV$15,0))&gt;=PV_Zone_Ranking!$C$45,0,1)</f>
        <v>0</v>
      </c>
      <c r="BN342" s="135">
        <f t="shared" ca="1" si="168"/>
        <v>0</v>
      </c>
      <c r="BQ342">
        <f ca="1">IF(PV_Zone_Ranking!$AK$18="SS",0,IF(PV_Zone_Ranking!$G$29=0,0,1-(INDEX($D342:$BY342, 1, MATCH(BQ$11,$D$15:$BY$15,0))-PV_Zone_Ranking!$F$29)/(PV_Zone_Ranking!$G$29-PV_Zone_Ranking!$F$29)))</f>
        <v>3.8575399157771662</v>
      </c>
      <c r="BR342">
        <f>IF(PV_Zone_Ranking!$AK$18="TX",0,IF(PV_Zone_Ranking!$G$29=0,0,1-(INDEX($D342:$BY342, 1, MATCH(BR$11,$D$15:$BY$15,0))-PV_Zone_Ranking!$F$29)/(PV_Zone_Ranking!$G$29-PV_Zone_Ranking!$F$29)))</f>
        <v>0</v>
      </c>
      <c r="BS342">
        <f ca="1">IF(PV_Zone_Ranking!$G$30=0,0,1-(INDEX($D342:$BY342, 1, MATCH(BS$11,$D$15:$BY$15,0))-PV_Zone_Ranking!$F$30)/(PV_Zone_Ranking!$G$30-PV_Zone_Ranking!$F$30))</f>
        <v>1.0774207710083805</v>
      </c>
      <c r="BT342">
        <f ca="1">IF(PV_Zone_Ranking!$G$28=0,0,1-(INDEX($D342:$BY342, 1, MATCH(BT$11,$D$15:$BY$15,0))-PV_Zone_Ranking!$F$28)/(PV_Zone_Ranking!$G$28-PV_Zone_Ranking!$F$28))</f>
        <v>16.799370740204573</v>
      </c>
      <c r="BU342">
        <f ca="1">IF(PV_Zone_Ranking!$AK$18="SS",0,IF(PV_Zone_Ranking!$G$26=0,0,1-(INDEX($D342:$BY342, 1, MATCH(BU$11,$D$15:$BY$15,0))-PV_Zone_Ranking!$F$26)/(PV_Zone_Ranking!$G$26-PV_Zone_Ranking!$F$26)))</f>
        <v>19.138888658952798</v>
      </c>
      <c r="BV342">
        <f>IF(PV_Zone_Ranking!$AK$18="TX",0,IF(PV_Zone_Ranking!$G$26=0,0,1-(INDEX($D342:$BY342, 1, MATCH(BV$11,$D$15:$BY$15,0))-PV_Zone_Ranking!$F$26)/(PV_Zone_Ranking!$G$26-PV_Zone_Ranking!$F$26)))</f>
        <v>0</v>
      </c>
      <c r="BW342">
        <v>145</v>
      </c>
      <c r="BX342">
        <f t="shared" ca="1" si="169"/>
        <v>0</v>
      </c>
      <c r="BY342">
        <f t="shared" ca="1" si="169"/>
        <v>0</v>
      </c>
      <c r="BZ342">
        <f t="shared" ca="1" si="169"/>
        <v>0</v>
      </c>
      <c r="CA342">
        <f t="shared" ca="1" si="169"/>
        <v>0</v>
      </c>
      <c r="CB342">
        <f t="shared" ca="1" si="169"/>
        <v>0</v>
      </c>
      <c r="CC342">
        <f t="shared" ca="1" si="169"/>
        <v>0</v>
      </c>
      <c r="CD342">
        <f t="shared" ca="1" si="169"/>
        <v>0</v>
      </c>
      <c r="CE342">
        <f t="shared" ca="1" si="169"/>
        <v>0</v>
      </c>
      <c r="CF342">
        <f t="shared" ca="1" si="169"/>
        <v>0</v>
      </c>
      <c r="CG342">
        <f t="shared" ca="1" si="169"/>
        <v>0</v>
      </c>
      <c r="CH342" s="3">
        <f t="shared" ca="1" si="176"/>
        <v>0</v>
      </c>
      <c r="CI342" s="3">
        <f ca="1">IF($BN342=0,IF(PV_Zone_Ranking!$AK$18="SS",INDEX($D342:$BY342, 1, MATCH(CI$11,$D$15:$BY$15,0)),IF(PV_Zone_Ranking!$AK$18="TX",INDEX($D342:$BY342, 1, MATCH(CI$12,$D$15:$BY$15,0)),"Error")),0)</f>
        <v>0</v>
      </c>
      <c r="CJ342" s="4">
        <f t="shared" ca="1" si="174"/>
        <v>0</v>
      </c>
      <c r="CK342">
        <f t="shared" ca="1" si="177"/>
        <v>0</v>
      </c>
      <c r="CL342">
        <f t="shared" ca="1" si="178"/>
        <v>0</v>
      </c>
      <c r="CM342" s="4" t="str">
        <f ca="1">IF(D342=0,"",IF(CH342=0,"",COUNTIF($CH$16:$CH$197,"&gt;"&amp;CH342)+COUNTIF($CH$197:$CH342,CH342)))</f>
        <v/>
      </c>
      <c r="CN342" t="str">
        <f ca="1">IF(D342=0,"",IF(CH342=0,"",COUNTIFS($CI$16:$CI$197,"&lt;"&amp;CI342,$CI$16:$CI$197,"&lt;&gt;"&amp;0)+COUNTIF($CI$197:$CI342,CI342)))</f>
        <v/>
      </c>
      <c r="CQ342">
        <v>327</v>
      </c>
      <c r="CR342" t="e">
        <f t="shared" ca="1" si="159"/>
        <v>#N/A</v>
      </c>
      <c r="CS342" t="e">
        <f t="shared" ca="1" si="159"/>
        <v>#N/A</v>
      </c>
      <c r="CT342" s="3" t="e">
        <f t="shared" ca="1" si="159"/>
        <v>#N/A</v>
      </c>
      <c r="CU342" s="3" t="e">
        <f t="shared" ca="1" si="159"/>
        <v>#N/A</v>
      </c>
      <c r="CV342" s="4" t="e">
        <f t="shared" ca="1" si="159"/>
        <v>#N/A</v>
      </c>
      <c r="CW342" s="4" t="e">
        <f t="shared" ca="1" si="170"/>
        <v>#N/A</v>
      </c>
      <c r="CY342">
        <v>327</v>
      </c>
      <c r="CZ342" t="e">
        <f t="shared" ca="1" si="163"/>
        <v>#N/A</v>
      </c>
      <c r="DA342" t="e">
        <f t="shared" ca="1" si="163"/>
        <v>#N/A</v>
      </c>
      <c r="DB342" s="3" t="e">
        <f t="shared" ca="1" si="163"/>
        <v>#N/A</v>
      </c>
      <c r="DC342" s="3" t="e">
        <f t="shared" ca="1" si="163"/>
        <v>#N/A</v>
      </c>
      <c r="DD342" s="4" t="e">
        <f t="shared" ca="1" si="163"/>
        <v>#N/A</v>
      </c>
      <c r="DE342" s="4" t="e">
        <f t="shared" ca="1" si="171"/>
        <v>#N/A</v>
      </c>
      <c r="DF342" t="e">
        <f t="shared" ca="1" si="172"/>
        <v>#N/A</v>
      </c>
    </row>
    <row r="343" spans="4:110" x14ac:dyDescent="0.2">
      <c r="D343" s="135">
        <f t="shared" ca="1" si="175"/>
        <v>0</v>
      </c>
      <c r="E343" s="135">
        <f t="shared" ca="1" si="175"/>
        <v>0</v>
      </c>
      <c r="F343" s="135">
        <f t="shared" ca="1" si="175"/>
        <v>0</v>
      </c>
      <c r="G343" s="135">
        <f t="shared" ca="1" si="175"/>
        <v>0</v>
      </c>
      <c r="H343" s="135">
        <f t="shared" ca="1" si="175"/>
        <v>0</v>
      </c>
      <c r="I343" s="135">
        <f t="shared" ca="1" si="175"/>
        <v>0</v>
      </c>
      <c r="J343" s="2">
        <f t="shared" ca="1" si="175"/>
        <v>0</v>
      </c>
      <c r="K343" s="135">
        <f t="shared" ca="1" si="175"/>
        <v>0</v>
      </c>
      <c r="L343" s="135">
        <f t="shared" ca="1" si="175"/>
        <v>0</v>
      </c>
      <c r="M343" s="135">
        <f t="shared" ca="1" si="175"/>
        <v>0</v>
      </c>
      <c r="N343" s="135">
        <f t="shared" ca="1" si="175"/>
        <v>0</v>
      </c>
      <c r="O343" s="135">
        <f t="shared" ca="1" si="175"/>
        <v>0</v>
      </c>
      <c r="P343" s="135">
        <f t="shared" ca="1" si="175"/>
        <v>0</v>
      </c>
      <c r="Q343" s="135">
        <f t="shared" ca="1" si="175"/>
        <v>0</v>
      </c>
      <c r="R343" s="135">
        <f t="shared" ca="1" si="175"/>
        <v>0</v>
      </c>
      <c r="S343" s="135">
        <f t="shared" ca="1" si="175"/>
        <v>0</v>
      </c>
      <c r="T343" s="135">
        <f t="shared" ca="1" si="180"/>
        <v>0</v>
      </c>
      <c r="U343" s="135">
        <f t="shared" ca="1" si="180"/>
        <v>0</v>
      </c>
      <c r="V343" s="135">
        <f t="shared" ca="1" si="180"/>
        <v>0</v>
      </c>
      <c r="W343" s="135">
        <f t="shared" ca="1" si="180"/>
        <v>0</v>
      </c>
      <c r="X343" s="135">
        <f t="shared" ca="1" si="180"/>
        <v>0</v>
      </c>
      <c r="Y343" s="135">
        <f t="shared" ca="1" si="180"/>
        <v>0</v>
      </c>
      <c r="Z343" s="135">
        <f t="shared" ca="1" si="180"/>
        <v>0</v>
      </c>
      <c r="AA343" s="135">
        <f t="shared" ca="1" si="180"/>
        <v>0</v>
      </c>
      <c r="AB343" s="135">
        <f t="shared" ca="1" si="180"/>
        <v>0</v>
      </c>
      <c r="AC343" s="135">
        <f t="shared" ca="1" si="180"/>
        <v>0</v>
      </c>
      <c r="AD343" s="135">
        <f t="shared" ca="1" si="180"/>
        <v>0</v>
      </c>
      <c r="AE343" s="135">
        <f t="shared" ca="1" si="180"/>
        <v>0</v>
      </c>
      <c r="AF343" s="135">
        <f t="shared" ca="1" si="180"/>
        <v>0</v>
      </c>
      <c r="AG343" s="135">
        <f t="shared" ca="1" si="180"/>
        <v>0</v>
      </c>
      <c r="AH343" s="135">
        <f t="shared" ca="1" si="180"/>
        <v>0</v>
      </c>
      <c r="AI343" s="135">
        <f t="shared" ca="1" si="180"/>
        <v>0</v>
      </c>
      <c r="AJ343" s="135">
        <f t="shared" ca="1" si="173"/>
        <v>0</v>
      </c>
      <c r="AK343" s="135">
        <f t="shared" ca="1" si="173"/>
        <v>0</v>
      </c>
      <c r="AL343" s="135">
        <f t="shared" ca="1" si="173"/>
        <v>0</v>
      </c>
      <c r="AM343" s="135">
        <f t="shared" ca="1" si="173"/>
        <v>0</v>
      </c>
      <c r="AN343" s="135">
        <f t="shared" ca="1" si="173"/>
        <v>0</v>
      </c>
      <c r="AO343" s="135">
        <f t="shared" ca="1" si="173"/>
        <v>0</v>
      </c>
      <c r="AP343" s="135">
        <f t="shared" ca="1" si="173"/>
        <v>0</v>
      </c>
      <c r="AQ343" s="135">
        <f t="shared" ca="1" si="173"/>
        <v>0</v>
      </c>
      <c r="AR343" s="135">
        <f t="shared" ca="1" si="173"/>
        <v>0</v>
      </c>
      <c r="AS343" s="135">
        <f t="shared" ca="1" si="173"/>
        <v>0</v>
      </c>
      <c r="AT343" s="135">
        <f t="shared" ca="1" si="173"/>
        <v>0</v>
      </c>
      <c r="AU343" s="135">
        <f t="shared" ca="1" si="173"/>
        <v>0</v>
      </c>
      <c r="AV343" s="135">
        <f t="shared" ca="1" si="173"/>
        <v>0</v>
      </c>
      <c r="AW343" s="135">
        <f t="shared" ca="1" si="179"/>
        <v>0</v>
      </c>
      <c r="AX343" s="135">
        <f t="shared" ca="1" si="179"/>
        <v>0</v>
      </c>
      <c r="AY343" s="135">
        <f t="shared" ca="1" si="179"/>
        <v>0</v>
      </c>
      <c r="AZ343" s="135">
        <f t="shared" ca="1" si="179"/>
        <v>0</v>
      </c>
      <c r="BA343" s="135">
        <f t="shared" ca="1" si="179"/>
        <v>0</v>
      </c>
      <c r="BB343" s="135">
        <f t="shared" ca="1" si="179"/>
        <v>0</v>
      </c>
      <c r="BC343" s="135">
        <f t="shared" ca="1" si="179"/>
        <v>0</v>
      </c>
      <c r="BD343" s="135">
        <f t="shared" ca="1" si="179"/>
        <v>0</v>
      </c>
      <c r="BE343" s="135">
        <f t="shared" ca="1" si="179"/>
        <v>0</v>
      </c>
      <c r="BF343" s="135">
        <f t="shared" ca="1" si="179"/>
        <v>0</v>
      </c>
      <c r="BG343" s="135">
        <f t="shared" ca="1" si="179"/>
        <v>0</v>
      </c>
      <c r="BH343" s="135">
        <f t="shared" ca="1" si="179"/>
        <v>0</v>
      </c>
      <c r="BI343" s="135">
        <f t="shared" ca="1" si="179"/>
        <v>0</v>
      </c>
      <c r="BJ343" s="135">
        <f t="shared" ca="1" si="179"/>
        <v>0</v>
      </c>
      <c r="BK343" s="135">
        <f t="shared" ca="1" si="179"/>
        <v>0</v>
      </c>
      <c r="BL343" s="135"/>
      <c r="BM343" s="135">
        <f ca="1">IF(INDEX($D343:$BV343, 1, MATCH(BM$11,$D$15:$BV$15,0))&gt;=PV_Zone_Ranking!$C$45,0,1)</f>
        <v>0</v>
      </c>
      <c r="BN343" s="135">
        <f t="shared" ca="1" si="168"/>
        <v>0</v>
      </c>
      <c r="BQ343">
        <f ca="1">IF(PV_Zone_Ranking!$AK$18="SS",0,IF(PV_Zone_Ranking!$G$29=0,0,1-(INDEX($D343:$BY343, 1, MATCH(BQ$11,$D$15:$BY$15,0))-PV_Zone_Ranking!$F$29)/(PV_Zone_Ranking!$G$29-PV_Zone_Ranking!$F$29)))</f>
        <v>3.8575399157771662</v>
      </c>
      <c r="BR343">
        <f>IF(PV_Zone_Ranking!$AK$18="TX",0,IF(PV_Zone_Ranking!$G$29=0,0,1-(INDEX($D343:$BY343, 1, MATCH(BR$11,$D$15:$BY$15,0))-PV_Zone_Ranking!$F$29)/(PV_Zone_Ranking!$G$29-PV_Zone_Ranking!$F$29)))</f>
        <v>0</v>
      </c>
      <c r="BS343">
        <f ca="1">IF(PV_Zone_Ranking!$G$30=0,0,1-(INDEX($D343:$BY343, 1, MATCH(BS$11,$D$15:$BY$15,0))-PV_Zone_Ranking!$F$30)/(PV_Zone_Ranking!$G$30-PV_Zone_Ranking!$F$30))</f>
        <v>1.0774207710083805</v>
      </c>
      <c r="BT343">
        <f ca="1">IF(PV_Zone_Ranking!$G$28=0,0,1-(INDEX($D343:$BY343, 1, MATCH(BT$11,$D$15:$BY$15,0))-PV_Zone_Ranking!$F$28)/(PV_Zone_Ranking!$G$28-PV_Zone_Ranking!$F$28))</f>
        <v>16.799370740204573</v>
      </c>
      <c r="BU343">
        <f ca="1">IF(PV_Zone_Ranking!$AK$18="SS",0,IF(PV_Zone_Ranking!$G$26=0,0,1-(INDEX($D343:$BY343, 1, MATCH(BU$11,$D$15:$BY$15,0))-PV_Zone_Ranking!$F$26)/(PV_Zone_Ranking!$G$26-PV_Zone_Ranking!$F$26)))</f>
        <v>19.138888658952798</v>
      </c>
      <c r="BV343">
        <f>IF(PV_Zone_Ranking!$AK$18="TX",0,IF(PV_Zone_Ranking!$G$26=0,0,1-(INDEX($D343:$BY343, 1, MATCH(BV$11,$D$15:$BY$15,0))-PV_Zone_Ranking!$F$26)/(PV_Zone_Ranking!$G$26-PV_Zone_Ranking!$F$26)))</f>
        <v>0</v>
      </c>
      <c r="BW343">
        <v>146</v>
      </c>
      <c r="BX343">
        <f t="shared" ca="1" si="169"/>
        <v>0</v>
      </c>
      <c r="BY343">
        <f t="shared" ca="1" si="169"/>
        <v>0</v>
      </c>
      <c r="BZ343">
        <f t="shared" ca="1" si="169"/>
        <v>0</v>
      </c>
      <c r="CA343">
        <f t="shared" ca="1" si="169"/>
        <v>0</v>
      </c>
      <c r="CB343">
        <f t="shared" ca="1" si="169"/>
        <v>0</v>
      </c>
      <c r="CC343">
        <f t="shared" ca="1" si="169"/>
        <v>0</v>
      </c>
      <c r="CD343">
        <f t="shared" ca="1" si="169"/>
        <v>0</v>
      </c>
      <c r="CE343">
        <f t="shared" ca="1" si="169"/>
        <v>0</v>
      </c>
      <c r="CF343">
        <f t="shared" ca="1" si="169"/>
        <v>0</v>
      </c>
      <c r="CG343">
        <f t="shared" ca="1" si="169"/>
        <v>0</v>
      </c>
      <c r="CH343" s="3">
        <f t="shared" ca="1" si="176"/>
        <v>0</v>
      </c>
      <c r="CI343" s="3">
        <f ca="1">IF($BN343=0,IF(PV_Zone_Ranking!$AK$18="SS",INDEX($D343:$BY343, 1, MATCH(CI$11,$D$15:$BY$15,0)),IF(PV_Zone_Ranking!$AK$18="TX",INDEX($D343:$BY343, 1, MATCH(CI$12,$D$15:$BY$15,0)),"Error")),0)</f>
        <v>0</v>
      </c>
      <c r="CJ343" s="4">
        <f t="shared" ca="1" si="174"/>
        <v>0</v>
      </c>
      <c r="CK343">
        <f t="shared" ca="1" si="177"/>
        <v>0</v>
      </c>
      <c r="CL343">
        <f t="shared" ca="1" si="178"/>
        <v>0</v>
      </c>
      <c r="CM343" s="4" t="str">
        <f ca="1">IF(D343=0,"",IF(CH343=0,"",COUNTIF($CH$16:$CH$197,"&gt;"&amp;CH343)+COUNTIF($CH$197:$CH343,CH343)))</f>
        <v/>
      </c>
      <c r="CN343" t="str">
        <f ca="1">IF(D343=0,"",IF(CH343=0,"",COUNTIFS($CI$16:$CI$197,"&lt;"&amp;CI343,$CI$16:$CI$197,"&lt;&gt;"&amp;0)+COUNTIF($CI$197:$CI343,CI343)))</f>
        <v/>
      </c>
      <c r="CQ343">
        <v>328</v>
      </c>
      <c r="CR343" t="e">
        <f t="shared" ca="1" si="159"/>
        <v>#N/A</v>
      </c>
      <c r="CS343" t="e">
        <f t="shared" ca="1" si="159"/>
        <v>#N/A</v>
      </c>
      <c r="CT343" s="3" t="e">
        <f t="shared" ca="1" si="159"/>
        <v>#N/A</v>
      </c>
      <c r="CU343" s="3" t="e">
        <f t="shared" ca="1" si="159"/>
        <v>#N/A</v>
      </c>
      <c r="CV343" s="4" t="e">
        <f t="shared" ca="1" si="159"/>
        <v>#N/A</v>
      </c>
      <c r="CW343" s="4" t="e">
        <f t="shared" ca="1" si="170"/>
        <v>#N/A</v>
      </c>
      <c r="CY343">
        <v>328</v>
      </c>
      <c r="CZ343" t="e">
        <f t="shared" ca="1" si="163"/>
        <v>#N/A</v>
      </c>
      <c r="DA343" t="e">
        <f t="shared" ca="1" si="163"/>
        <v>#N/A</v>
      </c>
      <c r="DB343" s="3" t="e">
        <f t="shared" ca="1" si="163"/>
        <v>#N/A</v>
      </c>
      <c r="DC343" s="3" t="e">
        <f t="shared" ca="1" si="163"/>
        <v>#N/A</v>
      </c>
      <c r="DD343" s="4" t="e">
        <f t="shared" ca="1" si="163"/>
        <v>#N/A</v>
      </c>
      <c r="DE343" s="4" t="e">
        <f t="shared" ca="1" si="171"/>
        <v>#N/A</v>
      </c>
      <c r="DF343" t="e">
        <f t="shared" ca="1" si="172"/>
        <v>#N/A</v>
      </c>
    </row>
    <row r="344" spans="4:110" x14ac:dyDescent="0.2">
      <c r="D344" s="135">
        <f t="shared" ca="1" si="175"/>
        <v>0</v>
      </c>
      <c r="E344" s="135">
        <f t="shared" ca="1" si="175"/>
        <v>0</v>
      </c>
      <c r="F344" s="135">
        <f t="shared" ca="1" si="175"/>
        <v>0</v>
      </c>
      <c r="G344" s="135">
        <f t="shared" ca="1" si="175"/>
        <v>0</v>
      </c>
      <c r="H344" s="135">
        <f t="shared" ca="1" si="175"/>
        <v>0</v>
      </c>
      <c r="I344" s="135">
        <f t="shared" ca="1" si="175"/>
        <v>0</v>
      </c>
      <c r="J344" s="2">
        <f t="shared" ca="1" si="175"/>
        <v>0</v>
      </c>
      <c r="K344" s="135">
        <f t="shared" ca="1" si="175"/>
        <v>0</v>
      </c>
      <c r="L344" s="135">
        <f t="shared" ca="1" si="175"/>
        <v>0</v>
      </c>
      <c r="M344" s="135">
        <f t="shared" ca="1" si="175"/>
        <v>0</v>
      </c>
      <c r="N344" s="135">
        <f t="shared" ca="1" si="175"/>
        <v>0</v>
      </c>
      <c r="O344" s="135">
        <f t="shared" ca="1" si="175"/>
        <v>0</v>
      </c>
      <c r="P344" s="135">
        <f t="shared" ca="1" si="175"/>
        <v>0</v>
      </c>
      <c r="Q344" s="135">
        <f t="shared" ca="1" si="175"/>
        <v>0</v>
      </c>
      <c r="R344" s="135">
        <f t="shared" ca="1" si="175"/>
        <v>0</v>
      </c>
      <c r="S344" s="135">
        <f t="shared" ca="1" si="175"/>
        <v>0</v>
      </c>
      <c r="T344" s="135">
        <f t="shared" ca="1" si="180"/>
        <v>0</v>
      </c>
      <c r="U344" s="135">
        <f t="shared" ca="1" si="180"/>
        <v>0</v>
      </c>
      <c r="V344" s="135">
        <f t="shared" ca="1" si="180"/>
        <v>0</v>
      </c>
      <c r="W344" s="135">
        <f t="shared" ca="1" si="180"/>
        <v>0</v>
      </c>
      <c r="X344" s="135">
        <f t="shared" ca="1" si="180"/>
        <v>0</v>
      </c>
      <c r="Y344" s="135">
        <f t="shared" ca="1" si="180"/>
        <v>0</v>
      </c>
      <c r="Z344" s="135">
        <f t="shared" ca="1" si="180"/>
        <v>0</v>
      </c>
      <c r="AA344" s="135">
        <f t="shared" ca="1" si="180"/>
        <v>0</v>
      </c>
      <c r="AB344" s="135">
        <f t="shared" ca="1" si="180"/>
        <v>0</v>
      </c>
      <c r="AC344" s="135">
        <f t="shared" ca="1" si="180"/>
        <v>0</v>
      </c>
      <c r="AD344" s="135">
        <f t="shared" ca="1" si="180"/>
        <v>0</v>
      </c>
      <c r="AE344" s="135">
        <f t="shared" ca="1" si="180"/>
        <v>0</v>
      </c>
      <c r="AF344" s="135">
        <f t="shared" ca="1" si="180"/>
        <v>0</v>
      </c>
      <c r="AG344" s="135">
        <f t="shared" ca="1" si="180"/>
        <v>0</v>
      </c>
      <c r="AH344" s="135">
        <f t="shared" ca="1" si="180"/>
        <v>0</v>
      </c>
      <c r="AI344" s="135">
        <f t="shared" ca="1" si="180"/>
        <v>0</v>
      </c>
      <c r="AJ344" s="135">
        <f t="shared" ca="1" si="173"/>
        <v>0</v>
      </c>
      <c r="AK344" s="135">
        <f t="shared" ca="1" si="173"/>
        <v>0</v>
      </c>
      <c r="AL344" s="135">
        <f t="shared" ca="1" si="173"/>
        <v>0</v>
      </c>
      <c r="AM344" s="135">
        <f t="shared" ca="1" si="173"/>
        <v>0</v>
      </c>
      <c r="AN344" s="135">
        <f t="shared" ca="1" si="173"/>
        <v>0</v>
      </c>
      <c r="AO344" s="135">
        <f t="shared" ca="1" si="173"/>
        <v>0</v>
      </c>
      <c r="AP344" s="135">
        <f t="shared" ca="1" si="173"/>
        <v>0</v>
      </c>
      <c r="AQ344" s="135">
        <f t="shared" ca="1" si="173"/>
        <v>0</v>
      </c>
      <c r="AR344" s="135">
        <f t="shared" ca="1" si="173"/>
        <v>0</v>
      </c>
      <c r="AS344" s="135">
        <f t="shared" ca="1" si="173"/>
        <v>0</v>
      </c>
      <c r="AT344" s="135">
        <f t="shared" ca="1" si="173"/>
        <v>0</v>
      </c>
      <c r="AU344" s="135">
        <f t="shared" ca="1" si="173"/>
        <v>0</v>
      </c>
      <c r="AV344" s="135">
        <f t="shared" ca="1" si="173"/>
        <v>0</v>
      </c>
      <c r="AW344" s="135">
        <f t="shared" ca="1" si="179"/>
        <v>0</v>
      </c>
      <c r="AX344" s="135">
        <f t="shared" ca="1" si="179"/>
        <v>0</v>
      </c>
      <c r="AY344" s="135">
        <f t="shared" ca="1" si="179"/>
        <v>0</v>
      </c>
      <c r="AZ344" s="135">
        <f t="shared" ca="1" si="179"/>
        <v>0</v>
      </c>
      <c r="BA344" s="135">
        <f t="shared" ca="1" si="179"/>
        <v>0</v>
      </c>
      <c r="BB344" s="135">
        <f t="shared" ca="1" si="179"/>
        <v>0</v>
      </c>
      <c r="BC344" s="135">
        <f t="shared" ca="1" si="179"/>
        <v>0</v>
      </c>
      <c r="BD344" s="135">
        <f t="shared" ca="1" si="179"/>
        <v>0</v>
      </c>
      <c r="BE344" s="135">
        <f t="shared" ca="1" si="179"/>
        <v>0</v>
      </c>
      <c r="BF344" s="135">
        <f t="shared" ca="1" si="179"/>
        <v>0</v>
      </c>
      <c r="BG344" s="135">
        <f t="shared" ca="1" si="179"/>
        <v>0</v>
      </c>
      <c r="BH344" s="135">
        <f t="shared" ca="1" si="179"/>
        <v>0</v>
      </c>
      <c r="BI344" s="135">
        <f t="shared" ca="1" si="179"/>
        <v>0</v>
      </c>
      <c r="BJ344" s="135">
        <f t="shared" ca="1" si="179"/>
        <v>0</v>
      </c>
      <c r="BK344" s="135">
        <f t="shared" ca="1" si="179"/>
        <v>0</v>
      </c>
      <c r="BL344" s="135"/>
      <c r="BM344" s="135">
        <f ca="1">IF(INDEX($D344:$BV344, 1, MATCH(BM$11,$D$15:$BV$15,0))&gt;=PV_Zone_Ranking!$C$45,0,1)</f>
        <v>0</v>
      </c>
      <c r="BN344" s="135">
        <f t="shared" ca="1" si="168"/>
        <v>0</v>
      </c>
      <c r="BQ344">
        <f ca="1">IF(PV_Zone_Ranking!$AK$18="SS",0,IF(PV_Zone_Ranking!$G$29=0,0,1-(INDEX($D344:$BY344, 1, MATCH(BQ$11,$D$15:$BY$15,0))-PV_Zone_Ranking!$F$29)/(PV_Zone_Ranking!$G$29-PV_Zone_Ranking!$F$29)))</f>
        <v>3.8575399157771662</v>
      </c>
      <c r="BR344">
        <f>IF(PV_Zone_Ranking!$AK$18="TX",0,IF(PV_Zone_Ranking!$G$29=0,0,1-(INDEX($D344:$BY344, 1, MATCH(BR$11,$D$15:$BY$15,0))-PV_Zone_Ranking!$F$29)/(PV_Zone_Ranking!$G$29-PV_Zone_Ranking!$F$29)))</f>
        <v>0</v>
      </c>
      <c r="BS344">
        <f ca="1">IF(PV_Zone_Ranking!$G$30=0,0,1-(INDEX($D344:$BY344, 1, MATCH(BS$11,$D$15:$BY$15,0))-PV_Zone_Ranking!$F$30)/(PV_Zone_Ranking!$G$30-PV_Zone_Ranking!$F$30))</f>
        <v>1.0774207710083805</v>
      </c>
      <c r="BT344">
        <f ca="1">IF(PV_Zone_Ranking!$G$28=0,0,1-(INDEX($D344:$BY344, 1, MATCH(BT$11,$D$15:$BY$15,0))-PV_Zone_Ranking!$F$28)/(PV_Zone_Ranking!$G$28-PV_Zone_Ranking!$F$28))</f>
        <v>16.799370740204573</v>
      </c>
      <c r="BU344">
        <f ca="1">IF(PV_Zone_Ranking!$AK$18="SS",0,IF(PV_Zone_Ranking!$G$26=0,0,1-(INDEX($D344:$BY344, 1, MATCH(BU$11,$D$15:$BY$15,0))-PV_Zone_Ranking!$F$26)/(PV_Zone_Ranking!$G$26-PV_Zone_Ranking!$F$26)))</f>
        <v>19.138888658952798</v>
      </c>
      <c r="BV344">
        <f>IF(PV_Zone_Ranking!$AK$18="TX",0,IF(PV_Zone_Ranking!$G$26=0,0,1-(INDEX($D344:$BY344, 1, MATCH(BV$11,$D$15:$BY$15,0))-PV_Zone_Ranking!$F$26)/(PV_Zone_Ranking!$G$26-PV_Zone_Ranking!$F$26)))</f>
        <v>0</v>
      </c>
      <c r="BW344">
        <v>147</v>
      </c>
      <c r="BX344">
        <f t="shared" ca="1" si="169"/>
        <v>0</v>
      </c>
      <c r="BY344">
        <f t="shared" ca="1" si="169"/>
        <v>0</v>
      </c>
      <c r="BZ344">
        <f t="shared" ca="1" si="169"/>
        <v>0</v>
      </c>
      <c r="CA344">
        <f t="shared" ca="1" si="169"/>
        <v>0</v>
      </c>
      <c r="CB344">
        <f t="shared" ca="1" si="169"/>
        <v>0</v>
      </c>
      <c r="CC344">
        <f t="shared" ca="1" si="169"/>
        <v>0</v>
      </c>
      <c r="CD344">
        <f t="shared" ca="1" si="169"/>
        <v>0</v>
      </c>
      <c r="CE344">
        <f t="shared" ca="1" si="169"/>
        <v>0</v>
      </c>
      <c r="CF344">
        <f t="shared" ca="1" si="169"/>
        <v>0</v>
      </c>
      <c r="CG344">
        <f t="shared" ca="1" si="169"/>
        <v>0</v>
      </c>
      <c r="CH344" s="3">
        <f t="shared" ca="1" si="176"/>
        <v>0</v>
      </c>
      <c r="CI344" s="3">
        <f ca="1">IF($BN344=0,IF(PV_Zone_Ranking!$AK$18="SS",INDEX($D344:$BY344, 1, MATCH(CI$11,$D$15:$BY$15,0)),IF(PV_Zone_Ranking!$AK$18="TX",INDEX($D344:$BY344, 1, MATCH(CI$12,$D$15:$BY$15,0)),"Error")),0)</f>
        <v>0</v>
      </c>
      <c r="CJ344" s="4">
        <f t="shared" ca="1" si="174"/>
        <v>0</v>
      </c>
      <c r="CK344">
        <f t="shared" ca="1" si="177"/>
        <v>0</v>
      </c>
      <c r="CL344">
        <f t="shared" ca="1" si="178"/>
        <v>0</v>
      </c>
      <c r="CM344" s="4" t="str">
        <f ca="1">IF(D344=0,"",IF(CH344=0,"",COUNTIF($CH$16:$CH$197,"&gt;"&amp;CH344)+COUNTIF($CH$197:$CH344,CH344)))</f>
        <v/>
      </c>
      <c r="CN344" t="str">
        <f ca="1">IF(D344=0,"",IF(CH344=0,"",COUNTIFS($CI$16:$CI$197,"&lt;"&amp;CI344,$CI$16:$CI$197,"&lt;&gt;"&amp;0)+COUNTIF($CI$197:$CI344,CI344)))</f>
        <v/>
      </c>
      <c r="CQ344">
        <v>329</v>
      </c>
      <c r="CR344" t="e">
        <f t="shared" ca="1" si="159"/>
        <v>#N/A</v>
      </c>
      <c r="CS344" t="e">
        <f t="shared" ca="1" si="159"/>
        <v>#N/A</v>
      </c>
      <c r="CT344" s="3" t="e">
        <f t="shared" ca="1" si="159"/>
        <v>#N/A</v>
      </c>
      <c r="CU344" s="3" t="e">
        <f t="shared" ca="1" si="159"/>
        <v>#N/A</v>
      </c>
      <c r="CV344" s="4" t="e">
        <f t="shared" ca="1" si="159"/>
        <v>#N/A</v>
      </c>
      <c r="CW344" s="4" t="e">
        <f t="shared" ca="1" si="170"/>
        <v>#N/A</v>
      </c>
      <c r="CY344">
        <v>329</v>
      </c>
      <c r="CZ344" t="e">
        <f t="shared" ca="1" si="163"/>
        <v>#N/A</v>
      </c>
      <c r="DA344" t="e">
        <f t="shared" ca="1" si="163"/>
        <v>#N/A</v>
      </c>
      <c r="DB344" s="3" t="e">
        <f t="shared" ca="1" si="163"/>
        <v>#N/A</v>
      </c>
      <c r="DC344" s="3" t="e">
        <f t="shared" ca="1" si="163"/>
        <v>#N/A</v>
      </c>
      <c r="DD344" s="4" t="e">
        <f t="shared" ca="1" si="163"/>
        <v>#N/A</v>
      </c>
      <c r="DE344" s="4" t="e">
        <f t="shared" ca="1" si="171"/>
        <v>#N/A</v>
      </c>
      <c r="DF344" t="e">
        <f t="shared" ca="1" si="172"/>
        <v>#N/A</v>
      </c>
    </row>
    <row r="345" spans="4:110" x14ac:dyDescent="0.2">
      <c r="D345" s="135">
        <f t="shared" ca="1" si="175"/>
        <v>0</v>
      </c>
      <c r="E345" s="135">
        <f t="shared" ca="1" si="175"/>
        <v>0</v>
      </c>
      <c r="F345" s="135">
        <f t="shared" ca="1" si="175"/>
        <v>0</v>
      </c>
      <c r="G345" s="135">
        <f t="shared" ca="1" si="175"/>
        <v>0</v>
      </c>
      <c r="H345" s="135">
        <f t="shared" ca="1" si="175"/>
        <v>0</v>
      </c>
      <c r="I345" s="135">
        <f t="shared" ca="1" si="175"/>
        <v>0</v>
      </c>
      <c r="J345" s="2">
        <f t="shared" ca="1" si="175"/>
        <v>0</v>
      </c>
      <c r="K345" s="135">
        <f t="shared" ca="1" si="175"/>
        <v>0</v>
      </c>
      <c r="L345" s="135">
        <f t="shared" ca="1" si="175"/>
        <v>0</v>
      </c>
      <c r="M345" s="135">
        <f t="shared" ca="1" si="175"/>
        <v>0</v>
      </c>
      <c r="N345" s="135">
        <f t="shared" ca="1" si="175"/>
        <v>0</v>
      </c>
      <c r="O345" s="135">
        <f t="shared" ca="1" si="175"/>
        <v>0</v>
      </c>
      <c r="P345" s="135">
        <f t="shared" ca="1" si="175"/>
        <v>0</v>
      </c>
      <c r="Q345" s="135">
        <f t="shared" ca="1" si="175"/>
        <v>0</v>
      </c>
      <c r="R345" s="135">
        <f t="shared" ca="1" si="175"/>
        <v>0</v>
      </c>
      <c r="S345" s="135">
        <f t="shared" ca="1" si="175"/>
        <v>0</v>
      </c>
      <c r="T345" s="135">
        <f t="shared" ca="1" si="180"/>
        <v>0</v>
      </c>
      <c r="U345" s="135">
        <f t="shared" ca="1" si="180"/>
        <v>0</v>
      </c>
      <c r="V345" s="135">
        <f t="shared" ca="1" si="180"/>
        <v>0</v>
      </c>
      <c r="W345" s="135">
        <f t="shared" ca="1" si="180"/>
        <v>0</v>
      </c>
      <c r="X345" s="135">
        <f t="shared" ca="1" si="180"/>
        <v>0</v>
      </c>
      <c r="Y345" s="135">
        <f t="shared" ca="1" si="180"/>
        <v>0</v>
      </c>
      <c r="Z345" s="135">
        <f t="shared" ca="1" si="180"/>
        <v>0</v>
      </c>
      <c r="AA345" s="135">
        <f t="shared" ca="1" si="180"/>
        <v>0</v>
      </c>
      <c r="AB345" s="135">
        <f t="shared" ca="1" si="180"/>
        <v>0</v>
      </c>
      <c r="AC345" s="135">
        <f t="shared" ca="1" si="180"/>
        <v>0</v>
      </c>
      <c r="AD345" s="135">
        <f t="shared" ca="1" si="180"/>
        <v>0</v>
      </c>
      <c r="AE345" s="135">
        <f t="shared" ca="1" si="180"/>
        <v>0</v>
      </c>
      <c r="AF345" s="135">
        <f t="shared" ca="1" si="180"/>
        <v>0</v>
      </c>
      <c r="AG345" s="135">
        <f t="shared" ca="1" si="180"/>
        <v>0</v>
      </c>
      <c r="AH345" s="135">
        <f t="shared" ca="1" si="180"/>
        <v>0</v>
      </c>
      <c r="AI345" s="135">
        <f t="shared" ca="1" si="180"/>
        <v>0</v>
      </c>
      <c r="AJ345" s="135">
        <f t="shared" ca="1" si="173"/>
        <v>0</v>
      </c>
      <c r="AK345" s="135">
        <f t="shared" ca="1" si="173"/>
        <v>0</v>
      </c>
      <c r="AL345" s="135">
        <f t="shared" ca="1" si="173"/>
        <v>0</v>
      </c>
      <c r="AM345" s="135">
        <f t="shared" ca="1" si="173"/>
        <v>0</v>
      </c>
      <c r="AN345" s="135">
        <f t="shared" ca="1" si="173"/>
        <v>0</v>
      </c>
      <c r="AO345" s="135">
        <f t="shared" ca="1" si="173"/>
        <v>0</v>
      </c>
      <c r="AP345" s="135">
        <f t="shared" ca="1" si="173"/>
        <v>0</v>
      </c>
      <c r="AQ345" s="135">
        <f t="shared" ca="1" si="173"/>
        <v>0</v>
      </c>
      <c r="AR345" s="135">
        <f t="shared" ca="1" si="173"/>
        <v>0</v>
      </c>
      <c r="AS345" s="135">
        <f t="shared" ca="1" si="173"/>
        <v>0</v>
      </c>
      <c r="AT345" s="135">
        <f t="shared" ca="1" si="173"/>
        <v>0</v>
      </c>
      <c r="AU345" s="135">
        <f t="shared" ca="1" si="173"/>
        <v>0</v>
      </c>
      <c r="AV345" s="135">
        <f t="shared" ca="1" si="173"/>
        <v>0</v>
      </c>
      <c r="AW345" s="135">
        <f t="shared" ca="1" si="179"/>
        <v>0</v>
      </c>
      <c r="AX345" s="135">
        <f t="shared" ca="1" si="179"/>
        <v>0</v>
      </c>
      <c r="AY345" s="135">
        <f t="shared" ca="1" si="179"/>
        <v>0</v>
      </c>
      <c r="AZ345" s="135">
        <f t="shared" ca="1" si="179"/>
        <v>0</v>
      </c>
      <c r="BA345" s="135">
        <f t="shared" ca="1" si="179"/>
        <v>0</v>
      </c>
      <c r="BB345" s="135">
        <f t="shared" ca="1" si="179"/>
        <v>0</v>
      </c>
      <c r="BC345" s="135">
        <f t="shared" ca="1" si="179"/>
        <v>0</v>
      </c>
      <c r="BD345" s="135">
        <f t="shared" ca="1" si="179"/>
        <v>0</v>
      </c>
      <c r="BE345" s="135">
        <f t="shared" ca="1" si="179"/>
        <v>0</v>
      </c>
      <c r="BF345" s="135">
        <f t="shared" ca="1" si="179"/>
        <v>0</v>
      </c>
      <c r="BG345" s="135">
        <f t="shared" ca="1" si="179"/>
        <v>0</v>
      </c>
      <c r="BH345" s="135">
        <f t="shared" ca="1" si="179"/>
        <v>0</v>
      </c>
      <c r="BI345" s="135">
        <f t="shared" ca="1" si="179"/>
        <v>0</v>
      </c>
      <c r="BJ345" s="135">
        <f t="shared" ca="1" si="179"/>
        <v>0</v>
      </c>
      <c r="BK345" s="135">
        <f t="shared" ca="1" si="179"/>
        <v>0</v>
      </c>
      <c r="BL345" s="135"/>
      <c r="BM345" s="135">
        <f ca="1">IF(INDEX($D345:$BV345, 1, MATCH(BM$11,$D$15:$BV$15,0))&gt;=PV_Zone_Ranking!$C$45,0,1)</f>
        <v>0</v>
      </c>
      <c r="BN345" s="135">
        <f t="shared" ca="1" si="168"/>
        <v>0</v>
      </c>
      <c r="BQ345">
        <f ca="1">IF(PV_Zone_Ranking!$AK$18="SS",0,IF(PV_Zone_Ranking!$G$29=0,0,1-(INDEX($D345:$BY345, 1, MATCH(BQ$11,$D$15:$BY$15,0))-PV_Zone_Ranking!$F$29)/(PV_Zone_Ranking!$G$29-PV_Zone_Ranking!$F$29)))</f>
        <v>3.8575399157771662</v>
      </c>
      <c r="BR345">
        <f>IF(PV_Zone_Ranking!$AK$18="TX",0,IF(PV_Zone_Ranking!$G$29=0,0,1-(INDEX($D345:$BY345, 1, MATCH(BR$11,$D$15:$BY$15,0))-PV_Zone_Ranking!$F$29)/(PV_Zone_Ranking!$G$29-PV_Zone_Ranking!$F$29)))</f>
        <v>0</v>
      </c>
      <c r="BS345">
        <f ca="1">IF(PV_Zone_Ranking!$G$30=0,0,1-(INDEX($D345:$BY345, 1, MATCH(BS$11,$D$15:$BY$15,0))-PV_Zone_Ranking!$F$30)/(PV_Zone_Ranking!$G$30-PV_Zone_Ranking!$F$30))</f>
        <v>1.0774207710083805</v>
      </c>
      <c r="BT345">
        <f ca="1">IF(PV_Zone_Ranking!$G$28=0,0,1-(INDEX($D345:$BY345, 1, MATCH(BT$11,$D$15:$BY$15,0))-PV_Zone_Ranking!$F$28)/(PV_Zone_Ranking!$G$28-PV_Zone_Ranking!$F$28))</f>
        <v>16.799370740204573</v>
      </c>
      <c r="BU345">
        <f ca="1">IF(PV_Zone_Ranking!$AK$18="SS",0,IF(PV_Zone_Ranking!$G$26=0,0,1-(INDEX($D345:$BY345, 1, MATCH(BU$11,$D$15:$BY$15,0))-PV_Zone_Ranking!$F$26)/(PV_Zone_Ranking!$G$26-PV_Zone_Ranking!$F$26)))</f>
        <v>19.138888658952798</v>
      </c>
      <c r="BV345">
        <f>IF(PV_Zone_Ranking!$AK$18="TX",0,IF(PV_Zone_Ranking!$G$26=0,0,1-(INDEX($D345:$BY345, 1, MATCH(BV$11,$D$15:$BY$15,0))-PV_Zone_Ranking!$F$26)/(PV_Zone_Ranking!$G$26-PV_Zone_Ranking!$F$26)))</f>
        <v>0</v>
      </c>
      <c r="BW345">
        <v>148</v>
      </c>
      <c r="BX345">
        <f t="shared" ca="1" si="169"/>
        <v>0</v>
      </c>
      <c r="BY345">
        <f t="shared" ca="1" si="169"/>
        <v>0</v>
      </c>
      <c r="BZ345">
        <f t="shared" ca="1" si="169"/>
        <v>0</v>
      </c>
      <c r="CA345">
        <f t="shared" ca="1" si="169"/>
        <v>0</v>
      </c>
      <c r="CB345">
        <f t="shared" ca="1" si="169"/>
        <v>0</v>
      </c>
      <c r="CC345">
        <f t="shared" ca="1" si="169"/>
        <v>0</v>
      </c>
      <c r="CD345">
        <f t="shared" ca="1" si="169"/>
        <v>0</v>
      </c>
      <c r="CE345">
        <f t="shared" ca="1" si="169"/>
        <v>0</v>
      </c>
      <c r="CF345">
        <f t="shared" ca="1" si="169"/>
        <v>0</v>
      </c>
      <c r="CG345">
        <f t="shared" ca="1" si="169"/>
        <v>0</v>
      </c>
      <c r="CH345" s="3">
        <f t="shared" ca="1" si="176"/>
        <v>0</v>
      </c>
      <c r="CI345" s="3">
        <f ca="1">IF($BN345=0,IF(PV_Zone_Ranking!$AK$18="SS",INDEX($D345:$BY345, 1, MATCH(CI$11,$D$15:$BY$15,0)),IF(PV_Zone_Ranking!$AK$18="TX",INDEX($D345:$BY345, 1, MATCH(CI$12,$D$15:$BY$15,0)),"Error")),0)</f>
        <v>0</v>
      </c>
      <c r="CJ345" s="4">
        <f t="shared" ca="1" si="174"/>
        <v>0</v>
      </c>
      <c r="CK345">
        <f t="shared" ca="1" si="177"/>
        <v>0</v>
      </c>
      <c r="CL345">
        <f t="shared" ca="1" si="178"/>
        <v>0</v>
      </c>
      <c r="CM345" s="4" t="str">
        <f ca="1">IF(D345=0,"",IF(CH345=0,"",COUNTIF($CH$16:$CH$197,"&gt;"&amp;CH345)+COUNTIF($CH$197:$CH345,CH345)))</f>
        <v/>
      </c>
      <c r="CN345" t="str">
        <f ca="1">IF(D345=0,"",IF(CH345=0,"",COUNTIFS($CI$16:$CI$197,"&lt;"&amp;CI345,$CI$16:$CI$197,"&lt;&gt;"&amp;0)+COUNTIF($CI$197:$CI345,CI345)))</f>
        <v/>
      </c>
      <c r="CQ345">
        <v>330</v>
      </c>
      <c r="CR345" t="e">
        <f t="shared" ca="1" si="159"/>
        <v>#N/A</v>
      </c>
      <c r="CS345" t="e">
        <f t="shared" ca="1" si="159"/>
        <v>#N/A</v>
      </c>
      <c r="CT345" s="3" t="e">
        <f t="shared" ca="1" si="159"/>
        <v>#N/A</v>
      </c>
      <c r="CU345" s="3" t="e">
        <f t="shared" ca="1" si="159"/>
        <v>#N/A</v>
      </c>
      <c r="CV345" s="4" t="e">
        <f t="shared" ca="1" si="159"/>
        <v>#N/A</v>
      </c>
      <c r="CW345" s="4" t="e">
        <f t="shared" ca="1" si="170"/>
        <v>#N/A</v>
      </c>
      <c r="CY345">
        <v>330</v>
      </c>
      <c r="CZ345" t="e">
        <f t="shared" ca="1" si="163"/>
        <v>#N/A</v>
      </c>
      <c r="DA345" t="e">
        <f t="shared" ca="1" si="163"/>
        <v>#N/A</v>
      </c>
      <c r="DB345" s="3" t="e">
        <f t="shared" ca="1" si="163"/>
        <v>#N/A</v>
      </c>
      <c r="DC345" s="3" t="e">
        <f t="shared" ca="1" si="163"/>
        <v>#N/A</v>
      </c>
      <c r="DD345" s="4" t="e">
        <f t="shared" ca="1" si="163"/>
        <v>#N/A</v>
      </c>
      <c r="DE345" s="4" t="e">
        <f t="shared" ca="1" si="171"/>
        <v>#N/A</v>
      </c>
      <c r="DF345" t="e">
        <f t="shared" ca="1" si="172"/>
        <v>#N/A</v>
      </c>
    </row>
    <row r="346" spans="4:110" x14ac:dyDescent="0.2">
      <c r="D346" s="135"/>
      <c r="E346" s="135"/>
      <c r="F346" s="135"/>
      <c r="G346" s="135"/>
      <c r="H346" s="135"/>
      <c r="I346" s="135"/>
      <c r="J346" s="2"/>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CH346" s="3"/>
      <c r="CI346" s="3"/>
      <c r="CJ346" s="4"/>
      <c r="CM346" s="4"/>
      <c r="CT346" s="3"/>
      <c r="CU346" s="3"/>
      <c r="CV346" s="4"/>
      <c r="CW346" s="4"/>
      <c r="DB346" s="3"/>
      <c r="DC346" s="3"/>
      <c r="DD346" s="4"/>
      <c r="DE346" s="4"/>
    </row>
    <row r="347" spans="4:110" x14ac:dyDescent="0.2">
      <c r="D347" s="135"/>
      <c r="E347" s="135"/>
      <c r="F347" s="135"/>
      <c r="G347" s="135"/>
      <c r="H347" s="135"/>
      <c r="I347" s="135"/>
      <c r="J347" s="2"/>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CH347" s="3"/>
      <c r="CI347" s="3"/>
      <c r="CJ347" s="4"/>
      <c r="CM347" s="4"/>
      <c r="CT347" s="3"/>
      <c r="CU347" s="3"/>
      <c r="CV347" s="4"/>
      <c r="CW347" s="4"/>
      <c r="DB347" s="3"/>
      <c r="DC347" s="3"/>
      <c r="DD347" s="4"/>
      <c r="DE347" s="4"/>
    </row>
    <row r="348" spans="4:110" x14ac:dyDescent="0.2">
      <c r="D348" s="135"/>
      <c r="E348" s="135"/>
      <c r="F348" s="135"/>
      <c r="G348" s="135"/>
      <c r="H348" s="135"/>
      <c r="I348" s="135"/>
      <c r="J348" s="2"/>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CH348" s="3"/>
      <c r="CI348" s="3"/>
      <c r="CJ348" s="4"/>
      <c r="CM348" s="4"/>
      <c r="CT348" s="3"/>
      <c r="CU348" s="3"/>
      <c r="CV348" s="4"/>
      <c r="CW348" s="4"/>
      <c r="DB348" s="3"/>
      <c r="DC348" s="3"/>
      <c r="DD348" s="4"/>
      <c r="DE348" s="4"/>
    </row>
    <row r="349" spans="4:110" x14ac:dyDescent="0.2">
      <c r="D349" s="135"/>
      <c r="E349" s="135"/>
      <c r="F349" s="135"/>
      <c r="G349" s="135"/>
      <c r="H349" s="135"/>
      <c r="I349" s="135"/>
      <c r="J349" s="2"/>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CH349" s="3"/>
      <c r="CI349" s="3"/>
      <c r="CJ349" s="4"/>
      <c r="CM349" s="4"/>
      <c r="CT349" s="3"/>
      <c r="CU349" s="3"/>
      <c r="CV349" s="4"/>
      <c r="CW349" s="4"/>
      <c r="DB349" s="3"/>
      <c r="DC349" s="3"/>
      <c r="DD349" s="4"/>
      <c r="DE349" s="4"/>
    </row>
    <row r="350" spans="4:110" x14ac:dyDescent="0.2">
      <c r="D350" s="135"/>
      <c r="E350" s="135"/>
      <c r="F350" s="135"/>
      <c r="G350" s="135"/>
      <c r="H350" s="135"/>
      <c r="I350" s="135"/>
      <c r="J350" s="2"/>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CH350" s="3"/>
      <c r="CI350" s="3"/>
      <c r="CJ350" s="4"/>
      <c r="CM350" s="4"/>
      <c r="CT350" s="3"/>
      <c r="CU350" s="3"/>
      <c r="CV350" s="4"/>
      <c r="CW350" s="4"/>
      <c r="DB350" s="3"/>
      <c r="DC350" s="3"/>
      <c r="DD350" s="4"/>
      <c r="DE350" s="4"/>
    </row>
    <row r="351" spans="4:110" x14ac:dyDescent="0.2">
      <c r="D351" s="135"/>
      <c r="E351" s="135"/>
      <c r="F351" s="135"/>
      <c r="G351" s="135"/>
      <c r="H351" s="135"/>
      <c r="I351" s="135"/>
      <c r="J351" s="2"/>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CH351" s="3"/>
      <c r="CI351" s="3"/>
      <c r="CJ351" s="4"/>
      <c r="CM351" s="4"/>
      <c r="CT351" s="3"/>
      <c r="CU351" s="3"/>
      <c r="CV351" s="4"/>
      <c r="CW351" s="4"/>
      <c r="DB351" s="3"/>
      <c r="DC351" s="3"/>
      <c r="DD351" s="4"/>
      <c r="DE351" s="4"/>
    </row>
    <row r="352" spans="4:110" x14ac:dyDescent="0.2">
      <c r="D352" s="135"/>
      <c r="E352" s="135"/>
      <c r="F352" s="135"/>
      <c r="G352" s="135"/>
      <c r="H352" s="135"/>
      <c r="I352" s="135"/>
      <c r="J352" s="2"/>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CH352" s="3"/>
      <c r="CI352" s="3"/>
      <c r="CJ352" s="4"/>
      <c r="CM352" s="4"/>
      <c r="CT352" s="3"/>
      <c r="CU352" s="3"/>
      <c r="CV352" s="4"/>
      <c r="CW352" s="4"/>
      <c r="DB352" s="3"/>
      <c r="DC352" s="3"/>
      <c r="DD352" s="4"/>
      <c r="DE352" s="4"/>
    </row>
    <row r="353" spans="4:109" x14ac:dyDescent="0.2">
      <c r="D353" s="135"/>
      <c r="E353" s="135"/>
      <c r="F353" s="135"/>
      <c r="G353" s="135"/>
      <c r="H353" s="135"/>
      <c r="I353" s="135"/>
      <c r="J353" s="2"/>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CH353" s="3"/>
      <c r="CI353" s="3"/>
      <c r="CJ353" s="4"/>
      <c r="CM353" s="4"/>
      <c r="CT353" s="3"/>
      <c r="CU353" s="3"/>
      <c r="CV353" s="4"/>
      <c r="CW353" s="4"/>
      <c r="DB353" s="3"/>
      <c r="DC353" s="3"/>
      <c r="DD353" s="4"/>
      <c r="DE353" s="4"/>
    </row>
    <row r="354" spans="4:109" x14ac:dyDescent="0.2">
      <c r="D354" s="135"/>
      <c r="E354" s="135"/>
      <c r="F354" s="135"/>
      <c r="G354" s="135"/>
      <c r="H354" s="135"/>
      <c r="I354" s="135"/>
      <c r="J354" s="2"/>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5"/>
      <c r="BB354" s="135"/>
      <c r="BC354" s="135"/>
      <c r="BD354" s="135"/>
      <c r="BE354" s="135"/>
      <c r="BF354" s="135"/>
      <c r="BG354" s="135"/>
      <c r="BH354" s="135"/>
      <c r="BI354" s="135"/>
      <c r="BJ354" s="135"/>
      <c r="BK354" s="135"/>
      <c r="BL354" s="135"/>
      <c r="BM354" s="135"/>
      <c r="BN354" s="135"/>
      <c r="CH354" s="3"/>
      <c r="CI354" s="3"/>
      <c r="CJ354" s="4"/>
      <c r="CM354" s="4"/>
      <c r="CT354" s="3"/>
      <c r="CU354" s="3"/>
      <c r="CV354" s="4"/>
      <c r="CW354" s="4"/>
      <c r="DB354" s="3"/>
      <c r="DC354" s="3"/>
      <c r="DD354" s="4"/>
      <c r="DE354" s="4"/>
    </row>
    <row r="355" spans="4:109" x14ac:dyDescent="0.2">
      <c r="D355" s="135"/>
      <c r="E355" s="135"/>
      <c r="F355" s="135"/>
      <c r="G355" s="135"/>
      <c r="H355" s="135"/>
      <c r="I355" s="135"/>
      <c r="J355" s="2"/>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5"/>
      <c r="BB355" s="135"/>
      <c r="BC355" s="135"/>
      <c r="BD355" s="135"/>
      <c r="BE355" s="135"/>
      <c r="BF355" s="135"/>
      <c r="BG355" s="135"/>
      <c r="BH355" s="135"/>
      <c r="BI355" s="135"/>
      <c r="BJ355" s="135"/>
      <c r="BK355" s="135"/>
      <c r="BL355" s="135"/>
      <c r="BM355" s="135"/>
      <c r="BN355" s="135"/>
      <c r="CH355" s="3"/>
      <c r="CI355" s="3"/>
      <c r="CJ355" s="4"/>
      <c r="CM355" s="4"/>
      <c r="CT355" s="3"/>
      <c r="CU355" s="3"/>
      <c r="CV355" s="4"/>
      <c r="CW355" s="4"/>
      <c r="DB355" s="3"/>
      <c r="DC355" s="3"/>
      <c r="DD355" s="4"/>
      <c r="DE355" s="4"/>
    </row>
    <row r="356" spans="4:109" x14ac:dyDescent="0.2">
      <c r="D356" s="135"/>
      <c r="E356" s="135"/>
      <c r="F356" s="135"/>
      <c r="G356" s="135"/>
      <c r="H356" s="135"/>
      <c r="I356" s="135"/>
      <c r="J356" s="2"/>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5"/>
      <c r="BB356" s="135"/>
      <c r="BC356" s="135"/>
      <c r="BD356" s="135"/>
      <c r="BE356" s="135"/>
      <c r="BF356" s="135"/>
      <c r="BG356" s="135"/>
      <c r="BH356" s="135"/>
      <c r="BI356" s="135"/>
      <c r="BJ356" s="135"/>
      <c r="BK356" s="135"/>
      <c r="BL356" s="135"/>
      <c r="BM356" s="135"/>
      <c r="BN356" s="135"/>
      <c r="CH356" s="3"/>
      <c r="CI356" s="3"/>
      <c r="CJ356" s="4"/>
      <c r="CM356" s="4"/>
      <c r="CT356" s="3"/>
      <c r="CU356" s="3"/>
      <c r="CV356" s="4"/>
      <c r="CW356" s="4"/>
      <c r="DB356" s="3"/>
      <c r="DC356" s="3"/>
      <c r="DD356" s="4"/>
      <c r="DE356" s="4"/>
    </row>
    <row r="357" spans="4:109" x14ac:dyDescent="0.2">
      <c r="D357" s="135"/>
      <c r="E357" s="135"/>
      <c r="F357" s="135"/>
      <c r="G357" s="135"/>
      <c r="H357" s="135"/>
      <c r="I357" s="135"/>
      <c r="J357" s="2"/>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5"/>
      <c r="BB357" s="135"/>
      <c r="BC357" s="135"/>
      <c r="BD357" s="135"/>
      <c r="BE357" s="135"/>
      <c r="BF357" s="135"/>
      <c r="BG357" s="135"/>
      <c r="BH357" s="135"/>
      <c r="BI357" s="135"/>
      <c r="BJ357" s="135"/>
      <c r="BK357" s="135"/>
      <c r="BL357" s="135"/>
      <c r="BM357" s="135"/>
      <c r="BN357" s="135"/>
      <c r="CH357" s="3"/>
      <c r="CI357" s="3"/>
      <c r="CJ357" s="4"/>
      <c r="CM357" s="4"/>
      <c r="CT357" s="3"/>
      <c r="CU357" s="3"/>
      <c r="CV357" s="4"/>
      <c r="CW357" s="4"/>
      <c r="DB357" s="3"/>
      <c r="DC357" s="3"/>
      <c r="DD357" s="4"/>
      <c r="DE357" s="4"/>
    </row>
    <row r="358" spans="4:109" x14ac:dyDescent="0.2">
      <c r="D358" s="135"/>
      <c r="E358" s="135"/>
      <c r="F358" s="135"/>
      <c r="G358" s="135"/>
      <c r="H358" s="135"/>
      <c r="I358" s="135"/>
      <c r="J358" s="2"/>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5"/>
      <c r="BB358" s="135"/>
      <c r="BC358" s="135"/>
      <c r="BD358" s="135"/>
      <c r="BE358" s="135"/>
      <c r="BF358" s="135"/>
      <c r="BG358" s="135"/>
      <c r="BH358" s="135"/>
      <c r="BI358" s="135"/>
      <c r="BJ358" s="135"/>
      <c r="BK358" s="135"/>
      <c r="BL358" s="135"/>
      <c r="BM358" s="135"/>
      <c r="BN358" s="135"/>
      <c r="CH358" s="3"/>
      <c r="CI358" s="3"/>
      <c r="CJ358" s="4"/>
      <c r="CM358" s="4"/>
      <c r="CT358" s="3"/>
      <c r="CU358" s="3"/>
      <c r="CV358" s="4"/>
      <c r="CW358" s="4"/>
      <c r="DB358" s="3"/>
      <c r="DC358" s="3"/>
      <c r="DD358" s="4"/>
      <c r="DE358" s="4"/>
    </row>
    <row r="359" spans="4:109" x14ac:dyDescent="0.2">
      <c r="D359" s="135"/>
      <c r="E359" s="135"/>
      <c r="F359" s="135"/>
      <c r="G359" s="135"/>
      <c r="H359" s="135"/>
      <c r="I359" s="135"/>
      <c r="J359" s="2"/>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5"/>
      <c r="BB359" s="135"/>
      <c r="BC359" s="135"/>
      <c r="BD359" s="135"/>
      <c r="BE359" s="135"/>
      <c r="BF359" s="135"/>
      <c r="BG359" s="135"/>
      <c r="BH359" s="135"/>
      <c r="BI359" s="135"/>
      <c r="BJ359" s="135"/>
      <c r="BK359" s="135"/>
      <c r="BL359" s="135"/>
      <c r="BM359" s="135"/>
      <c r="BN359" s="135"/>
      <c r="CH359" s="3"/>
      <c r="CI359" s="3"/>
      <c r="CJ359" s="4"/>
      <c r="CM359" s="4"/>
      <c r="CT359" s="3"/>
      <c r="CU359" s="3"/>
      <c r="CV359" s="4"/>
      <c r="CW359" s="4"/>
      <c r="DB359" s="3"/>
      <c r="DC359" s="3"/>
      <c r="DD359" s="4"/>
      <c r="DE359" s="4"/>
    </row>
    <row r="360" spans="4:109" x14ac:dyDescent="0.2">
      <c r="D360" s="135"/>
      <c r="E360" s="135"/>
      <c r="F360" s="135"/>
      <c r="G360" s="135"/>
      <c r="H360" s="135"/>
      <c r="I360" s="135"/>
      <c r="J360" s="2"/>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5"/>
      <c r="BB360" s="135"/>
      <c r="BC360" s="135"/>
      <c r="BD360" s="135"/>
      <c r="BE360" s="135"/>
      <c r="BF360" s="135"/>
      <c r="BG360" s="135"/>
      <c r="BH360" s="135"/>
      <c r="BI360" s="135"/>
      <c r="BJ360" s="135"/>
      <c r="BK360" s="135"/>
      <c r="BL360" s="135"/>
      <c r="BM360" s="135"/>
      <c r="BN360" s="135"/>
      <c r="CH360" s="3"/>
      <c r="CI360" s="3"/>
      <c r="CJ360" s="4"/>
      <c r="CM360" s="4"/>
      <c r="CT360" s="3"/>
      <c r="CU360" s="3"/>
      <c r="CV360" s="4"/>
      <c r="CW360" s="4"/>
      <c r="DB360" s="3"/>
      <c r="DC360" s="3"/>
      <c r="DD360" s="4"/>
      <c r="DE360" s="4"/>
    </row>
    <row r="361" spans="4:109" x14ac:dyDescent="0.2">
      <c r="D361" s="135"/>
      <c r="E361" s="135"/>
      <c r="F361" s="135"/>
      <c r="G361" s="135"/>
      <c r="H361" s="135"/>
      <c r="I361" s="135"/>
      <c r="J361" s="2"/>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5"/>
      <c r="BB361" s="135"/>
      <c r="BC361" s="135"/>
      <c r="BD361" s="135"/>
      <c r="BE361" s="135"/>
      <c r="BF361" s="135"/>
      <c r="BG361" s="135"/>
      <c r="BH361" s="135"/>
      <c r="BI361" s="135"/>
      <c r="BJ361" s="135"/>
      <c r="BK361" s="135"/>
      <c r="BL361" s="135"/>
      <c r="BM361" s="135"/>
      <c r="BN361" s="135"/>
      <c r="CH361" s="3"/>
      <c r="CI361" s="3"/>
      <c r="CJ361" s="4"/>
      <c r="CM361" s="4"/>
      <c r="CT361" s="3"/>
      <c r="CU361" s="3"/>
      <c r="CV361" s="4"/>
      <c r="CW361" s="4"/>
      <c r="DB361" s="3"/>
      <c r="DC361" s="3"/>
      <c r="DD361" s="4"/>
      <c r="DE361" s="4"/>
    </row>
    <row r="362" spans="4:109" x14ac:dyDescent="0.2">
      <c r="D362" s="135"/>
      <c r="E362" s="135"/>
      <c r="F362" s="135"/>
      <c r="G362" s="135"/>
      <c r="H362" s="135"/>
      <c r="I362" s="135"/>
      <c r="J362" s="2"/>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5"/>
      <c r="BB362" s="135"/>
      <c r="BC362" s="135"/>
      <c r="BD362" s="135"/>
      <c r="BE362" s="135"/>
      <c r="BF362" s="135"/>
      <c r="BG362" s="135"/>
      <c r="BH362" s="135"/>
      <c r="BI362" s="135"/>
      <c r="BJ362" s="135"/>
      <c r="BK362" s="135"/>
      <c r="BL362" s="135"/>
      <c r="BM362" s="135"/>
      <c r="BN362" s="135"/>
      <c r="CH362" s="3"/>
      <c r="CI362" s="3"/>
      <c r="CJ362" s="4"/>
      <c r="CM362" s="4"/>
      <c r="CT362" s="3"/>
      <c r="CU362" s="3"/>
      <c r="CV362" s="4"/>
      <c r="CW362" s="4"/>
      <c r="DB362" s="3"/>
      <c r="DC362" s="3"/>
      <c r="DD362" s="4"/>
      <c r="DE362" s="4"/>
    </row>
    <row r="363" spans="4:109" x14ac:dyDescent="0.2">
      <c r="D363" s="135"/>
      <c r="E363" s="135"/>
      <c r="F363" s="135"/>
      <c r="G363" s="135"/>
      <c r="H363" s="135"/>
      <c r="I363" s="135"/>
      <c r="J363" s="2"/>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c r="BG363" s="135"/>
      <c r="BH363" s="135"/>
      <c r="BI363" s="135"/>
      <c r="BJ363" s="135"/>
      <c r="BK363" s="135"/>
      <c r="BL363" s="135"/>
      <c r="BM363" s="135"/>
      <c r="BN363" s="135"/>
      <c r="CH363" s="3"/>
      <c r="CI363" s="3"/>
      <c r="CJ363" s="4"/>
      <c r="CM363" s="4"/>
      <c r="CT363" s="3"/>
      <c r="CU363" s="3"/>
      <c r="CV363" s="4"/>
      <c r="CW363" s="4"/>
      <c r="DB363" s="3"/>
      <c r="DC363" s="3"/>
      <c r="DD363" s="4"/>
      <c r="DE363" s="4"/>
    </row>
    <row r="364" spans="4:109" x14ac:dyDescent="0.2">
      <c r="D364" s="135"/>
      <c r="E364" s="135"/>
      <c r="F364" s="135"/>
      <c r="G364" s="135"/>
      <c r="H364" s="135"/>
      <c r="I364" s="135"/>
      <c r="J364" s="2"/>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c r="BE364" s="135"/>
      <c r="BF364" s="135"/>
      <c r="BG364" s="135"/>
      <c r="BH364" s="135"/>
      <c r="BI364" s="135"/>
      <c r="BJ364" s="135"/>
      <c r="BK364" s="135"/>
      <c r="BL364" s="135"/>
      <c r="BM364" s="135"/>
      <c r="BN364" s="135"/>
      <c r="CH364" s="3"/>
      <c r="CI364" s="3"/>
      <c r="CJ364" s="4"/>
      <c r="CM364" s="4"/>
      <c r="CT364" s="3"/>
      <c r="CU364" s="3"/>
      <c r="CV364" s="4"/>
      <c r="CW364" s="4"/>
      <c r="DB364" s="3"/>
      <c r="DC364" s="3"/>
      <c r="DD364" s="4"/>
      <c r="DE364" s="4"/>
    </row>
    <row r="365" spans="4:109" x14ac:dyDescent="0.2">
      <c r="D365" s="135"/>
      <c r="E365" s="135"/>
      <c r="F365" s="135"/>
      <c r="G365" s="135"/>
      <c r="H365" s="135"/>
      <c r="I365" s="135"/>
      <c r="J365" s="2"/>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135"/>
      <c r="BB365" s="135"/>
      <c r="BC365" s="135"/>
      <c r="BD365" s="135"/>
      <c r="BE365" s="135"/>
      <c r="BF365" s="135"/>
      <c r="BG365" s="135"/>
      <c r="BH365" s="135"/>
      <c r="BI365" s="135"/>
      <c r="BJ365" s="135"/>
      <c r="BK365" s="135"/>
      <c r="BL365" s="135"/>
      <c r="BM365" s="135"/>
      <c r="BN365" s="135"/>
      <c r="CH365" s="3"/>
      <c r="CI365" s="3"/>
      <c r="CJ365" s="4"/>
      <c r="CM365" s="4"/>
      <c r="CT365" s="3"/>
      <c r="CU365" s="3"/>
      <c r="CV365" s="4"/>
      <c r="CW365" s="4"/>
      <c r="DB365" s="3"/>
      <c r="DC365" s="3"/>
      <c r="DD365" s="4"/>
      <c r="DE365" s="4"/>
    </row>
    <row r="366" spans="4:109" x14ac:dyDescent="0.2">
      <c r="D366" s="135"/>
      <c r="E366" s="135"/>
      <c r="F366" s="135"/>
      <c r="G366" s="135"/>
      <c r="H366" s="135"/>
      <c r="I366" s="135"/>
      <c r="J366" s="2"/>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CH366" s="3"/>
      <c r="CI366" s="3"/>
      <c r="CJ366" s="4"/>
      <c r="CM366" s="4"/>
      <c r="CT366" s="3"/>
      <c r="CU366" s="3"/>
      <c r="CV366" s="4"/>
      <c r="CW366" s="4"/>
      <c r="DB366" s="3"/>
      <c r="DC366" s="3"/>
      <c r="DD366" s="4"/>
      <c r="DE366" s="4"/>
    </row>
    <row r="367" spans="4:109" x14ac:dyDescent="0.2">
      <c r="D367" s="135"/>
      <c r="E367" s="135"/>
      <c r="F367" s="135"/>
      <c r="G367" s="135"/>
      <c r="H367" s="135"/>
      <c r="I367" s="135"/>
      <c r="J367" s="2"/>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CH367" s="3"/>
      <c r="CI367" s="3"/>
      <c r="CJ367" s="4"/>
      <c r="CM367" s="4"/>
      <c r="CT367" s="3"/>
      <c r="CU367" s="3"/>
      <c r="CV367" s="4"/>
      <c r="CW367" s="4"/>
      <c r="DB367" s="3"/>
      <c r="DC367" s="3"/>
      <c r="DD367" s="4"/>
      <c r="DE367" s="4"/>
    </row>
    <row r="368" spans="4:109" x14ac:dyDescent="0.2">
      <c r="D368" s="135"/>
      <c r="E368" s="135"/>
      <c r="F368" s="135"/>
      <c r="G368" s="135"/>
      <c r="H368" s="135"/>
      <c r="I368" s="135"/>
      <c r="J368" s="2"/>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CH368" s="3"/>
      <c r="CI368" s="3"/>
      <c r="CJ368" s="4"/>
      <c r="CM368" s="4"/>
      <c r="CT368" s="3"/>
      <c r="CU368" s="3"/>
      <c r="CV368" s="4"/>
      <c r="CW368" s="4"/>
      <c r="DB368" s="3"/>
      <c r="DC368" s="3"/>
      <c r="DD368" s="4"/>
      <c r="DE368" s="4"/>
    </row>
    <row r="369" spans="4:109" x14ac:dyDescent="0.2">
      <c r="D369" s="135"/>
      <c r="E369" s="135"/>
      <c r="F369" s="135"/>
      <c r="G369" s="135"/>
      <c r="H369" s="135"/>
      <c r="I369" s="135"/>
      <c r="J369" s="2"/>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CH369" s="3"/>
      <c r="CI369" s="3"/>
      <c r="CJ369" s="4"/>
      <c r="CM369" s="4"/>
      <c r="CT369" s="3"/>
      <c r="CU369" s="3"/>
      <c r="CV369" s="4"/>
      <c r="CW369" s="4"/>
      <c r="DB369" s="3"/>
      <c r="DC369" s="3"/>
      <c r="DD369" s="4"/>
      <c r="DE369" s="4"/>
    </row>
    <row r="370" spans="4:109" x14ac:dyDescent="0.2">
      <c r="D370" s="135"/>
      <c r="E370" s="135"/>
      <c r="F370" s="135"/>
      <c r="G370" s="135"/>
      <c r="H370" s="135"/>
      <c r="I370" s="135"/>
      <c r="J370" s="2"/>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CH370" s="3"/>
      <c r="CI370" s="3"/>
      <c r="CJ370" s="4"/>
      <c r="CM370" s="4"/>
      <c r="CT370" s="3"/>
      <c r="CU370" s="3"/>
      <c r="CV370" s="4"/>
      <c r="CW370" s="4"/>
      <c r="DB370" s="3"/>
      <c r="DC370" s="3"/>
      <c r="DD370" s="4"/>
      <c r="DE370" s="4"/>
    </row>
    <row r="371" spans="4:109" x14ac:dyDescent="0.2">
      <c r="D371" s="135"/>
      <c r="E371" s="135"/>
      <c r="F371" s="135"/>
      <c r="G371" s="135"/>
      <c r="H371" s="135"/>
      <c r="I371" s="135"/>
      <c r="J371" s="2"/>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CH371" s="3"/>
      <c r="CI371" s="3"/>
      <c r="CJ371" s="4"/>
      <c r="CM371" s="4"/>
      <c r="CT371" s="3"/>
      <c r="CU371" s="3"/>
      <c r="CV371" s="4"/>
      <c r="CW371" s="4"/>
      <c r="DB371" s="3"/>
      <c r="DC371" s="3"/>
      <c r="DD371" s="4"/>
      <c r="DE371" s="4"/>
    </row>
    <row r="372" spans="4:109" x14ac:dyDescent="0.2">
      <c r="D372" s="135"/>
      <c r="E372" s="135"/>
      <c r="F372" s="135"/>
      <c r="G372" s="135"/>
      <c r="H372" s="135"/>
      <c r="I372" s="135"/>
      <c r="J372" s="2"/>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CH372" s="3"/>
      <c r="CI372" s="3"/>
      <c r="CJ372" s="4"/>
      <c r="CM372" s="4"/>
      <c r="CT372" s="3"/>
      <c r="CU372" s="3"/>
      <c r="CV372" s="4"/>
      <c r="CW372" s="4"/>
      <c r="DB372" s="3"/>
      <c r="DC372" s="3"/>
      <c r="DD372" s="4"/>
      <c r="DE372" s="4"/>
    </row>
    <row r="373" spans="4:109" x14ac:dyDescent="0.2">
      <c r="D373" s="135"/>
      <c r="E373" s="135"/>
      <c r="F373" s="135"/>
      <c r="G373" s="135"/>
      <c r="H373" s="135"/>
      <c r="I373" s="135"/>
      <c r="J373" s="2"/>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CH373" s="3"/>
      <c r="CI373" s="3"/>
      <c r="CJ373" s="4"/>
      <c r="CM373" s="4"/>
      <c r="CT373" s="3"/>
      <c r="CU373" s="3"/>
      <c r="CV373" s="4"/>
      <c r="CW373" s="4"/>
      <c r="DB373" s="3"/>
      <c r="DC373" s="3"/>
      <c r="DD373" s="4"/>
      <c r="DE373" s="4"/>
    </row>
    <row r="374" spans="4:109" x14ac:dyDescent="0.2">
      <c r="D374" s="135"/>
      <c r="E374" s="135"/>
      <c r="F374" s="135"/>
      <c r="G374" s="135"/>
      <c r="H374" s="135"/>
      <c r="I374" s="135"/>
      <c r="J374" s="2"/>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CH374" s="3"/>
      <c r="CI374" s="3"/>
      <c r="CJ374" s="4"/>
      <c r="CM374" s="4"/>
      <c r="CT374" s="3"/>
      <c r="CU374" s="3"/>
      <c r="CV374" s="4"/>
      <c r="CW374" s="4"/>
      <c r="DB374" s="3"/>
      <c r="DC374" s="3"/>
      <c r="DD374" s="4"/>
      <c r="DE374" s="4"/>
    </row>
    <row r="375" spans="4:109" x14ac:dyDescent="0.2">
      <c r="D375" s="135"/>
      <c r="E375" s="135"/>
      <c r="F375" s="135"/>
      <c r="G375" s="135"/>
      <c r="H375" s="135"/>
      <c r="I375" s="135"/>
      <c r="J375" s="2"/>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CH375" s="3"/>
      <c r="CI375" s="3"/>
      <c r="CJ375" s="4"/>
      <c r="CM375" s="4"/>
      <c r="CT375" s="3"/>
      <c r="CU375" s="3"/>
      <c r="CV375" s="4"/>
      <c r="CW375" s="4"/>
      <c r="DB375" s="3"/>
      <c r="DC375" s="3"/>
      <c r="DD375" s="4"/>
      <c r="DE375" s="4"/>
    </row>
    <row r="376" spans="4:109" x14ac:dyDescent="0.2">
      <c r="D376" s="135"/>
      <c r="E376" s="135"/>
      <c r="F376" s="135"/>
      <c r="G376" s="135"/>
      <c r="H376" s="135"/>
      <c r="I376" s="135"/>
      <c r="J376" s="2"/>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CH376" s="3"/>
      <c r="CI376" s="3"/>
      <c r="CJ376" s="4"/>
      <c r="CM376" s="4"/>
      <c r="CT376" s="3"/>
      <c r="CU376" s="3"/>
      <c r="CV376" s="4"/>
      <c r="CW376" s="4"/>
      <c r="DB376" s="3"/>
      <c r="DC376" s="3"/>
      <c r="DD376" s="4"/>
      <c r="DE376" s="4"/>
    </row>
  </sheetData>
  <sheetProtection sheet="1" objects="1" scenarios="1" selectLockedCells="1" selectUnlockedCells="1"/>
  <autoFilter ref="DJ15:DL15"/>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S10"/>
  <sheetViews>
    <sheetView workbookViewId="0">
      <pane ySplit="1" topLeftCell="A2" activePane="bottomLeft" state="frozen"/>
      <selection pane="bottomLeft" activeCell="AB1" sqref="AB1"/>
    </sheetView>
  </sheetViews>
  <sheetFormatPr defaultRowHeight="12.75" x14ac:dyDescent="0.2"/>
  <cols>
    <col min="1" max="1" width="16" style="171" customWidth="1"/>
    <col min="2" max="2" width="20" style="171" customWidth="1"/>
    <col min="3" max="8" width="16" style="171" customWidth="1"/>
    <col min="9" max="9" width="20" style="171" customWidth="1"/>
    <col min="10" max="44" width="16" style="171" customWidth="1"/>
    <col min="45" max="45" width="50" style="171" customWidth="1"/>
    <col min="46" max="256" width="9.140625" style="171"/>
    <col min="257" max="257" width="16" style="171" customWidth="1"/>
    <col min="258" max="258" width="20" style="171" customWidth="1"/>
    <col min="259" max="264" width="16" style="171" customWidth="1"/>
    <col min="265" max="265" width="20" style="171" customWidth="1"/>
    <col min="266" max="300" width="16" style="171" customWidth="1"/>
    <col min="301" max="301" width="50" style="171" customWidth="1"/>
    <col min="302" max="512" width="9.140625" style="171"/>
    <col min="513" max="513" width="16" style="171" customWidth="1"/>
    <col min="514" max="514" width="20" style="171" customWidth="1"/>
    <col min="515" max="520" width="16" style="171" customWidth="1"/>
    <col min="521" max="521" width="20" style="171" customWidth="1"/>
    <col min="522" max="556" width="16" style="171" customWidth="1"/>
    <col min="557" max="557" width="50" style="171" customWidth="1"/>
    <col min="558" max="768" width="9.140625" style="171"/>
    <col min="769" max="769" width="16" style="171" customWidth="1"/>
    <col min="770" max="770" width="20" style="171" customWidth="1"/>
    <col min="771" max="776" width="16" style="171" customWidth="1"/>
    <col min="777" max="777" width="20" style="171" customWidth="1"/>
    <col min="778" max="812" width="16" style="171" customWidth="1"/>
    <col min="813" max="813" width="50" style="171" customWidth="1"/>
    <col min="814" max="1024" width="9.140625" style="171"/>
    <col min="1025" max="1025" width="16" style="171" customWidth="1"/>
    <col min="1026" max="1026" width="20" style="171" customWidth="1"/>
    <col min="1027" max="1032" width="16" style="171" customWidth="1"/>
    <col min="1033" max="1033" width="20" style="171" customWidth="1"/>
    <col min="1034" max="1068" width="16" style="171" customWidth="1"/>
    <col min="1069" max="1069" width="50" style="171" customWidth="1"/>
    <col min="1070" max="1280" width="9.140625" style="171"/>
    <col min="1281" max="1281" width="16" style="171" customWidth="1"/>
    <col min="1282" max="1282" width="20" style="171" customWidth="1"/>
    <col min="1283" max="1288" width="16" style="171" customWidth="1"/>
    <col min="1289" max="1289" width="20" style="171" customWidth="1"/>
    <col min="1290" max="1324" width="16" style="171" customWidth="1"/>
    <col min="1325" max="1325" width="50" style="171" customWidth="1"/>
    <col min="1326" max="1536" width="9.140625" style="171"/>
    <col min="1537" max="1537" width="16" style="171" customWidth="1"/>
    <col min="1538" max="1538" width="20" style="171" customWidth="1"/>
    <col min="1539" max="1544" width="16" style="171" customWidth="1"/>
    <col min="1545" max="1545" width="20" style="171" customWidth="1"/>
    <col min="1546" max="1580" width="16" style="171" customWidth="1"/>
    <col min="1581" max="1581" width="50" style="171" customWidth="1"/>
    <col min="1582" max="1792" width="9.140625" style="171"/>
    <col min="1793" max="1793" width="16" style="171" customWidth="1"/>
    <col min="1794" max="1794" width="20" style="171" customWidth="1"/>
    <col min="1795" max="1800" width="16" style="171" customWidth="1"/>
    <col min="1801" max="1801" width="20" style="171" customWidth="1"/>
    <col min="1802" max="1836" width="16" style="171" customWidth="1"/>
    <col min="1837" max="1837" width="50" style="171" customWidth="1"/>
    <col min="1838" max="2048" width="9.140625" style="171"/>
    <col min="2049" max="2049" width="16" style="171" customWidth="1"/>
    <col min="2050" max="2050" width="20" style="171" customWidth="1"/>
    <col min="2051" max="2056" width="16" style="171" customWidth="1"/>
    <col min="2057" max="2057" width="20" style="171" customWidth="1"/>
    <col min="2058" max="2092" width="16" style="171" customWidth="1"/>
    <col min="2093" max="2093" width="50" style="171" customWidth="1"/>
    <col min="2094" max="2304" width="9.140625" style="171"/>
    <col min="2305" max="2305" width="16" style="171" customWidth="1"/>
    <col min="2306" max="2306" width="20" style="171" customWidth="1"/>
    <col min="2307" max="2312" width="16" style="171" customWidth="1"/>
    <col min="2313" max="2313" width="20" style="171" customWidth="1"/>
    <col min="2314" max="2348" width="16" style="171" customWidth="1"/>
    <col min="2349" max="2349" width="50" style="171" customWidth="1"/>
    <col min="2350" max="2560" width="9.140625" style="171"/>
    <col min="2561" max="2561" width="16" style="171" customWidth="1"/>
    <col min="2562" max="2562" width="20" style="171" customWidth="1"/>
    <col min="2563" max="2568" width="16" style="171" customWidth="1"/>
    <col min="2569" max="2569" width="20" style="171" customWidth="1"/>
    <col min="2570" max="2604" width="16" style="171" customWidth="1"/>
    <col min="2605" max="2605" width="50" style="171" customWidth="1"/>
    <col min="2606" max="2816" width="9.140625" style="171"/>
    <col min="2817" max="2817" width="16" style="171" customWidth="1"/>
    <col min="2818" max="2818" width="20" style="171" customWidth="1"/>
    <col min="2819" max="2824" width="16" style="171" customWidth="1"/>
    <col min="2825" max="2825" width="20" style="171" customWidth="1"/>
    <col min="2826" max="2860" width="16" style="171" customWidth="1"/>
    <col min="2861" max="2861" width="50" style="171" customWidth="1"/>
    <col min="2862" max="3072" width="9.140625" style="171"/>
    <col min="3073" max="3073" width="16" style="171" customWidth="1"/>
    <col min="3074" max="3074" width="20" style="171" customWidth="1"/>
    <col min="3075" max="3080" width="16" style="171" customWidth="1"/>
    <col min="3081" max="3081" width="20" style="171" customWidth="1"/>
    <col min="3082" max="3116" width="16" style="171" customWidth="1"/>
    <col min="3117" max="3117" width="50" style="171" customWidth="1"/>
    <col min="3118" max="3328" width="9.140625" style="171"/>
    <col min="3329" max="3329" width="16" style="171" customWidth="1"/>
    <col min="3330" max="3330" width="20" style="171" customWidth="1"/>
    <col min="3331" max="3336" width="16" style="171" customWidth="1"/>
    <col min="3337" max="3337" width="20" style="171" customWidth="1"/>
    <col min="3338" max="3372" width="16" style="171" customWidth="1"/>
    <col min="3373" max="3373" width="50" style="171" customWidth="1"/>
    <col min="3374" max="3584" width="9.140625" style="171"/>
    <col min="3585" max="3585" width="16" style="171" customWidth="1"/>
    <col min="3586" max="3586" width="20" style="171" customWidth="1"/>
    <col min="3587" max="3592" width="16" style="171" customWidth="1"/>
    <col min="3593" max="3593" width="20" style="171" customWidth="1"/>
    <col min="3594" max="3628" width="16" style="171" customWidth="1"/>
    <col min="3629" max="3629" width="50" style="171" customWidth="1"/>
    <col min="3630" max="3840" width="9.140625" style="171"/>
    <col min="3841" max="3841" width="16" style="171" customWidth="1"/>
    <col min="3842" max="3842" width="20" style="171" customWidth="1"/>
    <col min="3843" max="3848" width="16" style="171" customWidth="1"/>
    <col min="3849" max="3849" width="20" style="171" customWidth="1"/>
    <col min="3850" max="3884" width="16" style="171" customWidth="1"/>
    <col min="3885" max="3885" width="50" style="171" customWidth="1"/>
    <col min="3886" max="4096" width="9.140625" style="171"/>
    <col min="4097" max="4097" width="16" style="171" customWidth="1"/>
    <col min="4098" max="4098" width="20" style="171" customWidth="1"/>
    <col min="4099" max="4104" width="16" style="171" customWidth="1"/>
    <col min="4105" max="4105" width="20" style="171" customWidth="1"/>
    <col min="4106" max="4140" width="16" style="171" customWidth="1"/>
    <col min="4141" max="4141" width="50" style="171" customWidth="1"/>
    <col min="4142" max="4352" width="9.140625" style="171"/>
    <col min="4353" max="4353" width="16" style="171" customWidth="1"/>
    <col min="4354" max="4354" width="20" style="171" customWidth="1"/>
    <col min="4355" max="4360" width="16" style="171" customWidth="1"/>
    <col min="4361" max="4361" width="20" style="171" customWidth="1"/>
    <col min="4362" max="4396" width="16" style="171" customWidth="1"/>
    <col min="4397" max="4397" width="50" style="171" customWidth="1"/>
    <col min="4398" max="4608" width="9.140625" style="171"/>
    <col min="4609" max="4609" width="16" style="171" customWidth="1"/>
    <col min="4610" max="4610" width="20" style="171" customWidth="1"/>
    <col min="4611" max="4616" width="16" style="171" customWidth="1"/>
    <col min="4617" max="4617" width="20" style="171" customWidth="1"/>
    <col min="4618" max="4652" width="16" style="171" customWidth="1"/>
    <col min="4653" max="4653" width="50" style="171" customWidth="1"/>
    <col min="4654" max="4864" width="9.140625" style="171"/>
    <col min="4865" max="4865" width="16" style="171" customWidth="1"/>
    <col min="4866" max="4866" width="20" style="171" customWidth="1"/>
    <col min="4867" max="4872" width="16" style="171" customWidth="1"/>
    <col min="4873" max="4873" width="20" style="171" customWidth="1"/>
    <col min="4874" max="4908" width="16" style="171" customWidth="1"/>
    <col min="4909" max="4909" width="50" style="171" customWidth="1"/>
    <col min="4910" max="5120" width="9.140625" style="171"/>
    <col min="5121" max="5121" width="16" style="171" customWidth="1"/>
    <col min="5122" max="5122" width="20" style="171" customWidth="1"/>
    <col min="5123" max="5128" width="16" style="171" customWidth="1"/>
    <col min="5129" max="5129" width="20" style="171" customWidth="1"/>
    <col min="5130" max="5164" width="16" style="171" customWidth="1"/>
    <col min="5165" max="5165" width="50" style="171" customWidth="1"/>
    <col min="5166" max="5376" width="9.140625" style="171"/>
    <col min="5377" max="5377" width="16" style="171" customWidth="1"/>
    <col min="5378" max="5378" width="20" style="171" customWidth="1"/>
    <col min="5379" max="5384" width="16" style="171" customWidth="1"/>
    <col min="5385" max="5385" width="20" style="171" customWidth="1"/>
    <col min="5386" max="5420" width="16" style="171" customWidth="1"/>
    <col min="5421" max="5421" width="50" style="171" customWidth="1"/>
    <col min="5422" max="5632" width="9.140625" style="171"/>
    <col min="5633" max="5633" width="16" style="171" customWidth="1"/>
    <col min="5634" max="5634" width="20" style="171" customWidth="1"/>
    <col min="5635" max="5640" width="16" style="171" customWidth="1"/>
    <col min="5641" max="5641" width="20" style="171" customWidth="1"/>
    <col min="5642" max="5676" width="16" style="171" customWidth="1"/>
    <col min="5677" max="5677" width="50" style="171" customWidth="1"/>
    <col min="5678" max="5888" width="9.140625" style="171"/>
    <col min="5889" max="5889" width="16" style="171" customWidth="1"/>
    <col min="5890" max="5890" width="20" style="171" customWidth="1"/>
    <col min="5891" max="5896" width="16" style="171" customWidth="1"/>
    <col min="5897" max="5897" width="20" style="171" customWidth="1"/>
    <col min="5898" max="5932" width="16" style="171" customWidth="1"/>
    <col min="5933" max="5933" width="50" style="171" customWidth="1"/>
    <col min="5934" max="6144" width="9.140625" style="171"/>
    <col min="6145" max="6145" width="16" style="171" customWidth="1"/>
    <col min="6146" max="6146" width="20" style="171" customWidth="1"/>
    <col min="6147" max="6152" width="16" style="171" customWidth="1"/>
    <col min="6153" max="6153" width="20" style="171" customWidth="1"/>
    <col min="6154" max="6188" width="16" style="171" customWidth="1"/>
    <col min="6189" max="6189" width="50" style="171" customWidth="1"/>
    <col min="6190" max="6400" width="9.140625" style="171"/>
    <col min="6401" max="6401" width="16" style="171" customWidth="1"/>
    <col min="6402" max="6402" width="20" style="171" customWidth="1"/>
    <col min="6403" max="6408" width="16" style="171" customWidth="1"/>
    <col min="6409" max="6409" width="20" style="171" customWidth="1"/>
    <col min="6410" max="6444" width="16" style="171" customWidth="1"/>
    <col min="6445" max="6445" width="50" style="171" customWidth="1"/>
    <col min="6446" max="6656" width="9.140625" style="171"/>
    <col min="6657" max="6657" width="16" style="171" customWidth="1"/>
    <col min="6658" max="6658" width="20" style="171" customWidth="1"/>
    <col min="6659" max="6664" width="16" style="171" customWidth="1"/>
    <col min="6665" max="6665" width="20" style="171" customWidth="1"/>
    <col min="6666" max="6700" width="16" style="171" customWidth="1"/>
    <col min="6701" max="6701" width="50" style="171" customWidth="1"/>
    <col min="6702" max="6912" width="9.140625" style="171"/>
    <col min="6913" max="6913" width="16" style="171" customWidth="1"/>
    <col min="6914" max="6914" width="20" style="171" customWidth="1"/>
    <col min="6915" max="6920" width="16" style="171" customWidth="1"/>
    <col min="6921" max="6921" width="20" style="171" customWidth="1"/>
    <col min="6922" max="6956" width="16" style="171" customWidth="1"/>
    <col min="6957" max="6957" width="50" style="171" customWidth="1"/>
    <col min="6958" max="7168" width="9.140625" style="171"/>
    <col min="7169" max="7169" width="16" style="171" customWidth="1"/>
    <col min="7170" max="7170" width="20" style="171" customWidth="1"/>
    <col min="7171" max="7176" width="16" style="171" customWidth="1"/>
    <col min="7177" max="7177" width="20" style="171" customWidth="1"/>
    <col min="7178" max="7212" width="16" style="171" customWidth="1"/>
    <col min="7213" max="7213" width="50" style="171" customWidth="1"/>
    <col min="7214" max="7424" width="9.140625" style="171"/>
    <col min="7425" max="7425" width="16" style="171" customWidth="1"/>
    <col min="7426" max="7426" width="20" style="171" customWidth="1"/>
    <col min="7427" max="7432" width="16" style="171" customWidth="1"/>
    <col min="7433" max="7433" width="20" style="171" customWidth="1"/>
    <col min="7434" max="7468" width="16" style="171" customWidth="1"/>
    <col min="7469" max="7469" width="50" style="171" customWidth="1"/>
    <col min="7470" max="7680" width="9.140625" style="171"/>
    <col min="7681" max="7681" width="16" style="171" customWidth="1"/>
    <col min="7682" max="7682" width="20" style="171" customWidth="1"/>
    <col min="7683" max="7688" width="16" style="171" customWidth="1"/>
    <col min="7689" max="7689" width="20" style="171" customWidth="1"/>
    <col min="7690" max="7724" width="16" style="171" customWidth="1"/>
    <col min="7725" max="7725" width="50" style="171" customWidth="1"/>
    <col min="7726" max="7936" width="9.140625" style="171"/>
    <col min="7937" max="7937" width="16" style="171" customWidth="1"/>
    <col min="7938" max="7938" width="20" style="171" customWidth="1"/>
    <col min="7939" max="7944" width="16" style="171" customWidth="1"/>
    <col min="7945" max="7945" width="20" style="171" customWidth="1"/>
    <col min="7946" max="7980" width="16" style="171" customWidth="1"/>
    <col min="7981" max="7981" width="50" style="171" customWidth="1"/>
    <col min="7982" max="8192" width="9.140625" style="171"/>
    <col min="8193" max="8193" width="16" style="171" customWidth="1"/>
    <col min="8194" max="8194" width="20" style="171" customWidth="1"/>
    <col min="8195" max="8200" width="16" style="171" customWidth="1"/>
    <col min="8201" max="8201" width="20" style="171" customWidth="1"/>
    <col min="8202" max="8236" width="16" style="171" customWidth="1"/>
    <col min="8237" max="8237" width="50" style="171" customWidth="1"/>
    <col min="8238" max="8448" width="9.140625" style="171"/>
    <col min="8449" max="8449" width="16" style="171" customWidth="1"/>
    <col min="8450" max="8450" width="20" style="171" customWidth="1"/>
    <col min="8451" max="8456" width="16" style="171" customWidth="1"/>
    <col min="8457" max="8457" width="20" style="171" customWidth="1"/>
    <col min="8458" max="8492" width="16" style="171" customWidth="1"/>
    <col min="8493" max="8493" width="50" style="171" customWidth="1"/>
    <col min="8494" max="8704" width="9.140625" style="171"/>
    <col min="8705" max="8705" width="16" style="171" customWidth="1"/>
    <col min="8706" max="8706" width="20" style="171" customWidth="1"/>
    <col min="8707" max="8712" width="16" style="171" customWidth="1"/>
    <col min="8713" max="8713" width="20" style="171" customWidth="1"/>
    <col min="8714" max="8748" width="16" style="171" customWidth="1"/>
    <col min="8749" max="8749" width="50" style="171" customWidth="1"/>
    <col min="8750" max="8960" width="9.140625" style="171"/>
    <col min="8961" max="8961" width="16" style="171" customWidth="1"/>
    <col min="8962" max="8962" width="20" style="171" customWidth="1"/>
    <col min="8963" max="8968" width="16" style="171" customWidth="1"/>
    <col min="8969" max="8969" width="20" style="171" customWidth="1"/>
    <col min="8970" max="9004" width="16" style="171" customWidth="1"/>
    <col min="9005" max="9005" width="50" style="171" customWidth="1"/>
    <col min="9006" max="9216" width="9.140625" style="171"/>
    <col min="9217" max="9217" width="16" style="171" customWidth="1"/>
    <col min="9218" max="9218" width="20" style="171" customWidth="1"/>
    <col min="9219" max="9224" width="16" style="171" customWidth="1"/>
    <col min="9225" max="9225" width="20" style="171" customWidth="1"/>
    <col min="9226" max="9260" width="16" style="171" customWidth="1"/>
    <col min="9261" max="9261" width="50" style="171" customWidth="1"/>
    <col min="9262" max="9472" width="9.140625" style="171"/>
    <col min="9473" max="9473" width="16" style="171" customWidth="1"/>
    <col min="9474" max="9474" width="20" style="171" customWidth="1"/>
    <col min="9475" max="9480" width="16" style="171" customWidth="1"/>
    <col min="9481" max="9481" width="20" style="171" customWidth="1"/>
    <col min="9482" max="9516" width="16" style="171" customWidth="1"/>
    <col min="9517" max="9517" width="50" style="171" customWidth="1"/>
    <col min="9518" max="9728" width="9.140625" style="171"/>
    <col min="9729" max="9729" width="16" style="171" customWidth="1"/>
    <col min="9730" max="9730" width="20" style="171" customWidth="1"/>
    <col min="9731" max="9736" width="16" style="171" customWidth="1"/>
    <col min="9737" max="9737" width="20" style="171" customWidth="1"/>
    <col min="9738" max="9772" width="16" style="171" customWidth="1"/>
    <col min="9773" max="9773" width="50" style="171" customWidth="1"/>
    <col min="9774" max="9984" width="9.140625" style="171"/>
    <col min="9985" max="9985" width="16" style="171" customWidth="1"/>
    <col min="9986" max="9986" width="20" style="171" customWidth="1"/>
    <col min="9987" max="9992" width="16" style="171" customWidth="1"/>
    <col min="9993" max="9993" width="20" style="171" customWidth="1"/>
    <col min="9994" max="10028" width="16" style="171" customWidth="1"/>
    <col min="10029" max="10029" width="50" style="171" customWidth="1"/>
    <col min="10030" max="10240" width="9.140625" style="171"/>
    <col min="10241" max="10241" width="16" style="171" customWidth="1"/>
    <col min="10242" max="10242" width="20" style="171" customWidth="1"/>
    <col min="10243" max="10248" width="16" style="171" customWidth="1"/>
    <col min="10249" max="10249" width="20" style="171" customWidth="1"/>
    <col min="10250" max="10284" width="16" style="171" customWidth="1"/>
    <col min="10285" max="10285" width="50" style="171" customWidth="1"/>
    <col min="10286" max="10496" width="9.140625" style="171"/>
    <col min="10497" max="10497" width="16" style="171" customWidth="1"/>
    <col min="10498" max="10498" width="20" style="171" customWidth="1"/>
    <col min="10499" max="10504" width="16" style="171" customWidth="1"/>
    <col min="10505" max="10505" width="20" style="171" customWidth="1"/>
    <col min="10506" max="10540" width="16" style="171" customWidth="1"/>
    <col min="10541" max="10541" width="50" style="171" customWidth="1"/>
    <col min="10542" max="10752" width="9.140625" style="171"/>
    <col min="10753" max="10753" width="16" style="171" customWidth="1"/>
    <col min="10754" max="10754" width="20" style="171" customWidth="1"/>
    <col min="10755" max="10760" width="16" style="171" customWidth="1"/>
    <col min="10761" max="10761" width="20" style="171" customWidth="1"/>
    <col min="10762" max="10796" width="16" style="171" customWidth="1"/>
    <col min="10797" max="10797" width="50" style="171" customWidth="1"/>
    <col min="10798" max="11008" width="9.140625" style="171"/>
    <col min="11009" max="11009" width="16" style="171" customWidth="1"/>
    <col min="11010" max="11010" width="20" style="171" customWidth="1"/>
    <col min="11011" max="11016" width="16" style="171" customWidth="1"/>
    <col min="11017" max="11017" width="20" style="171" customWidth="1"/>
    <col min="11018" max="11052" width="16" style="171" customWidth="1"/>
    <col min="11053" max="11053" width="50" style="171" customWidth="1"/>
    <col min="11054" max="11264" width="9.140625" style="171"/>
    <col min="11265" max="11265" width="16" style="171" customWidth="1"/>
    <col min="11266" max="11266" width="20" style="171" customWidth="1"/>
    <col min="11267" max="11272" width="16" style="171" customWidth="1"/>
    <col min="11273" max="11273" width="20" style="171" customWidth="1"/>
    <col min="11274" max="11308" width="16" style="171" customWidth="1"/>
    <col min="11309" max="11309" width="50" style="171" customWidth="1"/>
    <col min="11310" max="11520" width="9.140625" style="171"/>
    <col min="11521" max="11521" width="16" style="171" customWidth="1"/>
    <col min="11522" max="11522" width="20" style="171" customWidth="1"/>
    <col min="11523" max="11528" width="16" style="171" customWidth="1"/>
    <col min="11529" max="11529" width="20" style="171" customWidth="1"/>
    <col min="11530" max="11564" width="16" style="171" customWidth="1"/>
    <col min="11565" max="11565" width="50" style="171" customWidth="1"/>
    <col min="11566" max="11776" width="9.140625" style="171"/>
    <col min="11777" max="11777" width="16" style="171" customWidth="1"/>
    <col min="11778" max="11778" width="20" style="171" customWidth="1"/>
    <col min="11779" max="11784" width="16" style="171" customWidth="1"/>
    <col min="11785" max="11785" width="20" style="171" customWidth="1"/>
    <col min="11786" max="11820" width="16" style="171" customWidth="1"/>
    <col min="11821" max="11821" width="50" style="171" customWidth="1"/>
    <col min="11822" max="12032" width="9.140625" style="171"/>
    <col min="12033" max="12033" width="16" style="171" customWidth="1"/>
    <col min="12034" max="12034" width="20" style="171" customWidth="1"/>
    <col min="12035" max="12040" width="16" style="171" customWidth="1"/>
    <col min="12041" max="12041" width="20" style="171" customWidth="1"/>
    <col min="12042" max="12076" width="16" style="171" customWidth="1"/>
    <col min="12077" max="12077" width="50" style="171" customWidth="1"/>
    <col min="12078" max="12288" width="9.140625" style="171"/>
    <col min="12289" max="12289" width="16" style="171" customWidth="1"/>
    <col min="12290" max="12290" width="20" style="171" customWidth="1"/>
    <col min="12291" max="12296" width="16" style="171" customWidth="1"/>
    <col min="12297" max="12297" width="20" style="171" customWidth="1"/>
    <col min="12298" max="12332" width="16" style="171" customWidth="1"/>
    <col min="12333" max="12333" width="50" style="171" customWidth="1"/>
    <col min="12334" max="12544" width="9.140625" style="171"/>
    <col min="12545" max="12545" width="16" style="171" customWidth="1"/>
    <col min="12546" max="12546" width="20" style="171" customWidth="1"/>
    <col min="12547" max="12552" width="16" style="171" customWidth="1"/>
    <col min="12553" max="12553" width="20" style="171" customWidth="1"/>
    <col min="12554" max="12588" width="16" style="171" customWidth="1"/>
    <col min="12589" max="12589" width="50" style="171" customWidth="1"/>
    <col min="12590" max="12800" width="9.140625" style="171"/>
    <col min="12801" max="12801" width="16" style="171" customWidth="1"/>
    <col min="12802" max="12802" width="20" style="171" customWidth="1"/>
    <col min="12803" max="12808" width="16" style="171" customWidth="1"/>
    <col min="12809" max="12809" width="20" style="171" customWidth="1"/>
    <col min="12810" max="12844" width="16" style="171" customWidth="1"/>
    <col min="12845" max="12845" width="50" style="171" customWidth="1"/>
    <col min="12846" max="13056" width="9.140625" style="171"/>
    <col min="13057" max="13057" width="16" style="171" customWidth="1"/>
    <col min="13058" max="13058" width="20" style="171" customWidth="1"/>
    <col min="13059" max="13064" width="16" style="171" customWidth="1"/>
    <col min="13065" max="13065" width="20" style="171" customWidth="1"/>
    <col min="13066" max="13100" width="16" style="171" customWidth="1"/>
    <col min="13101" max="13101" width="50" style="171" customWidth="1"/>
    <col min="13102" max="13312" width="9.140625" style="171"/>
    <col min="13313" max="13313" width="16" style="171" customWidth="1"/>
    <col min="13314" max="13314" width="20" style="171" customWidth="1"/>
    <col min="13315" max="13320" width="16" style="171" customWidth="1"/>
    <col min="13321" max="13321" width="20" style="171" customWidth="1"/>
    <col min="13322" max="13356" width="16" style="171" customWidth="1"/>
    <col min="13357" max="13357" width="50" style="171" customWidth="1"/>
    <col min="13358" max="13568" width="9.140625" style="171"/>
    <col min="13569" max="13569" width="16" style="171" customWidth="1"/>
    <col min="13570" max="13570" width="20" style="171" customWidth="1"/>
    <col min="13571" max="13576" width="16" style="171" customWidth="1"/>
    <col min="13577" max="13577" width="20" style="171" customWidth="1"/>
    <col min="13578" max="13612" width="16" style="171" customWidth="1"/>
    <col min="13613" max="13613" width="50" style="171" customWidth="1"/>
    <col min="13614" max="13824" width="9.140625" style="171"/>
    <col min="13825" max="13825" width="16" style="171" customWidth="1"/>
    <col min="13826" max="13826" width="20" style="171" customWidth="1"/>
    <col min="13827" max="13832" width="16" style="171" customWidth="1"/>
    <col min="13833" max="13833" width="20" style="171" customWidth="1"/>
    <col min="13834" max="13868" width="16" style="171" customWidth="1"/>
    <col min="13869" max="13869" width="50" style="171" customWidth="1"/>
    <col min="13870" max="14080" width="9.140625" style="171"/>
    <col min="14081" max="14081" width="16" style="171" customWidth="1"/>
    <col min="14082" max="14082" width="20" style="171" customWidth="1"/>
    <col min="14083" max="14088" width="16" style="171" customWidth="1"/>
    <col min="14089" max="14089" width="20" style="171" customWidth="1"/>
    <col min="14090" max="14124" width="16" style="171" customWidth="1"/>
    <col min="14125" max="14125" width="50" style="171" customWidth="1"/>
    <col min="14126" max="14336" width="9.140625" style="171"/>
    <col min="14337" max="14337" width="16" style="171" customWidth="1"/>
    <col min="14338" max="14338" width="20" style="171" customWidth="1"/>
    <col min="14339" max="14344" width="16" style="171" customWidth="1"/>
    <col min="14345" max="14345" width="20" style="171" customWidth="1"/>
    <col min="14346" max="14380" width="16" style="171" customWidth="1"/>
    <col min="14381" max="14381" width="50" style="171" customWidth="1"/>
    <col min="14382" max="14592" width="9.140625" style="171"/>
    <col min="14593" max="14593" width="16" style="171" customWidth="1"/>
    <col min="14594" max="14594" width="20" style="171" customWidth="1"/>
    <col min="14595" max="14600" width="16" style="171" customWidth="1"/>
    <col min="14601" max="14601" width="20" style="171" customWidth="1"/>
    <col min="14602" max="14636" width="16" style="171" customWidth="1"/>
    <col min="14637" max="14637" width="50" style="171" customWidth="1"/>
    <col min="14638" max="14848" width="9.140625" style="171"/>
    <col min="14849" max="14849" width="16" style="171" customWidth="1"/>
    <col min="14850" max="14850" width="20" style="171" customWidth="1"/>
    <col min="14851" max="14856" width="16" style="171" customWidth="1"/>
    <col min="14857" max="14857" width="20" style="171" customWidth="1"/>
    <col min="14858" max="14892" width="16" style="171" customWidth="1"/>
    <col min="14893" max="14893" width="50" style="171" customWidth="1"/>
    <col min="14894" max="15104" width="9.140625" style="171"/>
    <col min="15105" max="15105" width="16" style="171" customWidth="1"/>
    <col min="15106" max="15106" width="20" style="171" customWidth="1"/>
    <col min="15107" max="15112" width="16" style="171" customWidth="1"/>
    <col min="15113" max="15113" width="20" style="171" customWidth="1"/>
    <col min="15114" max="15148" width="16" style="171" customWidth="1"/>
    <col min="15149" max="15149" width="50" style="171" customWidth="1"/>
    <col min="15150" max="15360" width="9.140625" style="171"/>
    <col min="15361" max="15361" width="16" style="171" customWidth="1"/>
    <col min="15362" max="15362" width="20" style="171" customWidth="1"/>
    <col min="15363" max="15368" width="16" style="171" customWidth="1"/>
    <col min="15369" max="15369" width="20" style="171" customWidth="1"/>
    <col min="15370" max="15404" width="16" style="171" customWidth="1"/>
    <col min="15405" max="15405" width="50" style="171" customWidth="1"/>
    <col min="15406" max="15616" width="9.140625" style="171"/>
    <col min="15617" max="15617" width="16" style="171" customWidth="1"/>
    <col min="15618" max="15618" width="20" style="171" customWidth="1"/>
    <col min="15619" max="15624" width="16" style="171" customWidth="1"/>
    <col min="15625" max="15625" width="20" style="171" customWidth="1"/>
    <col min="15626" max="15660" width="16" style="171" customWidth="1"/>
    <col min="15661" max="15661" width="50" style="171" customWidth="1"/>
    <col min="15662" max="15872" width="9.140625" style="171"/>
    <col min="15873" max="15873" width="16" style="171" customWidth="1"/>
    <col min="15874" max="15874" width="20" style="171" customWidth="1"/>
    <col min="15875" max="15880" width="16" style="171" customWidth="1"/>
    <col min="15881" max="15881" width="20" style="171" customWidth="1"/>
    <col min="15882" max="15916" width="16" style="171" customWidth="1"/>
    <col min="15917" max="15917" width="50" style="171" customWidth="1"/>
    <col min="15918" max="16128" width="9.140625" style="171"/>
    <col min="16129" max="16129" width="16" style="171" customWidth="1"/>
    <col min="16130" max="16130" width="20" style="171" customWidth="1"/>
    <col min="16131" max="16136" width="16" style="171" customWidth="1"/>
    <col min="16137" max="16137" width="20" style="171" customWidth="1"/>
    <col min="16138" max="16172" width="16" style="171" customWidth="1"/>
    <col min="16173" max="16173" width="50" style="171" customWidth="1"/>
    <col min="16174" max="16384" width="9.140625" style="171"/>
  </cols>
  <sheetData>
    <row r="1" spans="1:45" x14ac:dyDescent="0.2">
      <c r="A1" s="173" t="s">
        <v>0</v>
      </c>
      <c r="B1" s="173" t="s">
        <v>1</v>
      </c>
      <c r="C1" s="173" t="s">
        <v>205</v>
      </c>
      <c r="D1" s="173" t="s">
        <v>4</v>
      </c>
      <c r="E1" s="173" t="s">
        <v>2</v>
      </c>
      <c r="F1" s="173" t="s">
        <v>3</v>
      </c>
      <c r="G1" s="173" t="s">
        <v>5</v>
      </c>
      <c r="H1" s="173" t="s">
        <v>6</v>
      </c>
      <c r="I1" s="173" t="s">
        <v>7</v>
      </c>
      <c r="J1" s="173" t="s">
        <v>8</v>
      </c>
      <c r="K1" s="173" t="s">
        <v>9</v>
      </c>
      <c r="L1" s="173" t="s">
        <v>10</v>
      </c>
      <c r="M1" s="173" t="s">
        <v>11</v>
      </c>
      <c r="N1" s="173" t="s">
        <v>201</v>
      </c>
      <c r="O1" s="173" t="s">
        <v>12</v>
      </c>
      <c r="P1" s="173" t="s">
        <v>13</v>
      </c>
      <c r="Q1" s="173" t="s">
        <v>14</v>
      </c>
      <c r="R1" s="173" t="s">
        <v>15</v>
      </c>
      <c r="S1" s="173" t="s">
        <v>204</v>
      </c>
      <c r="T1" s="173" t="s">
        <v>16</v>
      </c>
      <c r="U1" s="173" t="s">
        <v>17</v>
      </c>
      <c r="V1" s="173" t="s">
        <v>18</v>
      </c>
      <c r="W1" s="173" t="s">
        <v>203</v>
      </c>
      <c r="X1" s="173" t="s">
        <v>19</v>
      </c>
      <c r="Y1" s="173" t="s">
        <v>200</v>
      </c>
      <c r="Z1" s="173" t="s">
        <v>20</v>
      </c>
      <c r="AA1" s="173" t="s">
        <v>21</v>
      </c>
      <c r="AB1" s="173" t="s">
        <v>22</v>
      </c>
      <c r="AC1" s="173" t="s">
        <v>23</v>
      </c>
      <c r="AD1" s="173" t="s">
        <v>24</v>
      </c>
      <c r="AE1" s="173" t="s">
        <v>25</v>
      </c>
      <c r="AF1" s="173" t="s">
        <v>26</v>
      </c>
      <c r="AG1" s="173" t="s">
        <v>27</v>
      </c>
      <c r="AH1" s="173" t="s">
        <v>28</v>
      </c>
      <c r="AI1" s="173" t="s">
        <v>29</v>
      </c>
      <c r="AJ1" s="173" t="s">
        <v>30</v>
      </c>
      <c r="AK1" s="173" t="s">
        <v>31</v>
      </c>
      <c r="AL1" s="173" t="s">
        <v>32</v>
      </c>
      <c r="AM1" s="173" t="s">
        <v>33</v>
      </c>
      <c r="AN1" s="173" t="s">
        <v>34</v>
      </c>
      <c r="AO1" s="173" t="s">
        <v>35</v>
      </c>
      <c r="AP1" s="173" t="s">
        <v>36</v>
      </c>
      <c r="AQ1" s="173" t="s">
        <v>37</v>
      </c>
      <c r="AR1" s="173" t="s">
        <v>202</v>
      </c>
      <c r="AS1" s="173" t="s">
        <v>39</v>
      </c>
    </row>
    <row r="2" spans="1:45" x14ac:dyDescent="0.2">
      <c r="A2" s="174">
        <v>1</v>
      </c>
      <c r="B2" s="172" t="s">
        <v>235</v>
      </c>
      <c r="C2" s="172">
        <v>98.250000555460005</v>
      </c>
      <c r="D2" s="172">
        <v>0</v>
      </c>
      <c r="E2" s="172">
        <v>204674.06658760001</v>
      </c>
      <c r="F2" s="172">
        <v>32.750000185179999</v>
      </c>
      <c r="G2" s="172">
        <v>95999.999799976125</v>
      </c>
      <c r="H2" s="172">
        <v>32750000.349989161</v>
      </c>
      <c r="I2" s="172" t="s">
        <v>235</v>
      </c>
      <c r="J2" s="174">
        <v>6</v>
      </c>
      <c r="K2" s="172">
        <v>7321.9299617408742</v>
      </c>
      <c r="L2" s="172">
        <v>0</v>
      </c>
      <c r="M2" s="172">
        <v>0</v>
      </c>
      <c r="N2" s="172">
        <v>0</v>
      </c>
      <c r="O2" s="172">
        <v>0</v>
      </c>
      <c r="P2" s="172">
        <v>0</v>
      </c>
      <c r="Q2" s="172">
        <v>107141.5883255213</v>
      </c>
      <c r="R2" s="172">
        <v>39692.445347036446</v>
      </c>
      <c r="S2" s="172">
        <v>258.03801046737891</v>
      </c>
      <c r="T2" s="172">
        <v>4.2667988148691611</v>
      </c>
      <c r="U2" s="172">
        <v>97.068702550701886</v>
      </c>
      <c r="V2" s="172">
        <v>2.7557251893794192</v>
      </c>
      <c r="W2" s="172">
        <v>40.633587789626027</v>
      </c>
      <c r="X2" s="172">
        <v>0</v>
      </c>
      <c r="Y2" s="172">
        <v>0</v>
      </c>
      <c r="Z2" s="172">
        <v>0.23780783044672152</v>
      </c>
      <c r="AA2" s="172">
        <v>4.1388209652456993</v>
      </c>
      <c r="AB2" s="172">
        <v>0</v>
      </c>
      <c r="AC2" s="172">
        <v>0</v>
      </c>
      <c r="AD2" s="172">
        <v>129.77060325302429</v>
      </c>
      <c r="AE2" s="172">
        <v>133.90942421799571</v>
      </c>
      <c r="AF2" s="172">
        <v>0</v>
      </c>
      <c r="AG2" s="172">
        <v>0.21399754904494925</v>
      </c>
      <c r="AH2" s="172">
        <v>0.1422900729849782</v>
      </c>
      <c r="AI2" s="172">
        <v>0.41475827020612754</v>
      </c>
      <c r="AJ2" s="172">
        <v>0</v>
      </c>
      <c r="AK2" s="172">
        <v>0</v>
      </c>
      <c r="AL2" s="172">
        <v>0</v>
      </c>
      <c r="AM2" s="172">
        <v>0</v>
      </c>
      <c r="AN2" s="172">
        <v>0</v>
      </c>
      <c r="AO2" s="172">
        <v>1</v>
      </c>
      <c r="AP2" s="172">
        <v>0</v>
      </c>
      <c r="AQ2" s="172">
        <v>0.92678070038263027</v>
      </c>
      <c r="AR2" s="172">
        <v>0.59366412210373964</v>
      </c>
      <c r="AS2" s="172" t="s">
        <v>40</v>
      </c>
    </row>
    <row r="3" spans="1:45" x14ac:dyDescent="0.2">
      <c r="A3" s="174">
        <v>2</v>
      </c>
      <c r="B3" s="172" t="s">
        <v>236</v>
      </c>
      <c r="C3" s="172">
        <v>51.750000660109997</v>
      </c>
      <c r="D3" s="172">
        <v>0</v>
      </c>
      <c r="E3" s="172">
        <v>108815.93001410001</v>
      </c>
      <c r="F3" s="172">
        <v>17.25000022004</v>
      </c>
      <c r="G3" s="172">
        <v>59000.001200012863</v>
      </c>
      <c r="H3" s="172">
        <v>17250000.550000917</v>
      </c>
      <c r="I3" s="172" t="s">
        <v>236</v>
      </c>
      <c r="J3" s="174">
        <v>5</v>
      </c>
      <c r="K3" s="172">
        <v>26507.171745566789</v>
      </c>
      <c r="L3" s="172">
        <v>0</v>
      </c>
      <c r="M3" s="172">
        <v>48.197460840471926</v>
      </c>
      <c r="N3" s="172">
        <v>0</v>
      </c>
      <c r="O3" s="172">
        <v>0</v>
      </c>
      <c r="P3" s="172">
        <v>0</v>
      </c>
      <c r="Q3" s="172">
        <v>69882.836166896886</v>
      </c>
      <c r="R3" s="172">
        <v>40321.975530629323</v>
      </c>
      <c r="S3" s="172">
        <v>260.4567075221612</v>
      </c>
      <c r="T3" s="172">
        <v>4.6097560526223935</v>
      </c>
      <c r="U3" s="172">
        <v>106.20289906028272</v>
      </c>
      <c r="V3" s="172">
        <v>3.0579710176650567</v>
      </c>
      <c r="W3" s="172">
        <v>38.217391318423175</v>
      </c>
      <c r="X3" s="172">
        <v>0</v>
      </c>
      <c r="Y3" s="172">
        <v>0</v>
      </c>
      <c r="Z3" s="172">
        <v>0.24003690165235103</v>
      </c>
      <c r="AA3" s="172">
        <v>5.093189968669833</v>
      </c>
      <c r="AB3" s="172">
        <v>0</v>
      </c>
      <c r="AC3" s="172">
        <v>1.3686159420235619E-2</v>
      </c>
      <c r="AD3" s="172">
        <v>128.56953929351184</v>
      </c>
      <c r="AE3" s="172">
        <v>133.67641542172765</v>
      </c>
      <c r="AF3" s="172">
        <v>0</v>
      </c>
      <c r="AG3" s="172">
        <v>0.1458280342511433</v>
      </c>
      <c r="AH3" s="172">
        <v>0.13478260544739079</v>
      </c>
      <c r="AI3" s="172">
        <v>0.31400966077835307</v>
      </c>
      <c r="AJ3" s="172">
        <v>0</v>
      </c>
      <c r="AK3" s="172">
        <v>0</v>
      </c>
      <c r="AL3" s="172">
        <v>0</v>
      </c>
      <c r="AM3" s="172">
        <v>0</v>
      </c>
      <c r="AN3" s="172">
        <v>0.30117163833103111</v>
      </c>
      <c r="AO3" s="172">
        <v>0.99951802539154422</v>
      </c>
      <c r="AP3" s="172">
        <v>0</v>
      </c>
      <c r="AQ3" s="172">
        <v>0.73492828254433207</v>
      </c>
      <c r="AR3" s="172">
        <v>0.61782608681576812</v>
      </c>
      <c r="AS3" s="172" t="s">
        <v>41</v>
      </c>
    </row>
    <row r="4" spans="1:45" x14ac:dyDescent="0.2">
      <c r="A4" s="174">
        <v>3</v>
      </c>
      <c r="B4" s="172" t="s">
        <v>237</v>
      </c>
      <c r="C4" s="172">
        <v>39.750000154879999</v>
      </c>
      <c r="D4" s="172">
        <v>3</v>
      </c>
      <c r="E4" s="172">
        <v>79094.812882099999</v>
      </c>
      <c r="F4" s="172">
        <v>13.250000051619999</v>
      </c>
      <c r="G4" s="172">
        <v>31999.999799998477</v>
      </c>
      <c r="H4" s="172">
        <v>13249999.899997842</v>
      </c>
      <c r="I4" s="172" t="s">
        <v>237</v>
      </c>
      <c r="J4" s="174">
        <v>3</v>
      </c>
      <c r="K4" s="172">
        <v>355.42722522750131</v>
      </c>
      <c r="L4" s="172">
        <v>0</v>
      </c>
      <c r="M4" s="172">
        <v>0</v>
      </c>
      <c r="N4" s="172">
        <v>0</v>
      </c>
      <c r="O4" s="172">
        <v>0</v>
      </c>
      <c r="P4" s="172">
        <v>0</v>
      </c>
      <c r="Q4" s="172">
        <v>26801.659796974873</v>
      </c>
      <c r="R4" s="172">
        <v>6673.829824674056</v>
      </c>
      <c r="S4" s="172">
        <v>246.4701310646218</v>
      </c>
      <c r="T4" s="172">
        <v>1.8426823647329504</v>
      </c>
      <c r="U4" s="172">
        <v>113.71698109521013</v>
      </c>
      <c r="V4" s="172">
        <v>3.1698113240387293</v>
      </c>
      <c r="W4" s="172">
        <v>48.999999999999993</v>
      </c>
      <c r="X4" s="172">
        <v>0</v>
      </c>
      <c r="Y4" s="172">
        <v>0</v>
      </c>
      <c r="Z4" s="172">
        <v>0.22714687278962115</v>
      </c>
      <c r="AA4" s="172">
        <v>3.9505047079304836</v>
      </c>
      <c r="AB4" s="172">
        <v>0</v>
      </c>
      <c r="AC4" s="172">
        <v>0</v>
      </c>
      <c r="AD4" s="172">
        <v>135.86054601944684</v>
      </c>
      <c r="AE4" s="172">
        <v>139.81105072681603</v>
      </c>
      <c r="AF4" s="172">
        <v>0</v>
      </c>
      <c r="AG4" s="172">
        <v>0.63146352705281361</v>
      </c>
      <c r="AH4" s="172">
        <v>0</v>
      </c>
      <c r="AI4" s="172">
        <v>0.2767295586536328</v>
      </c>
      <c r="AJ4" s="172">
        <v>0</v>
      </c>
      <c r="AK4" s="172">
        <v>0</v>
      </c>
      <c r="AL4" s="172">
        <v>0</v>
      </c>
      <c r="AM4" s="172">
        <v>0</v>
      </c>
      <c r="AN4" s="172">
        <v>0.73198340203025114</v>
      </c>
      <c r="AO4" s="172">
        <v>1</v>
      </c>
      <c r="AP4" s="172">
        <v>0</v>
      </c>
      <c r="AQ4" s="172">
        <v>0.996445727747725</v>
      </c>
      <c r="AR4" s="172">
        <v>0.51</v>
      </c>
      <c r="AS4" s="172" t="s">
        <v>42</v>
      </c>
    </row>
    <row r="5" spans="1:45" x14ac:dyDescent="0.2">
      <c r="A5" s="174">
        <v>4</v>
      </c>
      <c r="B5" s="172" t="s">
        <v>238</v>
      </c>
      <c r="C5" s="172">
        <v>132.75000084551999</v>
      </c>
      <c r="D5" s="172">
        <v>3</v>
      </c>
      <c r="E5" s="172">
        <v>278221.20066690003</v>
      </c>
      <c r="F5" s="172">
        <v>44.250000281880006</v>
      </c>
      <c r="G5" s="172">
        <v>123999.99939998618</v>
      </c>
      <c r="H5" s="172">
        <v>44250000.349998951</v>
      </c>
      <c r="I5" s="172" t="s">
        <v>238</v>
      </c>
      <c r="J5" s="174">
        <v>7</v>
      </c>
      <c r="K5" s="172">
        <v>21727.806902481112</v>
      </c>
      <c r="L5" s="172">
        <v>0</v>
      </c>
      <c r="M5" s="172">
        <v>159.6633852260311</v>
      </c>
      <c r="N5" s="172">
        <v>0</v>
      </c>
      <c r="O5" s="172">
        <v>0</v>
      </c>
      <c r="P5" s="172">
        <v>0</v>
      </c>
      <c r="Q5" s="172">
        <v>53590.692123965186</v>
      </c>
      <c r="R5" s="172">
        <v>9141.7883606490796</v>
      </c>
      <c r="S5" s="172">
        <v>259.60264661095755</v>
      </c>
      <c r="T5" s="172">
        <v>4.0728732768215883</v>
      </c>
      <c r="U5" s="172">
        <v>109.02330502969541</v>
      </c>
      <c r="V5" s="172">
        <v>3.1219397329264367</v>
      </c>
      <c r="W5" s="172">
        <v>43.214689296934417</v>
      </c>
      <c r="X5" s="172">
        <v>0</v>
      </c>
      <c r="Y5" s="172">
        <v>0</v>
      </c>
      <c r="Z5" s="172">
        <v>0.23924979911672414</v>
      </c>
      <c r="AA5" s="172">
        <v>4.8631856068747368</v>
      </c>
      <c r="AB5" s="172">
        <v>0</v>
      </c>
      <c r="AC5" s="172">
        <v>4.5450364780058226E-2</v>
      </c>
      <c r="AD5" s="172">
        <v>128.99632333392671</v>
      </c>
      <c r="AE5" s="172">
        <v>133.90495930540078</v>
      </c>
      <c r="AF5" s="172">
        <v>0</v>
      </c>
      <c r="AG5" s="172">
        <v>0.23358843078044061</v>
      </c>
      <c r="AH5" s="172">
        <v>5.7514124865434307E-2</v>
      </c>
      <c r="AI5" s="172">
        <v>0.29268675569128599</v>
      </c>
      <c r="AJ5" s="172">
        <v>0</v>
      </c>
      <c r="AK5" s="172">
        <v>0</v>
      </c>
      <c r="AL5" s="172">
        <v>0</v>
      </c>
      <c r="AM5" s="172">
        <v>0</v>
      </c>
      <c r="AN5" s="172">
        <v>0.46409307876034811</v>
      </c>
      <c r="AO5" s="172">
        <v>0.99840336614780467</v>
      </c>
      <c r="AP5" s="172">
        <v>0</v>
      </c>
      <c r="AQ5" s="172">
        <v>0.78272193097518883</v>
      </c>
      <c r="AR5" s="172">
        <v>0.56785310703065595</v>
      </c>
      <c r="AS5" s="172" t="s">
        <v>43</v>
      </c>
    </row>
    <row r="6" spans="1:45" x14ac:dyDescent="0.2">
      <c r="A6" s="174">
        <v>5</v>
      </c>
      <c r="B6" s="172" t="s">
        <v>239</v>
      </c>
      <c r="C6" s="172">
        <v>176.99999882753002</v>
      </c>
      <c r="D6" s="172">
        <v>1</v>
      </c>
      <c r="E6" s="172">
        <v>372793.26840740006</v>
      </c>
      <c r="F6" s="172">
        <v>58.999999609119996</v>
      </c>
      <c r="G6" s="172">
        <v>170000.00050000107</v>
      </c>
      <c r="H6" s="172">
        <v>59000000.42500069</v>
      </c>
      <c r="I6" s="172" t="s">
        <v>239</v>
      </c>
      <c r="J6" s="174">
        <v>13</v>
      </c>
      <c r="K6" s="172">
        <v>8323.0319839354433</v>
      </c>
      <c r="L6" s="172">
        <v>0</v>
      </c>
      <c r="M6" s="172">
        <v>11.622800581057998</v>
      </c>
      <c r="N6" s="172">
        <v>0</v>
      </c>
      <c r="O6" s="172">
        <v>0</v>
      </c>
      <c r="P6" s="172">
        <v>0</v>
      </c>
      <c r="Q6" s="172">
        <v>42321.155771314989</v>
      </c>
      <c r="R6" s="172">
        <v>12481.448402294021</v>
      </c>
      <c r="S6" s="172">
        <v>260.8844692897087</v>
      </c>
      <c r="T6" s="172">
        <v>4.2345055728167331</v>
      </c>
      <c r="U6" s="172">
        <v>75.235460305039638</v>
      </c>
      <c r="V6" s="172">
        <v>3.0240112971925557</v>
      </c>
      <c r="W6" s="172">
        <v>43.238118933923957</v>
      </c>
      <c r="X6" s="172">
        <v>0</v>
      </c>
      <c r="Y6" s="172">
        <v>0</v>
      </c>
      <c r="Z6" s="172">
        <v>0.24043112689741347</v>
      </c>
      <c r="AA6" s="172">
        <v>4.1452165898674176</v>
      </c>
      <c r="AB6" s="172">
        <v>0</v>
      </c>
      <c r="AC6" s="172">
        <v>3.2659499227872977E-3</v>
      </c>
      <c r="AD6" s="172">
        <v>128.35749142842934</v>
      </c>
      <c r="AE6" s="172">
        <v>132.50597396827524</v>
      </c>
      <c r="AF6" s="172">
        <v>0</v>
      </c>
      <c r="AG6" s="172">
        <v>0.1720237439433451</v>
      </c>
      <c r="AH6" s="172">
        <v>0.25732053822228745</v>
      </c>
      <c r="AI6" s="172">
        <v>0.32532956760210291</v>
      </c>
      <c r="AJ6" s="172">
        <v>0</v>
      </c>
      <c r="AK6" s="172">
        <v>0</v>
      </c>
      <c r="AL6" s="172">
        <v>0</v>
      </c>
      <c r="AM6" s="172">
        <v>0</v>
      </c>
      <c r="AN6" s="172">
        <v>0.57678844228685022</v>
      </c>
      <c r="AO6" s="172">
        <v>0.99988377199420042</v>
      </c>
      <c r="AP6" s="172">
        <v>0</v>
      </c>
      <c r="AQ6" s="172">
        <v>0.91676968016053206</v>
      </c>
      <c r="AR6" s="172">
        <v>0.56761881066076036</v>
      </c>
      <c r="AS6" s="172" t="s">
        <v>44</v>
      </c>
    </row>
    <row r="7" spans="1:45" x14ac:dyDescent="0.2">
      <c r="A7" s="174">
        <v>6</v>
      </c>
      <c r="B7" s="172" t="s">
        <v>240</v>
      </c>
      <c r="C7" s="172">
        <v>174.75000006399</v>
      </c>
      <c r="D7" s="172">
        <v>0</v>
      </c>
      <c r="E7" s="172">
        <v>369732.84867650003</v>
      </c>
      <c r="F7" s="172">
        <v>58.250000021329996</v>
      </c>
      <c r="G7" s="172">
        <v>148000.00040000491</v>
      </c>
      <c r="H7" s="172">
        <v>58250000.049997523</v>
      </c>
      <c r="I7" s="172" t="s">
        <v>240</v>
      </c>
      <c r="J7" s="174">
        <v>11</v>
      </c>
      <c r="K7" s="172">
        <v>23513.046276332348</v>
      </c>
      <c r="L7" s="172">
        <v>0</v>
      </c>
      <c r="M7" s="172">
        <v>96.74480499588401</v>
      </c>
      <c r="N7" s="172">
        <v>0</v>
      </c>
      <c r="O7" s="172">
        <v>0</v>
      </c>
      <c r="P7" s="172">
        <v>0</v>
      </c>
      <c r="Q7" s="172">
        <v>47569.984498013888</v>
      </c>
      <c r="R7" s="172">
        <v>28407.998382429974</v>
      </c>
      <c r="S7" s="172">
        <v>262.07420683142158</v>
      </c>
      <c r="T7" s="172">
        <v>3.3438800794434242</v>
      </c>
      <c r="U7" s="172">
        <v>81.004292041792013</v>
      </c>
      <c r="V7" s="172">
        <v>2.8583691046605013</v>
      </c>
      <c r="W7" s="172">
        <v>37.29184554418255</v>
      </c>
      <c r="X7" s="172">
        <v>0</v>
      </c>
      <c r="Y7" s="172">
        <v>0</v>
      </c>
      <c r="Z7" s="172">
        <v>0.24152758901565813</v>
      </c>
      <c r="AA7" s="172">
        <v>4.9099301034240463</v>
      </c>
      <c r="AB7" s="172">
        <v>0</v>
      </c>
      <c r="AC7" s="172">
        <v>2.7197654907293048E-2</v>
      </c>
      <c r="AD7" s="172">
        <v>127.7733058412</v>
      </c>
      <c r="AE7" s="172">
        <v>132.71043359933748</v>
      </c>
      <c r="AF7" s="172">
        <v>0</v>
      </c>
      <c r="AG7" s="172">
        <v>0.39462577057089337</v>
      </c>
      <c r="AH7" s="172">
        <v>0.22806866813621124</v>
      </c>
      <c r="AI7" s="172">
        <v>0.38054363177979694</v>
      </c>
      <c r="AJ7" s="172">
        <v>0</v>
      </c>
      <c r="AK7" s="172">
        <v>0</v>
      </c>
      <c r="AL7" s="172">
        <v>0</v>
      </c>
      <c r="AM7" s="172">
        <v>0</v>
      </c>
      <c r="AN7" s="172">
        <v>0.52430015501986105</v>
      </c>
      <c r="AO7" s="172">
        <v>0.99903255194999485</v>
      </c>
      <c r="AP7" s="172">
        <v>0</v>
      </c>
      <c r="AQ7" s="172">
        <v>0.7648695372366765</v>
      </c>
      <c r="AR7" s="172">
        <v>0.62708154455817422</v>
      </c>
      <c r="AS7" s="172" t="s">
        <v>45</v>
      </c>
    </row>
    <row r="8" spans="1:45" x14ac:dyDescent="0.2">
      <c r="A8" s="174">
        <v>7</v>
      </c>
      <c r="B8" s="172" t="s">
        <v>241</v>
      </c>
      <c r="C8" s="172">
        <v>81.749999973249999</v>
      </c>
      <c r="D8" s="172">
        <v>2</v>
      </c>
      <c r="E8" s="172">
        <v>171584.29853460001</v>
      </c>
      <c r="F8" s="172">
        <v>27.249999991120003</v>
      </c>
      <c r="G8" s="172">
        <v>74999.998999997973</v>
      </c>
      <c r="H8" s="172">
        <v>27250000.149996091</v>
      </c>
      <c r="I8" s="172" t="s">
        <v>241</v>
      </c>
      <c r="J8" s="174">
        <v>2</v>
      </c>
      <c r="K8" s="172">
        <v>11761.484026076289</v>
      </c>
      <c r="L8" s="172">
        <v>0</v>
      </c>
      <c r="M8" s="172">
        <v>0</v>
      </c>
      <c r="N8" s="172">
        <v>0</v>
      </c>
      <c r="O8" s="172">
        <v>0</v>
      </c>
      <c r="P8" s="172">
        <v>0</v>
      </c>
      <c r="Q8" s="172">
        <v>23551.385965820831</v>
      </c>
      <c r="R8" s="172">
        <v>5162.5330993484195</v>
      </c>
      <c r="S8" s="172">
        <v>259.98195795124622</v>
      </c>
      <c r="T8" s="172">
        <v>5.8087355737653752</v>
      </c>
      <c r="U8" s="172">
        <v>15.412844032159891</v>
      </c>
      <c r="V8" s="172">
        <v>2.6605504601467245</v>
      </c>
      <c r="W8" s="172">
        <v>47.53211009158381</v>
      </c>
      <c r="X8" s="172">
        <v>0</v>
      </c>
      <c r="Y8" s="172">
        <v>0</v>
      </c>
      <c r="Z8" s="172">
        <v>0.23959937244757123</v>
      </c>
      <c r="AA8" s="172">
        <v>4.3378646152673781</v>
      </c>
      <c r="AB8" s="172">
        <v>0</v>
      </c>
      <c r="AC8" s="172">
        <v>0</v>
      </c>
      <c r="AD8" s="172">
        <v>128.79955159138791</v>
      </c>
      <c r="AE8" s="172">
        <v>133.13741620667696</v>
      </c>
      <c r="AF8" s="172">
        <v>0</v>
      </c>
      <c r="AG8" s="172">
        <v>8.316723862158799E-4</v>
      </c>
      <c r="AH8" s="172">
        <v>0.84587155967840122</v>
      </c>
      <c r="AI8" s="172">
        <v>0.44648317995046194</v>
      </c>
      <c r="AJ8" s="172">
        <v>0</v>
      </c>
      <c r="AK8" s="172">
        <v>0</v>
      </c>
      <c r="AL8" s="172">
        <v>0</v>
      </c>
      <c r="AM8" s="172">
        <v>0</v>
      </c>
      <c r="AN8" s="172">
        <v>0.76448614034179185</v>
      </c>
      <c r="AO8" s="172">
        <v>1</v>
      </c>
      <c r="AP8" s="172">
        <v>0</v>
      </c>
      <c r="AQ8" s="172">
        <v>0.88238515973923726</v>
      </c>
      <c r="AR8" s="172">
        <v>0.52467889908416188</v>
      </c>
      <c r="AS8" s="172" t="s">
        <v>46</v>
      </c>
    </row>
    <row r="9" spans="1:45" x14ac:dyDescent="0.2">
      <c r="A9" s="174">
        <v>8</v>
      </c>
      <c r="B9" s="172" t="s">
        <v>242</v>
      </c>
      <c r="C9" s="172">
        <v>250.49999828436998</v>
      </c>
      <c r="D9" s="172">
        <v>5</v>
      </c>
      <c r="E9" s="172">
        <v>523213.7702188</v>
      </c>
      <c r="F9" s="172">
        <v>83.499999428230012</v>
      </c>
      <c r="G9" s="172">
        <v>229999.9978000056</v>
      </c>
      <c r="H9" s="172">
        <v>83499999.500003144</v>
      </c>
      <c r="I9" s="172" t="s">
        <v>242</v>
      </c>
      <c r="J9" s="174">
        <v>12</v>
      </c>
      <c r="K9" s="172">
        <v>30414.144406779284</v>
      </c>
      <c r="L9" s="172">
        <v>0</v>
      </c>
      <c r="M9" s="172">
        <v>0</v>
      </c>
      <c r="N9" s="172">
        <v>0</v>
      </c>
      <c r="O9" s="172">
        <v>0</v>
      </c>
      <c r="P9" s="172">
        <v>0</v>
      </c>
      <c r="Q9" s="172">
        <v>96453.025114734686</v>
      </c>
      <c r="R9" s="172">
        <v>11533.955163576702</v>
      </c>
      <c r="S9" s="172">
        <v>258.71694003089783</v>
      </c>
      <c r="T9" s="172">
        <v>2.7778058678829187</v>
      </c>
      <c r="U9" s="172">
        <v>113.57086564498509</v>
      </c>
      <c r="V9" s="172">
        <v>2.7604790443455198</v>
      </c>
      <c r="W9" s="172">
        <v>43.169982643958598</v>
      </c>
      <c r="X9" s="172">
        <v>0</v>
      </c>
      <c r="Y9" s="172">
        <v>0</v>
      </c>
      <c r="Z9" s="172">
        <v>0.23843353193246164</v>
      </c>
      <c r="AA9" s="172">
        <v>5.3329892311102984</v>
      </c>
      <c r="AB9" s="172">
        <v>0</v>
      </c>
      <c r="AC9" s="172">
        <v>0</v>
      </c>
      <c r="AD9" s="172">
        <v>129.43027399965865</v>
      </c>
      <c r="AE9" s="172">
        <v>134.76326323074844</v>
      </c>
      <c r="AF9" s="172">
        <v>0</v>
      </c>
      <c r="AG9" s="172">
        <v>0.44443882642345817</v>
      </c>
      <c r="AH9" s="172">
        <v>2.4566348695938427E-2</v>
      </c>
      <c r="AI9" s="172">
        <v>0.41317365188501598</v>
      </c>
      <c r="AJ9" s="172">
        <v>0</v>
      </c>
      <c r="AK9" s="172">
        <v>0</v>
      </c>
      <c r="AL9" s="172">
        <v>0</v>
      </c>
      <c r="AM9" s="172">
        <v>0</v>
      </c>
      <c r="AN9" s="172">
        <v>4.6758529097741364E-2</v>
      </c>
      <c r="AO9" s="172">
        <v>1.0000000000000002</v>
      </c>
      <c r="AP9" s="172">
        <v>0</v>
      </c>
      <c r="AQ9" s="172">
        <v>0.69585855593220702</v>
      </c>
      <c r="AR9" s="172">
        <v>0.56830017356041407</v>
      </c>
      <c r="AS9" s="172" t="s">
        <v>47</v>
      </c>
    </row>
    <row r="10" spans="1:45" x14ac:dyDescent="0.2">
      <c r="A10" s="174">
        <v>9</v>
      </c>
      <c r="B10" s="172" t="s">
        <v>243</v>
      </c>
      <c r="C10" s="172">
        <v>44.9999985197</v>
      </c>
      <c r="D10" s="172">
        <v>0</v>
      </c>
      <c r="E10" s="172">
        <v>94604.379425399995</v>
      </c>
      <c r="F10" s="172">
        <v>14.9999995066</v>
      </c>
      <c r="G10" s="172">
        <v>35999.999800004065</v>
      </c>
      <c r="H10" s="172">
        <v>14999999.849993747</v>
      </c>
      <c r="I10" s="172" t="s">
        <v>243</v>
      </c>
      <c r="J10" s="174">
        <v>1</v>
      </c>
      <c r="K10" s="172">
        <v>6936.4440645900004</v>
      </c>
      <c r="L10" s="172">
        <v>0</v>
      </c>
      <c r="M10" s="172">
        <v>0</v>
      </c>
      <c r="N10" s="172">
        <v>0</v>
      </c>
      <c r="O10" s="172">
        <v>0</v>
      </c>
      <c r="P10" s="172">
        <v>0</v>
      </c>
      <c r="Q10" s="172">
        <v>71015.121753400002</v>
      </c>
      <c r="R10" s="172">
        <v>11845.3177096</v>
      </c>
      <c r="S10" s="172">
        <v>260.40670928999998</v>
      </c>
      <c r="T10" s="172">
        <v>4.4709944327700004</v>
      </c>
      <c r="U10" s="172">
        <v>153.383333333</v>
      </c>
      <c r="V10" s="172">
        <v>3.0166666666699999</v>
      </c>
      <c r="W10" s="172">
        <v>42.2</v>
      </c>
      <c r="X10" s="172">
        <v>0</v>
      </c>
      <c r="Y10" s="172">
        <v>0</v>
      </c>
      <c r="Z10" s="172">
        <v>0.23999082328099999</v>
      </c>
      <c r="AA10" s="172">
        <v>4.0804766318599999</v>
      </c>
      <c r="AB10" s="172">
        <v>0</v>
      </c>
      <c r="AC10" s="172">
        <v>0</v>
      </c>
      <c r="AD10" s="172">
        <v>128.58946034900001</v>
      </c>
      <c r="AE10" s="172">
        <v>132.66993697999999</v>
      </c>
      <c r="AF10" s="172">
        <v>0</v>
      </c>
      <c r="AG10" s="172">
        <v>0.10580111344699999</v>
      </c>
      <c r="AH10" s="172">
        <v>0</v>
      </c>
      <c r="AI10" s="172">
        <v>0.32777777777799999</v>
      </c>
      <c r="AJ10" s="172">
        <v>0</v>
      </c>
      <c r="AK10" s="172">
        <v>0</v>
      </c>
      <c r="AL10" s="172">
        <v>0</v>
      </c>
      <c r="AM10" s="172">
        <v>0</v>
      </c>
      <c r="AN10" s="172">
        <v>0.28984878246599999</v>
      </c>
      <c r="AO10" s="172">
        <v>1</v>
      </c>
      <c r="AP10" s="172">
        <v>0</v>
      </c>
      <c r="AQ10" s="172">
        <v>0.930635559354</v>
      </c>
      <c r="AR10" s="172">
        <v>0.57799999999999996</v>
      </c>
      <c r="AS10" s="172" t="s">
        <v>48</v>
      </c>
    </row>
  </sheetData>
  <sheetProtection sheet="1" objects="1" scenarios="1" selectLockedCells="1" selectUnlockedCells="1"/>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PV_Zone_Ranking</vt:lpstr>
      <vt:lpstr>PV_Data_Calc</vt:lpstr>
      <vt:lpstr>burundi_PV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Ranjit</dc:creator>
  <cp:lastModifiedBy>Ranjit</cp:lastModifiedBy>
  <dcterms:created xsi:type="dcterms:W3CDTF">2014-09-15T23:48:09Z</dcterms:created>
  <dcterms:modified xsi:type="dcterms:W3CDTF">2015-06-19T14:23:30Z</dcterms:modified>
</cp:coreProperties>
</file>